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\OneDrive\Documents\"/>
    </mc:Choice>
  </mc:AlternateContent>
  <xr:revisionPtr revIDLastSave="0" documentId="13_ncr:1_{E08DB3CA-FF29-40F5-A2EE-63169AFB636D}" xr6:coauthVersionLast="47" xr6:coauthVersionMax="47" xr10:uidLastSave="{00000000-0000-0000-0000-000000000000}"/>
  <bookViews>
    <workbookView xWindow="-28920" yWindow="-120" windowWidth="29040" windowHeight="15720" xr2:uid="{C59F6F20-F522-4217-87D0-7C616E6ACC89}"/>
  </bookViews>
  <sheets>
    <sheet name="Question 1" sheetId="1" r:id="rId1"/>
    <sheet name="Question 2" sheetId="2" r:id="rId2"/>
    <sheet name="MACD" sheetId="4" r:id="rId3"/>
    <sheet name="RSI" sheetId="5" r:id="rId4"/>
    <sheet name="BB" sheetId="6" r:id="rId5"/>
    <sheet name="KD" sheetId="7" r:id="rId6"/>
    <sheet name="Question 4" sheetId="9" r:id="rId7"/>
    <sheet name="Question 5" sheetId="8" r:id="rId8"/>
    <sheet name="Question 6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191" i="2"/>
  <c r="M13" i="2"/>
  <c r="E3" i="2"/>
  <c r="D3" i="2"/>
  <c r="G3" i="2" s="1"/>
  <c r="F3" i="2"/>
  <c r="F1" i="11"/>
  <c r="BM1" i="11"/>
  <c r="BF1" i="11"/>
  <c r="BG1" i="11" s="1"/>
  <c r="BH1" i="11" s="1"/>
  <c r="BI1" i="11" s="1"/>
  <c r="BJ1" i="11" s="1"/>
  <c r="BK1" i="11" s="1"/>
  <c r="BL1" i="11" s="1"/>
  <c r="AE1" i="11"/>
  <c r="AF1" i="11" s="1"/>
  <c r="AG1" i="11" s="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G1" i="1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B4" i="11"/>
  <c r="B6" i="11"/>
  <c r="B5" i="8" l="1"/>
  <c r="B3" i="8"/>
  <c r="BM103" i="11"/>
  <c r="B1" i="8"/>
  <c r="B1" i="11" l="1"/>
  <c r="C15" i="7"/>
  <c r="C189" i="7"/>
  <c r="C188" i="7"/>
  <c r="C187" i="7"/>
  <c r="C186" i="7"/>
  <c r="C185" i="7"/>
  <c r="D187" i="7" s="1"/>
  <c r="C184" i="7"/>
  <c r="C183" i="7"/>
  <c r="C182" i="7"/>
  <c r="C181" i="7"/>
  <c r="D183" i="7" s="1"/>
  <c r="C180" i="7"/>
  <c r="C179" i="7"/>
  <c r="C178" i="7"/>
  <c r="C177" i="7"/>
  <c r="C176" i="7"/>
  <c r="C175" i="7"/>
  <c r="C174" i="7"/>
  <c r="C173" i="7"/>
  <c r="C172" i="7"/>
  <c r="C171" i="7"/>
  <c r="C170" i="7"/>
  <c r="C169" i="7"/>
  <c r="D171" i="7" s="1"/>
  <c r="C168" i="7"/>
  <c r="C167" i="7"/>
  <c r="C166" i="7"/>
  <c r="D168" i="7" s="1"/>
  <c r="C165" i="7"/>
  <c r="D167" i="7" s="1"/>
  <c r="C164" i="7"/>
  <c r="C163" i="7"/>
  <c r="C162" i="7"/>
  <c r="C161" i="7"/>
  <c r="C160" i="7"/>
  <c r="D162" i="7" s="1"/>
  <c r="C159" i="7"/>
  <c r="C158" i="7"/>
  <c r="C157" i="7"/>
  <c r="C156" i="7"/>
  <c r="C155" i="7"/>
  <c r="C154" i="7"/>
  <c r="C153" i="7"/>
  <c r="D155" i="7" s="1"/>
  <c r="C152" i="7"/>
  <c r="C151" i="7"/>
  <c r="C150" i="7"/>
  <c r="D152" i="7" s="1"/>
  <c r="C149" i="7"/>
  <c r="D151" i="7" s="1"/>
  <c r="C148" i="7"/>
  <c r="C147" i="7"/>
  <c r="C146" i="7"/>
  <c r="C145" i="7"/>
  <c r="C144" i="7"/>
  <c r="D146" i="7" s="1"/>
  <c r="C143" i="7"/>
  <c r="C142" i="7"/>
  <c r="C141" i="7"/>
  <c r="C140" i="7"/>
  <c r="C139" i="7"/>
  <c r="C138" i="7"/>
  <c r="C137" i="7"/>
  <c r="D139" i="7" s="1"/>
  <c r="C136" i="7"/>
  <c r="C135" i="7"/>
  <c r="C134" i="7"/>
  <c r="D136" i="7" s="1"/>
  <c r="C133" i="7"/>
  <c r="D135" i="7" s="1"/>
  <c r="C132" i="7"/>
  <c r="C131" i="7"/>
  <c r="C130" i="7"/>
  <c r="C129" i="7"/>
  <c r="C128" i="7"/>
  <c r="C127" i="7"/>
  <c r="C126" i="7"/>
  <c r="C125" i="7"/>
  <c r="C124" i="7"/>
  <c r="C123" i="7"/>
  <c r="C122" i="7"/>
  <c r="C121" i="7"/>
  <c r="D123" i="7" s="1"/>
  <c r="C120" i="7"/>
  <c r="D122" i="7" s="1"/>
  <c r="C119" i="7"/>
  <c r="C118" i="7"/>
  <c r="D120" i="7" s="1"/>
  <c r="C117" i="7"/>
  <c r="D119" i="7" s="1"/>
  <c r="C116" i="7"/>
  <c r="C115" i="7"/>
  <c r="C114" i="7"/>
  <c r="C113" i="7"/>
  <c r="C112" i="7"/>
  <c r="C111" i="7"/>
  <c r="C110" i="7"/>
  <c r="C109" i="7"/>
  <c r="C108" i="7"/>
  <c r="C107" i="7"/>
  <c r="C106" i="7"/>
  <c r="C105" i="7"/>
  <c r="D107" i="7" s="1"/>
  <c r="C104" i="7"/>
  <c r="C103" i="7"/>
  <c r="C102" i="7"/>
  <c r="D104" i="7" s="1"/>
  <c r="C101" i="7"/>
  <c r="D103" i="7" s="1"/>
  <c r="C100" i="7"/>
  <c r="C99" i="7"/>
  <c r="C98" i="7"/>
  <c r="C97" i="7"/>
  <c r="C96" i="7"/>
  <c r="C95" i="7"/>
  <c r="C94" i="7"/>
  <c r="C93" i="7"/>
  <c r="C92" i="7"/>
  <c r="C91" i="7"/>
  <c r="C90" i="7"/>
  <c r="C89" i="7"/>
  <c r="D91" i="7" s="1"/>
  <c r="C88" i="7"/>
  <c r="D90" i="7" s="1"/>
  <c r="C87" i="7"/>
  <c r="C86" i="7"/>
  <c r="D88" i="7" s="1"/>
  <c r="C85" i="7"/>
  <c r="D87" i="7" s="1"/>
  <c r="C84" i="7"/>
  <c r="C83" i="7"/>
  <c r="C82" i="7"/>
  <c r="C81" i="7"/>
  <c r="C80" i="7"/>
  <c r="C79" i="7"/>
  <c r="C78" i="7"/>
  <c r="C77" i="7"/>
  <c r="C76" i="7"/>
  <c r="C75" i="7"/>
  <c r="C74" i="7"/>
  <c r="C73" i="7"/>
  <c r="D75" i="7" s="1"/>
  <c r="C72" i="7"/>
  <c r="C71" i="7"/>
  <c r="C70" i="7"/>
  <c r="D72" i="7" s="1"/>
  <c r="C69" i="7"/>
  <c r="D71" i="7" s="1"/>
  <c r="C68" i="7"/>
  <c r="C67" i="7"/>
  <c r="C66" i="7"/>
  <c r="C65" i="7"/>
  <c r="C64" i="7"/>
  <c r="D66" i="7" s="1"/>
  <c r="C63" i="7"/>
  <c r="C62" i="7"/>
  <c r="C61" i="7"/>
  <c r="C60" i="7"/>
  <c r="C59" i="7"/>
  <c r="C58" i="7"/>
  <c r="C57" i="7"/>
  <c r="D59" i="7" s="1"/>
  <c r="C56" i="7"/>
  <c r="C55" i="7"/>
  <c r="C54" i="7"/>
  <c r="D56" i="7" s="1"/>
  <c r="C53" i="7"/>
  <c r="D55" i="7" s="1"/>
  <c r="C52" i="7"/>
  <c r="C51" i="7"/>
  <c r="C50" i="7"/>
  <c r="C49" i="7"/>
  <c r="C48" i="7"/>
  <c r="C47" i="7"/>
  <c r="C46" i="7"/>
  <c r="C45" i="7"/>
  <c r="C44" i="7"/>
  <c r="D44" i="7" s="1"/>
  <c r="C43" i="7"/>
  <c r="C42" i="7"/>
  <c r="C41" i="7"/>
  <c r="D43" i="7" s="1"/>
  <c r="C40" i="7"/>
  <c r="D42" i="7" s="1"/>
  <c r="C39" i="7"/>
  <c r="C38" i="7"/>
  <c r="D40" i="7" s="1"/>
  <c r="C37" i="7"/>
  <c r="D39" i="7" s="1"/>
  <c r="C36" i="7"/>
  <c r="C35" i="7"/>
  <c r="C34" i="7"/>
  <c r="C33" i="7"/>
  <c r="C32" i="7"/>
  <c r="C31" i="7"/>
  <c r="C30" i="7"/>
  <c r="C29" i="7"/>
  <c r="C28" i="7"/>
  <c r="D28" i="7" s="1"/>
  <c r="C27" i="7"/>
  <c r="C26" i="7"/>
  <c r="C25" i="7"/>
  <c r="D27" i="7" s="1"/>
  <c r="C24" i="7"/>
  <c r="C23" i="7"/>
  <c r="C22" i="7"/>
  <c r="D24" i="7" s="1"/>
  <c r="C21" i="7"/>
  <c r="D23" i="7" s="1"/>
  <c r="C20" i="7"/>
  <c r="C19" i="7"/>
  <c r="C18" i="7"/>
  <c r="C17" i="7"/>
  <c r="C16" i="7"/>
  <c r="D18" i="7" s="1"/>
  <c r="D189" i="6"/>
  <c r="C189" i="6"/>
  <c r="F189" i="6" s="1"/>
  <c r="D188" i="6"/>
  <c r="C188" i="6"/>
  <c r="D187" i="6"/>
  <c r="C187" i="6"/>
  <c r="F187" i="6" s="1"/>
  <c r="D186" i="6"/>
  <c r="C186" i="6"/>
  <c r="F186" i="6" s="1"/>
  <c r="D185" i="6"/>
  <c r="C185" i="6"/>
  <c r="D184" i="6"/>
  <c r="C184" i="6"/>
  <c r="F184" i="6" s="1"/>
  <c r="D183" i="6"/>
  <c r="C183" i="6"/>
  <c r="F183" i="6" s="1"/>
  <c r="D182" i="6"/>
  <c r="C182" i="6"/>
  <c r="E182" i="6" s="1"/>
  <c r="D181" i="6"/>
  <c r="C181" i="6"/>
  <c r="E181" i="6" s="1"/>
  <c r="D180" i="6"/>
  <c r="C180" i="6"/>
  <c r="E180" i="6" s="1"/>
  <c r="D179" i="6"/>
  <c r="C179" i="6"/>
  <c r="F179" i="6" s="1"/>
  <c r="D178" i="6"/>
  <c r="C178" i="6"/>
  <c r="F178" i="6" s="1"/>
  <c r="D177" i="6"/>
  <c r="C177" i="6"/>
  <c r="D176" i="6"/>
  <c r="C176" i="6"/>
  <c r="F176" i="6" s="1"/>
  <c r="D175" i="6"/>
  <c r="C175" i="6"/>
  <c r="D174" i="6"/>
  <c r="C174" i="6"/>
  <c r="D173" i="6"/>
  <c r="C173" i="6"/>
  <c r="E173" i="6" s="1"/>
  <c r="D172" i="6"/>
  <c r="C172" i="6"/>
  <c r="D171" i="6"/>
  <c r="C171" i="6"/>
  <c r="F171" i="6" s="1"/>
  <c r="D170" i="6"/>
  <c r="C170" i="6"/>
  <c r="F170" i="6" s="1"/>
  <c r="D169" i="6"/>
  <c r="C169" i="6"/>
  <c r="D168" i="6"/>
  <c r="C168" i="6"/>
  <c r="D167" i="6"/>
  <c r="C167" i="6"/>
  <c r="D166" i="6"/>
  <c r="C166" i="6"/>
  <c r="E166" i="6" s="1"/>
  <c r="D165" i="6"/>
  <c r="C165" i="6"/>
  <c r="D164" i="6"/>
  <c r="C164" i="6"/>
  <c r="E164" i="6" s="1"/>
  <c r="D163" i="6"/>
  <c r="C163" i="6"/>
  <c r="F163" i="6" s="1"/>
  <c r="D162" i="6"/>
  <c r="C162" i="6"/>
  <c r="F162" i="6" s="1"/>
  <c r="D161" i="6"/>
  <c r="C161" i="6"/>
  <c r="D160" i="6"/>
  <c r="C160" i="6"/>
  <c r="F160" i="6" s="1"/>
  <c r="D159" i="6"/>
  <c r="C159" i="6"/>
  <c r="D158" i="6"/>
  <c r="C158" i="6"/>
  <c r="D157" i="6"/>
  <c r="C157" i="6"/>
  <c r="E157" i="6" s="1"/>
  <c r="D156" i="6"/>
  <c r="C156" i="6"/>
  <c r="D155" i="6"/>
  <c r="C155" i="6"/>
  <c r="F155" i="6" s="1"/>
  <c r="D154" i="6"/>
  <c r="C154" i="6"/>
  <c r="D153" i="6"/>
  <c r="C153" i="6"/>
  <c r="D152" i="6"/>
  <c r="C152" i="6"/>
  <c r="F152" i="6" s="1"/>
  <c r="D151" i="6"/>
  <c r="C151" i="6"/>
  <c r="D150" i="6"/>
  <c r="C150" i="6"/>
  <c r="E150" i="6" s="1"/>
  <c r="D149" i="6"/>
  <c r="C149" i="6"/>
  <c r="D148" i="6"/>
  <c r="C148" i="6"/>
  <c r="D147" i="6"/>
  <c r="C147" i="6"/>
  <c r="F147" i="6" s="1"/>
  <c r="D146" i="6"/>
  <c r="C146" i="6"/>
  <c r="F146" i="6" s="1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F139" i="6" s="1"/>
  <c r="D138" i="6"/>
  <c r="C138" i="6"/>
  <c r="F138" i="6" s="1"/>
  <c r="D137" i="6"/>
  <c r="C137" i="6"/>
  <c r="D136" i="6"/>
  <c r="C136" i="6"/>
  <c r="F136" i="6" s="1"/>
  <c r="D135" i="6"/>
  <c r="C135" i="6"/>
  <c r="D134" i="6"/>
  <c r="C134" i="6"/>
  <c r="D133" i="6"/>
  <c r="C133" i="6"/>
  <c r="D132" i="6"/>
  <c r="C132" i="6"/>
  <c r="F132" i="6" s="1"/>
  <c r="D131" i="6"/>
  <c r="C131" i="6"/>
  <c r="F131" i="6" s="1"/>
  <c r="D130" i="6"/>
  <c r="C130" i="6"/>
  <c r="D129" i="6"/>
  <c r="C129" i="6"/>
  <c r="D128" i="6"/>
  <c r="C128" i="6"/>
  <c r="F128" i="6" s="1"/>
  <c r="D127" i="6"/>
  <c r="C127" i="6"/>
  <c r="D126" i="6"/>
  <c r="C126" i="6"/>
  <c r="D125" i="6"/>
  <c r="C125" i="6"/>
  <c r="D124" i="6"/>
  <c r="C124" i="6"/>
  <c r="D123" i="6"/>
  <c r="C123" i="6"/>
  <c r="D122" i="6"/>
  <c r="C122" i="6"/>
  <c r="F122" i="6" s="1"/>
  <c r="D121" i="6"/>
  <c r="C121" i="6"/>
  <c r="D120" i="6"/>
  <c r="C120" i="6"/>
  <c r="D119" i="6"/>
  <c r="C119" i="6"/>
  <c r="D118" i="6"/>
  <c r="C118" i="6"/>
  <c r="E118" i="6" s="1"/>
  <c r="D117" i="6"/>
  <c r="C117" i="6"/>
  <c r="D116" i="6"/>
  <c r="C116" i="6"/>
  <c r="F116" i="6" s="1"/>
  <c r="D115" i="6"/>
  <c r="C115" i="6"/>
  <c r="F115" i="6" s="1"/>
  <c r="D114" i="6"/>
  <c r="C114" i="6"/>
  <c r="F114" i="6" s="1"/>
  <c r="D113" i="6"/>
  <c r="C113" i="6"/>
  <c r="D112" i="6"/>
  <c r="C112" i="6"/>
  <c r="D111" i="6"/>
  <c r="C111" i="6"/>
  <c r="F111" i="6" s="1"/>
  <c r="D110" i="6"/>
  <c r="C110" i="6"/>
  <c r="D109" i="6"/>
  <c r="C109" i="6"/>
  <c r="D108" i="6"/>
  <c r="C108" i="6"/>
  <c r="D107" i="6"/>
  <c r="C107" i="6"/>
  <c r="F107" i="6" s="1"/>
  <c r="D106" i="6"/>
  <c r="C106" i="6"/>
  <c r="D105" i="6"/>
  <c r="C105" i="6"/>
  <c r="D104" i="6"/>
  <c r="C104" i="6"/>
  <c r="D103" i="6"/>
  <c r="C103" i="6"/>
  <c r="F103" i="6" s="1"/>
  <c r="D102" i="6"/>
  <c r="C102" i="6"/>
  <c r="E102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F96" i="6" s="1"/>
  <c r="D95" i="6"/>
  <c r="C95" i="6"/>
  <c r="F95" i="6" s="1"/>
  <c r="D94" i="6"/>
  <c r="C94" i="6"/>
  <c r="D93" i="6"/>
  <c r="C93" i="6"/>
  <c r="D92" i="6"/>
  <c r="C92" i="6"/>
  <c r="D91" i="6"/>
  <c r="C91" i="6"/>
  <c r="D90" i="6"/>
  <c r="C90" i="6"/>
  <c r="F90" i="6" s="1"/>
  <c r="D89" i="6"/>
  <c r="C89" i="6"/>
  <c r="D88" i="6"/>
  <c r="C88" i="6"/>
  <c r="F88" i="6" s="1"/>
  <c r="D87" i="6"/>
  <c r="C87" i="6"/>
  <c r="F87" i="6" s="1"/>
  <c r="D86" i="6"/>
  <c r="C86" i="6"/>
  <c r="D85" i="6"/>
  <c r="C85" i="6"/>
  <c r="D84" i="6"/>
  <c r="C84" i="6"/>
  <c r="D83" i="6"/>
  <c r="C83" i="6"/>
  <c r="F83" i="6" s="1"/>
  <c r="D82" i="6"/>
  <c r="C82" i="6"/>
  <c r="D81" i="6"/>
  <c r="C81" i="6"/>
  <c r="D80" i="6"/>
  <c r="C80" i="6"/>
  <c r="F80" i="6" s="1"/>
  <c r="D79" i="6"/>
  <c r="C79" i="6"/>
  <c r="D78" i="6"/>
  <c r="C78" i="6"/>
  <c r="D77" i="6"/>
  <c r="C77" i="6"/>
  <c r="D76" i="6"/>
  <c r="C76" i="6"/>
  <c r="E76" i="6" s="1"/>
  <c r="D75" i="6"/>
  <c r="C75" i="6"/>
  <c r="F75" i="6" s="1"/>
  <c r="D74" i="6"/>
  <c r="C74" i="6"/>
  <c r="E74" i="6" s="1"/>
  <c r="D73" i="6"/>
  <c r="C73" i="6"/>
  <c r="F73" i="6" s="1"/>
  <c r="D72" i="6"/>
  <c r="C72" i="6"/>
  <c r="D71" i="6"/>
  <c r="C71" i="6"/>
  <c r="F71" i="6" s="1"/>
  <c r="D70" i="6"/>
  <c r="C70" i="6"/>
  <c r="D69" i="6"/>
  <c r="C69" i="6"/>
  <c r="E69" i="6" s="1"/>
  <c r="D68" i="6"/>
  <c r="C68" i="6"/>
  <c r="E68" i="6" s="1"/>
  <c r="D67" i="6"/>
  <c r="C67" i="6"/>
  <c r="F67" i="6" s="1"/>
  <c r="D66" i="6"/>
  <c r="C66" i="6"/>
  <c r="E66" i="6" s="1"/>
  <c r="D65" i="6"/>
  <c r="C65" i="6"/>
  <c r="E65" i="6" s="1"/>
  <c r="D64" i="6"/>
  <c r="C64" i="6"/>
  <c r="F64" i="6" s="1"/>
  <c r="D63" i="6"/>
  <c r="C63" i="6"/>
  <c r="F63" i="6" s="1"/>
  <c r="D62" i="6"/>
  <c r="C62" i="6"/>
  <c r="D61" i="6"/>
  <c r="C61" i="6"/>
  <c r="E61" i="6" s="1"/>
  <c r="D60" i="6"/>
  <c r="C60" i="6"/>
  <c r="D59" i="6"/>
  <c r="C59" i="6"/>
  <c r="D58" i="6"/>
  <c r="C58" i="6"/>
  <c r="E58" i="6" s="1"/>
  <c r="D57" i="6"/>
  <c r="C57" i="6"/>
  <c r="D56" i="6"/>
  <c r="C56" i="6"/>
  <c r="F56" i="6" s="1"/>
  <c r="D55" i="6"/>
  <c r="C55" i="6"/>
  <c r="F55" i="6" s="1"/>
  <c r="D54" i="6"/>
  <c r="C54" i="6"/>
  <c r="D53" i="6"/>
  <c r="C53" i="6"/>
  <c r="E53" i="6" s="1"/>
  <c r="D52" i="6"/>
  <c r="C52" i="6"/>
  <c r="E52" i="6" s="1"/>
  <c r="D51" i="6"/>
  <c r="C51" i="6"/>
  <c r="F51" i="6" s="1"/>
  <c r="D50" i="6"/>
  <c r="C50" i="6"/>
  <c r="F50" i="6" s="1"/>
  <c r="D49" i="6"/>
  <c r="C49" i="6"/>
  <c r="E49" i="6" s="1"/>
  <c r="D48" i="6"/>
  <c r="C48" i="6"/>
  <c r="F48" i="6" s="1"/>
  <c r="D47" i="6"/>
  <c r="C47" i="6"/>
  <c r="D46" i="6"/>
  <c r="C46" i="6"/>
  <c r="D45" i="6"/>
  <c r="C45" i="6"/>
  <c r="E45" i="6" s="1"/>
  <c r="D44" i="6"/>
  <c r="C44" i="6"/>
  <c r="D43" i="6"/>
  <c r="C43" i="6"/>
  <c r="F43" i="6" s="1"/>
  <c r="D42" i="6"/>
  <c r="C42" i="6"/>
  <c r="D41" i="6"/>
  <c r="C41" i="6"/>
  <c r="F41" i="6" s="1"/>
  <c r="D40" i="6"/>
  <c r="C40" i="6"/>
  <c r="D39" i="6"/>
  <c r="C39" i="6"/>
  <c r="F39" i="6" s="1"/>
  <c r="D38" i="6"/>
  <c r="C38" i="6"/>
  <c r="D37" i="6"/>
  <c r="C37" i="6"/>
  <c r="E37" i="6" s="1"/>
  <c r="D36" i="6"/>
  <c r="C36" i="6"/>
  <c r="F36" i="6" s="1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E29" i="6" s="1"/>
  <c r="D28" i="6"/>
  <c r="C28" i="6"/>
  <c r="F28" i="6" s="1"/>
  <c r="D27" i="6"/>
  <c r="C27" i="6"/>
  <c r="D26" i="6"/>
  <c r="C26" i="6"/>
  <c r="D25" i="6"/>
  <c r="C25" i="6"/>
  <c r="E25" i="6" s="1"/>
  <c r="D24" i="6"/>
  <c r="C24" i="6"/>
  <c r="D23" i="6"/>
  <c r="C23" i="6"/>
  <c r="D22" i="6"/>
  <c r="C22" i="6"/>
  <c r="D21" i="6"/>
  <c r="C21" i="6"/>
  <c r="C189" i="5"/>
  <c r="E189" i="5" s="1"/>
  <c r="C188" i="5"/>
  <c r="D188" i="5" s="1"/>
  <c r="C187" i="5"/>
  <c r="E187" i="5" s="1"/>
  <c r="C186" i="5"/>
  <c r="E186" i="5" s="1"/>
  <c r="C185" i="5"/>
  <c r="E185" i="5" s="1"/>
  <c r="C184" i="5"/>
  <c r="D184" i="5" s="1"/>
  <c r="C183" i="5"/>
  <c r="D183" i="5" s="1"/>
  <c r="C182" i="5"/>
  <c r="C181" i="5"/>
  <c r="E181" i="5" s="1"/>
  <c r="C180" i="5"/>
  <c r="D180" i="5" s="1"/>
  <c r="C179" i="5"/>
  <c r="E179" i="5" s="1"/>
  <c r="C178" i="5"/>
  <c r="E178" i="5" s="1"/>
  <c r="C177" i="5"/>
  <c r="E177" i="5" s="1"/>
  <c r="C176" i="5"/>
  <c r="C175" i="5"/>
  <c r="E175" i="5" s="1"/>
  <c r="C174" i="5"/>
  <c r="D174" i="5" s="1"/>
  <c r="C173" i="5"/>
  <c r="E173" i="5" s="1"/>
  <c r="C172" i="5"/>
  <c r="E172" i="5" s="1"/>
  <c r="C171" i="5"/>
  <c r="D171" i="5" s="1"/>
  <c r="C170" i="5"/>
  <c r="D170" i="5" s="1"/>
  <c r="C169" i="5"/>
  <c r="E169" i="5" s="1"/>
  <c r="C168" i="5"/>
  <c r="E168" i="5" s="1"/>
  <c r="C167" i="5"/>
  <c r="E167" i="5" s="1"/>
  <c r="C166" i="5"/>
  <c r="E166" i="5" s="1"/>
  <c r="C165" i="5"/>
  <c r="E165" i="5" s="1"/>
  <c r="C164" i="5"/>
  <c r="D164" i="5" s="1"/>
  <c r="C163" i="5"/>
  <c r="E163" i="5" s="1"/>
  <c r="C162" i="5"/>
  <c r="E162" i="5" s="1"/>
  <c r="C161" i="5"/>
  <c r="D161" i="5" s="1"/>
  <c r="C160" i="5"/>
  <c r="C159" i="5"/>
  <c r="E159" i="5" s="1"/>
  <c r="C158" i="5"/>
  <c r="D158" i="5" s="1"/>
  <c r="C157" i="5"/>
  <c r="C156" i="5"/>
  <c r="E156" i="5" s="1"/>
  <c r="C155" i="5"/>
  <c r="E155" i="5" s="1"/>
  <c r="C154" i="5"/>
  <c r="E154" i="5" s="1"/>
  <c r="C153" i="5"/>
  <c r="C152" i="5"/>
  <c r="E152" i="5" s="1"/>
  <c r="C151" i="5"/>
  <c r="E151" i="5" s="1"/>
  <c r="C150" i="5"/>
  <c r="D150" i="5" s="1"/>
  <c r="C149" i="5"/>
  <c r="E149" i="5" s="1"/>
  <c r="C148" i="5"/>
  <c r="D148" i="5" s="1"/>
  <c r="C147" i="5"/>
  <c r="D147" i="5" s="1"/>
  <c r="C146" i="5"/>
  <c r="E146" i="5" s="1"/>
  <c r="C145" i="5"/>
  <c r="E145" i="5" s="1"/>
  <c r="C144" i="5"/>
  <c r="C143" i="5"/>
  <c r="E143" i="5" s="1"/>
  <c r="C142" i="5"/>
  <c r="D142" i="5" s="1"/>
  <c r="C141" i="5"/>
  <c r="E141" i="5" s="1"/>
  <c r="C140" i="5"/>
  <c r="E140" i="5" s="1"/>
  <c r="C139" i="5"/>
  <c r="E139" i="5" s="1"/>
  <c r="C138" i="5"/>
  <c r="E138" i="5" s="1"/>
  <c r="C137" i="5"/>
  <c r="C136" i="5"/>
  <c r="C135" i="5"/>
  <c r="E135" i="5" s="1"/>
  <c r="C134" i="5"/>
  <c r="E134" i="5" s="1"/>
  <c r="C133" i="5"/>
  <c r="E133" i="5" s="1"/>
  <c r="C132" i="5"/>
  <c r="D132" i="5" s="1"/>
  <c r="C131" i="5"/>
  <c r="E131" i="5" s="1"/>
  <c r="C130" i="5"/>
  <c r="E130" i="5" s="1"/>
  <c r="C129" i="5"/>
  <c r="D129" i="5" s="1"/>
  <c r="C128" i="5"/>
  <c r="C127" i="5"/>
  <c r="E127" i="5" s="1"/>
  <c r="C126" i="5"/>
  <c r="D126" i="5" s="1"/>
  <c r="C125" i="5"/>
  <c r="E125" i="5" s="1"/>
  <c r="C124" i="5"/>
  <c r="E124" i="5" s="1"/>
  <c r="C123" i="5"/>
  <c r="D123" i="5" s="1"/>
  <c r="C122" i="5"/>
  <c r="D122" i="5" s="1"/>
  <c r="C121" i="5"/>
  <c r="E121" i="5" s="1"/>
  <c r="C120" i="5"/>
  <c r="E120" i="5" s="1"/>
  <c r="C119" i="5"/>
  <c r="E119" i="5" s="1"/>
  <c r="C118" i="5"/>
  <c r="E118" i="5" s="1"/>
  <c r="C117" i="5"/>
  <c r="E117" i="5" s="1"/>
  <c r="C116" i="5"/>
  <c r="D116" i="5" s="1"/>
  <c r="C115" i="5"/>
  <c r="D115" i="5" s="1"/>
  <c r="C114" i="5"/>
  <c r="E114" i="5" s="1"/>
  <c r="C113" i="5"/>
  <c r="E113" i="5" s="1"/>
  <c r="C112" i="5"/>
  <c r="C111" i="5"/>
  <c r="E111" i="5" s="1"/>
  <c r="C110" i="5"/>
  <c r="D110" i="5" s="1"/>
  <c r="C109" i="5"/>
  <c r="E109" i="5" s="1"/>
  <c r="C108" i="5"/>
  <c r="E108" i="5" s="1"/>
  <c r="C107" i="5"/>
  <c r="D107" i="5" s="1"/>
  <c r="C106" i="5"/>
  <c r="E106" i="5" s="1"/>
  <c r="C105" i="5"/>
  <c r="C104" i="5"/>
  <c r="C103" i="5"/>
  <c r="E103" i="5" s="1"/>
  <c r="C102" i="5"/>
  <c r="E102" i="5" s="1"/>
  <c r="C101" i="5"/>
  <c r="E101" i="5" s="1"/>
  <c r="C100" i="5"/>
  <c r="D100" i="5" s="1"/>
  <c r="C99" i="5"/>
  <c r="E99" i="5" s="1"/>
  <c r="C98" i="5"/>
  <c r="E98" i="5" s="1"/>
  <c r="C97" i="5"/>
  <c r="E97" i="5" s="1"/>
  <c r="C96" i="5"/>
  <c r="C95" i="5"/>
  <c r="E95" i="5" s="1"/>
  <c r="C94" i="5"/>
  <c r="D94" i="5" s="1"/>
  <c r="C93" i="5"/>
  <c r="E93" i="5" s="1"/>
  <c r="C92" i="5"/>
  <c r="D92" i="5" s="1"/>
  <c r="C91" i="5"/>
  <c r="D91" i="5" s="1"/>
  <c r="C90" i="5"/>
  <c r="D90" i="5" s="1"/>
  <c r="C89" i="5"/>
  <c r="E89" i="5" s="1"/>
  <c r="C88" i="5"/>
  <c r="E88" i="5" s="1"/>
  <c r="C87" i="5"/>
  <c r="E87" i="5" s="1"/>
  <c r="C86" i="5"/>
  <c r="E86" i="5" s="1"/>
  <c r="C85" i="5"/>
  <c r="D85" i="5" s="1"/>
  <c r="C84" i="5"/>
  <c r="D84" i="5" s="1"/>
  <c r="C83" i="5"/>
  <c r="D83" i="5" s="1"/>
  <c r="C82" i="5"/>
  <c r="E82" i="5" s="1"/>
  <c r="C81" i="5"/>
  <c r="E81" i="5" s="1"/>
  <c r="C80" i="5"/>
  <c r="C79" i="5"/>
  <c r="E79" i="5" s="1"/>
  <c r="C78" i="5"/>
  <c r="D78" i="5" s="1"/>
  <c r="C77" i="5"/>
  <c r="E77" i="5" s="1"/>
  <c r="C76" i="5"/>
  <c r="E76" i="5" s="1"/>
  <c r="E75" i="5"/>
  <c r="C75" i="5"/>
  <c r="D75" i="5" s="1"/>
  <c r="C74" i="5"/>
  <c r="E74" i="5" s="1"/>
  <c r="C73" i="5"/>
  <c r="C72" i="5"/>
  <c r="C71" i="5"/>
  <c r="E71" i="5" s="1"/>
  <c r="C70" i="5"/>
  <c r="E70" i="5" s="1"/>
  <c r="C69" i="5"/>
  <c r="E69" i="5" s="1"/>
  <c r="C68" i="5"/>
  <c r="D68" i="5" s="1"/>
  <c r="C67" i="5"/>
  <c r="E67" i="5" s="1"/>
  <c r="C66" i="5"/>
  <c r="E66" i="5" s="1"/>
  <c r="C65" i="5"/>
  <c r="D65" i="5" s="1"/>
  <c r="C64" i="5"/>
  <c r="C63" i="5"/>
  <c r="E63" i="5" s="1"/>
  <c r="C62" i="5"/>
  <c r="D62" i="5" s="1"/>
  <c r="C61" i="5"/>
  <c r="E61" i="5" s="1"/>
  <c r="C60" i="5"/>
  <c r="E60" i="5" s="1"/>
  <c r="C59" i="5"/>
  <c r="D59" i="5" s="1"/>
  <c r="C58" i="5"/>
  <c r="D58" i="5" s="1"/>
  <c r="C57" i="5"/>
  <c r="E57" i="5" s="1"/>
  <c r="C56" i="5"/>
  <c r="E56" i="5" s="1"/>
  <c r="C55" i="5"/>
  <c r="E55" i="5" s="1"/>
  <c r="C54" i="5"/>
  <c r="D54" i="5" s="1"/>
  <c r="C53" i="5"/>
  <c r="D53" i="5" s="1"/>
  <c r="C52" i="5"/>
  <c r="E52" i="5" s="1"/>
  <c r="C51" i="5"/>
  <c r="E51" i="5" s="1"/>
  <c r="C50" i="5"/>
  <c r="E50" i="5" s="1"/>
  <c r="C49" i="5"/>
  <c r="D49" i="5" s="1"/>
  <c r="C48" i="5"/>
  <c r="C47" i="5"/>
  <c r="D47" i="5" s="1"/>
  <c r="C46" i="5"/>
  <c r="D46" i="5" s="1"/>
  <c r="C45" i="5"/>
  <c r="C44" i="5"/>
  <c r="E44" i="5" s="1"/>
  <c r="C43" i="5"/>
  <c r="D43" i="5" s="1"/>
  <c r="C42" i="5"/>
  <c r="D42" i="5" s="1"/>
  <c r="C41" i="5"/>
  <c r="E41" i="5" s="1"/>
  <c r="C40" i="5"/>
  <c r="E40" i="5" s="1"/>
  <c r="C39" i="5"/>
  <c r="E39" i="5" s="1"/>
  <c r="C38" i="5"/>
  <c r="D38" i="5" s="1"/>
  <c r="C37" i="5"/>
  <c r="E37" i="5" s="1"/>
  <c r="C36" i="5"/>
  <c r="C35" i="5"/>
  <c r="E35" i="5" s="1"/>
  <c r="C34" i="5"/>
  <c r="C33" i="5"/>
  <c r="E33" i="5" s="1"/>
  <c r="C32" i="5"/>
  <c r="C31" i="5"/>
  <c r="E31" i="5" s="1"/>
  <c r="C30" i="5"/>
  <c r="D30" i="5" s="1"/>
  <c r="C29" i="5"/>
  <c r="E29" i="5" s="1"/>
  <c r="C28" i="5"/>
  <c r="C27" i="5"/>
  <c r="E27" i="5" s="1"/>
  <c r="C26" i="5"/>
  <c r="C25" i="5"/>
  <c r="C24" i="5"/>
  <c r="E24" i="5" s="1"/>
  <c r="C23" i="5"/>
  <c r="E23" i="5" s="1"/>
  <c r="C22" i="5"/>
  <c r="D22" i="5" s="1"/>
  <c r="C21" i="5"/>
  <c r="E21" i="5" s="1"/>
  <c r="C20" i="5"/>
  <c r="E20" i="5" s="1"/>
  <c r="C19" i="5"/>
  <c r="E19" i="5" s="1"/>
  <c r="C18" i="5"/>
  <c r="E18" i="5" s="1"/>
  <c r="C17" i="5"/>
  <c r="E17" i="5" s="1"/>
  <c r="C16" i="5"/>
  <c r="D16" i="5" s="1"/>
  <c r="C15" i="5"/>
  <c r="D15" i="5" s="1"/>
  <c r="C14" i="5"/>
  <c r="E14" i="5" s="1"/>
  <c r="C13" i="5"/>
  <c r="D13" i="5" s="1"/>
  <c r="C12" i="5"/>
  <c r="C11" i="5"/>
  <c r="D11" i="5" s="1"/>
  <c r="C10" i="5"/>
  <c r="E10" i="5" s="1"/>
  <c r="C9" i="5"/>
  <c r="E9" i="5" s="1"/>
  <c r="C8" i="5"/>
  <c r="C7" i="5"/>
  <c r="E7" i="5" s="1"/>
  <c r="C6" i="5"/>
  <c r="E6" i="5" s="1"/>
  <c r="C5" i="5"/>
  <c r="D5" i="5" s="1"/>
  <c r="C4" i="5"/>
  <c r="E4" i="5" s="1"/>
  <c r="C3" i="5"/>
  <c r="E3" i="5" s="1"/>
  <c r="D92" i="7" l="1"/>
  <c r="D108" i="7"/>
  <c r="D140" i="7"/>
  <c r="D32" i="7"/>
  <c r="D48" i="7"/>
  <c r="D64" i="7"/>
  <c r="D80" i="7"/>
  <c r="D96" i="7"/>
  <c r="D112" i="7"/>
  <c r="D128" i="7"/>
  <c r="D144" i="7"/>
  <c r="D160" i="7"/>
  <c r="D176" i="7"/>
  <c r="D17" i="7"/>
  <c r="E81" i="6"/>
  <c r="E89" i="6"/>
  <c r="E97" i="6"/>
  <c r="E113" i="6"/>
  <c r="E121" i="6"/>
  <c r="E129" i="6"/>
  <c r="E145" i="6"/>
  <c r="E153" i="6"/>
  <c r="E161" i="6"/>
  <c r="E169" i="6"/>
  <c r="E177" i="6"/>
  <c r="E185" i="6"/>
  <c r="F34" i="6"/>
  <c r="F76" i="6"/>
  <c r="F92" i="6"/>
  <c r="E77" i="6"/>
  <c r="E93" i="6"/>
  <c r="E101" i="6"/>
  <c r="E109" i="6"/>
  <c r="E117" i="6"/>
  <c r="E125" i="6"/>
  <c r="E149" i="6"/>
  <c r="F38" i="6"/>
  <c r="F70" i="6"/>
  <c r="D101" i="5"/>
  <c r="D117" i="5"/>
  <c r="E183" i="5"/>
  <c r="E47" i="5"/>
  <c r="E10" i="11"/>
  <c r="E26" i="11"/>
  <c r="E42" i="11"/>
  <c r="E58" i="11"/>
  <c r="E74" i="11"/>
  <c r="E90" i="11"/>
  <c r="E14" i="11"/>
  <c r="E30" i="11"/>
  <c r="E46" i="11"/>
  <c r="E62" i="11"/>
  <c r="E78" i="11"/>
  <c r="E94" i="11"/>
  <c r="E17" i="11"/>
  <c r="E33" i="11"/>
  <c r="E49" i="11"/>
  <c r="E65" i="11"/>
  <c r="E81" i="11"/>
  <c r="E11" i="11"/>
  <c r="E27" i="11"/>
  <c r="E43" i="11"/>
  <c r="E59" i="11"/>
  <c r="E75" i="11"/>
  <c r="E91" i="11"/>
  <c r="E12" i="11"/>
  <c r="E28" i="11"/>
  <c r="E44" i="11"/>
  <c r="E60" i="11"/>
  <c r="E76" i="11"/>
  <c r="E92" i="11"/>
  <c r="E97" i="11"/>
  <c r="E18" i="11"/>
  <c r="E34" i="11"/>
  <c r="E50" i="11"/>
  <c r="E66" i="11"/>
  <c r="E82" i="11"/>
  <c r="E98" i="11"/>
  <c r="E13" i="11"/>
  <c r="E29" i="11"/>
  <c r="E45" i="11"/>
  <c r="E61" i="11"/>
  <c r="E77" i="11"/>
  <c r="E93" i="11"/>
  <c r="E16" i="11"/>
  <c r="E32" i="11"/>
  <c r="E48" i="11"/>
  <c r="E64" i="11"/>
  <c r="E80" i="11"/>
  <c r="E96" i="11"/>
  <c r="E3" i="11"/>
  <c r="E19" i="11"/>
  <c r="E35" i="11"/>
  <c r="E51" i="11"/>
  <c r="E67" i="11"/>
  <c r="E83" i="11"/>
  <c r="E99" i="11"/>
  <c r="E4" i="11"/>
  <c r="E20" i="11"/>
  <c r="E36" i="11"/>
  <c r="E52" i="11"/>
  <c r="E68" i="11"/>
  <c r="E84" i="11"/>
  <c r="E100" i="11"/>
  <c r="E5" i="11"/>
  <c r="E21" i="11"/>
  <c r="E37" i="11"/>
  <c r="E53" i="11"/>
  <c r="E69" i="11"/>
  <c r="E85" i="11"/>
  <c r="E101" i="11"/>
  <c r="E6" i="11"/>
  <c r="E22" i="11"/>
  <c r="E38" i="11"/>
  <c r="E54" i="11"/>
  <c r="E70" i="11"/>
  <c r="E86" i="11"/>
  <c r="E2" i="11"/>
  <c r="E7" i="11"/>
  <c r="E23" i="11"/>
  <c r="E39" i="11"/>
  <c r="E55" i="11"/>
  <c r="E71" i="11"/>
  <c r="E87" i="11"/>
  <c r="E8" i="11"/>
  <c r="E24" i="11"/>
  <c r="E40" i="11"/>
  <c r="E56" i="11"/>
  <c r="E72" i="11"/>
  <c r="E88" i="11"/>
  <c r="E9" i="11"/>
  <c r="E25" i="11"/>
  <c r="E41" i="11"/>
  <c r="E57" i="11"/>
  <c r="E73" i="11"/>
  <c r="E89" i="11"/>
  <c r="E15" i="11"/>
  <c r="E31" i="11"/>
  <c r="E47" i="11"/>
  <c r="E63" i="11"/>
  <c r="E79" i="11"/>
  <c r="E95" i="11"/>
  <c r="D38" i="7"/>
  <c r="D102" i="7"/>
  <c r="D62" i="7"/>
  <c r="D78" i="7"/>
  <c r="D126" i="7"/>
  <c r="D158" i="7"/>
  <c r="D172" i="7"/>
  <c r="D31" i="7"/>
  <c r="D47" i="7"/>
  <c r="D63" i="7"/>
  <c r="D79" i="7"/>
  <c r="D95" i="7"/>
  <c r="D111" i="7"/>
  <c r="D127" i="7"/>
  <c r="D143" i="7"/>
  <c r="D159" i="7"/>
  <c r="D175" i="7"/>
  <c r="D33" i="7"/>
  <c r="D49" i="7"/>
  <c r="D81" i="7"/>
  <c r="D97" i="7"/>
  <c r="D113" i="7"/>
  <c r="D129" i="7"/>
  <c r="D177" i="7"/>
  <c r="D19" i="7"/>
  <c r="D35" i="7"/>
  <c r="D51" i="7"/>
  <c r="D67" i="7"/>
  <c r="D83" i="7"/>
  <c r="D99" i="7"/>
  <c r="D115" i="7"/>
  <c r="D131" i="7"/>
  <c r="D147" i="7"/>
  <c r="D163" i="7"/>
  <c r="D179" i="7"/>
  <c r="D84" i="7"/>
  <c r="D132" i="7"/>
  <c r="D180" i="7"/>
  <c r="D25" i="7"/>
  <c r="D137" i="7"/>
  <c r="D20" i="7"/>
  <c r="D52" i="7"/>
  <c r="D148" i="7"/>
  <c r="D73" i="7"/>
  <c r="D169" i="7"/>
  <c r="D68" i="7"/>
  <c r="D116" i="7"/>
  <c r="D164" i="7"/>
  <c r="D57" i="7"/>
  <c r="D105" i="7"/>
  <c r="D153" i="7"/>
  <c r="D184" i="7"/>
  <c r="D36" i="7"/>
  <c r="D60" i="7"/>
  <c r="D76" i="7"/>
  <c r="D100" i="7"/>
  <c r="D124" i="7"/>
  <c r="D156" i="7"/>
  <c r="D188" i="7"/>
  <c r="D21" i="7"/>
  <c r="D29" i="7"/>
  <c r="D37" i="7"/>
  <c r="D45" i="7"/>
  <c r="D53" i="7"/>
  <c r="D61" i="7"/>
  <c r="D69" i="7"/>
  <c r="D77" i="7"/>
  <c r="D85" i="7"/>
  <c r="D93" i="7"/>
  <c r="D101" i="7"/>
  <c r="D109" i="7"/>
  <c r="D117" i="7"/>
  <c r="D125" i="7"/>
  <c r="D133" i="7"/>
  <c r="D141" i="7"/>
  <c r="D149" i="7"/>
  <c r="D157" i="7"/>
  <c r="D165" i="7"/>
  <c r="D173" i="7"/>
  <c r="D181" i="7"/>
  <c r="D189" i="7"/>
  <c r="D22" i="7"/>
  <c r="D30" i="7"/>
  <c r="D46" i="7"/>
  <c r="D54" i="7"/>
  <c r="D70" i="7"/>
  <c r="D86" i="7"/>
  <c r="D94" i="7"/>
  <c r="D110" i="7"/>
  <c r="D118" i="7"/>
  <c r="D134" i="7"/>
  <c r="D142" i="7"/>
  <c r="D150" i="7"/>
  <c r="D166" i="7"/>
  <c r="D174" i="7"/>
  <c r="D182" i="7"/>
  <c r="D41" i="7"/>
  <c r="D65" i="7"/>
  <c r="D89" i="7"/>
  <c r="D121" i="7"/>
  <c r="D145" i="7"/>
  <c r="D161" i="7"/>
  <c r="D185" i="7"/>
  <c r="D26" i="7"/>
  <c r="D34" i="7"/>
  <c r="D50" i="7"/>
  <c r="D58" i="7"/>
  <c r="D74" i="7"/>
  <c r="D82" i="7"/>
  <c r="D98" i="7"/>
  <c r="D106" i="7"/>
  <c r="D114" i="7"/>
  <c r="D130" i="7"/>
  <c r="D138" i="7"/>
  <c r="D154" i="7"/>
  <c r="D170" i="7"/>
  <c r="D178" i="7"/>
  <c r="D186" i="7"/>
  <c r="F37" i="6"/>
  <c r="F113" i="6"/>
  <c r="F137" i="6"/>
  <c r="F23" i="6"/>
  <c r="F31" i="6"/>
  <c r="F46" i="6"/>
  <c r="F62" i="6"/>
  <c r="F69" i="6"/>
  <c r="F100" i="6"/>
  <c r="F185" i="6"/>
  <c r="F105" i="6"/>
  <c r="E86" i="6"/>
  <c r="F109" i="6"/>
  <c r="F24" i="6"/>
  <c r="F26" i="6"/>
  <c r="F141" i="6"/>
  <c r="F165" i="6"/>
  <c r="F188" i="6"/>
  <c r="F85" i="6"/>
  <c r="F57" i="6"/>
  <c r="F21" i="6"/>
  <c r="F140" i="6"/>
  <c r="F35" i="6"/>
  <c r="E42" i="6"/>
  <c r="E126" i="6"/>
  <c r="E134" i="6"/>
  <c r="E174" i="6"/>
  <c r="F66" i="6"/>
  <c r="F104" i="6"/>
  <c r="F135" i="6"/>
  <c r="F143" i="6"/>
  <c r="F151" i="6"/>
  <c r="F159" i="6"/>
  <c r="F61" i="6"/>
  <c r="F86" i="6"/>
  <c r="F121" i="6"/>
  <c r="F49" i="6"/>
  <c r="E56" i="6"/>
  <c r="F68" i="6"/>
  <c r="E94" i="6"/>
  <c r="F101" i="6"/>
  <c r="F108" i="6"/>
  <c r="F177" i="6"/>
  <c r="F29" i="6"/>
  <c r="F81" i="6"/>
  <c r="F129" i="6"/>
  <c r="E30" i="6"/>
  <c r="E44" i="6"/>
  <c r="E57" i="6"/>
  <c r="F82" i="6"/>
  <c r="F123" i="6"/>
  <c r="F130" i="6"/>
  <c r="E137" i="6"/>
  <c r="F144" i="6"/>
  <c r="F157" i="6"/>
  <c r="E165" i="6"/>
  <c r="F156" i="6"/>
  <c r="F45" i="6"/>
  <c r="E110" i="6"/>
  <c r="F117" i="6"/>
  <c r="F32" i="6"/>
  <c r="F84" i="6"/>
  <c r="F25" i="6"/>
  <c r="E33" i="6"/>
  <c r="F40" i="6"/>
  <c r="E46" i="6"/>
  <c r="F59" i="6"/>
  <c r="F72" i="6"/>
  <c r="F78" i="6"/>
  <c r="E85" i="6"/>
  <c r="F91" i="6"/>
  <c r="F98" i="6"/>
  <c r="E105" i="6"/>
  <c r="F112" i="6"/>
  <c r="F125" i="6"/>
  <c r="E133" i="6"/>
  <c r="F167" i="6"/>
  <c r="F93" i="6"/>
  <c r="F169" i="6"/>
  <c r="E22" i="6"/>
  <c r="F149" i="6"/>
  <c r="E24" i="6"/>
  <c r="F172" i="6"/>
  <c r="F58" i="6"/>
  <c r="F53" i="6"/>
  <c r="F119" i="6"/>
  <c r="F153" i="6"/>
  <c r="F181" i="6"/>
  <c r="E142" i="6"/>
  <c r="E158" i="6"/>
  <c r="F89" i="6"/>
  <c r="F124" i="6"/>
  <c r="F65" i="6"/>
  <c r="F33" i="6"/>
  <c r="E41" i="6"/>
  <c r="F47" i="6"/>
  <c r="E54" i="6"/>
  <c r="F60" i="6"/>
  <c r="E73" i="6"/>
  <c r="E78" i="6"/>
  <c r="F99" i="6"/>
  <c r="F133" i="6"/>
  <c r="F154" i="6"/>
  <c r="F168" i="6"/>
  <c r="F175" i="6"/>
  <c r="E189" i="6"/>
  <c r="F145" i="6"/>
  <c r="F77" i="6"/>
  <c r="F97" i="6"/>
  <c r="F173" i="6"/>
  <c r="E21" i="6"/>
  <c r="F27" i="6"/>
  <c r="F79" i="6"/>
  <c r="F106" i="6"/>
  <c r="F120" i="6"/>
  <c r="F127" i="6"/>
  <c r="E141" i="6"/>
  <c r="E148" i="6"/>
  <c r="F161" i="6"/>
  <c r="E92" i="6"/>
  <c r="E140" i="6"/>
  <c r="F42" i="6"/>
  <c r="F52" i="6"/>
  <c r="E62" i="6"/>
  <c r="E72" i="6"/>
  <c r="E82" i="6"/>
  <c r="E28" i="6"/>
  <c r="E98" i="6"/>
  <c r="E114" i="6"/>
  <c r="E130" i="6"/>
  <c r="E146" i="6"/>
  <c r="E162" i="6"/>
  <c r="E178" i="6"/>
  <c r="E38" i="6"/>
  <c r="E48" i="6"/>
  <c r="E88" i="6"/>
  <c r="E104" i="6"/>
  <c r="E120" i="6"/>
  <c r="E136" i="6"/>
  <c r="E152" i="6"/>
  <c r="E168" i="6"/>
  <c r="E184" i="6"/>
  <c r="F94" i="6"/>
  <c r="F110" i="6"/>
  <c r="F126" i="6"/>
  <c r="F142" i="6"/>
  <c r="F158" i="6"/>
  <c r="F174" i="6"/>
  <c r="E124" i="6"/>
  <c r="E172" i="6"/>
  <c r="E34" i="6"/>
  <c r="E84" i="6"/>
  <c r="F44" i="6"/>
  <c r="E64" i="6"/>
  <c r="E100" i="6"/>
  <c r="E116" i="6"/>
  <c r="F54" i="6"/>
  <c r="F164" i="6"/>
  <c r="F180" i="6"/>
  <c r="E40" i="6"/>
  <c r="F30" i="6"/>
  <c r="E50" i="6"/>
  <c r="E80" i="6"/>
  <c r="E90" i="6"/>
  <c r="E106" i="6"/>
  <c r="E122" i="6"/>
  <c r="E138" i="6"/>
  <c r="E154" i="6"/>
  <c r="E170" i="6"/>
  <c r="E186" i="6"/>
  <c r="E32" i="6"/>
  <c r="E108" i="6"/>
  <c r="E156" i="6"/>
  <c r="F22" i="6"/>
  <c r="E132" i="6"/>
  <c r="F148" i="6"/>
  <c r="E60" i="6"/>
  <c r="E70" i="6"/>
  <c r="E96" i="6"/>
  <c r="E112" i="6"/>
  <c r="E128" i="6"/>
  <c r="E144" i="6"/>
  <c r="E160" i="6"/>
  <c r="E176" i="6"/>
  <c r="E188" i="6"/>
  <c r="F74" i="6"/>
  <c r="E26" i="6"/>
  <c r="E36" i="6"/>
  <c r="F102" i="6"/>
  <c r="F118" i="6"/>
  <c r="F134" i="6"/>
  <c r="F150" i="6"/>
  <c r="F166" i="6"/>
  <c r="F182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55" i="6"/>
  <c r="E159" i="6"/>
  <c r="E163" i="6"/>
  <c r="E167" i="6"/>
  <c r="E171" i="6"/>
  <c r="E175" i="6"/>
  <c r="E179" i="6"/>
  <c r="E183" i="6"/>
  <c r="E187" i="6"/>
  <c r="E65" i="5"/>
  <c r="D37" i="5"/>
  <c r="D167" i="5"/>
  <c r="E122" i="5"/>
  <c r="E85" i="5"/>
  <c r="E91" i="5"/>
  <c r="D187" i="5"/>
  <c r="E11" i="5"/>
  <c r="E142" i="5"/>
  <c r="E171" i="5"/>
  <c r="E53" i="5"/>
  <c r="E123" i="5"/>
  <c r="D133" i="5"/>
  <c r="E13" i="5"/>
  <c r="E83" i="5"/>
  <c r="D165" i="5"/>
  <c r="D23" i="5"/>
  <c r="E54" i="5"/>
  <c r="E94" i="5"/>
  <c r="E115" i="5"/>
  <c r="D155" i="5"/>
  <c r="E174" i="5"/>
  <c r="D185" i="5"/>
  <c r="D7" i="5"/>
  <c r="E46" i="5"/>
  <c r="E15" i="5"/>
  <c r="E126" i="5"/>
  <c r="E147" i="5"/>
  <c r="E43" i="5"/>
  <c r="E22" i="5"/>
  <c r="D27" i="5"/>
  <c r="D10" i="5"/>
  <c r="D40" i="5"/>
  <c r="D50" i="5"/>
  <c r="E59" i="5"/>
  <c r="D99" i="5"/>
  <c r="D109" i="5"/>
  <c r="E150" i="5"/>
  <c r="D169" i="5"/>
  <c r="D181" i="5"/>
  <c r="D189" i="5"/>
  <c r="D9" i="5"/>
  <c r="D168" i="5"/>
  <c r="D67" i="5"/>
  <c r="D139" i="5"/>
  <c r="E78" i="5"/>
  <c r="E90" i="5"/>
  <c r="D121" i="5"/>
  <c r="E161" i="5"/>
  <c r="E164" i="5"/>
  <c r="E16" i="5"/>
  <c r="D97" i="5"/>
  <c r="E107" i="5"/>
  <c r="D149" i="5"/>
  <c r="D17" i="5"/>
  <c r="D77" i="5"/>
  <c r="E129" i="5"/>
  <c r="D60" i="5"/>
  <c r="D69" i="5"/>
  <c r="E110" i="5"/>
  <c r="D131" i="5"/>
  <c r="D141" i="5"/>
  <c r="D151" i="5"/>
  <c r="D70" i="5"/>
  <c r="E62" i="5"/>
  <c r="E58" i="5"/>
  <c r="E158" i="5"/>
  <c r="E49" i="5"/>
  <c r="E188" i="5"/>
  <c r="E30" i="5"/>
  <c r="D163" i="5"/>
  <c r="D134" i="5"/>
  <c r="D86" i="5"/>
  <c r="E184" i="5"/>
  <c r="D20" i="5"/>
  <c r="E38" i="5"/>
  <c r="E42" i="5"/>
  <c r="D52" i="5"/>
  <c r="D57" i="5"/>
  <c r="D72" i="5"/>
  <c r="E72" i="5"/>
  <c r="E96" i="5"/>
  <c r="D96" i="5"/>
  <c r="D125" i="5"/>
  <c r="D140" i="5"/>
  <c r="E180" i="5"/>
  <c r="D130" i="5"/>
  <c r="D124" i="5"/>
  <c r="D179" i="5"/>
  <c r="D41" i="5"/>
  <c r="D33" i="5"/>
  <c r="D61" i="5"/>
  <c r="D8" i="5"/>
  <c r="E8" i="5"/>
  <c r="E170" i="5"/>
  <c r="D21" i="5"/>
  <c r="E25" i="5"/>
  <c r="D25" i="5"/>
  <c r="D44" i="5"/>
  <c r="D63" i="5"/>
  <c r="E137" i="5"/>
  <c r="D137" i="5"/>
  <c r="D156" i="5"/>
  <c r="E176" i="5"/>
  <c r="D176" i="5"/>
  <c r="E153" i="5"/>
  <c r="D153" i="5"/>
  <c r="E28" i="5"/>
  <c r="D28" i="5"/>
  <c r="D76" i="5"/>
  <c r="D154" i="5"/>
  <c r="E73" i="5"/>
  <c r="D73" i="5"/>
  <c r="D14" i="5"/>
  <c r="E105" i="5"/>
  <c r="D105" i="5"/>
  <c r="E5" i="5"/>
  <c r="D6" i="5"/>
  <c r="E136" i="5"/>
  <c r="D136" i="5"/>
  <c r="E64" i="5"/>
  <c r="D64" i="5"/>
  <c r="D93" i="5"/>
  <c r="D108" i="5"/>
  <c r="D127" i="5"/>
  <c r="D177" i="5"/>
  <c r="E182" i="5"/>
  <c r="D182" i="5"/>
  <c r="D173" i="5"/>
  <c r="D12" i="5"/>
  <c r="E12" i="5"/>
  <c r="E92" i="5"/>
  <c r="E26" i="5"/>
  <c r="D26" i="5"/>
  <c r="D31" i="5"/>
  <c r="E36" i="5"/>
  <c r="D36" i="5"/>
  <c r="D98" i="5"/>
  <c r="D118" i="5"/>
  <c r="E157" i="5"/>
  <c r="D157" i="5"/>
  <c r="D95" i="5"/>
  <c r="D66" i="5"/>
  <c r="D34" i="5"/>
  <c r="E34" i="5"/>
  <c r="E112" i="5"/>
  <c r="D112" i="5"/>
  <c r="D18" i="5"/>
  <c r="D45" i="5"/>
  <c r="E45" i="5"/>
  <c r="D89" i="5"/>
  <c r="E104" i="5"/>
  <c r="D104" i="5"/>
  <c r="E128" i="5"/>
  <c r="D128" i="5"/>
  <c r="E144" i="5"/>
  <c r="D144" i="5"/>
  <c r="D102" i="5"/>
  <c r="E80" i="5"/>
  <c r="D80" i="5"/>
  <c r="D81" i="5"/>
  <c r="D113" i="5"/>
  <c r="D145" i="5"/>
  <c r="D159" i="5"/>
  <c r="D162" i="5"/>
  <c r="E84" i="5"/>
  <c r="E116" i="5"/>
  <c r="E148" i="5"/>
  <c r="D3" i="5"/>
  <c r="D19" i="5"/>
  <c r="D56" i="5"/>
  <c r="D79" i="5"/>
  <c r="D82" i="5"/>
  <c r="D111" i="5"/>
  <c r="D114" i="5"/>
  <c r="D143" i="5"/>
  <c r="D146" i="5"/>
  <c r="D166" i="5"/>
  <c r="D186" i="5"/>
  <c r="E160" i="5"/>
  <c r="D160" i="5"/>
  <c r="D29" i="5"/>
  <c r="E48" i="5"/>
  <c r="D48" i="5"/>
  <c r="D51" i="5"/>
  <c r="D88" i="5"/>
  <c r="D120" i="5"/>
  <c r="D172" i="5"/>
  <c r="D4" i="5"/>
  <c r="D24" i="5"/>
  <c r="E32" i="5"/>
  <c r="D32" i="5"/>
  <c r="D35" i="5"/>
  <c r="E68" i="5"/>
  <c r="D74" i="5"/>
  <c r="E100" i="5"/>
  <c r="D106" i="5"/>
  <c r="E132" i="5"/>
  <c r="D138" i="5"/>
  <c r="D152" i="5"/>
  <c r="D175" i="5"/>
  <c r="D178" i="5"/>
  <c r="D39" i="5"/>
  <c r="D55" i="5"/>
  <c r="D71" i="5"/>
  <c r="D87" i="5"/>
  <c r="D103" i="5"/>
  <c r="D119" i="5"/>
  <c r="D135" i="5"/>
  <c r="E103" i="11" l="1"/>
  <c r="G11" i="5"/>
  <c r="G12" i="5" s="1"/>
  <c r="F11" i="5"/>
  <c r="G13" i="5" l="1"/>
  <c r="F12" i="5"/>
  <c r="H11" i="5"/>
  <c r="I11" i="5" s="1"/>
  <c r="G14" i="5" l="1"/>
  <c r="H12" i="5"/>
  <c r="I12" i="5" s="1"/>
  <c r="F13" i="5"/>
  <c r="F14" i="5" l="1"/>
  <c r="H13" i="5"/>
  <c r="I13" i="5" s="1"/>
  <c r="G15" i="5"/>
  <c r="G16" i="5" l="1"/>
  <c r="H14" i="5"/>
  <c r="I14" i="5" s="1"/>
  <c r="F15" i="5"/>
  <c r="F16" i="5" l="1"/>
  <c r="H15" i="5"/>
  <c r="I15" i="5" s="1"/>
  <c r="G17" i="5"/>
  <c r="G18" i="5" l="1"/>
  <c r="F17" i="5"/>
  <c r="H16" i="5"/>
  <c r="I16" i="5" s="1"/>
  <c r="F18" i="5" l="1"/>
  <c r="H17" i="5"/>
  <c r="I17" i="5" s="1"/>
  <c r="G19" i="5"/>
  <c r="G20" i="5" l="1"/>
  <c r="F19" i="5"/>
  <c r="H18" i="5"/>
  <c r="I18" i="5" s="1"/>
  <c r="H19" i="5" l="1"/>
  <c r="I19" i="5" s="1"/>
  <c r="F20" i="5"/>
  <c r="G21" i="5"/>
  <c r="G22" i="5" l="1"/>
  <c r="F21" i="5"/>
  <c r="H20" i="5"/>
  <c r="I20" i="5" s="1"/>
  <c r="G23" i="5" l="1"/>
  <c r="H21" i="5"/>
  <c r="I21" i="5" s="1"/>
  <c r="F22" i="5"/>
  <c r="H22" i="5" l="1"/>
  <c r="I22" i="5" s="1"/>
  <c r="F23" i="5"/>
  <c r="G24" i="5"/>
  <c r="G25" i="5" l="1"/>
  <c r="H23" i="5"/>
  <c r="I23" i="5" s="1"/>
  <c r="F24" i="5"/>
  <c r="F25" i="5" l="1"/>
  <c r="H24" i="5"/>
  <c r="I24" i="5" s="1"/>
  <c r="G26" i="5"/>
  <c r="G27" i="5" l="1"/>
  <c r="F26" i="5"/>
  <c r="H25" i="5"/>
  <c r="I25" i="5" s="1"/>
  <c r="H26" i="5" l="1"/>
  <c r="I26" i="5" s="1"/>
  <c r="F27" i="5"/>
  <c r="G28" i="5"/>
  <c r="G29" i="5" l="1"/>
  <c r="H27" i="5"/>
  <c r="I27" i="5" s="1"/>
  <c r="F28" i="5"/>
  <c r="F29" i="5" l="1"/>
  <c r="H28" i="5"/>
  <c r="I28" i="5" s="1"/>
  <c r="G30" i="5"/>
  <c r="G31" i="5" l="1"/>
  <c r="H29" i="5"/>
  <c r="I29" i="5" s="1"/>
  <c r="F30" i="5"/>
  <c r="F31" i="5" l="1"/>
  <c r="H30" i="5"/>
  <c r="I30" i="5" s="1"/>
  <c r="G32" i="5"/>
  <c r="G33" i="5" l="1"/>
  <c r="F32" i="5"/>
  <c r="H31" i="5"/>
  <c r="I31" i="5" s="1"/>
  <c r="F33" i="5" l="1"/>
  <c r="H32" i="5"/>
  <c r="I32" i="5" s="1"/>
  <c r="G34" i="5"/>
  <c r="G35" i="5" l="1"/>
  <c r="F34" i="5"/>
  <c r="H33" i="5"/>
  <c r="I33" i="5" s="1"/>
  <c r="H34" i="5" l="1"/>
  <c r="I34" i="5" s="1"/>
  <c r="F35" i="5"/>
  <c r="G36" i="5"/>
  <c r="G37" i="5" l="1"/>
  <c r="F36" i="5"/>
  <c r="H35" i="5"/>
  <c r="I35" i="5" s="1"/>
  <c r="H36" i="5" l="1"/>
  <c r="I36" i="5" s="1"/>
  <c r="F37" i="5"/>
  <c r="G38" i="5"/>
  <c r="G39" i="5" l="1"/>
  <c r="H37" i="5"/>
  <c r="I37" i="5" s="1"/>
  <c r="F38" i="5"/>
  <c r="H38" i="5" l="1"/>
  <c r="I38" i="5" s="1"/>
  <c r="F39" i="5"/>
  <c r="G40" i="5"/>
  <c r="G41" i="5" l="1"/>
  <c r="F40" i="5"/>
  <c r="H39" i="5"/>
  <c r="I39" i="5" s="1"/>
  <c r="F41" i="5" l="1"/>
  <c r="H40" i="5"/>
  <c r="I40" i="5" s="1"/>
  <c r="G42" i="5"/>
  <c r="G43" i="5" l="1"/>
  <c r="F42" i="5"/>
  <c r="H41" i="5"/>
  <c r="I41" i="5" s="1"/>
  <c r="H42" i="5" l="1"/>
  <c r="I42" i="5" s="1"/>
  <c r="F43" i="5"/>
  <c r="G44" i="5"/>
  <c r="G45" i="5" l="1"/>
  <c r="H43" i="5"/>
  <c r="I43" i="5" s="1"/>
  <c r="F44" i="5"/>
  <c r="F45" i="5" l="1"/>
  <c r="H44" i="5"/>
  <c r="I44" i="5" s="1"/>
  <c r="G46" i="5"/>
  <c r="G47" i="5" l="1"/>
  <c r="H45" i="5"/>
  <c r="I45" i="5" s="1"/>
  <c r="F46" i="5"/>
  <c r="F47" i="5" l="1"/>
  <c r="H46" i="5"/>
  <c r="I46" i="5" s="1"/>
  <c r="G48" i="5"/>
  <c r="G49" i="5" l="1"/>
  <c r="F48" i="5"/>
  <c r="H47" i="5"/>
  <c r="I47" i="5" s="1"/>
  <c r="G50" i="5" l="1"/>
  <c r="H48" i="5"/>
  <c r="I48" i="5" s="1"/>
  <c r="F49" i="5"/>
  <c r="F50" i="5" l="1"/>
  <c r="H49" i="5"/>
  <c r="I49" i="5" s="1"/>
  <c r="G51" i="5"/>
  <c r="G52" i="5" l="1"/>
  <c r="H50" i="5"/>
  <c r="I50" i="5" s="1"/>
  <c r="F51" i="5"/>
  <c r="F52" i="5" l="1"/>
  <c r="H51" i="5"/>
  <c r="I51" i="5" s="1"/>
  <c r="G53" i="5"/>
  <c r="G54" i="5" l="1"/>
  <c r="H52" i="5"/>
  <c r="I52" i="5" s="1"/>
  <c r="F53" i="5"/>
  <c r="H53" i="5" l="1"/>
  <c r="I53" i="5" s="1"/>
  <c r="F54" i="5"/>
  <c r="G55" i="5"/>
  <c r="F55" i="5" l="1"/>
  <c r="H54" i="5"/>
  <c r="I54" i="5" s="1"/>
  <c r="G56" i="5"/>
  <c r="G57" i="5" l="1"/>
  <c r="F56" i="5"/>
  <c r="H55" i="5"/>
  <c r="I55" i="5" s="1"/>
  <c r="F57" i="5" l="1"/>
  <c r="H56" i="5"/>
  <c r="I56" i="5" s="1"/>
  <c r="G58" i="5"/>
  <c r="G59" i="5" l="1"/>
  <c r="F58" i="5"/>
  <c r="H57" i="5"/>
  <c r="I57" i="5" s="1"/>
  <c r="F59" i="5" l="1"/>
  <c r="H58" i="5"/>
  <c r="I58" i="5" s="1"/>
  <c r="G60" i="5"/>
  <c r="G61" i="5" l="1"/>
  <c r="H59" i="5"/>
  <c r="I59" i="5" s="1"/>
  <c r="F60" i="5"/>
  <c r="H60" i="5" l="1"/>
  <c r="I60" i="5" s="1"/>
  <c r="F61" i="5"/>
  <c r="G62" i="5"/>
  <c r="G63" i="5" l="1"/>
  <c r="F62" i="5"/>
  <c r="H61" i="5"/>
  <c r="I61" i="5" s="1"/>
  <c r="F63" i="5" l="1"/>
  <c r="H62" i="5"/>
  <c r="I62" i="5" s="1"/>
  <c r="G64" i="5"/>
  <c r="G65" i="5" l="1"/>
  <c r="F64" i="5"/>
  <c r="H63" i="5"/>
  <c r="I63" i="5" s="1"/>
  <c r="F65" i="5" l="1"/>
  <c r="H64" i="5"/>
  <c r="I64" i="5" s="1"/>
  <c r="G66" i="5"/>
  <c r="G67" i="5" l="1"/>
  <c r="F66" i="5"/>
  <c r="H65" i="5"/>
  <c r="I65" i="5" s="1"/>
  <c r="H66" i="5" l="1"/>
  <c r="I66" i="5" s="1"/>
  <c r="F67" i="5"/>
  <c r="G68" i="5"/>
  <c r="F68" i="5" l="1"/>
  <c r="H67" i="5"/>
  <c r="I67" i="5" s="1"/>
  <c r="G69" i="5"/>
  <c r="G70" i="5" l="1"/>
  <c r="H68" i="5"/>
  <c r="I68" i="5" s="1"/>
  <c r="F69" i="5"/>
  <c r="F70" i="5" l="1"/>
  <c r="H69" i="5"/>
  <c r="I69" i="5" s="1"/>
  <c r="G71" i="5"/>
  <c r="G72" i="5" l="1"/>
  <c r="F71" i="5"/>
  <c r="H70" i="5"/>
  <c r="I70" i="5" s="1"/>
  <c r="F72" i="5" l="1"/>
  <c r="H71" i="5"/>
  <c r="I71" i="5" s="1"/>
  <c r="G73" i="5"/>
  <c r="G74" i="5" l="1"/>
  <c r="F73" i="5"/>
  <c r="H72" i="5"/>
  <c r="I72" i="5" s="1"/>
  <c r="G75" i="5" l="1"/>
  <c r="H73" i="5"/>
  <c r="I73" i="5" s="1"/>
  <c r="F74" i="5"/>
  <c r="H74" i="5" l="1"/>
  <c r="I74" i="5" s="1"/>
  <c r="F75" i="5"/>
  <c r="G76" i="5"/>
  <c r="G77" i="5" l="1"/>
  <c r="H75" i="5"/>
  <c r="I75" i="5" s="1"/>
  <c r="F76" i="5"/>
  <c r="H76" i="5" l="1"/>
  <c r="I76" i="5" s="1"/>
  <c r="F77" i="5"/>
  <c r="G78" i="5"/>
  <c r="G79" i="5" l="1"/>
  <c r="F78" i="5"/>
  <c r="H77" i="5"/>
  <c r="I77" i="5" s="1"/>
  <c r="F79" i="5" l="1"/>
  <c r="H78" i="5"/>
  <c r="I78" i="5" s="1"/>
  <c r="G80" i="5"/>
  <c r="G81" i="5" l="1"/>
  <c r="F80" i="5"/>
  <c r="H79" i="5"/>
  <c r="I79" i="5" s="1"/>
  <c r="G82" i="5" l="1"/>
  <c r="F81" i="5"/>
  <c r="H80" i="5"/>
  <c r="I80" i="5" s="1"/>
  <c r="F82" i="5" l="1"/>
  <c r="H81" i="5"/>
  <c r="I81" i="5" s="1"/>
  <c r="G83" i="5"/>
  <c r="G84" i="5" l="1"/>
  <c r="H82" i="5"/>
  <c r="I82" i="5" s="1"/>
  <c r="F83" i="5"/>
  <c r="G85" i="5" l="1"/>
  <c r="F84" i="5"/>
  <c r="H83" i="5"/>
  <c r="I83" i="5" s="1"/>
  <c r="H84" i="5" l="1"/>
  <c r="I84" i="5" s="1"/>
  <c r="F85" i="5"/>
  <c r="G86" i="5"/>
  <c r="G87" i="5" l="1"/>
  <c r="F86" i="5"/>
  <c r="H85" i="5"/>
  <c r="I85" i="5" s="1"/>
  <c r="H86" i="5" l="1"/>
  <c r="I86" i="5" s="1"/>
  <c r="F87" i="5"/>
  <c r="G88" i="5"/>
  <c r="G89" i="5" l="1"/>
  <c r="F88" i="5"/>
  <c r="H87" i="5"/>
  <c r="I87" i="5" s="1"/>
  <c r="F89" i="5" l="1"/>
  <c r="H88" i="5"/>
  <c r="I88" i="5" s="1"/>
  <c r="G90" i="5"/>
  <c r="G91" i="5" l="1"/>
  <c r="H89" i="5"/>
  <c r="I89" i="5" s="1"/>
  <c r="F90" i="5"/>
  <c r="F91" i="5" l="1"/>
  <c r="H90" i="5"/>
  <c r="I90" i="5" s="1"/>
  <c r="G92" i="5"/>
  <c r="G93" i="5" l="1"/>
  <c r="H91" i="5"/>
  <c r="I91" i="5" s="1"/>
  <c r="F92" i="5"/>
  <c r="H92" i="5" l="1"/>
  <c r="I92" i="5" s="1"/>
  <c r="F93" i="5"/>
  <c r="G94" i="5"/>
  <c r="G95" i="5" l="1"/>
  <c r="F94" i="5"/>
  <c r="H93" i="5"/>
  <c r="I93" i="5" s="1"/>
  <c r="F95" i="5" l="1"/>
  <c r="H94" i="5"/>
  <c r="I94" i="5" s="1"/>
  <c r="G96" i="5"/>
  <c r="G97" i="5" l="1"/>
  <c r="F96" i="5"/>
  <c r="H95" i="5"/>
  <c r="I95" i="5" s="1"/>
  <c r="G98" i="5" l="1"/>
  <c r="F97" i="5"/>
  <c r="H96" i="5"/>
  <c r="I96" i="5" s="1"/>
  <c r="F98" i="5" l="1"/>
  <c r="H97" i="5"/>
  <c r="I97" i="5" s="1"/>
  <c r="G99" i="5"/>
  <c r="G100" i="5" l="1"/>
  <c r="H98" i="5"/>
  <c r="I98" i="5" s="1"/>
  <c r="F99" i="5"/>
  <c r="F100" i="5" l="1"/>
  <c r="H99" i="5"/>
  <c r="I99" i="5" s="1"/>
  <c r="G101" i="5"/>
  <c r="G102" i="5" l="1"/>
  <c r="H100" i="5"/>
  <c r="I100" i="5" s="1"/>
  <c r="F101" i="5"/>
  <c r="F102" i="5" l="1"/>
  <c r="H101" i="5"/>
  <c r="I101" i="5" s="1"/>
  <c r="G103" i="5"/>
  <c r="G104" i="5" l="1"/>
  <c r="F103" i="5"/>
  <c r="H102" i="5"/>
  <c r="I102" i="5" s="1"/>
  <c r="G105" i="5" l="1"/>
  <c r="F104" i="5"/>
  <c r="H103" i="5"/>
  <c r="I103" i="5" s="1"/>
  <c r="F105" i="5" l="1"/>
  <c r="H104" i="5"/>
  <c r="I104" i="5" s="1"/>
  <c r="G106" i="5"/>
  <c r="G107" i="5" l="1"/>
  <c r="H105" i="5"/>
  <c r="I105" i="5" s="1"/>
  <c r="F106" i="5"/>
  <c r="F107" i="5" l="1"/>
  <c r="H106" i="5"/>
  <c r="I106" i="5" s="1"/>
  <c r="G108" i="5"/>
  <c r="G109" i="5" l="1"/>
  <c r="H107" i="5"/>
  <c r="I107" i="5" s="1"/>
  <c r="F108" i="5"/>
  <c r="H108" i="5" l="1"/>
  <c r="I108" i="5" s="1"/>
  <c r="F109" i="5"/>
  <c r="G110" i="5"/>
  <c r="G111" i="5" l="1"/>
  <c r="F110" i="5"/>
  <c r="H109" i="5"/>
  <c r="I109" i="5" s="1"/>
  <c r="F111" i="5" l="1"/>
  <c r="H110" i="5"/>
  <c r="I110" i="5" s="1"/>
  <c r="G112" i="5"/>
  <c r="G113" i="5" l="1"/>
  <c r="F112" i="5"/>
  <c r="H111" i="5"/>
  <c r="I111" i="5" s="1"/>
  <c r="F113" i="5" l="1"/>
  <c r="H112" i="5"/>
  <c r="I112" i="5" s="1"/>
  <c r="G114" i="5"/>
  <c r="G115" i="5" l="1"/>
  <c r="F114" i="5"/>
  <c r="H113" i="5"/>
  <c r="I113" i="5" s="1"/>
  <c r="H114" i="5" l="1"/>
  <c r="I114" i="5" s="1"/>
  <c r="F115" i="5"/>
  <c r="G116" i="5"/>
  <c r="G117" i="5" l="1"/>
  <c r="F116" i="5"/>
  <c r="H115" i="5"/>
  <c r="I115" i="5" s="1"/>
  <c r="H116" i="5" l="1"/>
  <c r="I116" i="5" s="1"/>
  <c r="F117" i="5"/>
  <c r="G118" i="5"/>
  <c r="G119" i="5" l="1"/>
  <c r="F118" i="5"/>
  <c r="H117" i="5"/>
  <c r="I117" i="5" s="1"/>
  <c r="H118" i="5" l="1"/>
  <c r="I118" i="5" s="1"/>
  <c r="F119" i="5"/>
  <c r="G120" i="5"/>
  <c r="G121" i="5" l="1"/>
  <c r="F120" i="5"/>
  <c r="H119" i="5"/>
  <c r="I119" i="5" s="1"/>
  <c r="F121" i="5" l="1"/>
  <c r="H120" i="5"/>
  <c r="I120" i="5" s="1"/>
  <c r="G122" i="5"/>
  <c r="G123" i="5" l="1"/>
  <c r="H121" i="5"/>
  <c r="I121" i="5" s="1"/>
  <c r="F122" i="5"/>
  <c r="F123" i="5" l="1"/>
  <c r="H122" i="5"/>
  <c r="I122" i="5" s="1"/>
  <c r="G124" i="5"/>
  <c r="G125" i="5" l="1"/>
  <c r="H123" i="5"/>
  <c r="I123" i="5" s="1"/>
  <c r="F124" i="5"/>
  <c r="H124" i="5" l="1"/>
  <c r="I124" i="5" s="1"/>
  <c r="F125" i="5"/>
  <c r="G126" i="5"/>
  <c r="G127" i="5" l="1"/>
  <c r="F126" i="5"/>
  <c r="H125" i="5"/>
  <c r="I125" i="5" s="1"/>
  <c r="F127" i="5" l="1"/>
  <c r="H126" i="5"/>
  <c r="I126" i="5" s="1"/>
  <c r="G128" i="5"/>
  <c r="G129" i="5" l="1"/>
  <c r="F128" i="5"/>
  <c r="H127" i="5"/>
  <c r="I127" i="5" s="1"/>
  <c r="G130" i="5" l="1"/>
  <c r="F129" i="5"/>
  <c r="H128" i="5"/>
  <c r="I128" i="5" s="1"/>
  <c r="F130" i="5" l="1"/>
  <c r="H129" i="5"/>
  <c r="I129" i="5" s="1"/>
  <c r="G131" i="5"/>
  <c r="G132" i="5" l="1"/>
  <c r="H130" i="5"/>
  <c r="I130" i="5" s="1"/>
  <c r="F131" i="5"/>
  <c r="F132" i="5" l="1"/>
  <c r="H131" i="5"/>
  <c r="I131" i="5" s="1"/>
  <c r="G133" i="5"/>
  <c r="G134" i="5" l="1"/>
  <c r="H132" i="5"/>
  <c r="I132" i="5" s="1"/>
  <c r="F133" i="5"/>
  <c r="F134" i="5" l="1"/>
  <c r="H133" i="5"/>
  <c r="I133" i="5" s="1"/>
  <c r="G135" i="5"/>
  <c r="G136" i="5" l="1"/>
  <c r="F135" i="5"/>
  <c r="H134" i="5"/>
  <c r="I134" i="5" s="1"/>
  <c r="F136" i="5" l="1"/>
  <c r="H135" i="5"/>
  <c r="I135" i="5" s="1"/>
  <c r="G137" i="5"/>
  <c r="G138" i="5" l="1"/>
  <c r="F137" i="5"/>
  <c r="H136" i="5"/>
  <c r="I136" i="5" s="1"/>
  <c r="G139" i="5" l="1"/>
  <c r="H137" i="5"/>
  <c r="I137" i="5" s="1"/>
  <c r="F138" i="5"/>
  <c r="H138" i="5" l="1"/>
  <c r="I138" i="5" s="1"/>
  <c r="F139" i="5"/>
  <c r="G140" i="5"/>
  <c r="G141" i="5" l="1"/>
  <c r="H139" i="5"/>
  <c r="I139" i="5" s="1"/>
  <c r="F140" i="5"/>
  <c r="G142" i="5" l="1"/>
  <c r="H140" i="5"/>
  <c r="I140" i="5" s="1"/>
  <c r="F141" i="5"/>
  <c r="F142" i="5" l="1"/>
  <c r="H141" i="5"/>
  <c r="I141" i="5" s="1"/>
  <c r="G143" i="5"/>
  <c r="G144" i="5" l="1"/>
  <c r="F143" i="5"/>
  <c r="H142" i="5"/>
  <c r="I142" i="5" s="1"/>
  <c r="F144" i="5" l="1"/>
  <c r="H143" i="5"/>
  <c r="I143" i="5" s="1"/>
  <c r="G145" i="5"/>
  <c r="G146" i="5" l="1"/>
  <c r="H144" i="5"/>
  <c r="I144" i="5" s="1"/>
  <c r="F145" i="5"/>
  <c r="F146" i="5" l="1"/>
  <c r="H145" i="5"/>
  <c r="I145" i="5" s="1"/>
  <c r="G147" i="5"/>
  <c r="G148" i="5" l="1"/>
  <c r="H146" i="5"/>
  <c r="I146" i="5" s="1"/>
  <c r="F147" i="5"/>
  <c r="H147" i="5" l="1"/>
  <c r="I147" i="5" s="1"/>
  <c r="F148" i="5"/>
  <c r="G149" i="5"/>
  <c r="G150" i="5" l="1"/>
  <c r="H148" i="5"/>
  <c r="I148" i="5" s="1"/>
  <c r="F149" i="5"/>
  <c r="F150" i="5" l="1"/>
  <c r="H149" i="5"/>
  <c r="I149" i="5" s="1"/>
  <c r="G151" i="5"/>
  <c r="G152" i="5" l="1"/>
  <c r="H150" i="5"/>
  <c r="I150" i="5" s="1"/>
  <c r="F151" i="5"/>
  <c r="H151" i="5" l="1"/>
  <c r="I151" i="5" s="1"/>
  <c r="F152" i="5"/>
  <c r="G153" i="5"/>
  <c r="G154" i="5" l="1"/>
  <c r="F153" i="5"/>
  <c r="H152" i="5"/>
  <c r="I152" i="5" s="1"/>
  <c r="F154" i="5" l="1"/>
  <c r="H153" i="5"/>
  <c r="I153" i="5" s="1"/>
  <c r="G155" i="5"/>
  <c r="G156" i="5" l="1"/>
  <c r="H154" i="5"/>
  <c r="I154" i="5" s="1"/>
  <c r="F155" i="5"/>
  <c r="H155" i="5" l="1"/>
  <c r="I155" i="5" s="1"/>
  <c r="F156" i="5"/>
  <c r="G157" i="5"/>
  <c r="G158" i="5" l="1"/>
  <c r="F157" i="5"/>
  <c r="H156" i="5"/>
  <c r="I156" i="5" s="1"/>
  <c r="H157" i="5" l="1"/>
  <c r="I157" i="5" s="1"/>
  <c r="F158" i="5"/>
  <c r="G159" i="5"/>
  <c r="G160" i="5" l="1"/>
  <c r="F159" i="5"/>
  <c r="H158" i="5"/>
  <c r="I158" i="5" s="1"/>
  <c r="F160" i="5" l="1"/>
  <c r="H159" i="5"/>
  <c r="I159" i="5" s="1"/>
  <c r="G161" i="5"/>
  <c r="G162" i="5" l="1"/>
  <c r="H160" i="5"/>
  <c r="I160" i="5" s="1"/>
  <c r="F161" i="5"/>
  <c r="F162" i="5" l="1"/>
  <c r="H161" i="5"/>
  <c r="I161" i="5" s="1"/>
  <c r="G163" i="5"/>
  <c r="G164" i="5" l="1"/>
  <c r="H162" i="5"/>
  <c r="I162" i="5" s="1"/>
  <c r="F163" i="5"/>
  <c r="H163" i="5" l="1"/>
  <c r="I163" i="5" s="1"/>
  <c r="F164" i="5"/>
  <c r="G165" i="5"/>
  <c r="G166" i="5" l="1"/>
  <c r="H164" i="5"/>
  <c r="I164" i="5" s="1"/>
  <c r="F165" i="5"/>
  <c r="F166" i="5" l="1"/>
  <c r="H165" i="5"/>
  <c r="I165" i="5" s="1"/>
  <c r="G167" i="5"/>
  <c r="G168" i="5" l="1"/>
  <c r="H166" i="5"/>
  <c r="I166" i="5" s="1"/>
  <c r="F167" i="5"/>
  <c r="H167" i="5" l="1"/>
  <c r="I167" i="5" s="1"/>
  <c r="F168" i="5"/>
  <c r="G169" i="5"/>
  <c r="G170" i="5" l="1"/>
  <c r="F169" i="5"/>
  <c r="H168" i="5"/>
  <c r="I168" i="5" s="1"/>
  <c r="H169" i="5" l="1"/>
  <c r="I169" i="5" s="1"/>
  <c r="F170" i="5"/>
  <c r="G171" i="5"/>
  <c r="G172" i="5" l="1"/>
  <c r="F171" i="5"/>
  <c r="H170" i="5"/>
  <c r="I170" i="5" s="1"/>
  <c r="G173" i="5" l="1"/>
  <c r="H171" i="5"/>
  <c r="I171" i="5" s="1"/>
  <c r="F172" i="5"/>
  <c r="F173" i="5" l="1"/>
  <c r="H172" i="5"/>
  <c r="I172" i="5" s="1"/>
  <c r="G174" i="5"/>
  <c r="G175" i="5" l="1"/>
  <c r="H173" i="5"/>
  <c r="I173" i="5" s="1"/>
  <c r="F174" i="5"/>
  <c r="H174" i="5" l="1"/>
  <c r="I174" i="5" s="1"/>
  <c r="F175" i="5"/>
  <c r="G176" i="5"/>
  <c r="G177" i="5" l="1"/>
  <c r="F176" i="5"/>
  <c r="H175" i="5"/>
  <c r="I175" i="5" s="1"/>
  <c r="F177" i="5" l="1"/>
  <c r="H176" i="5"/>
  <c r="I176" i="5" s="1"/>
  <c r="G178" i="5"/>
  <c r="G179" i="5" l="1"/>
  <c r="F178" i="5"/>
  <c r="H177" i="5"/>
  <c r="I177" i="5" s="1"/>
  <c r="H178" i="5" l="1"/>
  <c r="I178" i="5" s="1"/>
  <c r="F179" i="5"/>
  <c r="G180" i="5"/>
  <c r="G181" i="5" l="1"/>
  <c r="F180" i="5"/>
  <c r="H179" i="5"/>
  <c r="I179" i="5" s="1"/>
  <c r="G182" i="5" l="1"/>
  <c r="H180" i="5"/>
  <c r="I180" i="5" s="1"/>
  <c r="F181" i="5"/>
  <c r="F182" i="5" l="1"/>
  <c r="H181" i="5"/>
  <c r="I181" i="5" s="1"/>
  <c r="G183" i="5"/>
  <c r="G184" i="5" l="1"/>
  <c r="F183" i="5"/>
  <c r="H182" i="5"/>
  <c r="I182" i="5" s="1"/>
  <c r="H183" i="5" l="1"/>
  <c r="I183" i="5" s="1"/>
  <c r="F184" i="5"/>
  <c r="G185" i="5"/>
  <c r="G186" i="5" l="1"/>
  <c r="F185" i="5"/>
  <c r="H184" i="5"/>
  <c r="I184" i="5" s="1"/>
  <c r="F186" i="5" l="1"/>
  <c r="H185" i="5"/>
  <c r="I185" i="5" s="1"/>
  <c r="G187" i="5"/>
  <c r="G188" i="5" l="1"/>
  <c r="H186" i="5"/>
  <c r="I186" i="5" s="1"/>
  <c r="F187" i="5"/>
  <c r="H187" i="5" l="1"/>
  <c r="I187" i="5" s="1"/>
  <c r="F188" i="5"/>
  <c r="G189" i="5"/>
  <c r="H188" i="5" l="1"/>
  <c r="I188" i="5" s="1"/>
  <c r="F189" i="5"/>
  <c r="H189" i="5" l="1"/>
  <c r="I189" i="5" s="1"/>
  <c r="A195" i="4" l="1"/>
  <c r="H3" i="2"/>
  <c r="C2" i="4"/>
  <c r="D2" i="4"/>
  <c r="E2" i="4"/>
  <c r="G2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D14" i="4"/>
  <c r="E14" i="4"/>
  <c r="D15" i="4"/>
  <c r="E15" i="4"/>
  <c r="D16" i="4"/>
  <c r="D17" i="4" s="1"/>
  <c r="E16" i="4"/>
  <c r="E17" i="4"/>
  <c r="D18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C14" i="4" l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F18" i="4"/>
  <c r="D19" i="4"/>
  <c r="F17" i="4"/>
  <c r="E4" i="2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19" i="2"/>
  <c r="H19" i="2" s="1"/>
  <c r="E20" i="2"/>
  <c r="H20" i="2" s="1"/>
  <c r="E21" i="2"/>
  <c r="H21" i="2" s="1"/>
  <c r="E22" i="2"/>
  <c r="H22" i="2" s="1"/>
  <c r="E23" i="2"/>
  <c r="H23" i="2" s="1"/>
  <c r="E24" i="2"/>
  <c r="H24" i="2" s="1"/>
  <c r="E25" i="2"/>
  <c r="H25" i="2" s="1"/>
  <c r="E26" i="2"/>
  <c r="H26" i="2" s="1"/>
  <c r="E27" i="2"/>
  <c r="H27" i="2" s="1"/>
  <c r="E28" i="2"/>
  <c r="H28" i="2" s="1"/>
  <c r="E29" i="2"/>
  <c r="H29" i="2" s="1"/>
  <c r="E30" i="2"/>
  <c r="H30" i="2" s="1"/>
  <c r="E31" i="2"/>
  <c r="H31" i="2" s="1"/>
  <c r="E32" i="2"/>
  <c r="H32" i="2" s="1"/>
  <c r="E33" i="2"/>
  <c r="H33" i="2" s="1"/>
  <c r="E34" i="2"/>
  <c r="H34" i="2" s="1"/>
  <c r="E35" i="2"/>
  <c r="H35" i="2" s="1"/>
  <c r="E36" i="2"/>
  <c r="H36" i="2" s="1"/>
  <c r="E37" i="2"/>
  <c r="H37" i="2" s="1"/>
  <c r="E38" i="2"/>
  <c r="H38" i="2" s="1"/>
  <c r="E39" i="2"/>
  <c r="H39" i="2" s="1"/>
  <c r="E40" i="2"/>
  <c r="H40" i="2" s="1"/>
  <c r="E41" i="2"/>
  <c r="H41" i="2" s="1"/>
  <c r="E42" i="2"/>
  <c r="H42" i="2" s="1"/>
  <c r="E43" i="2"/>
  <c r="H43" i="2" s="1"/>
  <c r="E44" i="2"/>
  <c r="H44" i="2" s="1"/>
  <c r="E45" i="2"/>
  <c r="H45" i="2" s="1"/>
  <c r="E46" i="2"/>
  <c r="H46" i="2" s="1"/>
  <c r="E47" i="2"/>
  <c r="H47" i="2" s="1"/>
  <c r="E48" i="2"/>
  <c r="H48" i="2" s="1"/>
  <c r="E49" i="2"/>
  <c r="H49" i="2" s="1"/>
  <c r="E50" i="2"/>
  <c r="H50" i="2" s="1"/>
  <c r="E51" i="2"/>
  <c r="H51" i="2" s="1"/>
  <c r="E52" i="2"/>
  <c r="H52" i="2" s="1"/>
  <c r="E53" i="2"/>
  <c r="H53" i="2" s="1"/>
  <c r="E54" i="2"/>
  <c r="H54" i="2" s="1"/>
  <c r="E55" i="2"/>
  <c r="H55" i="2" s="1"/>
  <c r="E56" i="2"/>
  <c r="H56" i="2" s="1"/>
  <c r="E57" i="2"/>
  <c r="H57" i="2" s="1"/>
  <c r="E58" i="2"/>
  <c r="H58" i="2" s="1"/>
  <c r="E59" i="2"/>
  <c r="H59" i="2" s="1"/>
  <c r="E60" i="2"/>
  <c r="H60" i="2" s="1"/>
  <c r="E61" i="2"/>
  <c r="H61" i="2" s="1"/>
  <c r="E62" i="2"/>
  <c r="H62" i="2" s="1"/>
  <c r="E63" i="2"/>
  <c r="H63" i="2" s="1"/>
  <c r="E64" i="2"/>
  <c r="H64" i="2" s="1"/>
  <c r="E65" i="2"/>
  <c r="H65" i="2" s="1"/>
  <c r="E66" i="2"/>
  <c r="H66" i="2" s="1"/>
  <c r="E67" i="2"/>
  <c r="H67" i="2" s="1"/>
  <c r="E68" i="2"/>
  <c r="H68" i="2" s="1"/>
  <c r="E69" i="2"/>
  <c r="H69" i="2" s="1"/>
  <c r="E70" i="2"/>
  <c r="H70" i="2" s="1"/>
  <c r="E71" i="2"/>
  <c r="H71" i="2" s="1"/>
  <c r="E72" i="2"/>
  <c r="H72" i="2" s="1"/>
  <c r="E73" i="2"/>
  <c r="H73" i="2" s="1"/>
  <c r="E74" i="2"/>
  <c r="H74" i="2" s="1"/>
  <c r="E75" i="2"/>
  <c r="H75" i="2" s="1"/>
  <c r="E76" i="2"/>
  <c r="H76" i="2" s="1"/>
  <c r="E77" i="2"/>
  <c r="H77" i="2" s="1"/>
  <c r="E78" i="2"/>
  <c r="H78" i="2" s="1"/>
  <c r="E79" i="2"/>
  <c r="H79" i="2" s="1"/>
  <c r="E80" i="2"/>
  <c r="H80" i="2" s="1"/>
  <c r="E81" i="2"/>
  <c r="H81" i="2" s="1"/>
  <c r="E82" i="2"/>
  <c r="H82" i="2" s="1"/>
  <c r="E83" i="2"/>
  <c r="H83" i="2" s="1"/>
  <c r="E84" i="2"/>
  <c r="H84" i="2" s="1"/>
  <c r="E85" i="2"/>
  <c r="H85" i="2" s="1"/>
  <c r="E86" i="2"/>
  <c r="H86" i="2" s="1"/>
  <c r="E87" i="2"/>
  <c r="H87" i="2" s="1"/>
  <c r="E88" i="2"/>
  <c r="H88" i="2" s="1"/>
  <c r="E89" i="2"/>
  <c r="H89" i="2" s="1"/>
  <c r="E90" i="2"/>
  <c r="H90" i="2" s="1"/>
  <c r="E91" i="2"/>
  <c r="H91" i="2" s="1"/>
  <c r="E92" i="2"/>
  <c r="H92" i="2" s="1"/>
  <c r="E93" i="2"/>
  <c r="H93" i="2" s="1"/>
  <c r="E94" i="2"/>
  <c r="H94" i="2" s="1"/>
  <c r="E95" i="2"/>
  <c r="H95" i="2" s="1"/>
  <c r="E96" i="2"/>
  <c r="H96" i="2" s="1"/>
  <c r="E97" i="2"/>
  <c r="H97" i="2" s="1"/>
  <c r="E98" i="2"/>
  <c r="H98" i="2" s="1"/>
  <c r="E99" i="2"/>
  <c r="H99" i="2" s="1"/>
  <c r="E100" i="2"/>
  <c r="H100" i="2" s="1"/>
  <c r="E101" i="2"/>
  <c r="H101" i="2" s="1"/>
  <c r="E102" i="2"/>
  <c r="H102" i="2" s="1"/>
  <c r="E103" i="2"/>
  <c r="H103" i="2" s="1"/>
  <c r="E104" i="2"/>
  <c r="H104" i="2" s="1"/>
  <c r="E105" i="2"/>
  <c r="H105" i="2" s="1"/>
  <c r="E106" i="2"/>
  <c r="H106" i="2" s="1"/>
  <c r="E107" i="2"/>
  <c r="H107" i="2" s="1"/>
  <c r="E108" i="2"/>
  <c r="H108" i="2" s="1"/>
  <c r="E109" i="2"/>
  <c r="H109" i="2" s="1"/>
  <c r="E110" i="2"/>
  <c r="H110" i="2" s="1"/>
  <c r="E111" i="2"/>
  <c r="H111" i="2" s="1"/>
  <c r="E112" i="2"/>
  <c r="H112" i="2" s="1"/>
  <c r="E113" i="2"/>
  <c r="H113" i="2" s="1"/>
  <c r="E114" i="2"/>
  <c r="H114" i="2" s="1"/>
  <c r="E115" i="2"/>
  <c r="H115" i="2" s="1"/>
  <c r="E116" i="2"/>
  <c r="H116" i="2" s="1"/>
  <c r="E117" i="2"/>
  <c r="H117" i="2" s="1"/>
  <c r="E118" i="2"/>
  <c r="H118" i="2" s="1"/>
  <c r="E119" i="2"/>
  <c r="H119" i="2" s="1"/>
  <c r="E120" i="2"/>
  <c r="H120" i="2" s="1"/>
  <c r="E121" i="2"/>
  <c r="H121" i="2" s="1"/>
  <c r="E122" i="2"/>
  <c r="H122" i="2" s="1"/>
  <c r="E123" i="2"/>
  <c r="H123" i="2" s="1"/>
  <c r="E124" i="2"/>
  <c r="H124" i="2" s="1"/>
  <c r="E125" i="2"/>
  <c r="H125" i="2" s="1"/>
  <c r="E126" i="2"/>
  <c r="H126" i="2" s="1"/>
  <c r="E127" i="2"/>
  <c r="H127" i="2" s="1"/>
  <c r="E128" i="2"/>
  <c r="H128" i="2" s="1"/>
  <c r="E129" i="2"/>
  <c r="H129" i="2" s="1"/>
  <c r="E130" i="2"/>
  <c r="H130" i="2" s="1"/>
  <c r="E131" i="2"/>
  <c r="H131" i="2" s="1"/>
  <c r="E132" i="2"/>
  <c r="H132" i="2" s="1"/>
  <c r="E133" i="2"/>
  <c r="H133" i="2" s="1"/>
  <c r="E134" i="2"/>
  <c r="H134" i="2" s="1"/>
  <c r="E135" i="2"/>
  <c r="H135" i="2" s="1"/>
  <c r="E136" i="2"/>
  <c r="H136" i="2" s="1"/>
  <c r="E137" i="2"/>
  <c r="H137" i="2" s="1"/>
  <c r="E138" i="2"/>
  <c r="H138" i="2" s="1"/>
  <c r="E139" i="2"/>
  <c r="H139" i="2" s="1"/>
  <c r="E140" i="2"/>
  <c r="H140" i="2" s="1"/>
  <c r="E141" i="2"/>
  <c r="H141" i="2" s="1"/>
  <c r="E142" i="2"/>
  <c r="H142" i="2" s="1"/>
  <c r="E143" i="2"/>
  <c r="H143" i="2" s="1"/>
  <c r="E144" i="2"/>
  <c r="H144" i="2" s="1"/>
  <c r="E145" i="2"/>
  <c r="H145" i="2" s="1"/>
  <c r="E146" i="2"/>
  <c r="H146" i="2" s="1"/>
  <c r="E147" i="2"/>
  <c r="H147" i="2" s="1"/>
  <c r="E148" i="2"/>
  <c r="H148" i="2" s="1"/>
  <c r="E149" i="2"/>
  <c r="H149" i="2" s="1"/>
  <c r="E150" i="2"/>
  <c r="H150" i="2" s="1"/>
  <c r="E151" i="2"/>
  <c r="H151" i="2" s="1"/>
  <c r="E152" i="2"/>
  <c r="H152" i="2" s="1"/>
  <c r="E153" i="2"/>
  <c r="H153" i="2" s="1"/>
  <c r="E154" i="2"/>
  <c r="H154" i="2" s="1"/>
  <c r="E155" i="2"/>
  <c r="H155" i="2" s="1"/>
  <c r="E156" i="2"/>
  <c r="H156" i="2" s="1"/>
  <c r="E157" i="2"/>
  <c r="H157" i="2" s="1"/>
  <c r="E158" i="2"/>
  <c r="H158" i="2" s="1"/>
  <c r="E159" i="2"/>
  <c r="H159" i="2" s="1"/>
  <c r="E160" i="2"/>
  <c r="H160" i="2" s="1"/>
  <c r="E161" i="2"/>
  <c r="H161" i="2" s="1"/>
  <c r="E162" i="2"/>
  <c r="H162" i="2" s="1"/>
  <c r="E163" i="2"/>
  <c r="H163" i="2" s="1"/>
  <c r="E164" i="2"/>
  <c r="H164" i="2" s="1"/>
  <c r="E165" i="2"/>
  <c r="H165" i="2" s="1"/>
  <c r="E166" i="2"/>
  <c r="H166" i="2" s="1"/>
  <c r="E167" i="2"/>
  <c r="H167" i="2" s="1"/>
  <c r="E168" i="2"/>
  <c r="H168" i="2" s="1"/>
  <c r="E169" i="2"/>
  <c r="H169" i="2" s="1"/>
  <c r="E170" i="2"/>
  <c r="H170" i="2" s="1"/>
  <c r="E171" i="2"/>
  <c r="H171" i="2" s="1"/>
  <c r="E172" i="2"/>
  <c r="H172" i="2" s="1"/>
  <c r="E173" i="2"/>
  <c r="H173" i="2" s="1"/>
  <c r="E174" i="2"/>
  <c r="H174" i="2" s="1"/>
  <c r="E175" i="2"/>
  <c r="H175" i="2" s="1"/>
  <c r="E176" i="2"/>
  <c r="H176" i="2" s="1"/>
  <c r="E177" i="2"/>
  <c r="H177" i="2" s="1"/>
  <c r="E178" i="2"/>
  <c r="H178" i="2" s="1"/>
  <c r="E179" i="2"/>
  <c r="H179" i="2" s="1"/>
  <c r="E180" i="2"/>
  <c r="H180" i="2" s="1"/>
  <c r="E181" i="2"/>
  <c r="H181" i="2" s="1"/>
  <c r="E182" i="2"/>
  <c r="H182" i="2" s="1"/>
  <c r="E183" i="2"/>
  <c r="H183" i="2" s="1"/>
  <c r="E184" i="2"/>
  <c r="H184" i="2" s="1"/>
  <c r="E185" i="2"/>
  <c r="H185" i="2" s="1"/>
  <c r="E186" i="2"/>
  <c r="H186" i="2" s="1"/>
  <c r="E187" i="2"/>
  <c r="H187" i="2" s="1"/>
  <c r="E188" i="2"/>
  <c r="H188" i="2" s="1"/>
  <c r="E189" i="2"/>
  <c r="H189" i="2" s="1"/>
  <c r="D4" i="2"/>
  <c r="D5" i="2"/>
  <c r="G5" i="2" s="1"/>
  <c r="D6" i="2"/>
  <c r="G6" i="2" s="1"/>
  <c r="D7" i="2"/>
  <c r="G7" i="2" s="1"/>
  <c r="D8" i="2"/>
  <c r="G8" i="2" s="1"/>
  <c r="D9" i="2"/>
  <c r="G9" i="2" s="1"/>
  <c r="D10" i="2"/>
  <c r="G10" i="2" s="1"/>
  <c r="D11" i="2"/>
  <c r="G11" i="2" s="1"/>
  <c r="D12" i="2"/>
  <c r="G12" i="2" s="1"/>
  <c r="D13" i="2"/>
  <c r="G13" i="2" s="1"/>
  <c r="D14" i="2"/>
  <c r="G14" i="2" s="1"/>
  <c r="D15" i="2"/>
  <c r="G15" i="2" s="1"/>
  <c r="D16" i="2"/>
  <c r="G16" i="2" s="1"/>
  <c r="D17" i="2"/>
  <c r="G17" i="2" s="1"/>
  <c r="D18" i="2"/>
  <c r="G18" i="2" s="1"/>
  <c r="D19" i="2"/>
  <c r="G19" i="2" s="1"/>
  <c r="D20" i="2"/>
  <c r="G20" i="2" s="1"/>
  <c r="D21" i="2"/>
  <c r="G21" i="2" s="1"/>
  <c r="D22" i="2"/>
  <c r="G22" i="2" s="1"/>
  <c r="D23" i="2"/>
  <c r="G23" i="2" s="1"/>
  <c r="D24" i="2"/>
  <c r="G24" i="2" s="1"/>
  <c r="D25" i="2"/>
  <c r="G25" i="2" s="1"/>
  <c r="D26" i="2"/>
  <c r="G26" i="2" s="1"/>
  <c r="D27" i="2"/>
  <c r="G27" i="2" s="1"/>
  <c r="D28" i="2"/>
  <c r="G28" i="2" s="1"/>
  <c r="D29" i="2"/>
  <c r="G29" i="2" s="1"/>
  <c r="D30" i="2"/>
  <c r="G30" i="2" s="1"/>
  <c r="D31" i="2"/>
  <c r="G31" i="2" s="1"/>
  <c r="D32" i="2"/>
  <c r="G32" i="2" s="1"/>
  <c r="D33" i="2"/>
  <c r="G33" i="2" s="1"/>
  <c r="D34" i="2"/>
  <c r="G34" i="2" s="1"/>
  <c r="D35" i="2"/>
  <c r="G35" i="2" s="1"/>
  <c r="D36" i="2"/>
  <c r="G36" i="2" s="1"/>
  <c r="D37" i="2"/>
  <c r="G37" i="2" s="1"/>
  <c r="D38" i="2"/>
  <c r="G38" i="2" s="1"/>
  <c r="D39" i="2"/>
  <c r="G39" i="2" s="1"/>
  <c r="D40" i="2"/>
  <c r="G40" i="2" s="1"/>
  <c r="D41" i="2"/>
  <c r="G41" i="2" s="1"/>
  <c r="D42" i="2"/>
  <c r="G42" i="2" s="1"/>
  <c r="D43" i="2"/>
  <c r="G43" i="2" s="1"/>
  <c r="D44" i="2"/>
  <c r="G44" i="2" s="1"/>
  <c r="D45" i="2"/>
  <c r="G45" i="2" s="1"/>
  <c r="D46" i="2"/>
  <c r="G46" i="2" s="1"/>
  <c r="D47" i="2"/>
  <c r="G47" i="2" s="1"/>
  <c r="D48" i="2"/>
  <c r="G48" i="2" s="1"/>
  <c r="D49" i="2"/>
  <c r="G49" i="2" s="1"/>
  <c r="D50" i="2"/>
  <c r="G50" i="2" s="1"/>
  <c r="D51" i="2"/>
  <c r="G51" i="2" s="1"/>
  <c r="D52" i="2"/>
  <c r="G52" i="2" s="1"/>
  <c r="D53" i="2"/>
  <c r="G53" i="2" s="1"/>
  <c r="D54" i="2"/>
  <c r="G54" i="2" s="1"/>
  <c r="D55" i="2"/>
  <c r="G55" i="2" s="1"/>
  <c r="D56" i="2"/>
  <c r="G56" i="2" s="1"/>
  <c r="D57" i="2"/>
  <c r="G57" i="2" s="1"/>
  <c r="D58" i="2"/>
  <c r="G58" i="2" s="1"/>
  <c r="D59" i="2"/>
  <c r="G59" i="2" s="1"/>
  <c r="D60" i="2"/>
  <c r="G60" i="2" s="1"/>
  <c r="D61" i="2"/>
  <c r="G61" i="2" s="1"/>
  <c r="D62" i="2"/>
  <c r="G62" i="2" s="1"/>
  <c r="D63" i="2"/>
  <c r="G63" i="2" s="1"/>
  <c r="D64" i="2"/>
  <c r="G64" i="2" s="1"/>
  <c r="D65" i="2"/>
  <c r="G65" i="2" s="1"/>
  <c r="D66" i="2"/>
  <c r="G66" i="2" s="1"/>
  <c r="D67" i="2"/>
  <c r="G67" i="2" s="1"/>
  <c r="D68" i="2"/>
  <c r="G68" i="2" s="1"/>
  <c r="D69" i="2"/>
  <c r="G69" i="2" s="1"/>
  <c r="D70" i="2"/>
  <c r="G70" i="2" s="1"/>
  <c r="D71" i="2"/>
  <c r="G71" i="2" s="1"/>
  <c r="D72" i="2"/>
  <c r="G72" i="2" s="1"/>
  <c r="D73" i="2"/>
  <c r="G73" i="2" s="1"/>
  <c r="D74" i="2"/>
  <c r="G74" i="2" s="1"/>
  <c r="D75" i="2"/>
  <c r="G75" i="2" s="1"/>
  <c r="D76" i="2"/>
  <c r="G76" i="2" s="1"/>
  <c r="D77" i="2"/>
  <c r="G77" i="2" s="1"/>
  <c r="D78" i="2"/>
  <c r="G78" i="2" s="1"/>
  <c r="D79" i="2"/>
  <c r="G79" i="2" s="1"/>
  <c r="D80" i="2"/>
  <c r="G80" i="2" s="1"/>
  <c r="D81" i="2"/>
  <c r="G81" i="2" s="1"/>
  <c r="D82" i="2"/>
  <c r="G82" i="2" s="1"/>
  <c r="D83" i="2"/>
  <c r="G83" i="2" s="1"/>
  <c r="D84" i="2"/>
  <c r="G84" i="2" s="1"/>
  <c r="D85" i="2"/>
  <c r="G85" i="2" s="1"/>
  <c r="D86" i="2"/>
  <c r="G86" i="2" s="1"/>
  <c r="D87" i="2"/>
  <c r="G87" i="2" s="1"/>
  <c r="D88" i="2"/>
  <c r="G88" i="2" s="1"/>
  <c r="D89" i="2"/>
  <c r="G89" i="2" s="1"/>
  <c r="D90" i="2"/>
  <c r="G90" i="2" s="1"/>
  <c r="D91" i="2"/>
  <c r="G91" i="2" s="1"/>
  <c r="D92" i="2"/>
  <c r="G92" i="2" s="1"/>
  <c r="D93" i="2"/>
  <c r="G93" i="2" s="1"/>
  <c r="D94" i="2"/>
  <c r="G94" i="2" s="1"/>
  <c r="D95" i="2"/>
  <c r="G95" i="2" s="1"/>
  <c r="D96" i="2"/>
  <c r="G96" i="2" s="1"/>
  <c r="D97" i="2"/>
  <c r="G97" i="2" s="1"/>
  <c r="D98" i="2"/>
  <c r="G98" i="2" s="1"/>
  <c r="D99" i="2"/>
  <c r="G99" i="2" s="1"/>
  <c r="D100" i="2"/>
  <c r="G100" i="2" s="1"/>
  <c r="D101" i="2"/>
  <c r="G101" i="2" s="1"/>
  <c r="D102" i="2"/>
  <c r="G102" i="2" s="1"/>
  <c r="D103" i="2"/>
  <c r="G103" i="2" s="1"/>
  <c r="D104" i="2"/>
  <c r="G104" i="2" s="1"/>
  <c r="D105" i="2"/>
  <c r="G105" i="2" s="1"/>
  <c r="D106" i="2"/>
  <c r="G106" i="2" s="1"/>
  <c r="D107" i="2"/>
  <c r="G107" i="2" s="1"/>
  <c r="D108" i="2"/>
  <c r="G108" i="2" s="1"/>
  <c r="D109" i="2"/>
  <c r="G109" i="2" s="1"/>
  <c r="D110" i="2"/>
  <c r="G110" i="2" s="1"/>
  <c r="D111" i="2"/>
  <c r="G111" i="2" s="1"/>
  <c r="D112" i="2"/>
  <c r="G112" i="2" s="1"/>
  <c r="D113" i="2"/>
  <c r="G113" i="2" s="1"/>
  <c r="D114" i="2"/>
  <c r="G114" i="2" s="1"/>
  <c r="D115" i="2"/>
  <c r="G115" i="2" s="1"/>
  <c r="D116" i="2"/>
  <c r="G116" i="2" s="1"/>
  <c r="D117" i="2"/>
  <c r="G117" i="2" s="1"/>
  <c r="D118" i="2"/>
  <c r="G118" i="2" s="1"/>
  <c r="D119" i="2"/>
  <c r="G119" i="2" s="1"/>
  <c r="D120" i="2"/>
  <c r="G120" i="2" s="1"/>
  <c r="D121" i="2"/>
  <c r="G121" i="2" s="1"/>
  <c r="D122" i="2"/>
  <c r="G122" i="2" s="1"/>
  <c r="D123" i="2"/>
  <c r="G123" i="2" s="1"/>
  <c r="D124" i="2"/>
  <c r="G124" i="2" s="1"/>
  <c r="D125" i="2"/>
  <c r="G125" i="2" s="1"/>
  <c r="D126" i="2"/>
  <c r="G126" i="2" s="1"/>
  <c r="D127" i="2"/>
  <c r="G127" i="2" s="1"/>
  <c r="D128" i="2"/>
  <c r="G128" i="2" s="1"/>
  <c r="D129" i="2"/>
  <c r="G129" i="2" s="1"/>
  <c r="D130" i="2"/>
  <c r="G130" i="2" s="1"/>
  <c r="D131" i="2"/>
  <c r="G131" i="2" s="1"/>
  <c r="D132" i="2"/>
  <c r="G132" i="2" s="1"/>
  <c r="D133" i="2"/>
  <c r="G133" i="2" s="1"/>
  <c r="D134" i="2"/>
  <c r="G134" i="2" s="1"/>
  <c r="D135" i="2"/>
  <c r="G135" i="2" s="1"/>
  <c r="D136" i="2"/>
  <c r="G136" i="2" s="1"/>
  <c r="D137" i="2"/>
  <c r="G137" i="2" s="1"/>
  <c r="D138" i="2"/>
  <c r="G138" i="2" s="1"/>
  <c r="D139" i="2"/>
  <c r="G139" i="2" s="1"/>
  <c r="D140" i="2"/>
  <c r="G140" i="2" s="1"/>
  <c r="D141" i="2"/>
  <c r="G141" i="2" s="1"/>
  <c r="D142" i="2"/>
  <c r="G142" i="2" s="1"/>
  <c r="D143" i="2"/>
  <c r="G143" i="2" s="1"/>
  <c r="D144" i="2"/>
  <c r="G144" i="2" s="1"/>
  <c r="D145" i="2"/>
  <c r="G145" i="2" s="1"/>
  <c r="D146" i="2"/>
  <c r="G146" i="2" s="1"/>
  <c r="D147" i="2"/>
  <c r="G147" i="2" s="1"/>
  <c r="D148" i="2"/>
  <c r="G148" i="2" s="1"/>
  <c r="D149" i="2"/>
  <c r="G149" i="2" s="1"/>
  <c r="D150" i="2"/>
  <c r="G150" i="2" s="1"/>
  <c r="D151" i="2"/>
  <c r="G151" i="2" s="1"/>
  <c r="D152" i="2"/>
  <c r="G152" i="2" s="1"/>
  <c r="D153" i="2"/>
  <c r="G153" i="2" s="1"/>
  <c r="D154" i="2"/>
  <c r="G154" i="2" s="1"/>
  <c r="D155" i="2"/>
  <c r="G155" i="2" s="1"/>
  <c r="D156" i="2"/>
  <c r="G156" i="2" s="1"/>
  <c r="D157" i="2"/>
  <c r="G157" i="2" s="1"/>
  <c r="D158" i="2"/>
  <c r="G158" i="2" s="1"/>
  <c r="D159" i="2"/>
  <c r="G159" i="2" s="1"/>
  <c r="D160" i="2"/>
  <c r="G160" i="2" s="1"/>
  <c r="D161" i="2"/>
  <c r="G161" i="2" s="1"/>
  <c r="D162" i="2"/>
  <c r="G162" i="2" s="1"/>
  <c r="D163" i="2"/>
  <c r="G163" i="2" s="1"/>
  <c r="D164" i="2"/>
  <c r="G164" i="2" s="1"/>
  <c r="D165" i="2"/>
  <c r="G165" i="2" s="1"/>
  <c r="D166" i="2"/>
  <c r="G166" i="2" s="1"/>
  <c r="D167" i="2"/>
  <c r="G167" i="2" s="1"/>
  <c r="D168" i="2"/>
  <c r="G168" i="2" s="1"/>
  <c r="D169" i="2"/>
  <c r="G169" i="2" s="1"/>
  <c r="D170" i="2"/>
  <c r="G170" i="2" s="1"/>
  <c r="D171" i="2"/>
  <c r="G171" i="2" s="1"/>
  <c r="D172" i="2"/>
  <c r="G172" i="2" s="1"/>
  <c r="D173" i="2"/>
  <c r="G173" i="2" s="1"/>
  <c r="D174" i="2"/>
  <c r="G174" i="2" s="1"/>
  <c r="D175" i="2"/>
  <c r="G175" i="2" s="1"/>
  <c r="D176" i="2"/>
  <c r="G176" i="2" s="1"/>
  <c r="D177" i="2"/>
  <c r="G177" i="2" s="1"/>
  <c r="D178" i="2"/>
  <c r="G178" i="2" s="1"/>
  <c r="D179" i="2"/>
  <c r="G179" i="2" s="1"/>
  <c r="D180" i="2"/>
  <c r="G180" i="2" s="1"/>
  <c r="D181" i="2"/>
  <c r="G181" i="2" s="1"/>
  <c r="D182" i="2"/>
  <c r="G182" i="2" s="1"/>
  <c r="D183" i="2"/>
  <c r="G183" i="2" s="1"/>
  <c r="D184" i="2"/>
  <c r="G184" i="2" s="1"/>
  <c r="D185" i="2"/>
  <c r="G185" i="2" s="1"/>
  <c r="D186" i="2"/>
  <c r="G186" i="2" s="1"/>
  <c r="D187" i="2"/>
  <c r="G187" i="2" s="1"/>
  <c r="D188" i="2"/>
  <c r="G188" i="2" s="1"/>
  <c r="D189" i="2"/>
  <c r="G189" i="2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3" i="1"/>
  <c r="G4" i="2" l="1"/>
  <c r="H4" i="2"/>
  <c r="F3" i="1"/>
  <c r="G3" i="1" s="1"/>
  <c r="B7" i="9" s="1"/>
  <c r="J3" i="2"/>
  <c r="J6" i="2" a="1"/>
  <c r="J6" i="2" s="1"/>
  <c r="F2" i="1"/>
  <c r="G2" i="1" s="1"/>
  <c r="B2" i="11" s="1"/>
  <c r="M11" i="2"/>
  <c r="M14" i="2" s="1"/>
  <c r="G18" i="4"/>
  <c r="H18" i="4" s="1"/>
  <c r="G17" i="4"/>
  <c r="H17" i="4" s="1"/>
  <c r="F19" i="4"/>
  <c r="D20" i="4"/>
  <c r="B3" i="11" l="1"/>
  <c r="B4" i="8"/>
  <c r="G19" i="4"/>
  <c r="H19" i="4" s="1"/>
  <c r="D21" i="4"/>
  <c r="F20" i="4"/>
  <c r="E1" i="8" l="1"/>
  <c r="E2" i="8"/>
  <c r="F5" i="1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AK5" i="11" s="1"/>
  <c r="AL5" i="11" s="1"/>
  <c r="AM5" i="11" s="1"/>
  <c r="AN5" i="11" s="1"/>
  <c r="AO5" i="11" s="1"/>
  <c r="AP5" i="11" s="1"/>
  <c r="AQ5" i="11" s="1"/>
  <c r="AR5" i="11" s="1"/>
  <c r="AS5" i="11" s="1"/>
  <c r="AT5" i="11" s="1"/>
  <c r="AU5" i="11" s="1"/>
  <c r="AV5" i="11" s="1"/>
  <c r="AW5" i="11" s="1"/>
  <c r="AX5" i="11" s="1"/>
  <c r="AY5" i="11" s="1"/>
  <c r="AZ5" i="11" s="1"/>
  <c r="BA5" i="11" s="1"/>
  <c r="BB5" i="11" s="1"/>
  <c r="BC5" i="11" s="1"/>
  <c r="BD5" i="11" s="1"/>
  <c r="BE5" i="11" s="1"/>
  <c r="BF5" i="11" s="1"/>
  <c r="BG5" i="11" s="1"/>
  <c r="BH5" i="11" s="1"/>
  <c r="BI5" i="11" s="1"/>
  <c r="BJ5" i="11" s="1"/>
  <c r="BK5" i="11" s="1"/>
  <c r="BL5" i="11" s="1"/>
  <c r="BM5" i="11" s="1"/>
  <c r="BN5" i="11" s="1"/>
  <c r="BO5" i="11" s="1"/>
  <c r="F22" i="11"/>
  <c r="G22" i="11" s="1"/>
  <c r="H22" i="11" s="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AO22" i="11" s="1"/>
  <c r="AP22" i="11" s="1"/>
  <c r="AQ22" i="11" s="1"/>
  <c r="AR22" i="11" s="1"/>
  <c r="AS22" i="11" s="1"/>
  <c r="AT22" i="11" s="1"/>
  <c r="AU22" i="11" s="1"/>
  <c r="AV22" i="11" s="1"/>
  <c r="AW22" i="11" s="1"/>
  <c r="AX22" i="11" s="1"/>
  <c r="AY22" i="11" s="1"/>
  <c r="AZ22" i="11" s="1"/>
  <c r="BA22" i="11" s="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N22" i="11" s="1"/>
  <c r="BO22" i="11" s="1"/>
  <c r="F27" i="1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F86" i="11"/>
  <c r="G86" i="11" s="1"/>
  <c r="H86" i="11" s="1"/>
  <c r="I86" i="11" s="1"/>
  <c r="J86" i="11" s="1"/>
  <c r="K86" i="11" s="1"/>
  <c r="L86" i="11" s="1"/>
  <c r="M86" i="11" s="1"/>
  <c r="N86" i="11" s="1"/>
  <c r="O86" i="11" s="1"/>
  <c r="P86" i="11" s="1"/>
  <c r="Q86" i="11" s="1"/>
  <c r="R86" i="11" s="1"/>
  <c r="S86" i="11" s="1"/>
  <c r="T86" i="11" s="1"/>
  <c r="U86" i="11" s="1"/>
  <c r="V86" i="11" s="1"/>
  <c r="W86" i="11" s="1"/>
  <c r="X86" i="11" s="1"/>
  <c r="Y86" i="11" s="1"/>
  <c r="Z86" i="11" s="1"/>
  <c r="AA86" i="11" s="1"/>
  <c r="AB86" i="11" s="1"/>
  <c r="AC86" i="11" s="1"/>
  <c r="AD86" i="11" s="1"/>
  <c r="AE86" i="11" s="1"/>
  <c r="AF86" i="11" s="1"/>
  <c r="AG86" i="11" s="1"/>
  <c r="AH86" i="11" s="1"/>
  <c r="AI86" i="11" s="1"/>
  <c r="AJ86" i="11" s="1"/>
  <c r="AK86" i="11" s="1"/>
  <c r="AL86" i="11" s="1"/>
  <c r="AM86" i="11" s="1"/>
  <c r="AN86" i="11" s="1"/>
  <c r="AO86" i="11" s="1"/>
  <c r="AP86" i="11" s="1"/>
  <c r="AQ86" i="11" s="1"/>
  <c r="AR86" i="11" s="1"/>
  <c r="AS86" i="11" s="1"/>
  <c r="AT86" i="11" s="1"/>
  <c r="AU86" i="11" s="1"/>
  <c r="AV86" i="11" s="1"/>
  <c r="AW86" i="11" s="1"/>
  <c r="AX86" i="11" s="1"/>
  <c r="AY86" i="11" s="1"/>
  <c r="AZ86" i="11" s="1"/>
  <c r="BA86" i="11" s="1"/>
  <c r="BB86" i="11" s="1"/>
  <c r="BC86" i="11" s="1"/>
  <c r="BD86" i="11" s="1"/>
  <c r="BE86" i="11" s="1"/>
  <c r="BF86" i="11" s="1"/>
  <c r="BG86" i="11" s="1"/>
  <c r="BH86" i="11" s="1"/>
  <c r="BI86" i="11" s="1"/>
  <c r="BJ86" i="11" s="1"/>
  <c r="BK86" i="11" s="1"/>
  <c r="BL86" i="11" s="1"/>
  <c r="BM86" i="11" s="1"/>
  <c r="BN86" i="11" s="1"/>
  <c r="BO86" i="11" s="1"/>
  <c r="F34" i="1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F15" i="1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O15" i="11" s="1"/>
  <c r="AP15" i="11" s="1"/>
  <c r="AQ15" i="11" s="1"/>
  <c r="AR15" i="11" s="1"/>
  <c r="AS15" i="11" s="1"/>
  <c r="AT15" i="11" s="1"/>
  <c r="AU15" i="11" s="1"/>
  <c r="AV15" i="11" s="1"/>
  <c r="AW15" i="11" s="1"/>
  <c r="AX15" i="11" s="1"/>
  <c r="AY15" i="11" s="1"/>
  <c r="AZ15" i="11" s="1"/>
  <c r="BA15" i="11" s="1"/>
  <c r="BB15" i="11" s="1"/>
  <c r="BC15" i="11" s="1"/>
  <c r="BD15" i="11" s="1"/>
  <c r="BE15" i="11" s="1"/>
  <c r="BF15" i="11" s="1"/>
  <c r="BG15" i="11" s="1"/>
  <c r="BH15" i="11" s="1"/>
  <c r="BI15" i="11" s="1"/>
  <c r="BJ15" i="11" s="1"/>
  <c r="BK15" i="11" s="1"/>
  <c r="BL15" i="11" s="1"/>
  <c r="BM15" i="11" s="1"/>
  <c r="BN15" i="11" s="1"/>
  <c r="BO15" i="11" s="1"/>
  <c r="F61" i="11"/>
  <c r="G61" i="11" s="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BN61" i="11" s="1"/>
  <c r="BO61" i="11" s="1"/>
  <c r="F94" i="11"/>
  <c r="G94" i="11" s="1"/>
  <c r="H94" i="11" s="1"/>
  <c r="I94" i="11" s="1"/>
  <c r="J94" i="11" s="1"/>
  <c r="K94" i="11" s="1"/>
  <c r="L94" i="11" s="1"/>
  <c r="M94" i="11" s="1"/>
  <c r="N94" i="11" s="1"/>
  <c r="O94" i="11" s="1"/>
  <c r="P94" i="11" s="1"/>
  <c r="Q94" i="11" s="1"/>
  <c r="R94" i="11" s="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AE94" i="11" s="1"/>
  <c r="AF94" i="11" s="1"/>
  <c r="AG94" i="11" s="1"/>
  <c r="AH94" i="11" s="1"/>
  <c r="AI94" i="11" s="1"/>
  <c r="AJ94" i="11" s="1"/>
  <c r="AK94" i="11" s="1"/>
  <c r="AL94" i="11" s="1"/>
  <c r="AM94" i="11" s="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BO94" i="11" s="1"/>
  <c r="F58" i="11"/>
  <c r="G58" i="11" s="1"/>
  <c r="H58" i="11" s="1"/>
  <c r="I58" i="11" s="1"/>
  <c r="J58" i="11" s="1"/>
  <c r="K58" i="11" s="1"/>
  <c r="L58" i="11" s="1"/>
  <c r="M58" i="11" s="1"/>
  <c r="N58" i="11" s="1"/>
  <c r="O58" i="11" s="1"/>
  <c r="P58" i="11" s="1"/>
  <c r="Q58" i="11" s="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BN58" i="11" s="1"/>
  <c r="BO58" i="11" s="1"/>
  <c r="F29" i="11"/>
  <c r="G29" i="11" s="1"/>
  <c r="H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S29" i="11" s="1"/>
  <c r="T29" i="11" s="1"/>
  <c r="U29" i="11" s="1"/>
  <c r="V29" i="11" s="1"/>
  <c r="W29" i="11" s="1"/>
  <c r="X29" i="11" s="1"/>
  <c r="Y29" i="11" s="1"/>
  <c r="Z29" i="11" s="1"/>
  <c r="AA29" i="11" s="1"/>
  <c r="AB29" i="11" s="1"/>
  <c r="AC29" i="11" s="1"/>
  <c r="AD29" i="11" s="1"/>
  <c r="AE29" i="11" s="1"/>
  <c r="AF29" i="11" s="1"/>
  <c r="AG29" i="11" s="1"/>
  <c r="AH29" i="11" s="1"/>
  <c r="AI29" i="11" s="1"/>
  <c r="AJ29" i="11" s="1"/>
  <c r="AK29" i="11" s="1"/>
  <c r="AL29" i="11" s="1"/>
  <c r="AM29" i="11" s="1"/>
  <c r="AN29" i="11" s="1"/>
  <c r="AO29" i="11" s="1"/>
  <c r="AP29" i="11" s="1"/>
  <c r="AQ29" i="11" s="1"/>
  <c r="AR29" i="11" s="1"/>
  <c r="AS29" i="11" s="1"/>
  <c r="AT29" i="11" s="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BN29" i="11" s="1"/>
  <c r="BO29" i="11" s="1"/>
  <c r="F71" i="11"/>
  <c r="G71" i="11" s="1"/>
  <c r="H71" i="11" s="1"/>
  <c r="I71" i="11" s="1"/>
  <c r="J71" i="11" s="1"/>
  <c r="K71" i="11" s="1"/>
  <c r="L71" i="11" s="1"/>
  <c r="M71" i="11" s="1"/>
  <c r="N71" i="11" s="1"/>
  <c r="O71" i="11" s="1"/>
  <c r="P71" i="11" s="1"/>
  <c r="Q71" i="11" s="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E71" i="11" s="1"/>
  <c r="AF71" i="11" s="1"/>
  <c r="AG71" i="11" s="1"/>
  <c r="AH71" i="11" s="1"/>
  <c r="AI71" i="11" s="1"/>
  <c r="AJ71" i="11" s="1"/>
  <c r="AK71" i="11" s="1"/>
  <c r="AL71" i="11" s="1"/>
  <c r="AM71" i="11" s="1"/>
  <c r="AN71" i="11" s="1"/>
  <c r="AO71" i="11" s="1"/>
  <c r="AP71" i="11" s="1"/>
  <c r="AQ71" i="11" s="1"/>
  <c r="AR71" i="11" s="1"/>
  <c r="AS71" i="11" s="1"/>
  <c r="AT71" i="11" s="1"/>
  <c r="AU71" i="11" s="1"/>
  <c r="AV71" i="11" s="1"/>
  <c r="AW71" i="11" s="1"/>
  <c r="AX71" i="11" s="1"/>
  <c r="AY71" i="11" s="1"/>
  <c r="AZ71" i="11" s="1"/>
  <c r="BA71" i="11" s="1"/>
  <c r="BB71" i="11" s="1"/>
  <c r="BC71" i="11" s="1"/>
  <c r="BD71" i="11" s="1"/>
  <c r="BE71" i="11" s="1"/>
  <c r="BF71" i="11" s="1"/>
  <c r="BG71" i="11" s="1"/>
  <c r="BH71" i="11" s="1"/>
  <c r="BI71" i="11" s="1"/>
  <c r="BJ71" i="11" s="1"/>
  <c r="BK71" i="11" s="1"/>
  <c r="BL71" i="11" s="1"/>
  <c r="BM71" i="11" s="1"/>
  <c r="BN71" i="11" s="1"/>
  <c r="BO71" i="11" s="1"/>
  <c r="F26" i="1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BN26" i="11" s="1"/>
  <c r="BO26" i="11" s="1"/>
  <c r="F93" i="11"/>
  <c r="G93" i="11" s="1"/>
  <c r="H93" i="11" s="1"/>
  <c r="I93" i="11" s="1"/>
  <c r="J93" i="11" s="1"/>
  <c r="K93" i="11" s="1"/>
  <c r="L93" i="11" s="1"/>
  <c r="M93" i="11" s="1"/>
  <c r="N93" i="11" s="1"/>
  <c r="O93" i="11" s="1"/>
  <c r="P93" i="11" s="1"/>
  <c r="Q93" i="11" s="1"/>
  <c r="R93" i="11" s="1"/>
  <c r="S93" i="11" s="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AE93" i="11" s="1"/>
  <c r="AF93" i="11" s="1"/>
  <c r="AG93" i="11" s="1"/>
  <c r="AH93" i="11" s="1"/>
  <c r="AI93" i="11" s="1"/>
  <c r="AJ93" i="11" s="1"/>
  <c r="AK93" i="11" s="1"/>
  <c r="AL93" i="11" s="1"/>
  <c r="AM93" i="11" s="1"/>
  <c r="AN93" i="11" s="1"/>
  <c r="AO93" i="11" s="1"/>
  <c r="AP93" i="11" s="1"/>
  <c r="AQ93" i="11" s="1"/>
  <c r="AR93" i="11" s="1"/>
  <c r="AS93" i="11" s="1"/>
  <c r="AT93" i="11" s="1"/>
  <c r="AU93" i="11" s="1"/>
  <c r="AV93" i="11" s="1"/>
  <c r="AW93" i="11" s="1"/>
  <c r="AX93" i="11" s="1"/>
  <c r="AY93" i="11" s="1"/>
  <c r="AZ93" i="11" s="1"/>
  <c r="BA93" i="11" s="1"/>
  <c r="BB93" i="11" s="1"/>
  <c r="BC93" i="11" s="1"/>
  <c r="BD93" i="11" s="1"/>
  <c r="BE93" i="11" s="1"/>
  <c r="BF93" i="11" s="1"/>
  <c r="BG93" i="11" s="1"/>
  <c r="BH93" i="11" s="1"/>
  <c r="BI93" i="11" s="1"/>
  <c r="BJ93" i="11" s="1"/>
  <c r="BK93" i="11" s="1"/>
  <c r="BL93" i="11" s="1"/>
  <c r="BM93" i="11" s="1"/>
  <c r="BN93" i="11" s="1"/>
  <c r="BO93" i="11" s="1"/>
  <c r="F87" i="11"/>
  <c r="G87" i="11" s="1"/>
  <c r="H87" i="11" s="1"/>
  <c r="I87" i="11" s="1"/>
  <c r="J87" i="11" s="1"/>
  <c r="K87" i="11" s="1"/>
  <c r="L87" i="11" s="1"/>
  <c r="M87" i="11" s="1"/>
  <c r="N87" i="11" s="1"/>
  <c r="O87" i="11" s="1"/>
  <c r="P87" i="11" s="1"/>
  <c r="Q87" i="11" s="1"/>
  <c r="R87" i="11" s="1"/>
  <c r="S87" i="11" s="1"/>
  <c r="T87" i="11" s="1"/>
  <c r="U87" i="11" s="1"/>
  <c r="V87" i="11" s="1"/>
  <c r="W87" i="11" s="1"/>
  <c r="X87" i="11" s="1"/>
  <c r="Y87" i="11" s="1"/>
  <c r="Z87" i="11" s="1"/>
  <c r="AA87" i="11" s="1"/>
  <c r="AB87" i="11" s="1"/>
  <c r="AC87" i="11" s="1"/>
  <c r="AD87" i="11" s="1"/>
  <c r="AE87" i="11" s="1"/>
  <c r="AF87" i="11" s="1"/>
  <c r="AG87" i="11" s="1"/>
  <c r="AH87" i="11" s="1"/>
  <c r="AI87" i="11" s="1"/>
  <c r="AJ87" i="11" s="1"/>
  <c r="AK87" i="11" s="1"/>
  <c r="AL87" i="11" s="1"/>
  <c r="AM87" i="11" s="1"/>
  <c r="AN87" i="11" s="1"/>
  <c r="AO87" i="11" s="1"/>
  <c r="AP87" i="11" s="1"/>
  <c r="AQ87" i="11" s="1"/>
  <c r="AR87" i="11" s="1"/>
  <c r="AS87" i="11" s="1"/>
  <c r="AT87" i="11" s="1"/>
  <c r="AU87" i="11" s="1"/>
  <c r="AV87" i="11" s="1"/>
  <c r="AW87" i="11" s="1"/>
  <c r="AX87" i="11" s="1"/>
  <c r="AY87" i="11" s="1"/>
  <c r="AZ87" i="11" s="1"/>
  <c r="BA87" i="11" s="1"/>
  <c r="BB87" i="11" s="1"/>
  <c r="BC87" i="11" s="1"/>
  <c r="BD87" i="11" s="1"/>
  <c r="BE87" i="11" s="1"/>
  <c r="BF87" i="11" s="1"/>
  <c r="BG87" i="11" s="1"/>
  <c r="BH87" i="11" s="1"/>
  <c r="BI87" i="11" s="1"/>
  <c r="BJ87" i="11" s="1"/>
  <c r="BK87" i="11" s="1"/>
  <c r="BL87" i="11" s="1"/>
  <c r="BM87" i="11" s="1"/>
  <c r="BN87" i="11" s="1"/>
  <c r="BO87" i="11" s="1"/>
  <c r="F67" i="11"/>
  <c r="G67" i="11" s="1"/>
  <c r="H67" i="11" s="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BN67" i="11" s="1"/>
  <c r="BO67" i="11" s="1"/>
  <c r="F38" i="11"/>
  <c r="G38" i="11" s="1"/>
  <c r="H38" i="11" s="1"/>
  <c r="I38" i="11" s="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F64" i="11"/>
  <c r="G64" i="11" s="1"/>
  <c r="H64" i="11" s="1"/>
  <c r="I64" i="11" s="1"/>
  <c r="J64" i="11" s="1"/>
  <c r="K64" i="11" s="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BN64" i="11" s="1"/>
  <c r="BO64" i="11" s="1"/>
  <c r="F97" i="11"/>
  <c r="G97" i="11" s="1"/>
  <c r="H97" i="11" s="1"/>
  <c r="I97" i="11" s="1"/>
  <c r="J97" i="11" s="1"/>
  <c r="K97" i="11" s="1"/>
  <c r="L97" i="11" s="1"/>
  <c r="M97" i="11" s="1"/>
  <c r="N97" i="11" s="1"/>
  <c r="O97" i="11" s="1"/>
  <c r="P97" i="11" s="1"/>
  <c r="Q97" i="11" s="1"/>
  <c r="R97" i="11" s="1"/>
  <c r="S97" i="11" s="1"/>
  <c r="T97" i="11" s="1"/>
  <c r="U97" i="11" s="1"/>
  <c r="V97" i="11" s="1"/>
  <c r="W97" i="11" s="1"/>
  <c r="X97" i="11" s="1"/>
  <c r="Y97" i="11" s="1"/>
  <c r="Z97" i="11" s="1"/>
  <c r="AA97" i="11" s="1"/>
  <c r="AB97" i="11" s="1"/>
  <c r="AC97" i="11" s="1"/>
  <c r="AD97" i="11" s="1"/>
  <c r="AE97" i="11" s="1"/>
  <c r="AF97" i="11" s="1"/>
  <c r="AG97" i="11" s="1"/>
  <c r="AH97" i="11" s="1"/>
  <c r="AI97" i="11" s="1"/>
  <c r="AJ97" i="11" s="1"/>
  <c r="AK97" i="11" s="1"/>
  <c r="AL97" i="11" s="1"/>
  <c r="AM97" i="11" s="1"/>
  <c r="AN97" i="11" s="1"/>
  <c r="AO97" i="11" s="1"/>
  <c r="AP97" i="11" s="1"/>
  <c r="AQ97" i="11" s="1"/>
  <c r="AR97" i="11" s="1"/>
  <c r="AS97" i="11" s="1"/>
  <c r="AT97" i="11" s="1"/>
  <c r="AU97" i="11" s="1"/>
  <c r="AV97" i="11" s="1"/>
  <c r="AW97" i="11" s="1"/>
  <c r="AX97" i="11" s="1"/>
  <c r="AY97" i="11" s="1"/>
  <c r="AZ97" i="11" s="1"/>
  <c r="BA97" i="11" s="1"/>
  <c r="BB97" i="11" s="1"/>
  <c r="BC97" i="11" s="1"/>
  <c r="BD97" i="11" s="1"/>
  <c r="BE97" i="11" s="1"/>
  <c r="BF97" i="11" s="1"/>
  <c r="BG97" i="11" s="1"/>
  <c r="BH97" i="11" s="1"/>
  <c r="BI97" i="11" s="1"/>
  <c r="BJ97" i="11" s="1"/>
  <c r="BK97" i="11" s="1"/>
  <c r="BL97" i="11" s="1"/>
  <c r="BM97" i="11" s="1"/>
  <c r="BN97" i="11" s="1"/>
  <c r="BO97" i="11" s="1"/>
  <c r="F59" i="11"/>
  <c r="G59" i="11" s="1"/>
  <c r="H59" i="11" s="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BN59" i="11" s="1"/>
  <c r="BO59" i="11" s="1"/>
  <c r="F92" i="11"/>
  <c r="G92" i="11" s="1"/>
  <c r="H92" i="11" s="1"/>
  <c r="I92" i="11" s="1"/>
  <c r="J92" i="11" s="1"/>
  <c r="K92" i="11" s="1"/>
  <c r="L92" i="11" s="1"/>
  <c r="M92" i="11" s="1"/>
  <c r="N92" i="11" s="1"/>
  <c r="O92" i="11" s="1"/>
  <c r="P92" i="11" s="1"/>
  <c r="Q92" i="11" s="1"/>
  <c r="R92" i="11" s="1"/>
  <c r="S92" i="11" s="1"/>
  <c r="T92" i="11" s="1"/>
  <c r="U92" i="11" s="1"/>
  <c r="V92" i="11" s="1"/>
  <c r="W92" i="11" s="1"/>
  <c r="X92" i="11" s="1"/>
  <c r="Y92" i="11" s="1"/>
  <c r="Z92" i="11" s="1"/>
  <c r="AA92" i="11" s="1"/>
  <c r="AB92" i="11" s="1"/>
  <c r="AC92" i="11" s="1"/>
  <c r="AD92" i="11" s="1"/>
  <c r="AE92" i="11" s="1"/>
  <c r="AF92" i="11" s="1"/>
  <c r="AG92" i="11" s="1"/>
  <c r="AH92" i="11" s="1"/>
  <c r="AI92" i="11" s="1"/>
  <c r="AJ92" i="11" s="1"/>
  <c r="AK92" i="11" s="1"/>
  <c r="AL92" i="11" s="1"/>
  <c r="AM92" i="11" s="1"/>
  <c r="AN92" i="11" s="1"/>
  <c r="AO92" i="11" s="1"/>
  <c r="AP92" i="11" s="1"/>
  <c r="AQ92" i="11" s="1"/>
  <c r="AR92" i="11" s="1"/>
  <c r="AS92" i="11" s="1"/>
  <c r="AT92" i="11" s="1"/>
  <c r="AU92" i="11" s="1"/>
  <c r="AV92" i="11" s="1"/>
  <c r="AW92" i="11" s="1"/>
  <c r="AX92" i="11" s="1"/>
  <c r="AY92" i="11" s="1"/>
  <c r="AZ92" i="11" s="1"/>
  <c r="BA92" i="11" s="1"/>
  <c r="BB92" i="11" s="1"/>
  <c r="BC92" i="11" s="1"/>
  <c r="BD92" i="11" s="1"/>
  <c r="BE92" i="11" s="1"/>
  <c r="BF92" i="11" s="1"/>
  <c r="BG92" i="11" s="1"/>
  <c r="BH92" i="11" s="1"/>
  <c r="BI92" i="11" s="1"/>
  <c r="BJ92" i="11" s="1"/>
  <c r="BK92" i="11" s="1"/>
  <c r="BL92" i="11" s="1"/>
  <c r="BM92" i="11" s="1"/>
  <c r="BN92" i="11" s="1"/>
  <c r="BO92" i="11" s="1"/>
  <c r="F98" i="11"/>
  <c r="G98" i="11" s="1"/>
  <c r="H98" i="11" s="1"/>
  <c r="I98" i="11" s="1"/>
  <c r="J98" i="11" s="1"/>
  <c r="K98" i="11" s="1"/>
  <c r="L98" i="11" s="1"/>
  <c r="M98" i="11" s="1"/>
  <c r="N98" i="11" s="1"/>
  <c r="O98" i="11" s="1"/>
  <c r="P98" i="11" s="1"/>
  <c r="Q98" i="11" s="1"/>
  <c r="R98" i="11" s="1"/>
  <c r="S98" i="11" s="1"/>
  <c r="T98" i="11" s="1"/>
  <c r="U98" i="11" s="1"/>
  <c r="V98" i="11" s="1"/>
  <c r="W98" i="11" s="1"/>
  <c r="X98" i="11" s="1"/>
  <c r="Y98" i="11" s="1"/>
  <c r="Z98" i="11" s="1"/>
  <c r="AA98" i="11" s="1"/>
  <c r="AB98" i="11" s="1"/>
  <c r="AC98" i="11" s="1"/>
  <c r="AD98" i="11" s="1"/>
  <c r="AE98" i="11" s="1"/>
  <c r="AF98" i="11" s="1"/>
  <c r="AG98" i="11" s="1"/>
  <c r="AH98" i="11" s="1"/>
  <c r="AI98" i="11" s="1"/>
  <c r="AJ98" i="11" s="1"/>
  <c r="AK98" i="11" s="1"/>
  <c r="AL98" i="11" s="1"/>
  <c r="AM98" i="11" s="1"/>
  <c r="AN98" i="11" s="1"/>
  <c r="AO98" i="11" s="1"/>
  <c r="AP98" i="11" s="1"/>
  <c r="AQ98" i="11" s="1"/>
  <c r="AR98" i="11" s="1"/>
  <c r="AS98" i="11" s="1"/>
  <c r="AT98" i="11" s="1"/>
  <c r="AU98" i="11" s="1"/>
  <c r="AV98" i="11" s="1"/>
  <c r="AW98" i="11" s="1"/>
  <c r="AX98" i="11" s="1"/>
  <c r="AY98" i="11" s="1"/>
  <c r="AZ98" i="11" s="1"/>
  <c r="BA98" i="11" s="1"/>
  <c r="BB98" i="11" s="1"/>
  <c r="BC98" i="11" s="1"/>
  <c r="BD98" i="11" s="1"/>
  <c r="BE98" i="11" s="1"/>
  <c r="BF98" i="11" s="1"/>
  <c r="BG98" i="11" s="1"/>
  <c r="BH98" i="11" s="1"/>
  <c r="BI98" i="11" s="1"/>
  <c r="BJ98" i="11" s="1"/>
  <c r="BK98" i="11" s="1"/>
  <c r="BL98" i="11" s="1"/>
  <c r="BM98" i="11" s="1"/>
  <c r="BN98" i="11" s="1"/>
  <c r="BO98" i="11" s="1"/>
  <c r="F85" i="11"/>
  <c r="G85" i="11" s="1"/>
  <c r="H85" i="11" s="1"/>
  <c r="I85" i="11" s="1"/>
  <c r="J85" i="11" s="1"/>
  <c r="K85" i="11" s="1"/>
  <c r="L85" i="11" s="1"/>
  <c r="M85" i="11" s="1"/>
  <c r="N85" i="11" s="1"/>
  <c r="O85" i="11" s="1"/>
  <c r="P85" i="11" s="1"/>
  <c r="Q85" i="11" s="1"/>
  <c r="R85" i="11" s="1"/>
  <c r="S85" i="11" s="1"/>
  <c r="T85" i="11" s="1"/>
  <c r="U85" i="11" s="1"/>
  <c r="V85" i="11" s="1"/>
  <c r="W85" i="11" s="1"/>
  <c r="X85" i="11" s="1"/>
  <c r="Y85" i="11" s="1"/>
  <c r="Z85" i="11" s="1"/>
  <c r="AA85" i="11" s="1"/>
  <c r="AB85" i="11" s="1"/>
  <c r="AC85" i="11" s="1"/>
  <c r="AD85" i="11" s="1"/>
  <c r="AE85" i="11" s="1"/>
  <c r="AF85" i="11" s="1"/>
  <c r="AG85" i="11" s="1"/>
  <c r="AH85" i="11" s="1"/>
  <c r="AI85" i="11" s="1"/>
  <c r="AJ85" i="11" s="1"/>
  <c r="AK85" i="11" s="1"/>
  <c r="AL85" i="11" s="1"/>
  <c r="AM85" i="11" s="1"/>
  <c r="AN85" i="11" s="1"/>
  <c r="AO85" i="11" s="1"/>
  <c r="AP85" i="11" s="1"/>
  <c r="AQ85" i="11" s="1"/>
  <c r="AR85" i="11" s="1"/>
  <c r="AS85" i="11" s="1"/>
  <c r="AT85" i="11" s="1"/>
  <c r="AU85" i="11" s="1"/>
  <c r="AV85" i="11" s="1"/>
  <c r="AW85" i="11" s="1"/>
  <c r="AX85" i="11" s="1"/>
  <c r="AY85" i="11" s="1"/>
  <c r="AZ85" i="11" s="1"/>
  <c r="BA85" i="11" s="1"/>
  <c r="BB85" i="11" s="1"/>
  <c r="BC85" i="11" s="1"/>
  <c r="BD85" i="11" s="1"/>
  <c r="BE85" i="11" s="1"/>
  <c r="BF85" i="11" s="1"/>
  <c r="BG85" i="11" s="1"/>
  <c r="BH85" i="11" s="1"/>
  <c r="BI85" i="11" s="1"/>
  <c r="BJ85" i="11" s="1"/>
  <c r="BK85" i="11" s="1"/>
  <c r="BL85" i="11" s="1"/>
  <c r="BM85" i="11" s="1"/>
  <c r="BN85" i="11" s="1"/>
  <c r="BO85" i="11" s="1"/>
  <c r="F68" i="1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BN68" i="11" s="1"/>
  <c r="BO68" i="11" s="1"/>
  <c r="F63" i="11"/>
  <c r="G63" i="11" s="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BO63" i="11" s="1"/>
  <c r="F69" i="11"/>
  <c r="G69" i="11" s="1"/>
  <c r="H69" i="11" s="1"/>
  <c r="I69" i="11" s="1"/>
  <c r="J69" i="11" s="1"/>
  <c r="K69" i="11" s="1"/>
  <c r="L69" i="11" s="1"/>
  <c r="M69" i="11" s="1"/>
  <c r="N69" i="11" s="1"/>
  <c r="O69" i="11" s="1"/>
  <c r="P69" i="11" s="1"/>
  <c r="Q69" i="11" s="1"/>
  <c r="R69" i="11" s="1"/>
  <c r="S69" i="11" s="1"/>
  <c r="T69" i="11" s="1"/>
  <c r="U69" i="11" s="1"/>
  <c r="V69" i="11" s="1"/>
  <c r="W69" i="11" s="1"/>
  <c r="X69" i="11" s="1"/>
  <c r="Y69" i="11" s="1"/>
  <c r="Z69" i="11" s="1"/>
  <c r="AA69" i="11" s="1"/>
  <c r="AB69" i="11" s="1"/>
  <c r="AC69" i="11" s="1"/>
  <c r="AD69" i="11" s="1"/>
  <c r="AE69" i="11" s="1"/>
  <c r="AF69" i="11" s="1"/>
  <c r="AG69" i="11" s="1"/>
  <c r="AH69" i="11" s="1"/>
  <c r="AI69" i="11" s="1"/>
  <c r="AJ69" i="11" s="1"/>
  <c r="AK69" i="11" s="1"/>
  <c r="AL69" i="11" s="1"/>
  <c r="AM69" i="11" s="1"/>
  <c r="AN69" i="11" s="1"/>
  <c r="AO69" i="11" s="1"/>
  <c r="AP69" i="11" s="1"/>
  <c r="AQ69" i="11" s="1"/>
  <c r="AR69" i="11" s="1"/>
  <c r="AS69" i="11" s="1"/>
  <c r="AT69" i="11" s="1"/>
  <c r="AU69" i="11" s="1"/>
  <c r="AV69" i="11" s="1"/>
  <c r="AW69" i="11" s="1"/>
  <c r="AX69" i="11" s="1"/>
  <c r="AY69" i="11" s="1"/>
  <c r="AZ69" i="11" s="1"/>
  <c r="BA69" i="11" s="1"/>
  <c r="BB69" i="11" s="1"/>
  <c r="BC69" i="11" s="1"/>
  <c r="BD69" i="11" s="1"/>
  <c r="BE69" i="11" s="1"/>
  <c r="BF69" i="11" s="1"/>
  <c r="BG69" i="11" s="1"/>
  <c r="BH69" i="11" s="1"/>
  <c r="BI69" i="11" s="1"/>
  <c r="BJ69" i="11" s="1"/>
  <c r="BK69" i="11" s="1"/>
  <c r="BL69" i="11" s="1"/>
  <c r="BM69" i="11" s="1"/>
  <c r="BN69" i="11" s="1"/>
  <c r="BO69" i="11" s="1"/>
  <c r="F95" i="11"/>
  <c r="G95" i="11" s="1"/>
  <c r="H95" i="11" s="1"/>
  <c r="I95" i="11" s="1"/>
  <c r="J95" i="11" s="1"/>
  <c r="K95" i="11" s="1"/>
  <c r="L95" i="11" s="1"/>
  <c r="M95" i="11" s="1"/>
  <c r="N95" i="11" s="1"/>
  <c r="O95" i="11" s="1"/>
  <c r="P95" i="11" s="1"/>
  <c r="Q95" i="11" s="1"/>
  <c r="R95" i="11" s="1"/>
  <c r="S95" i="11" s="1"/>
  <c r="T95" i="11" s="1"/>
  <c r="U95" i="11" s="1"/>
  <c r="V95" i="11" s="1"/>
  <c r="W95" i="11" s="1"/>
  <c r="X95" i="11" s="1"/>
  <c r="Y95" i="11" s="1"/>
  <c r="Z95" i="11" s="1"/>
  <c r="AA95" i="11" s="1"/>
  <c r="AB95" i="11" s="1"/>
  <c r="AC95" i="11" s="1"/>
  <c r="AD95" i="11" s="1"/>
  <c r="AE95" i="11" s="1"/>
  <c r="AF95" i="11" s="1"/>
  <c r="AG95" i="11" s="1"/>
  <c r="AH95" i="11" s="1"/>
  <c r="AI95" i="11" s="1"/>
  <c r="AJ95" i="11" s="1"/>
  <c r="AK95" i="11" s="1"/>
  <c r="AL95" i="11" s="1"/>
  <c r="AM95" i="11" s="1"/>
  <c r="AN95" i="11" s="1"/>
  <c r="AO95" i="11" s="1"/>
  <c r="AP95" i="11" s="1"/>
  <c r="AQ95" i="11" s="1"/>
  <c r="AR95" i="11" s="1"/>
  <c r="AS95" i="11" s="1"/>
  <c r="AT95" i="11" s="1"/>
  <c r="AU95" i="11" s="1"/>
  <c r="AV95" i="11" s="1"/>
  <c r="AW95" i="11" s="1"/>
  <c r="AX95" i="11" s="1"/>
  <c r="AY95" i="11" s="1"/>
  <c r="AZ95" i="11" s="1"/>
  <c r="BA95" i="11" s="1"/>
  <c r="BB95" i="11" s="1"/>
  <c r="BC95" i="11" s="1"/>
  <c r="BD95" i="11" s="1"/>
  <c r="BE95" i="11" s="1"/>
  <c r="BF95" i="11" s="1"/>
  <c r="BG95" i="11" s="1"/>
  <c r="BH95" i="11" s="1"/>
  <c r="BI95" i="11" s="1"/>
  <c r="BJ95" i="11" s="1"/>
  <c r="BK95" i="11" s="1"/>
  <c r="BL95" i="11" s="1"/>
  <c r="BM95" i="11" s="1"/>
  <c r="BN95" i="11" s="1"/>
  <c r="BO95" i="11" s="1"/>
  <c r="F55" i="11"/>
  <c r="G55" i="11" s="1"/>
  <c r="H55" i="11" s="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BN55" i="11" s="1"/>
  <c r="BO55" i="11" s="1"/>
  <c r="F51" i="1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S51" i="11" s="1"/>
  <c r="T51" i="11" s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BN51" i="11" s="1"/>
  <c r="BO51" i="11" s="1"/>
  <c r="F9" i="1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F3" i="1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AO3" i="11" s="1"/>
  <c r="AP3" i="11" s="1"/>
  <c r="AQ3" i="11" s="1"/>
  <c r="AR3" i="11" s="1"/>
  <c r="AS3" i="11" s="1"/>
  <c r="AT3" i="11" s="1"/>
  <c r="AU3" i="11" s="1"/>
  <c r="AV3" i="11" s="1"/>
  <c r="AW3" i="11" s="1"/>
  <c r="AX3" i="11" s="1"/>
  <c r="AY3" i="11" s="1"/>
  <c r="AZ3" i="11" s="1"/>
  <c r="BA3" i="11" s="1"/>
  <c r="BB3" i="11" s="1"/>
  <c r="BC3" i="11" s="1"/>
  <c r="BD3" i="11" s="1"/>
  <c r="BE3" i="11" s="1"/>
  <c r="BF3" i="11" s="1"/>
  <c r="BG3" i="11" s="1"/>
  <c r="BH3" i="11" s="1"/>
  <c r="BI3" i="11" s="1"/>
  <c r="BJ3" i="11" s="1"/>
  <c r="BK3" i="11" s="1"/>
  <c r="BL3" i="11" s="1"/>
  <c r="BM3" i="11" s="1"/>
  <c r="BN3" i="11" s="1"/>
  <c r="BO3" i="11" s="1"/>
  <c r="F41" i="1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F75" i="11"/>
  <c r="G75" i="11" s="1"/>
  <c r="H75" i="11" s="1"/>
  <c r="I75" i="11" s="1"/>
  <c r="J75" i="11" s="1"/>
  <c r="K75" i="11" s="1"/>
  <c r="L75" i="11" s="1"/>
  <c r="M75" i="11" s="1"/>
  <c r="N75" i="11" s="1"/>
  <c r="O75" i="11" s="1"/>
  <c r="P75" i="11" s="1"/>
  <c r="Q75" i="11" s="1"/>
  <c r="R75" i="11" s="1"/>
  <c r="S75" i="11" s="1"/>
  <c r="T75" i="11" s="1"/>
  <c r="U75" i="11" s="1"/>
  <c r="V75" i="11" s="1"/>
  <c r="W75" i="11" s="1"/>
  <c r="X75" i="11" s="1"/>
  <c r="Y75" i="11" s="1"/>
  <c r="Z75" i="11" s="1"/>
  <c r="AA75" i="11" s="1"/>
  <c r="AB75" i="11" s="1"/>
  <c r="AC75" i="11" s="1"/>
  <c r="AD75" i="11" s="1"/>
  <c r="AE75" i="11" s="1"/>
  <c r="AF75" i="11" s="1"/>
  <c r="AG75" i="11" s="1"/>
  <c r="AH75" i="11" s="1"/>
  <c r="AI75" i="11" s="1"/>
  <c r="AJ75" i="11" s="1"/>
  <c r="AK75" i="11" s="1"/>
  <c r="AL75" i="11" s="1"/>
  <c r="AM75" i="11" s="1"/>
  <c r="AN75" i="11" s="1"/>
  <c r="AO75" i="11" s="1"/>
  <c r="AP75" i="11" s="1"/>
  <c r="AQ75" i="11" s="1"/>
  <c r="AR75" i="11" s="1"/>
  <c r="AS75" i="11" s="1"/>
  <c r="AT75" i="11" s="1"/>
  <c r="AU75" i="11" s="1"/>
  <c r="AV75" i="11" s="1"/>
  <c r="AW75" i="11" s="1"/>
  <c r="AX75" i="11" s="1"/>
  <c r="AY75" i="11" s="1"/>
  <c r="AZ75" i="11" s="1"/>
  <c r="BA75" i="11" s="1"/>
  <c r="BB75" i="11" s="1"/>
  <c r="BC75" i="11" s="1"/>
  <c r="BD75" i="11" s="1"/>
  <c r="BE75" i="11" s="1"/>
  <c r="BF75" i="11" s="1"/>
  <c r="BG75" i="11" s="1"/>
  <c r="BH75" i="11" s="1"/>
  <c r="BI75" i="11" s="1"/>
  <c r="BJ75" i="11" s="1"/>
  <c r="BK75" i="11" s="1"/>
  <c r="BL75" i="11" s="1"/>
  <c r="BM75" i="11" s="1"/>
  <c r="BN75" i="11" s="1"/>
  <c r="BO75" i="11" s="1"/>
  <c r="F100" i="11"/>
  <c r="G100" i="11" s="1"/>
  <c r="H100" i="11" s="1"/>
  <c r="I100" i="11" s="1"/>
  <c r="J100" i="11" s="1"/>
  <c r="K100" i="11" s="1"/>
  <c r="L100" i="11" s="1"/>
  <c r="M100" i="11" s="1"/>
  <c r="N100" i="11" s="1"/>
  <c r="O100" i="11" s="1"/>
  <c r="P100" i="11" s="1"/>
  <c r="Q100" i="11" s="1"/>
  <c r="R100" i="11" s="1"/>
  <c r="S100" i="11" s="1"/>
  <c r="T100" i="11" s="1"/>
  <c r="U100" i="11" s="1"/>
  <c r="V100" i="11" s="1"/>
  <c r="W100" i="11" s="1"/>
  <c r="X100" i="11" s="1"/>
  <c r="Y100" i="11" s="1"/>
  <c r="Z100" i="11" s="1"/>
  <c r="AA100" i="11" s="1"/>
  <c r="AB100" i="11" s="1"/>
  <c r="AC100" i="11" s="1"/>
  <c r="AD100" i="11" s="1"/>
  <c r="AE100" i="11" s="1"/>
  <c r="AF100" i="11" s="1"/>
  <c r="AG100" i="11" s="1"/>
  <c r="AH100" i="11" s="1"/>
  <c r="AI100" i="11" s="1"/>
  <c r="AJ100" i="11" s="1"/>
  <c r="AK100" i="11" s="1"/>
  <c r="AL100" i="11" s="1"/>
  <c r="AM100" i="11" s="1"/>
  <c r="AN100" i="11" s="1"/>
  <c r="AO100" i="11" s="1"/>
  <c r="AP100" i="11" s="1"/>
  <c r="AQ100" i="11" s="1"/>
  <c r="AR100" i="11" s="1"/>
  <c r="AS100" i="11" s="1"/>
  <c r="AT100" i="11" s="1"/>
  <c r="AU100" i="11" s="1"/>
  <c r="AV100" i="11" s="1"/>
  <c r="AW100" i="11" s="1"/>
  <c r="AX100" i="11" s="1"/>
  <c r="AY100" i="11" s="1"/>
  <c r="AZ100" i="11" s="1"/>
  <c r="BA100" i="11" s="1"/>
  <c r="BB100" i="11" s="1"/>
  <c r="BC100" i="11" s="1"/>
  <c r="BD100" i="11" s="1"/>
  <c r="BE100" i="11" s="1"/>
  <c r="BF100" i="11" s="1"/>
  <c r="BG100" i="11" s="1"/>
  <c r="BH100" i="11" s="1"/>
  <c r="BI100" i="11" s="1"/>
  <c r="BJ100" i="11" s="1"/>
  <c r="BK100" i="11" s="1"/>
  <c r="BL100" i="11" s="1"/>
  <c r="BM100" i="11" s="1"/>
  <c r="BN100" i="11" s="1"/>
  <c r="BO100" i="11" s="1"/>
  <c r="F35" i="1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F12" i="1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AT12" i="11" s="1"/>
  <c r="AU12" i="11" s="1"/>
  <c r="AV12" i="11" s="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BG12" i="11" s="1"/>
  <c r="BH12" i="11" s="1"/>
  <c r="BI12" i="11" s="1"/>
  <c r="BJ12" i="11" s="1"/>
  <c r="BK12" i="11" s="1"/>
  <c r="BL12" i="11" s="1"/>
  <c r="BM12" i="11" s="1"/>
  <c r="BN12" i="11" s="1"/>
  <c r="BO12" i="11" s="1"/>
  <c r="F32" i="11"/>
  <c r="G32" i="11" s="1"/>
  <c r="H32" i="11" s="1"/>
  <c r="I32" i="11" s="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T32" i="11" s="1"/>
  <c r="U32" i="11" s="1"/>
  <c r="V32" i="11" s="1"/>
  <c r="W32" i="11" s="1"/>
  <c r="X32" i="11" s="1"/>
  <c r="Y32" i="11" s="1"/>
  <c r="Z32" i="11" s="1"/>
  <c r="AA32" i="11" s="1"/>
  <c r="AB32" i="11" s="1"/>
  <c r="AC32" i="11" s="1"/>
  <c r="AD32" i="11" s="1"/>
  <c r="AE32" i="11" s="1"/>
  <c r="AF32" i="11" s="1"/>
  <c r="AG32" i="11" s="1"/>
  <c r="AH32" i="11" s="1"/>
  <c r="AI32" i="11" s="1"/>
  <c r="AJ32" i="11" s="1"/>
  <c r="AK32" i="11" s="1"/>
  <c r="AL32" i="11" s="1"/>
  <c r="AM32" i="11" s="1"/>
  <c r="AN32" i="11" s="1"/>
  <c r="AO32" i="11" s="1"/>
  <c r="AP32" i="11" s="1"/>
  <c r="AQ32" i="11" s="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BN32" i="11" s="1"/>
  <c r="BO32" i="11" s="1"/>
  <c r="F11" i="1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F66" i="11"/>
  <c r="G66" i="11" s="1"/>
  <c r="H66" i="11" s="1"/>
  <c r="I66" i="11" s="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BN66" i="11" s="1"/>
  <c r="BO66" i="11" s="1"/>
  <c r="F101" i="11"/>
  <c r="G101" i="11" s="1"/>
  <c r="H101" i="11" s="1"/>
  <c r="I101" i="11" s="1"/>
  <c r="J101" i="11" s="1"/>
  <c r="K101" i="11" s="1"/>
  <c r="L101" i="11" s="1"/>
  <c r="M101" i="11" s="1"/>
  <c r="N101" i="11" s="1"/>
  <c r="O101" i="11" s="1"/>
  <c r="P101" i="11" s="1"/>
  <c r="Q101" i="11" s="1"/>
  <c r="R101" i="11" s="1"/>
  <c r="S101" i="11" s="1"/>
  <c r="T101" i="11" s="1"/>
  <c r="U101" i="11" s="1"/>
  <c r="V101" i="11" s="1"/>
  <c r="W101" i="11" s="1"/>
  <c r="X101" i="11" s="1"/>
  <c r="Y101" i="11" s="1"/>
  <c r="Z101" i="11" s="1"/>
  <c r="AA101" i="11" s="1"/>
  <c r="AB101" i="11" s="1"/>
  <c r="AC101" i="11" s="1"/>
  <c r="AD101" i="11" s="1"/>
  <c r="AE101" i="11" s="1"/>
  <c r="AF101" i="11" s="1"/>
  <c r="AG101" i="11" s="1"/>
  <c r="AH101" i="11" s="1"/>
  <c r="AI101" i="11" s="1"/>
  <c r="AJ101" i="11" s="1"/>
  <c r="AK101" i="11" s="1"/>
  <c r="AL101" i="11" s="1"/>
  <c r="AM101" i="11" s="1"/>
  <c r="AN101" i="11" s="1"/>
  <c r="AO101" i="11" s="1"/>
  <c r="AP101" i="11" s="1"/>
  <c r="AQ101" i="11" s="1"/>
  <c r="AR101" i="11" s="1"/>
  <c r="AS101" i="11" s="1"/>
  <c r="AT101" i="11" s="1"/>
  <c r="AU101" i="11" s="1"/>
  <c r="AV101" i="11" s="1"/>
  <c r="AW101" i="11" s="1"/>
  <c r="AX101" i="11" s="1"/>
  <c r="AY101" i="11" s="1"/>
  <c r="AZ101" i="11" s="1"/>
  <c r="BA101" i="11" s="1"/>
  <c r="BB101" i="11" s="1"/>
  <c r="BC101" i="11" s="1"/>
  <c r="BD101" i="11" s="1"/>
  <c r="BE101" i="11" s="1"/>
  <c r="BF101" i="11" s="1"/>
  <c r="BG101" i="11" s="1"/>
  <c r="BH101" i="11" s="1"/>
  <c r="BI101" i="11" s="1"/>
  <c r="BJ101" i="11" s="1"/>
  <c r="BK101" i="11" s="1"/>
  <c r="BL101" i="11" s="1"/>
  <c r="BM101" i="11" s="1"/>
  <c r="BN101" i="11" s="1"/>
  <c r="BO101" i="11" s="1"/>
  <c r="F78" i="11"/>
  <c r="G78" i="11" s="1"/>
  <c r="H78" i="11" s="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AM78" i="11" s="1"/>
  <c r="AN78" i="11" s="1"/>
  <c r="AO78" i="11" s="1"/>
  <c r="AP78" i="11" s="1"/>
  <c r="AQ78" i="11" s="1"/>
  <c r="AR78" i="11" s="1"/>
  <c r="AS78" i="11" s="1"/>
  <c r="AT78" i="11" s="1"/>
  <c r="AU78" i="11" s="1"/>
  <c r="AV78" i="11" s="1"/>
  <c r="AW78" i="11" s="1"/>
  <c r="AX78" i="11" s="1"/>
  <c r="AY78" i="11" s="1"/>
  <c r="AZ78" i="11" s="1"/>
  <c r="BA78" i="11" s="1"/>
  <c r="BB78" i="11" s="1"/>
  <c r="BC78" i="11" s="1"/>
  <c r="BD78" i="11" s="1"/>
  <c r="BE78" i="11" s="1"/>
  <c r="BF78" i="11" s="1"/>
  <c r="BG78" i="11" s="1"/>
  <c r="BH78" i="11" s="1"/>
  <c r="BI78" i="11" s="1"/>
  <c r="BJ78" i="11" s="1"/>
  <c r="BK78" i="11" s="1"/>
  <c r="BL78" i="11" s="1"/>
  <c r="BM78" i="11" s="1"/>
  <c r="BN78" i="11" s="1"/>
  <c r="BO78" i="11" s="1"/>
  <c r="F30" i="11"/>
  <c r="G30" i="11" s="1"/>
  <c r="H30" i="11" s="1"/>
  <c r="I30" i="11" s="1"/>
  <c r="J30" i="11" s="1"/>
  <c r="K30" i="11" s="1"/>
  <c r="L30" i="11" s="1"/>
  <c r="M30" i="11" s="1"/>
  <c r="N30" i="11" s="1"/>
  <c r="O30" i="11" s="1"/>
  <c r="P30" i="11" s="1"/>
  <c r="Q30" i="11" s="1"/>
  <c r="R30" i="11" s="1"/>
  <c r="S30" i="11" s="1"/>
  <c r="T30" i="11" s="1"/>
  <c r="U30" i="11" s="1"/>
  <c r="V30" i="11" s="1"/>
  <c r="W30" i="11" s="1"/>
  <c r="X30" i="11" s="1"/>
  <c r="Y30" i="11" s="1"/>
  <c r="Z30" i="11" s="1"/>
  <c r="AA30" i="11" s="1"/>
  <c r="AB30" i="11" s="1"/>
  <c r="AC30" i="11" s="1"/>
  <c r="AD30" i="11" s="1"/>
  <c r="AE30" i="11" s="1"/>
  <c r="AF30" i="11" s="1"/>
  <c r="AG30" i="11" s="1"/>
  <c r="AH30" i="11" s="1"/>
  <c r="AI30" i="11" s="1"/>
  <c r="AJ30" i="11" s="1"/>
  <c r="AK30" i="11" s="1"/>
  <c r="AL30" i="11" s="1"/>
  <c r="AM30" i="11" s="1"/>
  <c r="AN30" i="11" s="1"/>
  <c r="AO30" i="11" s="1"/>
  <c r="AP30" i="11" s="1"/>
  <c r="AQ30" i="11" s="1"/>
  <c r="AR30" i="11" s="1"/>
  <c r="AS30" i="11" s="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BN30" i="11" s="1"/>
  <c r="BO30" i="11" s="1"/>
  <c r="F72" i="11"/>
  <c r="G72" i="11" s="1"/>
  <c r="H72" i="11" s="1"/>
  <c r="I72" i="11" s="1"/>
  <c r="J72" i="11" s="1"/>
  <c r="K72" i="11" s="1"/>
  <c r="L72" i="11" s="1"/>
  <c r="M72" i="11" s="1"/>
  <c r="N72" i="11" s="1"/>
  <c r="O72" i="11" s="1"/>
  <c r="P72" i="11" s="1"/>
  <c r="Q72" i="11" s="1"/>
  <c r="R72" i="11" s="1"/>
  <c r="S72" i="11" s="1"/>
  <c r="T72" i="11" s="1"/>
  <c r="U72" i="11" s="1"/>
  <c r="V72" i="11" s="1"/>
  <c r="W72" i="11" s="1"/>
  <c r="X72" i="11" s="1"/>
  <c r="Y72" i="11" s="1"/>
  <c r="Z72" i="11" s="1"/>
  <c r="AA72" i="11" s="1"/>
  <c r="AB72" i="11" s="1"/>
  <c r="AC72" i="11" s="1"/>
  <c r="AD72" i="11" s="1"/>
  <c r="AE72" i="11" s="1"/>
  <c r="AF72" i="11" s="1"/>
  <c r="AG72" i="11" s="1"/>
  <c r="AH72" i="11" s="1"/>
  <c r="AI72" i="11" s="1"/>
  <c r="AJ72" i="11" s="1"/>
  <c r="AK72" i="11" s="1"/>
  <c r="AL72" i="11" s="1"/>
  <c r="AM72" i="11" s="1"/>
  <c r="AN72" i="11" s="1"/>
  <c r="AO72" i="11" s="1"/>
  <c r="AP72" i="11" s="1"/>
  <c r="AQ72" i="11" s="1"/>
  <c r="AR72" i="11" s="1"/>
  <c r="AS72" i="11" s="1"/>
  <c r="AT72" i="11" s="1"/>
  <c r="AU72" i="11" s="1"/>
  <c r="AV72" i="11" s="1"/>
  <c r="AW72" i="11" s="1"/>
  <c r="AX72" i="11" s="1"/>
  <c r="AY72" i="11" s="1"/>
  <c r="AZ72" i="11" s="1"/>
  <c r="BA72" i="11" s="1"/>
  <c r="BB72" i="11" s="1"/>
  <c r="BC72" i="11" s="1"/>
  <c r="BD72" i="11" s="1"/>
  <c r="BE72" i="11" s="1"/>
  <c r="BF72" i="11" s="1"/>
  <c r="BG72" i="11" s="1"/>
  <c r="BH72" i="11" s="1"/>
  <c r="BI72" i="11" s="1"/>
  <c r="BJ72" i="11" s="1"/>
  <c r="BK72" i="11" s="1"/>
  <c r="BL72" i="11" s="1"/>
  <c r="BM72" i="11" s="1"/>
  <c r="BN72" i="11" s="1"/>
  <c r="BO72" i="11" s="1"/>
  <c r="F40" i="1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F53" i="1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BN53" i="11" s="1"/>
  <c r="BO53" i="11" s="1"/>
  <c r="F62" i="11"/>
  <c r="G62" i="11" s="1"/>
  <c r="H62" i="11" s="1"/>
  <c r="I62" i="11" s="1"/>
  <c r="J62" i="11" s="1"/>
  <c r="K62" i="11" s="1"/>
  <c r="L62" i="11" s="1"/>
  <c r="M62" i="11" s="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BN62" i="11" s="1"/>
  <c r="BO62" i="11" s="1"/>
  <c r="F65" i="1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BN65" i="11" s="1"/>
  <c r="BO65" i="11" s="1"/>
  <c r="F83" i="11"/>
  <c r="G83" i="11" s="1"/>
  <c r="H83" i="11" s="1"/>
  <c r="I83" i="11" s="1"/>
  <c r="J83" i="11" s="1"/>
  <c r="K83" i="11" s="1"/>
  <c r="L83" i="11" s="1"/>
  <c r="M83" i="11" s="1"/>
  <c r="N83" i="11" s="1"/>
  <c r="O83" i="11" s="1"/>
  <c r="P83" i="11" s="1"/>
  <c r="Q83" i="11" s="1"/>
  <c r="R83" i="11" s="1"/>
  <c r="S83" i="11" s="1"/>
  <c r="T83" i="11" s="1"/>
  <c r="U83" i="11" s="1"/>
  <c r="V83" i="11" s="1"/>
  <c r="W83" i="11" s="1"/>
  <c r="X83" i="11" s="1"/>
  <c r="Y83" i="11" s="1"/>
  <c r="Z83" i="11" s="1"/>
  <c r="AA83" i="11" s="1"/>
  <c r="AB83" i="11" s="1"/>
  <c r="AC83" i="11" s="1"/>
  <c r="AD83" i="11" s="1"/>
  <c r="AE83" i="11" s="1"/>
  <c r="AF83" i="11" s="1"/>
  <c r="AG83" i="11" s="1"/>
  <c r="AH83" i="11" s="1"/>
  <c r="AI83" i="11" s="1"/>
  <c r="AJ83" i="11" s="1"/>
  <c r="AK83" i="11" s="1"/>
  <c r="AL83" i="11" s="1"/>
  <c r="AM83" i="11" s="1"/>
  <c r="AN83" i="11" s="1"/>
  <c r="AO83" i="11" s="1"/>
  <c r="AP83" i="11" s="1"/>
  <c r="AQ83" i="11" s="1"/>
  <c r="AR83" i="11" s="1"/>
  <c r="AS83" i="11" s="1"/>
  <c r="AT83" i="11" s="1"/>
  <c r="AU83" i="11" s="1"/>
  <c r="AV83" i="11" s="1"/>
  <c r="AW83" i="11" s="1"/>
  <c r="AX83" i="11" s="1"/>
  <c r="AY83" i="11" s="1"/>
  <c r="AZ83" i="11" s="1"/>
  <c r="BA83" i="11" s="1"/>
  <c r="BB83" i="11" s="1"/>
  <c r="BC83" i="11" s="1"/>
  <c r="BD83" i="11" s="1"/>
  <c r="BE83" i="11" s="1"/>
  <c r="BF83" i="11" s="1"/>
  <c r="BG83" i="11" s="1"/>
  <c r="BH83" i="11" s="1"/>
  <c r="BI83" i="11" s="1"/>
  <c r="BJ83" i="11" s="1"/>
  <c r="BK83" i="11" s="1"/>
  <c r="BL83" i="11" s="1"/>
  <c r="BM83" i="11" s="1"/>
  <c r="BN83" i="11" s="1"/>
  <c r="BO83" i="11" s="1"/>
  <c r="F84" i="11"/>
  <c r="G84" i="11" s="1"/>
  <c r="H84" i="11" s="1"/>
  <c r="I84" i="11" s="1"/>
  <c r="J84" i="11" s="1"/>
  <c r="K84" i="11" s="1"/>
  <c r="L84" i="11" s="1"/>
  <c r="M84" i="11" s="1"/>
  <c r="N84" i="11" s="1"/>
  <c r="O84" i="11" s="1"/>
  <c r="P84" i="11" s="1"/>
  <c r="Q84" i="11" s="1"/>
  <c r="R84" i="11" s="1"/>
  <c r="S84" i="11" s="1"/>
  <c r="T84" i="11" s="1"/>
  <c r="U84" i="11" s="1"/>
  <c r="V84" i="11" s="1"/>
  <c r="W84" i="11" s="1"/>
  <c r="X84" i="11" s="1"/>
  <c r="Y84" i="11" s="1"/>
  <c r="Z84" i="11" s="1"/>
  <c r="AA84" i="11" s="1"/>
  <c r="AB84" i="11" s="1"/>
  <c r="AC84" i="11" s="1"/>
  <c r="AD84" i="11" s="1"/>
  <c r="AE84" i="11" s="1"/>
  <c r="AF84" i="11" s="1"/>
  <c r="AG84" i="11" s="1"/>
  <c r="AH84" i="11" s="1"/>
  <c r="AI84" i="11" s="1"/>
  <c r="AJ84" i="11" s="1"/>
  <c r="AK84" i="11" s="1"/>
  <c r="AL84" i="11" s="1"/>
  <c r="AM84" i="11" s="1"/>
  <c r="AN84" i="11" s="1"/>
  <c r="AO84" i="11" s="1"/>
  <c r="AP84" i="11" s="1"/>
  <c r="AQ84" i="11" s="1"/>
  <c r="AR84" i="11" s="1"/>
  <c r="AS84" i="11" s="1"/>
  <c r="AT84" i="11" s="1"/>
  <c r="AU84" i="11" s="1"/>
  <c r="AV84" i="11" s="1"/>
  <c r="AW84" i="11" s="1"/>
  <c r="AX84" i="11" s="1"/>
  <c r="AY84" i="11" s="1"/>
  <c r="AZ84" i="11" s="1"/>
  <c r="BA84" i="11" s="1"/>
  <c r="BB84" i="11" s="1"/>
  <c r="BC84" i="11" s="1"/>
  <c r="BD84" i="11" s="1"/>
  <c r="BE84" i="11" s="1"/>
  <c r="BF84" i="11" s="1"/>
  <c r="BG84" i="11" s="1"/>
  <c r="BH84" i="11" s="1"/>
  <c r="BI84" i="11" s="1"/>
  <c r="BJ84" i="11" s="1"/>
  <c r="BK84" i="11" s="1"/>
  <c r="BL84" i="11" s="1"/>
  <c r="BM84" i="11" s="1"/>
  <c r="BN84" i="11" s="1"/>
  <c r="BO84" i="11" s="1"/>
  <c r="F25" i="1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AO25" i="11" s="1"/>
  <c r="AP25" i="11" s="1"/>
  <c r="AQ25" i="11" s="1"/>
  <c r="AR25" i="11" s="1"/>
  <c r="AS25" i="11" s="1"/>
  <c r="AT25" i="11" s="1"/>
  <c r="AU25" i="11" s="1"/>
  <c r="AV25" i="11" s="1"/>
  <c r="AW25" i="11" s="1"/>
  <c r="AX25" i="11" s="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BN25" i="11" s="1"/>
  <c r="BO25" i="11" s="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AK2" i="11" s="1"/>
  <c r="AL2" i="11" s="1"/>
  <c r="AM2" i="11" s="1"/>
  <c r="AN2" i="11" s="1"/>
  <c r="AO2" i="11" s="1"/>
  <c r="AP2" i="11" s="1"/>
  <c r="AQ2" i="11" s="1"/>
  <c r="AR2" i="11" s="1"/>
  <c r="AS2" i="11" s="1"/>
  <c r="AT2" i="11" s="1"/>
  <c r="AU2" i="11" s="1"/>
  <c r="AV2" i="11" s="1"/>
  <c r="AW2" i="11" s="1"/>
  <c r="AX2" i="11" s="1"/>
  <c r="AY2" i="11" s="1"/>
  <c r="AZ2" i="11" s="1"/>
  <c r="BA2" i="11" s="1"/>
  <c r="BB2" i="11" s="1"/>
  <c r="BC2" i="11" s="1"/>
  <c r="BD2" i="11" s="1"/>
  <c r="BE2" i="11" s="1"/>
  <c r="BF2" i="11" s="1"/>
  <c r="BG2" i="11" s="1"/>
  <c r="BH2" i="11" s="1"/>
  <c r="BI2" i="11" s="1"/>
  <c r="BJ2" i="11" s="1"/>
  <c r="BK2" i="11" s="1"/>
  <c r="BL2" i="11" s="1"/>
  <c r="BM2" i="11" s="1"/>
  <c r="BN2" i="11" s="1"/>
  <c r="F39" i="11"/>
  <c r="G39" i="11" s="1"/>
  <c r="H39" i="11" s="1"/>
  <c r="I39" i="11" s="1"/>
  <c r="J39" i="11" s="1"/>
  <c r="K39" i="11" s="1"/>
  <c r="L39" i="11" s="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F31" i="11"/>
  <c r="G31" i="11" s="1"/>
  <c r="H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S31" i="11" s="1"/>
  <c r="T31" i="11" s="1"/>
  <c r="U31" i="11" s="1"/>
  <c r="V31" i="11" s="1"/>
  <c r="W31" i="11" s="1"/>
  <c r="X31" i="11" s="1"/>
  <c r="Y31" i="11" s="1"/>
  <c r="Z31" i="11" s="1"/>
  <c r="AA31" i="11" s="1"/>
  <c r="AB31" i="11" s="1"/>
  <c r="AC31" i="11" s="1"/>
  <c r="AD31" i="11" s="1"/>
  <c r="AE31" i="11" s="1"/>
  <c r="AF31" i="11" s="1"/>
  <c r="AG31" i="11" s="1"/>
  <c r="AH31" i="11" s="1"/>
  <c r="AI31" i="11" s="1"/>
  <c r="AJ31" i="11" s="1"/>
  <c r="AK31" i="11" s="1"/>
  <c r="AL31" i="11" s="1"/>
  <c r="AM31" i="11" s="1"/>
  <c r="AN31" i="11" s="1"/>
  <c r="AO31" i="11" s="1"/>
  <c r="AP31" i="11" s="1"/>
  <c r="AQ31" i="11" s="1"/>
  <c r="AR31" i="11" s="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BN31" i="11" s="1"/>
  <c r="BO31" i="11" s="1"/>
  <c r="F57" i="11"/>
  <c r="G57" i="11" s="1"/>
  <c r="H57" i="11" s="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BN57" i="11" s="1"/>
  <c r="BO57" i="11" s="1"/>
  <c r="F99" i="11"/>
  <c r="G99" i="11" s="1"/>
  <c r="H99" i="11" s="1"/>
  <c r="I99" i="11" s="1"/>
  <c r="J99" i="11" s="1"/>
  <c r="K99" i="11" s="1"/>
  <c r="L99" i="11" s="1"/>
  <c r="M99" i="11" s="1"/>
  <c r="N99" i="11" s="1"/>
  <c r="O99" i="11" s="1"/>
  <c r="P99" i="11" s="1"/>
  <c r="Q99" i="11" s="1"/>
  <c r="R99" i="11" s="1"/>
  <c r="S99" i="11" s="1"/>
  <c r="T99" i="11" s="1"/>
  <c r="U99" i="11" s="1"/>
  <c r="V99" i="11" s="1"/>
  <c r="W99" i="11" s="1"/>
  <c r="X99" i="11" s="1"/>
  <c r="Y99" i="11" s="1"/>
  <c r="Z99" i="11" s="1"/>
  <c r="AA99" i="11" s="1"/>
  <c r="AB99" i="11" s="1"/>
  <c r="AC99" i="11" s="1"/>
  <c r="AD99" i="11" s="1"/>
  <c r="AE99" i="11" s="1"/>
  <c r="AF99" i="11" s="1"/>
  <c r="AG99" i="11" s="1"/>
  <c r="AH99" i="11" s="1"/>
  <c r="AI99" i="11" s="1"/>
  <c r="AJ99" i="11" s="1"/>
  <c r="AK99" i="11" s="1"/>
  <c r="AL99" i="11" s="1"/>
  <c r="AM99" i="11" s="1"/>
  <c r="AN99" i="11" s="1"/>
  <c r="AO99" i="11" s="1"/>
  <c r="AP99" i="11" s="1"/>
  <c r="AQ99" i="11" s="1"/>
  <c r="AR99" i="11" s="1"/>
  <c r="AS99" i="11" s="1"/>
  <c r="AT99" i="11" s="1"/>
  <c r="AU99" i="11" s="1"/>
  <c r="AV99" i="11" s="1"/>
  <c r="AW99" i="11" s="1"/>
  <c r="AX99" i="11" s="1"/>
  <c r="AY99" i="11" s="1"/>
  <c r="AZ99" i="11" s="1"/>
  <c r="BA99" i="11" s="1"/>
  <c r="BB99" i="11" s="1"/>
  <c r="BC99" i="11" s="1"/>
  <c r="BD99" i="11" s="1"/>
  <c r="BE99" i="11" s="1"/>
  <c r="BF99" i="11" s="1"/>
  <c r="BG99" i="11" s="1"/>
  <c r="BH99" i="11" s="1"/>
  <c r="BI99" i="11" s="1"/>
  <c r="BJ99" i="11" s="1"/>
  <c r="BK99" i="11" s="1"/>
  <c r="BL99" i="11" s="1"/>
  <c r="BM99" i="11" s="1"/>
  <c r="BN99" i="11" s="1"/>
  <c r="BO99" i="11" s="1"/>
  <c r="F89" i="11"/>
  <c r="G89" i="11" s="1"/>
  <c r="H89" i="11" s="1"/>
  <c r="I89" i="11" s="1"/>
  <c r="J89" i="11" s="1"/>
  <c r="K89" i="11" s="1"/>
  <c r="L89" i="11" s="1"/>
  <c r="M89" i="11" s="1"/>
  <c r="N89" i="11" s="1"/>
  <c r="O89" i="11" s="1"/>
  <c r="P89" i="11" s="1"/>
  <c r="Q89" i="11" s="1"/>
  <c r="R89" i="11" s="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M89" i="11" s="1"/>
  <c r="AN89" i="11" s="1"/>
  <c r="AO89" i="11" s="1"/>
  <c r="AP89" i="11" s="1"/>
  <c r="AQ89" i="11" s="1"/>
  <c r="AR89" i="11" s="1"/>
  <c r="AS89" i="11" s="1"/>
  <c r="AT89" i="11" s="1"/>
  <c r="AU89" i="11" s="1"/>
  <c r="AV89" i="11" s="1"/>
  <c r="AW89" i="11" s="1"/>
  <c r="AX89" i="11" s="1"/>
  <c r="AY89" i="11" s="1"/>
  <c r="AZ89" i="11" s="1"/>
  <c r="BA89" i="11" s="1"/>
  <c r="BB89" i="11" s="1"/>
  <c r="BC89" i="11" s="1"/>
  <c r="BD89" i="11" s="1"/>
  <c r="BE89" i="11" s="1"/>
  <c r="BF89" i="11" s="1"/>
  <c r="BG89" i="11" s="1"/>
  <c r="BH89" i="11" s="1"/>
  <c r="BI89" i="11" s="1"/>
  <c r="BJ89" i="11" s="1"/>
  <c r="BK89" i="11" s="1"/>
  <c r="BL89" i="11" s="1"/>
  <c r="BM89" i="11" s="1"/>
  <c r="BN89" i="11" s="1"/>
  <c r="BO89" i="11" s="1"/>
  <c r="F46" i="1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F91" i="11"/>
  <c r="G91" i="11" s="1"/>
  <c r="H91" i="11" s="1"/>
  <c r="I91" i="11" s="1"/>
  <c r="J91" i="11" s="1"/>
  <c r="K91" i="11" s="1"/>
  <c r="L91" i="11" s="1"/>
  <c r="M91" i="11" s="1"/>
  <c r="N91" i="11" s="1"/>
  <c r="O91" i="11" s="1"/>
  <c r="P91" i="11" s="1"/>
  <c r="Q91" i="11" s="1"/>
  <c r="R91" i="11" s="1"/>
  <c r="S91" i="11" s="1"/>
  <c r="T91" i="11" s="1"/>
  <c r="U91" i="11" s="1"/>
  <c r="V91" i="11" s="1"/>
  <c r="W91" i="11" s="1"/>
  <c r="X91" i="11" s="1"/>
  <c r="Y91" i="11" s="1"/>
  <c r="Z91" i="11" s="1"/>
  <c r="AA91" i="11" s="1"/>
  <c r="AB91" i="11" s="1"/>
  <c r="AC91" i="11" s="1"/>
  <c r="AD91" i="11" s="1"/>
  <c r="AE91" i="11" s="1"/>
  <c r="AF91" i="11" s="1"/>
  <c r="AG91" i="11" s="1"/>
  <c r="AH91" i="11" s="1"/>
  <c r="AI91" i="11" s="1"/>
  <c r="AJ91" i="11" s="1"/>
  <c r="AK91" i="11" s="1"/>
  <c r="AL91" i="11" s="1"/>
  <c r="AM91" i="11" s="1"/>
  <c r="AN91" i="11" s="1"/>
  <c r="AO91" i="11" s="1"/>
  <c r="AP91" i="11" s="1"/>
  <c r="AQ91" i="11" s="1"/>
  <c r="AR91" i="11" s="1"/>
  <c r="AS91" i="11" s="1"/>
  <c r="AT91" i="11" s="1"/>
  <c r="AU91" i="11" s="1"/>
  <c r="AV91" i="11" s="1"/>
  <c r="AW91" i="11" s="1"/>
  <c r="AX91" i="11" s="1"/>
  <c r="AY91" i="11" s="1"/>
  <c r="AZ91" i="11" s="1"/>
  <c r="BA91" i="11" s="1"/>
  <c r="BB91" i="11" s="1"/>
  <c r="BC91" i="11" s="1"/>
  <c r="BD91" i="11" s="1"/>
  <c r="BE91" i="11" s="1"/>
  <c r="BF91" i="11" s="1"/>
  <c r="BG91" i="11" s="1"/>
  <c r="BH91" i="11" s="1"/>
  <c r="BI91" i="11" s="1"/>
  <c r="BJ91" i="11" s="1"/>
  <c r="BK91" i="11" s="1"/>
  <c r="BL91" i="11" s="1"/>
  <c r="BM91" i="11" s="1"/>
  <c r="BN91" i="11" s="1"/>
  <c r="BO91" i="11" s="1"/>
  <c r="F73" i="11"/>
  <c r="G73" i="11" s="1"/>
  <c r="H73" i="11" s="1"/>
  <c r="I73" i="11" s="1"/>
  <c r="J73" i="11" s="1"/>
  <c r="K73" i="11" s="1"/>
  <c r="L73" i="11" s="1"/>
  <c r="M73" i="11" s="1"/>
  <c r="N73" i="11" s="1"/>
  <c r="O73" i="11" s="1"/>
  <c r="P73" i="11" s="1"/>
  <c r="Q73" i="11" s="1"/>
  <c r="R73" i="11" s="1"/>
  <c r="S73" i="11" s="1"/>
  <c r="T73" i="11" s="1"/>
  <c r="U73" i="11" s="1"/>
  <c r="V73" i="11" s="1"/>
  <c r="W73" i="11" s="1"/>
  <c r="X73" i="11" s="1"/>
  <c r="Y73" i="11" s="1"/>
  <c r="Z73" i="11" s="1"/>
  <c r="AA73" i="11" s="1"/>
  <c r="AB73" i="11" s="1"/>
  <c r="AC73" i="11" s="1"/>
  <c r="AD73" i="11" s="1"/>
  <c r="AE73" i="11" s="1"/>
  <c r="AF73" i="11" s="1"/>
  <c r="AG73" i="11" s="1"/>
  <c r="AH73" i="11" s="1"/>
  <c r="AI73" i="11" s="1"/>
  <c r="AJ73" i="11" s="1"/>
  <c r="AK73" i="11" s="1"/>
  <c r="AL73" i="11" s="1"/>
  <c r="AM73" i="11" s="1"/>
  <c r="AN73" i="11" s="1"/>
  <c r="AO73" i="11" s="1"/>
  <c r="AP73" i="11" s="1"/>
  <c r="AQ73" i="11" s="1"/>
  <c r="AR73" i="11" s="1"/>
  <c r="AS73" i="11" s="1"/>
  <c r="AT73" i="11" s="1"/>
  <c r="AU73" i="11" s="1"/>
  <c r="AV73" i="11" s="1"/>
  <c r="AW73" i="11" s="1"/>
  <c r="AX73" i="11" s="1"/>
  <c r="AY73" i="11" s="1"/>
  <c r="AZ73" i="11" s="1"/>
  <c r="BA73" i="11" s="1"/>
  <c r="BB73" i="11" s="1"/>
  <c r="BC73" i="11" s="1"/>
  <c r="BD73" i="11" s="1"/>
  <c r="BE73" i="11" s="1"/>
  <c r="BF73" i="11" s="1"/>
  <c r="BG73" i="11" s="1"/>
  <c r="BH73" i="11" s="1"/>
  <c r="BI73" i="11" s="1"/>
  <c r="BJ73" i="11" s="1"/>
  <c r="BK73" i="11" s="1"/>
  <c r="BL73" i="11" s="1"/>
  <c r="BM73" i="11" s="1"/>
  <c r="BN73" i="11" s="1"/>
  <c r="BO73" i="11" s="1"/>
  <c r="F14" i="11"/>
  <c r="G14" i="11" s="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AE14" i="11" s="1"/>
  <c r="AF14" i="11" s="1"/>
  <c r="AG14" i="11" s="1"/>
  <c r="AH14" i="11" s="1"/>
  <c r="AI14" i="11" s="1"/>
  <c r="AJ14" i="11" s="1"/>
  <c r="AK14" i="11" s="1"/>
  <c r="AL14" i="11" s="1"/>
  <c r="AM14" i="11" s="1"/>
  <c r="AN14" i="11" s="1"/>
  <c r="AO14" i="11" s="1"/>
  <c r="AP14" i="11" s="1"/>
  <c r="AQ14" i="11" s="1"/>
  <c r="AR14" i="11" s="1"/>
  <c r="AS14" i="11" s="1"/>
  <c r="AT14" i="11" s="1"/>
  <c r="AU14" i="11" s="1"/>
  <c r="AV14" i="11" s="1"/>
  <c r="AW14" i="11" s="1"/>
  <c r="AX14" i="11" s="1"/>
  <c r="AY14" i="11" s="1"/>
  <c r="AZ14" i="11" s="1"/>
  <c r="BA14" i="11" s="1"/>
  <c r="BB14" i="11" s="1"/>
  <c r="BC14" i="11" s="1"/>
  <c r="BD14" i="11" s="1"/>
  <c r="BE14" i="11" s="1"/>
  <c r="BF14" i="11" s="1"/>
  <c r="BG14" i="11" s="1"/>
  <c r="BH14" i="11" s="1"/>
  <c r="BI14" i="11" s="1"/>
  <c r="BJ14" i="11" s="1"/>
  <c r="BK14" i="11" s="1"/>
  <c r="BL14" i="11" s="1"/>
  <c r="BM14" i="11" s="1"/>
  <c r="BN14" i="11" s="1"/>
  <c r="BO14" i="11" s="1"/>
  <c r="F82" i="11"/>
  <c r="G82" i="11" s="1"/>
  <c r="H82" i="11" s="1"/>
  <c r="I82" i="11" s="1"/>
  <c r="J82" i="11" s="1"/>
  <c r="K82" i="11" s="1"/>
  <c r="L82" i="11" s="1"/>
  <c r="M82" i="11" s="1"/>
  <c r="N82" i="11" s="1"/>
  <c r="O82" i="11" s="1"/>
  <c r="P82" i="11" s="1"/>
  <c r="Q82" i="11" s="1"/>
  <c r="R82" i="11" s="1"/>
  <c r="S82" i="11" s="1"/>
  <c r="T82" i="11" s="1"/>
  <c r="U82" i="11" s="1"/>
  <c r="V82" i="11" s="1"/>
  <c r="W82" i="11" s="1"/>
  <c r="X82" i="11" s="1"/>
  <c r="Y82" i="11" s="1"/>
  <c r="Z82" i="11" s="1"/>
  <c r="AA82" i="11" s="1"/>
  <c r="AB82" i="11" s="1"/>
  <c r="AC82" i="11" s="1"/>
  <c r="AD82" i="11" s="1"/>
  <c r="AE82" i="11" s="1"/>
  <c r="AF82" i="11" s="1"/>
  <c r="AG82" i="11" s="1"/>
  <c r="AH82" i="11" s="1"/>
  <c r="AI82" i="11" s="1"/>
  <c r="AJ82" i="11" s="1"/>
  <c r="AK82" i="11" s="1"/>
  <c r="AL82" i="11" s="1"/>
  <c r="AM82" i="11" s="1"/>
  <c r="AN82" i="11" s="1"/>
  <c r="AO82" i="11" s="1"/>
  <c r="AP82" i="11" s="1"/>
  <c r="AQ82" i="11" s="1"/>
  <c r="AR82" i="11" s="1"/>
  <c r="AS82" i="11" s="1"/>
  <c r="AT82" i="11" s="1"/>
  <c r="AU82" i="11" s="1"/>
  <c r="AV82" i="11" s="1"/>
  <c r="AW82" i="11" s="1"/>
  <c r="AX82" i="11" s="1"/>
  <c r="AY82" i="11" s="1"/>
  <c r="AZ82" i="11" s="1"/>
  <c r="BA82" i="11" s="1"/>
  <c r="BB82" i="11" s="1"/>
  <c r="BC82" i="11" s="1"/>
  <c r="BD82" i="11" s="1"/>
  <c r="BE82" i="11" s="1"/>
  <c r="BF82" i="11" s="1"/>
  <c r="BG82" i="11" s="1"/>
  <c r="BH82" i="11" s="1"/>
  <c r="BI82" i="11" s="1"/>
  <c r="BJ82" i="11" s="1"/>
  <c r="BK82" i="11" s="1"/>
  <c r="BL82" i="11" s="1"/>
  <c r="BM82" i="11" s="1"/>
  <c r="BN82" i="11" s="1"/>
  <c r="BO82" i="11" s="1"/>
  <c r="F74" i="11"/>
  <c r="G74" i="11" s="1"/>
  <c r="H74" i="11" s="1"/>
  <c r="I74" i="11" s="1"/>
  <c r="J74" i="11" s="1"/>
  <c r="K74" i="11" s="1"/>
  <c r="L74" i="11" s="1"/>
  <c r="M74" i="11" s="1"/>
  <c r="N74" i="11" s="1"/>
  <c r="O74" i="11" s="1"/>
  <c r="P74" i="11" s="1"/>
  <c r="Q74" i="11" s="1"/>
  <c r="R74" i="11" s="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AM74" i="11" s="1"/>
  <c r="AN74" i="11" s="1"/>
  <c r="AO74" i="11" s="1"/>
  <c r="AP74" i="11" s="1"/>
  <c r="AQ74" i="11" s="1"/>
  <c r="AR74" i="11" s="1"/>
  <c r="AS74" i="11" s="1"/>
  <c r="AT74" i="11" s="1"/>
  <c r="AU74" i="11" s="1"/>
  <c r="AV74" i="11" s="1"/>
  <c r="AW74" i="11" s="1"/>
  <c r="AX74" i="11" s="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F23" i="11"/>
  <c r="G23" i="11" s="1"/>
  <c r="H23" i="11" s="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AO23" i="11" s="1"/>
  <c r="AP23" i="11" s="1"/>
  <c r="AQ23" i="11" s="1"/>
  <c r="AR23" i="11" s="1"/>
  <c r="AS23" i="11" s="1"/>
  <c r="AT23" i="11" s="1"/>
  <c r="AU23" i="11" s="1"/>
  <c r="AV23" i="11" s="1"/>
  <c r="AW23" i="11" s="1"/>
  <c r="AX23" i="11" s="1"/>
  <c r="AY23" i="11" s="1"/>
  <c r="AZ23" i="11" s="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N23" i="11" s="1"/>
  <c r="BO23" i="11" s="1"/>
  <c r="F24" i="1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AT24" i="11" s="1"/>
  <c r="AU24" i="11" s="1"/>
  <c r="AV24" i="11" s="1"/>
  <c r="AW24" i="11" s="1"/>
  <c r="AX24" i="11" s="1"/>
  <c r="AY24" i="11" s="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BN24" i="11" s="1"/>
  <c r="BO24" i="11" s="1"/>
  <c r="F60" i="11"/>
  <c r="G60" i="11" s="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BN60" i="11" s="1"/>
  <c r="BO60" i="11" s="1"/>
  <c r="F16" i="1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AM16" i="11" s="1"/>
  <c r="AN16" i="11" s="1"/>
  <c r="AO16" i="11" s="1"/>
  <c r="AP16" i="11" s="1"/>
  <c r="AQ16" i="11" s="1"/>
  <c r="AR16" i="11" s="1"/>
  <c r="AS16" i="11" s="1"/>
  <c r="AT16" i="11" s="1"/>
  <c r="AU16" i="11" s="1"/>
  <c r="AV16" i="11" s="1"/>
  <c r="AW16" i="11" s="1"/>
  <c r="AX16" i="11" s="1"/>
  <c r="AY16" i="11" s="1"/>
  <c r="AZ16" i="11" s="1"/>
  <c r="BA16" i="11" s="1"/>
  <c r="BB16" i="11" s="1"/>
  <c r="BC16" i="11" s="1"/>
  <c r="BD16" i="11" s="1"/>
  <c r="BE16" i="11" s="1"/>
  <c r="BF16" i="11" s="1"/>
  <c r="BG16" i="11" s="1"/>
  <c r="BH16" i="11" s="1"/>
  <c r="BI16" i="11" s="1"/>
  <c r="BJ16" i="11" s="1"/>
  <c r="BK16" i="11" s="1"/>
  <c r="BL16" i="11" s="1"/>
  <c r="BM16" i="11" s="1"/>
  <c r="BN16" i="11" s="1"/>
  <c r="BO16" i="11" s="1"/>
  <c r="F52" i="1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2" i="11" s="1"/>
  <c r="T52" i="11" s="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BN52" i="11" s="1"/>
  <c r="BO52" i="11" s="1"/>
  <c r="F4" i="1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F54" i="1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S54" i="11" s="1"/>
  <c r="T54" i="11" s="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BN54" i="11" s="1"/>
  <c r="BO54" i="11" s="1"/>
  <c r="F44" i="1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F79" i="11"/>
  <c r="G79" i="11" s="1"/>
  <c r="H79" i="11" s="1"/>
  <c r="I79" i="11" s="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M79" i="11" s="1"/>
  <c r="AN79" i="11" s="1"/>
  <c r="AO79" i="11" s="1"/>
  <c r="AP79" i="11" s="1"/>
  <c r="AQ79" i="11" s="1"/>
  <c r="AR79" i="11" s="1"/>
  <c r="AS79" i="11" s="1"/>
  <c r="AT79" i="11" s="1"/>
  <c r="AU79" i="11" s="1"/>
  <c r="AV79" i="11" s="1"/>
  <c r="AW79" i="11" s="1"/>
  <c r="AX79" i="11" s="1"/>
  <c r="AY79" i="11" s="1"/>
  <c r="AZ79" i="11" s="1"/>
  <c r="BA79" i="11" s="1"/>
  <c r="BB79" i="11" s="1"/>
  <c r="BC79" i="11" s="1"/>
  <c r="BD79" i="11" s="1"/>
  <c r="BE79" i="11" s="1"/>
  <c r="BF79" i="11" s="1"/>
  <c r="BG79" i="11" s="1"/>
  <c r="BH79" i="11" s="1"/>
  <c r="BI79" i="11" s="1"/>
  <c r="BJ79" i="11" s="1"/>
  <c r="BK79" i="11" s="1"/>
  <c r="BL79" i="11" s="1"/>
  <c r="BM79" i="11" s="1"/>
  <c r="BN79" i="11" s="1"/>
  <c r="BO79" i="11" s="1"/>
  <c r="F96" i="11"/>
  <c r="G96" i="11" s="1"/>
  <c r="H96" i="11" s="1"/>
  <c r="I96" i="11" s="1"/>
  <c r="J96" i="11" s="1"/>
  <c r="K96" i="11" s="1"/>
  <c r="L96" i="11" s="1"/>
  <c r="M96" i="11" s="1"/>
  <c r="N96" i="11" s="1"/>
  <c r="O96" i="11" s="1"/>
  <c r="P96" i="11" s="1"/>
  <c r="Q96" i="11" s="1"/>
  <c r="R96" i="11" s="1"/>
  <c r="S96" i="11" s="1"/>
  <c r="T96" i="11" s="1"/>
  <c r="U96" i="11" s="1"/>
  <c r="V96" i="11" s="1"/>
  <c r="W96" i="11" s="1"/>
  <c r="X96" i="11" s="1"/>
  <c r="Y96" i="11" s="1"/>
  <c r="Z96" i="11" s="1"/>
  <c r="AA96" i="11" s="1"/>
  <c r="AB96" i="11" s="1"/>
  <c r="AC96" i="11" s="1"/>
  <c r="AD96" i="11" s="1"/>
  <c r="AE96" i="11" s="1"/>
  <c r="AF96" i="11" s="1"/>
  <c r="AG96" i="11" s="1"/>
  <c r="AH96" i="11" s="1"/>
  <c r="AI96" i="11" s="1"/>
  <c r="AJ96" i="11" s="1"/>
  <c r="AK96" i="11" s="1"/>
  <c r="AL96" i="11" s="1"/>
  <c r="AM96" i="11" s="1"/>
  <c r="AN96" i="11" s="1"/>
  <c r="AO96" i="11" s="1"/>
  <c r="AP96" i="11" s="1"/>
  <c r="AQ96" i="11" s="1"/>
  <c r="AR96" i="11" s="1"/>
  <c r="AS96" i="11" s="1"/>
  <c r="AT96" i="11" s="1"/>
  <c r="AU96" i="11" s="1"/>
  <c r="AV96" i="11" s="1"/>
  <c r="AW96" i="11" s="1"/>
  <c r="AX96" i="11" s="1"/>
  <c r="AY96" i="11" s="1"/>
  <c r="AZ96" i="11" s="1"/>
  <c r="BA96" i="11" s="1"/>
  <c r="BB96" i="11" s="1"/>
  <c r="BC96" i="11" s="1"/>
  <c r="BD96" i="11" s="1"/>
  <c r="BE96" i="11" s="1"/>
  <c r="BF96" i="11" s="1"/>
  <c r="BG96" i="11" s="1"/>
  <c r="BH96" i="11" s="1"/>
  <c r="BI96" i="11" s="1"/>
  <c r="BJ96" i="11" s="1"/>
  <c r="BK96" i="11" s="1"/>
  <c r="BL96" i="11" s="1"/>
  <c r="BM96" i="11" s="1"/>
  <c r="BN96" i="11" s="1"/>
  <c r="BO96" i="11" s="1"/>
  <c r="F7" i="1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AL7" i="11" s="1"/>
  <c r="AM7" i="11" s="1"/>
  <c r="AN7" i="11" s="1"/>
  <c r="AO7" i="11" s="1"/>
  <c r="AP7" i="11" s="1"/>
  <c r="AQ7" i="11" s="1"/>
  <c r="AR7" i="11" s="1"/>
  <c r="AS7" i="11" s="1"/>
  <c r="AT7" i="11" s="1"/>
  <c r="AU7" i="11" s="1"/>
  <c r="AV7" i="11" s="1"/>
  <c r="AW7" i="11" s="1"/>
  <c r="AX7" i="11" s="1"/>
  <c r="AY7" i="11" s="1"/>
  <c r="AZ7" i="11" s="1"/>
  <c r="BA7" i="11" s="1"/>
  <c r="BB7" i="11" s="1"/>
  <c r="BC7" i="11" s="1"/>
  <c r="BD7" i="11" s="1"/>
  <c r="BE7" i="11" s="1"/>
  <c r="BF7" i="11" s="1"/>
  <c r="BG7" i="11" s="1"/>
  <c r="BH7" i="11" s="1"/>
  <c r="BI7" i="11" s="1"/>
  <c r="BJ7" i="11" s="1"/>
  <c r="BK7" i="11" s="1"/>
  <c r="BL7" i="11" s="1"/>
  <c r="BM7" i="11" s="1"/>
  <c r="BN7" i="11" s="1"/>
  <c r="BO7" i="11" s="1"/>
  <c r="F13" i="1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F48" i="11"/>
  <c r="G48" i="11" s="1"/>
  <c r="H48" i="11" s="1"/>
  <c r="I48" i="11" s="1"/>
  <c r="J48" i="11" s="1"/>
  <c r="K48" i="11" s="1"/>
  <c r="L48" i="11" s="1"/>
  <c r="M48" i="11" s="1"/>
  <c r="N48" i="11" s="1"/>
  <c r="O48" i="11" s="1"/>
  <c r="P48" i="11" s="1"/>
  <c r="Q48" i="11" s="1"/>
  <c r="R48" i="11" s="1"/>
  <c r="S48" i="11" s="1"/>
  <c r="T48" i="11" s="1"/>
  <c r="U48" i="11" s="1"/>
  <c r="V48" i="11" s="1"/>
  <c r="W48" i="11" s="1"/>
  <c r="X48" i="11" s="1"/>
  <c r="Y48" i="11" s="1"/>
  <c r="Z48" i="11" s="1"/>
  <c r="AA48" i="11" s="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BN48" i="11" s="1"/>
  <c r="BO48" i="11" s="1"/>
  <c r="F28" i="11"/>
  <c r="G28" i="11" s="1"/>
  <c r="H28" i="11" s="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T28" i="11" s="1"/>
  <c r="U28" i="11" s="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AG28" i="11" s="1"/>
  <c r="AH28" i="11" s="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AT28" i="11" s="1"/>
  <c r="AU28" i="11" s="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BN28" i="11" s="1"/>
  <c r="BO28" i="11" s="1"/>
  <c r="F10" i="1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F77" i="11"/>
  <c r="G77" i="11" s="1"/>
  <c r="H77" i="11" s="1"/>
  <c r="I77" i="11" s="1"/>
  <c r="J77" i="11" s="1"/>
  <c r="K77" i="11" s="1"/>
  <c r="L77" i="11" s="1"/>
  <c r="M77" i="11" s="1"/>
  <c r="N77" i="11" s="1"/>
  <c r="O77" i="11" s="1"/>
  <c r="P77" i="11" s="1"/>
  <c r="Q77" i="11" s="1"/>
  <c r="R77" i="11" s="1"/>
  <c r="S77" i="11" s="1"/>
  <c r="T77" i="11" s="1"/>
  <c r="U77" i="11" s="1"/>
  <c r="V77" i="11" s="1"/>
  <c r="W77" i="11" s="1"/>
  <c r="X77" i="11" s="1"/>
  <c r="Y77" i="11" s="1"/>
  <c r="Z77" i="11" s="1"/>
  <c r="AA77" i="11" s="1"/>
  <c r="AB77" i="11" s="1"/>
  <c r="AC77" i="11" s="1"/>
  <c r="AD77" i="11" s="1"/>
  <c r="AE77" i="11" s="1"/>
  <c r="AF77" i="11" s="1"/>
  <c r="AG77" i="11" s="1"/>
  <c r="AH77" i="11" s="1"/>
  <c r="AI77" i="11" s="1"/>
  <c r="AJ77" i="11" s="1"/>
  <c r="AK77" i="11" s="1"/>
  <c r="AL77" i="11" s="1"/>
  <c r="AM77" i="11" s="1"/>
  <c r="AN77" i="11" s="1"/>
  <c r="AO77" i="11" s="1"/>
  <c r="AP77" i="11" s="1"/>
  <c r="AQ77" i="11" s="1"/>
  <c r="AR77" i="11" s="1"/>
  <c r="AS77" i="11" s="1"/>
  <c r="AT77" i="11" s="1"/>
  <c r="AU77" i="11" s="1"/>
  <c r="AV77" i="11" s="1"/>
  <c r="AW77" i="11" s="1"/>
  <c r="AX77" i="11" s="1"/>
  <c r="AY77" i="11" s="1"/>
  <c r="AZ77" i="11" s="1"/>
  <c r="BA77" i="11" s="1"/>
  <c r="BB77" i="11" s="1"/>
  <c r="BC77" i="11" s="1"/>
  <c r="BD77" i="11" s="1"/>
  <c r="BE77" i="11" s="1"/>
  <c r="BF77" i="11" s="1"/>
  <c r="BG77" i="11" s="1"/>
  <c r="BH77" i="11" s="1"/>
  <c r="BI77" i="11" s="1"/>
  <c r="BJ77" i="11" s="1"/>
  <c r="BK77" i="11" s="1"/>
  <c r="BL77" i="11" s="1"/>
  <c r="BM77" i="11" s="1"/>
  <c r="BN77" i="11" s="1"/>
  <c r="BO77" i="11" s="1"/>
  <c r="F49" i="11"/>
  <c r="G49" i="11" s="1"/>
  <c r="H49" i="11" s="1"/>
  <c r="I49" i="11" s="1"/>
  <c r="J49" i="11" s="1"/>
  <c r="K49" i="11" s="1"/>
  <c r="L49" i="11" s="1"/>
  <c r="M49" i="11" s="1"/>
  <c r="N49" i="11" s="1"/>
  <c r="O49" i="11" s="1"/>
  <c r="P49" i="11" s="1"/>
  <c r="Q49" i="11" s="1"/>
  <c r="R49" i="11" s="1"/>
  <c r="S49" i="11" s="1"/>
  <c r="T49" i="11" s="1"/>
  <c r="U49" i="11" s="1"/>
  <c r="V49" i="11" s="1"/>
  <c r="W49" i="11" s="1"/>
  <c r="X49" i="11" s="1"/>
  <c r="Y49" i="11" s="1"/>
  <c r="Z49" i="11" s="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BN49" i="11" s="1"/>
  <c r="BO49" i="11" s="1"/>
  <c r="F37" i="11"/>
  <c r="G37" i="11" s="1"/>
  <c r="H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F36" i="1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F8" i="1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s="1"/>
  <c r="AQ8" i="11" s="1"/>
  <c r="AR8" i="11" s="1"/>
  <c r="AS8" i="11" s="1"/>
  <c r="AT8" i="11" s="1"/>
  <c r="AU8" i="11" s="1"/>
  <c r="AV8" i="11" s="1"/>
  <c r="AW8" i="11" s="1"/>
  <c r="AX8" i="11" s="1"/>
  <c r="AY8" i="11" s="1"/>
  <c r="AZ8" i="11" s="1"/>
  <c r="BA8" i="11" s="1"/>
  <c r="BB8" i="11" s="1"/>
  <c r="BC8" i="11" s="1"/>
  <c r="BD8" i="11" s="1"/>
  <c r="BE8" i="11" s="1"/>
  <c r="BF8" i="11" s="1"/>
  <c r="BG8" i="11" s="1"/>
  <c r="BH8" i="11" s="1"/>
  <c r="BI8" i="11" s="1"/>
  <c r="BJ8" i="11" s="1"/>
  <c r="BK8" i="11" s="1"/>
  <c r="BL8" i="11" s="1"/>
  <c r="BM8" i="11" s="1"/>
  <c r="BN8" i="11" s="1"/>
  <c r="BO8" i="11" s="1"/>
  <c r="F17" i="1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F81" i="11"/>
  <c r="G81" i="11" s="1"/>
  <c r="H81" i="11" s="1"/>
  <c r="I81" i="11" s="1"/>
  <c r="J81" i="11" s="1"/>
  <c r="K81" i="11" s="1"/>
  <c r="L81" i="11" s="1"/>
  <c r="M81" i="11" s="1"/>
  <c r="N81" i="11" s="1"/>
  <c r="O81" i="11" s="1"/>
  <c r="P81" i="11" s="1"/>
  <c r="Q81" i="11" s="1"/>
  <c r="R81" i="11" s="1"/>
  <c r="S81" i="11" s="1"/>
  <c r="T81" i="11" s="1"/>
  <c r="U81" i="11" s="1"/>
  <c r="V81" i="11" s="1"/>
  <c r="W81" i="11" s="1"/>
  <c r="X81" i="11" s="1"/>
  <c r="Y81" i="11" s="1"/>
  <c r="Z81" i="11" s="1"/>
  <c r="AA81" i="11" s="1"/>
  <c r="AB81" i="11" s="1"/>
  <c r="AC81" i="11" s="1"/>
  <c r="AD81" i="11" s="1"/>
  <c r="AE81" i="11" s="1"/>
  <c r="AF81" i="11" s="1"/>
  <c r="AG81" i="11" s="1"/>
  <c r="AH81" i="11" s="1"/>
  <c r="AI81" i="11" s="1"/>
  <c r="AJ81" i="11" s="1"/>
  <c r="AK81" i="11" s="1"/>
  <c r="AL81" i="11" s="1"/>
  <c r="AM81" i="11" s="1"/>
  <c r="AN81" i="11" s="1"/>
  <c r="AO81" i="11" s="1"/>
  <c r="AP81" i="11" s="1"/>
  <c r="AQ81" i="11" s="1"/>
  <c r="AR81" i="11" s="1"/>
  <c r="AS81" i="11" s="1"/>
  <c r="AT81" i="11" s="1"/>
  <c r="AU81" i="11" s="1"/>
  <c r="AV81" i="11" s="1"/>
  <c r="AW81" i="11" s="1"/>
  <c r="AX81" i="11" s="1"/>
  <c r="AY81" i="11" s="1"/>
  <c r="AZ81" i="11" s="1"/>
  <c r="BA81" i="11" s="1"/>
  <c r="BB81" i="11" s="1"/>
  <c r="BC81" i="11" s="1"/>
  <c r="BD81" i="11" s="1"/>
  <c r="BE81" i="11" s="1"/>
  <c r="BF81" i="11" s="1"/>
  <c r="BG81" i="11" s="1"/>
  <c r="BH81" i="11" s="1"/>
  <c r="BI81" i="11" s="1"/>
  <c r="BJ81" i="11" s="1"/>
  <c r="BK81" i="11" s="1"/>
  <c r="BL81" i="11" s="1"/>
  <c r="BM81" i="11" s="1"/>
  <c r="BN81" i="11" s="1"/>
  <c r="BO81" i="11" s="1"/>
  <c r="F45" i="1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F50" i="11"/>
  <c r="G50" i="11" s="1"/>
  <c r="H50" i="11" s="1"/>
  <c r="I50" i="11" s="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T50" i="11" s="1"/>
  <c r="U50" i="11" s="1"/>
  <c r="V50" i="11" s="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BN50" i="11" s="1"/>
  <c r="BO50" i="11" s="1"/>
  <c r="F20" i="1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AT20" i="11" s="1"/>
  <c r="AU20" i="11" s="1"/>
  <c r="AV20" i="11" s="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N20" i="11" s="1"/>
  <c r="BO20" i="11" s="1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F42" i="1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F18" i="1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AM18" i="11" s="1"/>
  <c r="AN18" i="11" s="1"/>
  <c r="AO18" i="11" s="1"/>
  <c r="AP18" i="11" s="1"/>
  <c r="AQ18" i="11" s="1"/>
  <c r="AR18" i="11" s="1"/>
  <c r="AS18" i="11" s="1"/>
  <c r="AT18" i="11" s="1"/>
  <c r="AU18" i="11" s="1"/>
  <c r="AV18" i="11" s="1"/>
  <c r="AW18" i="11" s="1"/>
  <c r="AX18" i="11" s="1"/>
  <c r="AY18" i="11" s="1"/>
  <c r="AZ18" i="11" s="1"/>
  <c r="BA18" i="11" s="1"/>
  <c r="BB18" i="11" s="1"/>
  <c r="BC18" i="11" s="1"/>
  <c r="BD18" i="11" s="1"/>
  <c r="BE18" i="11" s="1"/>
  <c r="BF18" i="11" s="1"/>
  <c r="BG18" i="11" s="1"/>
  <c r="BH18" i="11" s="1"/>
  <c r="BI18" i="11" s="1"/>
  <c r="BJ18" i="11" s="1"/>
  <c r="BK18" i="11" s="1"/>
  <c r="BL18" i="11" s="1"/>
  <c r="BM18" i="11" s="1"/>
  <c r="BN18" i="11" s="1"/>
  <c r="BO18" i="11" s="1"/>
  <c r="F19" i="11"/>
  <c r="G19" i="11" s="1"/>
  <c r="H19" i="11" s="1"/>
  <c r="I19" i="11" s="1"/>
  <c r="J19" i="11" s="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X19" i="11" s="1"/>
  <c r="Y19" i="11" s="1"/>
  <c r="Z19" i="11" s="1"/>
  <c r="AA19" i="11" s="1"/>
  <c r="AB19" i="11" s="1"/>
  <c r="AC19" i="11" s="1"/>
  <c r="AD19" i="11" s="1"/>
  <c r="AE19" i="11" s="1"/>
  <c r="AF19" i="11" s="1"/>
  <c r="AG19" i="11" s="1"/>
  <c r="AH19" i="11" s="1"/>
  <c r="AI19" i="11" s="1"/>
  <c r="AJ19" i="11" s="1"/>
  <c r="AK19" i="11" s="1"/>
  <c r="AL19" i="11" s="1"/>
  <c r="AM19" i="11" s="1"/>
  <c r="AN19" i="11" s="1"/>
  <c r="AO19" i="11" s="1"/>
  <c r="AP19" i="11" s="1"/>
  <c r="AQ19" i="11" s="1"/>
  <c r="AR19" i="11" s="1"/>
  <c r="AS19" i="11" s="1"/>
  <c r="AT19" i="11" s="1"/>
  <c r="AU19" i="11" s="1"/>
  <c r="AV19" i="11" s="1"/>
  <c r="AW19" i="11" s="1"/>
  <c r="AX19" i="11" s="1"/>
  <c r="AY19" i="11" s="1"/>
  <c r="AZ19" i="11" s="1"/>
  <c r="BA19" i="11" s="1"/>
  <c r="BB19" i="11" s="1"/>
  <c r="BC19" i="11" s="1"/>
  <c r="BD19" i="11" s="1"/>
  <c r="BE19" i="11" s="1"/>
  <c r="BF19" i="11" s="1"/>
  <c r="BG19" i="11" s="1"/>
  <c r="BH19" i="11" s="1"/>
  <c r="BI19" i="11" s="1"/>
  <c r="BJ19" i="11" s="1"/>
  <c r="BK19" i="11" s="1"/>
  <c r="BL19" i="11" s="1"/>
  <c r="BM19" i="11" s="1"/>
  <c r="BN19" i="11" s="1"/>
  <c r="BO19" i="11" s="1"/>
  <c r="F56" i="11"/>
  <c r="G56" i="11" s="1"/>
  <c r="H56" i="11" s="1"/>
  <c r="I56" i="11" s="1"/>
  <c r="J56" i="11" s="1"/>
  <c r="K56" i="11" s="1"/>
  <c r="L56" i="11" s="1"/>
  <c r="M56" i="11" s="1"/>
  <c r="N56" i="11" s="1"/>
  <c r="O56" i="11" s="1"/>
  <c r="P56" i="11" s="1"/>
  <c r="Q56" i="11" s="1"/>
  <c r="R56" i="11" s="1"/>
  <c r="S56" i="11" s="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BN56" i="11" s="1"/>
  <c r="BO56" i="11" s="1"/>
  <c r="F47" i="11"/>
  <c r="G47" i="11" s="1"/>
  <c r="H47" i="11" s="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F21" i="11"/>
  <c r="G21" i="11" s="1"/>
  <c r="H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AA21" i="11" s="1"/>
  <c r="AB21" i="11" s="1"/>
  <c r="AC21" i="11" s="1"/>
  <c r="AD21" i="11" s="1"/>
  <c r="AE21" i="11" s="1"/>
  <c r="AF21" i="11" s="1"/>
  <c r="AG21" i="11" s="1"/>
  <c r="AH21" i="11" s="1"/>
  <c r="AI21" i="11" s="1"/>
  <c r="AJ21" i="11" s="1"/>
  <c r="AK21" i="11" s="1"/>
  <c r="AL21" i="11" s="1"/>
  <c r="AM21" i="11" s="1"/>
  <c r="AN21" i="11" s="1"/>
  <c r="AO21" i="11" s="1"/>
  <c r="AP21" i="11" s="1"/>
  <c r="AQ21" i="11" s="1"/>
  <c r="AR21" i="11" s="1"/>
  <c r="AS21" i="11" s="1"/>
  <c r="AT21" i="11" s="1"/>
  <c r="AU21" i="11" s="1"/>
  <c r="AV21" i="11" s="1"/>
  <c r="AW21" i="11" s="1"/>
  <c r="AX21" i="11" s="1"/>
  <c r="AY21" i="11" s="1"/>
  <c r="AZ21" i="11" s="1"/>
  <c r="BA21" i="11" s="1"/>
  <c r="BB21" i="11" s="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BN21" i="11" s="1"/>
  <c r="BO21" i="11" s="1"/>
  <c r="F33" i="1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S33" i="11" s="1"/>
  <c r="T33" i="11" s="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AM33" i="11" s="1"/>
  <c r="AN33" i="11" s="1"/>
  <c r="AO33" i="11" s="1"/>
  <c r="AP33" i="11" s="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BN33" i="11" s="1"/>
  <c r="BO33" i="11" s="1"/>
  <c r="F76" i="11"/>
  <c r="G76" i="11" s="1"/>
  <c r="H76" i="11" s="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AM76" i="11" s="1"/>
  <c r="AN76" i="11" s="1"/>
  <c r="AO76" i="11" s="1"/>
  <c r="AP76" i="11" s="1"/>
  <c r="AQ76" i="11" s="1"/>
  <c r="AR76" i="11" s="1"/>
  <c r="AS76" i="11" s="1"/>
  <c r="AT76" i="11" s="1"/>
  <c r="AU76" i="11" s="1"/>
  <c r="AV76" i="11" s="1"/>
  <c r="AW76" i="11" s="1"/>
  <c r="AX76" i="11" s="1"/>
  <c r="AY76" i="11" s="1"/>
  <c r="AZ76" i="11" s="1"/>
  <c r="BA76" i="11" s="1"/>
  <c r="BB76" i="11" s="1"/>
  <c r="BC76" i="11" s="1"/>
  <c r="BD76" i="11" s="1"/>
  <c r="BE76" i="11" s="1"/>
  <c r="BF76" i="11" s="1"/>
  <c r="BG76" i="11" s="1"/>
  <c r="BH76" i="11" s="1"/>
  <c r="BI76" i="11" s="1"/>
  <c r="BJ76" i="11" s="1"/>
  <c r="BK76" i="11" s="1"/>
  <c r="BL76" i="11" s="1"/>
  <c r="BM76" i="11" s="1"/>
  <c r="BN76" i="11" s="1"/>
  <c r="BO76" i="11" s="1"/>
  <c r="F90" i="11"/>
  <c r="G90" i="11" s="1"/>
  <c r="H90" i="11" s="1"/>
  <c r="I90" i="11" s="1"/>
  <c r="J90" i="11" s="1"/>
  <c r="K90" i="11" s="1"/>
  <c r="L90" i="11" s="1"/>
  <c r="M90" i="11" s="1"/>
  <c r="N90" i="11" s="1"/>
  <c r="O90" i="11" s="1"/>
  <c r="P90" i="11" s="1"/>
  <c r="Q90" i="11" s="1"/>
  <c r="R90" i="11" s="1"/>
  <c r="S90" i="11" s="1"/>
  <c r="T90" i="11" s="1"/>
  <c r="U90" i="11" s="1"/>
  <c r="V90" i="11" s="1"/>
  <c r="W90" i="11" s="1"/>
  <c r="X90" i="11" s="1"/>
  <c r="Y90" i="11" s="1"/>
  <c r="Z90" i="11" s="1"/>
  <c r="AA90" i="11" s="1"/>
  <c r="AB90" i="11" s="1"/>
  <c r="AC90" i="11" s="1"/>
  <c r="AD90" i="11" s="1"/>
  <c r="AE90" i="11" s="1"/>
  <c r="AF90" i="11" s="1"/>
  <c r="AG90" i="11" s="1"/>
  <c r="AH90" i="11" s="1"/>
  <c r="AI90" i="11" s="1"/>
  <c r="AJ90" i="11" s="1"/>
  <c r="AK90" i="11" s="1"/>
  <c r="AL90" i="11" s="1"/>
  <c r="AM90" i="11" s="1"/>
  <c r="AN90" i="11" s="1"/>
  <c r="AO90" i="11" s="1"/>
  <c r="AP90" i="11" s="1"/>
  <c r="AQ90" i="11" s="1"/>
  <c r="AR90" i="11" s="1"/>
  <c r="AS90" i="11" s="1"/>
  <c r="AT90" i="11" s="1"/>
  <c r="AU90" i="11" s="1"/>
  <c r="AV90" i="11" s="1"/>
  <c r="AW90" i="11" s="1"/>
  <c r="AX90" i="11" s="1"/>
  <c r="AY90" i="11" s="1"/>
  <c r="AZ90" i="11" s="1"/>
  <c r="BA90" i="11" s="1"/>
  <c r="BB90" i="11" s="1"/>
  <c r="BC90" i="11" s="1"/>
  <c r="BD90" i="11" s="1"/>
  <c r="BE90" i="11" s="1"/>
  <c r="BF90" i="11" s="1"/>
  <c r="BG90" i="11" s="1"/>
  <c r="BH90" i="11" s="1"/>
  <c r="BI90" i="11" s="1"/>
  <c r="BJ90" i="11" s="1"/>
  <c r="BK90" i="11" s="1"/>
  <c r="BL90" i="11" s="1"/>
  <c r="BM90" i="11" s="1"/>
  <c r="BN90" i="11" s="1"/>
  <c r="BO90" i="11" s="1"/>
  <c r="F70" i="11"/>
  <c r="G70" i="11" s="1"/>
  <c r="H70" i="11" s="1"/>
  <c r="I70" i="11" s="1"/>
  <c r="J70" i="11" s="1"/>
  <c r="K70" i="11" s="1"/>
  <c r="L70" i="11" s="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0" i="11" s="1"/>
  <c r="AN70" i="11" s="1"/>
  <c r="AO70" i="11" s="1"/>
  <c r="AP70" i="11" s="1"/>
  <c r="AQ70" i="11" s="1"/>
  <c r="AR70" i="11" s="1"/>
  <c r="AS70" i="11" s="1"/>
  <c r="AT70" i="11" s="1"/>
  <c r="AU70" i="11" s="1"/>
  <c r="AV70" i="11" s="1"/>
  <c r="AW70" i="11" s="1"/>
  <c r="AX70" i="11" s="1"/>
  <c r="AY70" i="11" s="1"/>
  <c r="AZ70" i="11" s="1"/>
  <c r="BA70" i="11" s="1"/>
  <c r="BB70" i="11" s="1"/>
  <c r="BC70" i="11" s="1"/>
  <c r="BD70" i="11" s="1"/>
  <c r="BE70" i="11" s="1"/>
  <c r="BF70" i="11" s="1"/>
  <c r="BG70" i="11" s="1"/>
  <c r="BH70" i="11" s="1"/>
  <c r="BI70" i="11" s="1"/>
  <c r="BJ70" i="11" s="1"/>
  <c r="BK70" i="11" s="1"/>
  <c r="BL70" i="11" s="1"/>
  <c r="BM70" i="11" s="1"/>
  <c r="BN70" i="11" s="1"/>
  <c r="BO70" i="11" s="1"/>
  <c r="F80" i="11"/>
  <c r="G80" i="11" s="1"/>
  <c r="H80" i="11" s="1"/>
  <c r="I80" i="11" s="1"/>
  <c r="J80" i="11" s="1"/>
  <c r="K80" i="11" s="1"/>
  <c r="L80" i="11" s="1"/>
  <c r="M80" i="11" s="1"/>
  <c r="N80" i="11" s="1"/>
  <c r="O80" i="11" s="1"/>
  <c r="P80" i="11" s="1"/>
  <c r="Q80" i="11" s="1"/>
  <c r="R80" i="11" s="1"/>
  <c r="S80" i="11" s="1"/>
  <c r="T80" i="11" s="1"/>
  <c r="U80" i="11" s="1"/>
  <c r="V80" i="11" s="1"/>
  <c r="W80" i="11" s="1"/>
  <c r="X80" i="11" s="1"/>
  <c r="Y80" i="11" s="1"/>
  <c r="Z80" i="11" s="1"/>
  <c r="AA80" i="11" s="1"/>
  <c r="AB80" i="11" s="1"/>
  <c r="AC80" i="11" s="1"/>
  <c r="AD80" i="11" s="1"/>
  <c r="AE80" i="11" s="1"/>
  <c r="AF80" i="11" s="1"/>
  <c r="AG80" i="11" s="1"/>
  <c r="AH80" i="11" s="1"/>
  <c r="AI80" i="11" s="1"/>
  <c r="AJ80" i="11" s="1"/>
  <c r="AK80" i="11" s="1"/>
  <c r="AL80" i="11" s="1"/>
  <c r="AM80" i="11" s="1"/>
  <c r="AN80" i="11" s="1"/>
  <c r="AO80" i="11" s="1"/>
  <c r="AP80" i="11" s="1"/>
  <c r="AQ80" i="11" s="1"/>
  <c r="AR80" i="11" s="1"/>
  <c r="AS80" i="11" s="1"/>
  <c r="AT80" i="11" s="1"/>
  <c r="AU80" i="11" s="1"/>
  <c r="AV80" i="11" s="1"/>
  <c r="AW80" i="11" s="1"/>
  <c r="AX80" i="11" s="1"/>
  <c r="AY80" i="11" s="1"/>
  <c r="AZ80" i="11" s="1"/>
  <c r="BA80" i="11" s="1"/>
  <c r="BB80" i="11" s="1"/>
  <c r="BC80" i="11" s="1"/>
  <c r="BD80" i="11" s="1"/>
  <c r="BE80" i="11" s="1"/>
  <c r="BF80" i="11" s="1"/>
  <c r="BG80" i="11" s="1"/>
  <c r="BH80" i="11" s="1"/>
  <c r="BI80" i="11" s="1"/>
  <c r="BJ80" i="11" s="1"/>
  <c r="BK80" i="11" s="1"/>
  <c r="BL80" i="11" s="1"/>
  <c r="BM80" i="11" s="1"/>
  <c r="BN80" i="11" s="1"/>
  <c r="BO80" i="11" s="1"/>
  <c r="F88" i="11"/>
  <c r="G88" i="11" s="1"/>
  <c r="H88" i="11" s="1"/>
  <c r="I88" i="11" s="1"/>
  <c r="J88" i="11" s="1"/>
  <c r="K88" i="11" s="1"/>
  <c r="L88" i="11" s="1"/>
  <c r="M88" i="11" s="1"/>
  <c r="N88" i="11" s="1"/>
  <c r="O88" i="11" s="1"/>
  <c r="P88" i="11" s="1"/>
  <c r="Q88" i="11" s="1"/>
  <c r="R88" i="11" s="1"/>
  <c r="S88" i="11" s="1"/>
  <c r="T88" i="11" s="1"/>
  <c r="U88" i="11" s="1"/>
  <c r="V88" i="11" s="1"/>
  <c r="W88" i="11" s="1"/>
  <c r="X88" i="11" s="1"/>
  <c r="Y88" i="11" s="1"/>
  <c r="Z88" i="11" s="1"/>
  <c r="AA88" i="11" s="1"/>
  <c r="AB88" i="11" s="1"/>
  <c r="AC88" i="11" s="1"/>
  <c r="AD88" i="11" s="1"/>
  <c r="AE88" i="11" s="1"/>
  <c r="AF88" i="11" s="1"/>
  <c r="AG88" i="11" s="1"/>
  <c r="AH88" i="11" s="1"/>
  <c r="AI88" i="11" s="1"/>
  <c r="AJ88" i="11" s="1"/>
  <c r="AK88" i="11" s="1"/>
  <c r="AL88" i="11" s="1"/>
  <c r="AM88" i="11" s="1"/>
  <c r="AN88" i="11" s="1"/>
  <c r="AO88" i="11" s="1"/>
  <c r="AP88" i="11" s="1"/>
  <c r="AQ88" i="11" s="1"/>
  <c r="AR88" i="11" s="1"/>
  <c r="AS88" i="11" s="1"/>
  <c r="AT88" i="11" s="1"/>
  <c r="AU88" i="11" s="1"/>
  <c r="AV88" i="11" s="1"/>
  <c r="AW88" i="11" s="1"/>
  <c r="AX88" i="11" s="1"/>
  <c r="AY88" i="11" s="1"/>
  <c r="AZ88" i="11" s="1"/>
  <c r="BA88" i="11" s="1"/>
  <c r="BB88" i="11" s="1"/>
  <c r="BC88" i="11" s="1"/>
  <c r="BD88" i="11" s="1"/>
  <c r="BE88" i="11" s="1"/>
  <c r="BF88" i="11" s="1"/>
  <c r="BG88" i="11" s="1"/>
  <c r="BH88" i="11" s="1"/>
  <c r="BI88" i="11" s="1"/>
  <c r="BJ88" i="11" s="1"/>
  <c r="BK88" i="11" s="1"/>
  <c r="BL88" i="11" s="1"/>
  <c r="BM88" i="11" s="1"/>
  <c r="BN88" i="11" s="1"/>
  <c r="BO88" i="11" s="1"/>
  <c r="F43" i="1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G20" i="4"/>
  <c r="H20" i="4" s="1"/>
  <c r="F21" i="4"/>
  <c r="G21" i="4" s="1"/>
  <c r="D22" i="4"/>
  <c r="B9" i="8" l="1"/>
  <c r="BO2" i="11"/>
  <c r="BO103" i="11" s="1"/>
  <c r="BN103" i="11"/>
  <c r="H21" i="4"/>
  <c r="F22" i="4"/>
  <c r="D23" i="4"/>
  <c r="G22" i="4"/>
  <c r="H22" i="4" l="1"/>
  <c r="D24" i="4"/>
  <c r="F23" i="4"/>
  <c r="D25" i="4" l="1"/>
  <c r="F24" i="4"/>
  <c r="G23" i="4"/>
  <c r="H23" i="4" s="1"/>
  <c r="D26" i="4" l="1"/>
  <c r="F25" i="4"/>
  <c r="G25" i="4" s="1"/>
  <c r="G24" i="4"/>
  <c r="H24" i="4" s="1"/>
  <c r="H25" i="4" l="1"/>
  <c r="F26" i="4"/>
  <c r="D27" i="4"/>
  <c r="F27" i="4" l="1"/>
  <c r="D28" i="4"/>
  <c r="G26" i="4"/>
  <c r="H26" i="4" s="1"/>
  <c r="D29" i="4" l="1"/>
  <c r="F28" i="4"/>
  <c r="G27" i="4"/>
  <c r="H27" i="4" s="1"/>
  <c r="G28" i="4" l="1"/>
  <c r="H28" i="4" s="1"/>
  <c r="F29" i="4"/>
  <c r="D30" i="4"/>
  <c r="F30" i="4" l="1"/>
  <c r="D31" i="4"/>
  <c r="G29" i="4"/>
  <c r="H29" i="4" s="1"/>
  <c r="D32" i="4" l="1"/>
  <c r="F31" i="4"/>
  <c r="G30" i="4"/>
  <c r="H30" i="4" s="1"/>
  <c r="D33" i="4" l="1"/>
  <c r="F32" i="4"/>
  <c r="G31" i="4"/>
  <c r="H31" i="4" s="1"/>
  <c r="G32" i="4" l="1"/>
  <c r="H32" i="4" s="1"/>
  <c r="D34" i="4"/>
  <c r="F33" i="4"/>
  <c r="G33" i="4" l="1"/>
  <c r="H33" i="4" s="1"/>
  <c r="F34" i="4"/>
  <c r="D35" i="4"/>
  <c r="D36" i="4" l="1"/>
  <c r="F35" i="4"/>
  <c r="G34" i="4"/>
  <c r="H34" i="4" s="1"/>
  <c r="G35" i="4" l="1"/>
  <c r="H35" i="4" s="1"/>
  <c r="D37" i="4"/>
  <c r="F36" i="4"/>
  <c r="G36" i="4" l="1"/>
  <c r="H36" i="4" s="1"/>
  <c r="F37" i="4"/>
  <c r="D38" i="4"/>
  <c r="F38" i="4" l="1"/>
  <c r="D39" i="4"/>
  <c r="G37" i="4"/>
  <c r="H37" i="4" s="1"/>
  <c r="D40" i="4" l="1"/>
  <c r="F39" i="4"/>
  <c r="G38" i="4"/>
  <c r="H38" i="4" s="1"/>
  <c r="G39" i="4" l="1"/>
  <c r="H39" i="4" s="1"/>
  <c r="D41" i="4"/>
  <c r="F40" i="4"/>
  <c r="F41" i="4" l="1"/>
  <c r="D42" i="4"/>
  <c r="G40" i="4"/>
  <c r="H40" i="4" s="1"/>
  <c r="F42" i="4" l="1"/>
  <c r="D43" i="4"/>
  <c r="G41" i="4"/>
  <c r="H41" i="4" s="1"/>
  <c r="D44" i="4" l="1"/>
  <c r="F43" i="4"/>
  <c r="G42" i="4"/>
  <c r="H42" i="4" s="1"/>
  <c r="G43" i="4" l="1"/>
  <c r="H43" i="4" s="1"/>
  <c r="D45" i="4"/>
  <c r="F44" i="4"/>
  <c r="G44" i="4" l="1"/>
  <c r="H44" i="4" s="1"/>
  <c r="F45" i="4"/>
  <c r="D46" i="4"/>
  <c r="G45" i="4" l="1"/>
  <c r="H45" i="4" s="1"/>
  <c r="F46" i="4"/>
  <c r="D47" i="4"/>
  <c r="D48" i="4" l="1"/>
  <c r="F47" i="4"/>
  <c r="G46" i="4"/>
  <c r="H46" i="4" s="1"/>
  <c r="G47" i="4" l="1"/>
  <c r="H47" i="4" s="1"/>
  <c r="D49" i="4"/>
  <c r="F48" i="4"/>
  <c r="F49" i="4" l="1"/>
  <c r="D50" i="4"/>
  <c r="G48" i="4"/>
  <c r="H48" i="4" s="1"/>
  <c r="F50" i="4" l="1"/>
  <c r="D51" i="4"/>
  <c r="G49" i="4"/>
  <c r="H49" i="4" s="1"/>
  <c r="F51" i="4" l="1"/>
  <c r="D52" i="4"/>
  <c r="G50" i="4"/>
  <c r="H50" i="4" s="1"/>
  <c r="D53" i="4" l="1"/>
  <c r="F52" i="4"/>
  <c r="G51" i="4"/>
  <c r="H51" i="4" s="1"/>
  <c r="G52" i="4" l="1"/>
  <c r="H52" i="4" s="1"/>
  <c r="F53" i="4"/>
  <c r="D54" i="4"/>
  <c r="F54" i="4" l="1"/>
  <c r="D55" i="4"/>
  <c r="G53" i="4"/>
  <c r="H53" i="4" s="1"/>
  <c r="D56" i="4" l="1"/>
  <c r="F55" i="4"/>
  <c r="G54" i="4"/>
  <c r="H54" i="4" s="1"/>
  <c r="G55" i="4" l="1"/>
  <c r="H55" i="4" s="1"/>
  <c r="D57" i="4"/>
  <c r="F56" i="4"/>
  <c r="G56" i="4" l="1"/>
  <c r="H56" i="4" s="1"/>
  <c r="F57" i="4"/>
  <c r="D58" i="4"/>
  <c r="F58" i="4" l="1"/>
  <c r="D59" i="4"/>
  <c r="G57" i="4"/>
  <c r="H57" i="4" s="1"/>
  <c r="F59" i="4" l="1"/>
  <c r="D60" i="4"/>
  <c r="G58" i="4"/>
  <c r="H58" i="4" s="1"/>
  <c r="D61" i="4" l="1"/>
  <c r="F60" i="4"/>
  <c r="G59" i="4"/>
  <c r="H59" i="4" s="1"/>
  <c r="G60" i="4" l="1"/>
  <c r="H60" i="4" s="1"/>
  <c r="F61" i="4"/>
  <c r="D62" i="4"/>
  <c r="F62" i="4" l="1"/>
  <c r="D63" i="4"/>
  <c r="G61" i="4"/>
  <c r="H61" i="4" s="1"/>
  <c r="D64" i="4" l="1"/>
  <c r="F63" i="4"/>
  <c r="G62" i="4"/>
  <c r="H62" i="4" s="1"/>
  <c r="G63" i="4" l="1"/>
  <c r="H63" i="4" s="1"/>
  <c r="D65" i="4"/>
  <c r="F64" i="4"/>
  <c r="G64" i="4" l="1"/>
  <c r="H64" i="4" s="1"/>
  <c r="F65" i="4"/>
  <c r="D66" i="4"/>
  <c r="F66" i="4" l="1"/>
  <c r="D67" i="4"/>
  <c r="G65" i="4"/>
  <c r="H65" i="4" s="1"/>
  <c r="F67" i="4" l="1"/>
  <c r="D68" i="4"/>
  <c r="G66" i="4"/>
  <c r="H66" i="4" s="1"/>
  <c r="D69" i="4" l="1"/>
  <c r="F68" i="4"/>
  <c r="G67" i="4"/>
  <c r="H67" i="4" s="1"/>
  <c r="G68" i="4" l="1"/>
  <c r="H68" i="4" s="1"/>
  <c r="F69" i="4"/>
  <c r="D70" i="4"/>
  <c r="G69" i="4" l="1"/>
  <c r="H69" i="4" s="1"/>
  <c r="F70" i="4"/>
  <c r="D71" i="4"/>
  <c r="D72" i="4" l="1"/>
  <c r="F71" i="4"/>
  <c r="G70" i="4"/>
  <c r="H70" i="4" s="1"/>
  <c r="G71" i="4" l="1"/>
  <c r="H71" i="4" s="1"/>
  <c r="D73" i="4"/>
  <c r="F72" i="4"/>
  <c r="G72" i="4" l="1"/>
  <c r="H72" i="4" s="1"/>
  <c r="F73" i="4"/>
  <c r="D74" i="4"/>
  <c r="F74" i="4" l="1"/>
  <c r="D75" i="4"/>
  <c r="G73" i="4"/>
  <c r="H73" i="4" s="1"/>
  <c r="F75" i="4" l="1"/>
  <c r="D76" i="4"/>
  <c r="G74" i="4"/>
  <c r="H74" i="4" s="1"/>
  <c r="D77" i="4" l="1"/>
  <c r="F76" i="4"/>
  <c r="G75" i="4"/>
  <c r="H75" i="4" s="1"/>
  <c r="G76" i="4" l="1"/>
  <c r="H76" i="4" s="1"/>
  <c r="F77" i="4"/>
  <c r="D78" i="4"/>
  <c r="G77" i="4" l="1"/>
  <c r="H77" i="4" s="1"/>
  <c r="F78" i="4"/>
  <c r="D79" i="4"/>
  <c r="D80" i="4" l="1"/>
  <c r="F79" i="4"/>
  <c r="G78" i="4"/>
  <c r="H78" i="4" s="1"/>
  <c r="G79" i="4" l="1"/>
  <c r="H79" i="4" s="1"/>
  <c r="D81" i="4"/>
  <c r="F80" i="4"/>
  <c r="D82" i="4" l="1"/>
  <c r="F81" i="4"/>
  <c r="G80" i="4"/>
  <c r="H80" i="4" s="1"/>
  <c r="G81" i="4" l="1"/>
  <c r="H81" i="4" s="1"/>
  <c r="F82" i="4"/>
  <c r="D83" i="4"/>
  <c r="D84" i="4" l="1"/>
  <c r="F83" i="4"/>
  <c r="G82" i="4"/>
  <c r="H82" i="4" s="1"/>
  <c r="G83" i="4" l="1"/>
  <c r="H83" i="4" s="1"/>
  <c r="D85" i="4"/>
  <c r="F84" i="4"/>
  <c r="G84" i="4" l="1"/>
  <c r="H84" i="4" s="1"/>
  <c r="F85" i="4"/>
  <c r="D86" i="4"/>
  <c r="F86" i="4" l="1"/>
  <c r="D87" i="4"/>
  <c r="G85" i="4"/>
  <c r="H85" i="4" s="1"/>
  <c r="D88" i="4" l="1"/>
  <c r="F87" i="4"/>
  <c r="G86" i="4"/>
  <c r="H86" i="4" s="1"/>
  <c r="G87" i="4" l="1"/>
  <c r="H87" i="4" s="1"/>
  <c r="D89" i="4"/>
  <c r="F88" i="4"/>
  <c r="G88" i="4" l="1"/>
  <c r="H88" i="4" s="1"/>
  <c r="D90" i="4"/>
  <c r="F89" i="4"/>
  <c r="F90" i="4" l="1"/>
  <c r="D91" i="4"/>
  <c r="G89" i="4"/>
  <c r="H89" i="4" s="1"/>
  <c r="D92" i="4" l="1"/>
  <c r="F91" i="4"/>
  <c r="G90" i="4"/>
  <c r="H90" i="4" s="1"/>
  <c r="G91" i="4" l="1"/>
  <c r="H91" i="4" s="1"/>
  <c r="D93" i="4"/>
  <c r="F92" i="4"/>
  <c r="F93" i="4" l="1"/>
  <c r="D94" i="4"/>
  <c r="G92" i="4"/>
  <c r="H92" i="4" s="1"/>
  <c r="F94" i="4" l="1"/>
  <c r="D95" i="4"/>
  <c r="G93" i="4"/>
  <c r="H93" i="4" s="1"/>
  <c r="D96" i="4" l="1"/>
  <c r="F95" i="4"/>
  <c r="G94" i="4"/>
  <c r="H94" i="4" s="1"/>
  <c r="G95" i="4" l="1"/>
  <c r="H95" i="4" s="1"/>
  <c r="D97" i="4"/>
  <c r="F96" i="4"/>
  <c r="G96" i="4" l="1"/>
  <c r="H96" i="4" s="1"/>
  <c r="D98" i="4"/>
  <c r="F97" i="4"/>
  <c r="G97" i="4" l="1"/>
  <c r="H97" i="4" s="1"/>
  <c r="F98" i="4"/>
  <c r="D99" i="4"/>
  <c r="D100" i="4" l="1"/>
  <c r="F99" i="4"/>
  <c r="G98" i="4"/>
  <c r="H98" i="4" s="1"/>
  <c r="G99" i="4" l="1"/>
  <c r="H99" i="4" s="1"/>
  <c r="D101" i="4"/>
  <c r="F100" i="4"/>
  <c r="G100" i="4" l="1"/>
  <c r="H100" i="4" s="1"/>
  <c r="F101" i="4"/>
  <c r="D102" i="4"/>
  <c r="G101" i="4" l="1"/>
  <c r="H101" i="4" s="1"/>
  <c r="F102" i="4"/>
  <c r="D103" i="4"/>
  <c r="G102" i="4" l="1"/>
  <c r="H102" i="4" s="1"/>
  <c r="D104" i="4"/>
  <c r="F103" i="4"/>
  <c r="D105" i="4" l="1"/>
  <c r="F104" i="4"/>
  <c r="G103" i="4"/>
  <c r="H103" i="4" s="1"/>
  <c r="G104" i="4" l="1"/>
  <c r="H104" i="4" s="1"/>
  <c r="F105" i="4"/>
  <c r="D106" i="4"/>
  <c r="F106" i="4" l="1"/>
  <c r="D107" i="4"/>
  <c r="G105" i="4"/>
  <c r="H105" i="4" s="1"/>
  <c r="F107" i="4" l="1"/>
  <c r="D108" i="4"/>
  <c r="G106" i="4"/>
  <c r="H106" i="4" s="1"/>
  <c r="D109" i="4" l="1"/>
  <c r="F108" i="4"/>
  <c r="G107" i="4"/>
  <c r="H107" i="4" s="1"/>
  <c r="G108" i="4" l="1"/>
  <c r="H108" i="4" s="1"/>
  <c r="F109" i="4"/>
  <c r="D110" i="4"/>
  <c r="F110" i="4" l="1"/>
  <c r="D111" i="4"/>
  <c r="G109" i="4"/>
  <c r="H109" i="4" s="1"/>
  <c r="D112" i="4" l="1"/>
  <c r="F111" i="4"/>
  <c r="G110" i="4"/>
  <c r="H110" i="4" s="1"/>
  <c r="G111" i="4" l="1"/>
  <c r="H111" i="4" s="1"/>
  <c r="D113" i="4"/>
  <c r="F112" i="4"/>
  <c r="G112" i="4" l="1"/>
  <c r="H112" i="4" s="1"/>
  <c r="F113" i="4"/>
  <c r="D114" i="4"/>
  <c r="F114" i="4" l="1"/>
  <c r="D115" i="4"/>
  <c r="G113" i="4"/>
  <c r="H113" i="4" s="1"/>
  <c r="F115" i="4" l="1"/>
  <c r="D116" i="4"/>
  <c r="G114" i="4"/>
  <c r="H114" i="4" s="1"/>
  <c r="D117" i="4" l="1"/>
  <c r="F116" i="4"/>
  <c r="G115" i="4"/>
  <c r="H115" i="4" s="1"/>
  <c r="G116" i="4" l="1"/>
  <c r="H116" i="4" s="1"/>
  <c r="F117" i="4"/>
  <c r="D118" i="4"/>
  <c r="F118" i="4" l="1"/>
  <c r="D119" i="4"/>
  <c r="G117" i="4"/>
  <c r="H117" i="4" s="1"/>
  <c r="D120" i="4" l="1"/>
  <c r="F119" i="4"/>
  <c r="G118" i="4"/>
  <c r="H118" i="4" s="1"/>
  <c r="G119" i="4" l="1"/>
  <c r="H119" i="4" s="1"/>
  <c r="D121" i="4"/>
  <c r="F120" i="4"/>
  <c r="G120" i="4" l="1"/>
  <c r="H120" i="4" s="1"/>
  <c r="F121" i="4"/>
  <c r="D122" i="4"/>
  <c r="G121" i="4" l="1"/>
  <c r="H121" i="4" s="1"/>
  <c r="F122" i="4"/>
  <c r="D123" i="4"/>
  <c r="F123" i="4" l="1"/>
  <c r="D124" i="4"/>
  <c r="G122" i="4"/>
  <c r="H122" i="4" s="1"/>
  <c r="D125" i="4" l="1"/>
  <c r="F124" i="4"/>
  <c r="G123" i="4"/>
  <c r="H123" i="4" s="1"/>
  <c r="G124" i="4" l="1"/>
  <c r="H124" i="4" s="1"/>
  <c r="F125" i="4"/>
  <c r="D126" i="4"/>
  <c r="F126" i="4" l="1"/>
  <c r="D127" i="4"/>
  <c r="G125" i="4"/>
  <c r="H125" i="4" s="1"/>
  <c r="D128" i="4" l="1"/>
  <c r="F127" i="4"/>
  <c r="G126" i="4"/>
  <c r="H126" i="4" s="1"/>
  <c r="G127" i="4" l="1"/>
  <c r="H127" i="4" s="1"/>
  <c r="D129" i="4"/>
  <c r="F128" i="4"/>
  <c r="F129" i="4" l="1"/>
  <c r="D130" i="4"/>
  <c r="G128" i="4"/>
  <c r="H128" i="4" s="1"/>
  <c r="F130" i="4" l="1"/>
  <c r="D131" i="4"/>
  <c r="G129" i="4"/>
  <c r="H129" i="4" s="1"/>
  <c r="F131" i="4" l="1"/>
  <c r="D132" i="4"/>
  <c r="G130" i="4"/>
  <c r="H130" i="4" s="1"/>
  <c r="D133" i="4" l="1"/>
  <c r="F132" i="4"/>
  <c r="G131" i="4"/>
  <c r="H131" i="4" s="1"/>
  <c r="G132" i="4" l="1"/>
  <c r="H132" i="4" s="1"/>
  <c r="F133" i="4"/>
  <c r="D134" i="4"/>
  <c r="F134" i="4" l="1"/>
  <c r="D135" i="4"/>
  <c r="G133" i="4"/>
  <c r="H133" i="4" s="1"/>
  <c r="D136" i="4" l="1"/>
  <c r="F135" i="4"/>
  <c r="G134" i="4"/>
  <c r="H134" i="4" s="1"/>
  <c r="G135" i="4" l="1"/>
  <c r="H135" i="4" s="1"/>
  <c r="D137" i="4"/>
  <c r="F136" i="4"/>
  <c r="D138" i="4" l="1"/>
  <c r="F137" i="4"/>
  <c r="G136" i="4"/>
  <c r="H136" i="4" s="1"/>
  <c r="G137" i="4" l="1"/>
  <c r="H137" i="4" s="1"/>
  <c r="F138" i="4"/>
  <c r="D139" i="4"/>
  <c r="F139" i="4" l="1"/>
  <c r="D140" i="4"/>
  <c r="G138" i="4"/>
  <c r="H138" i="4" s="1"/>
  <c r="D141" i="4" l="1"/>
  <c r="F140" i="4"/>
  <c r="G139" i="4"/>
  <c r="H139" i="4" s="1"/>
  <c r="G140" i="4" l="1"/>
  <c r="H140" i="4" s="1"/>
  <c r="F141" i="4"/>
  <c r="D142" i="4"/>
  <c r="F142" i="4" l="1"/>
  <c r="D143" i="4"/>
  <c r="G141" i="4"/>
  <c r="H141" i="4" s="1"/>
  <c r="D144" i="4" l="1"/>
  <c r="F143" i="4"/>
  <c r="G142" i="4"/>
  <c r="H142" i="4" s="1"/>
  <c r="G143" i="4" l="1"/>
  <c r="H143" i="4" s="1"/>
  <c r="D145" i="4"/>
  <c r="F144" i="4"/>
  <c r="G144" i="4" l="1"/>
  <c r="H144" i="4" s="1"/>
  <c r="D146" i="4"/>
  <c r="F145" i="4"/>
  <c r="F146" i="4" l="1"/>
  <c r="D147" i="4"/>
  <c r="G145" i="4"/>
  <c r="H145" i="4" s="1"/>
  <c r="D148" i="4" l="1"/>
  <c r="F147" i="4"/>
  <c r="G146" i="4"/>
  <c r="H146" i="4" s="1"/>
  <c r="G147" i="4" l="1"/>
  <c r="H147" i="4" s="1"/>
  <c r="D149" i="4"/>
  <c r="F148" i="4"/>
  <c r="G148" i="4" l="1"/>
  <c r="H148" i="4" s="1"/>
  <c r="F149" i="4"/>
  <c r="D150" i="4"/>
  <c r="F150" i="4" l="1"/>
  <c r="D151" i="4"/>
  <c r="G149" i="4"/>
  <c r="H149" i="4" s="1"/>
  <c r="D152" i="4" l="1"/>
  <c r="F151" i="4"/>
  <c r="G150" i="4"/>
  <c r="H150" i="4" s="1"/>
  <c r="G151" i="4" l="1"/>
  <c r="H151" i="4" s="1"/>
  <c r="D153" i="4"/>
  <c r="F152" i="4"/>
  <c r="G152" i="4" l="1"/>
  <c r="H152" i="4" s="1"/>
  <c r="D154" i="4"/>
  <c r="F153" i="4"/>
  <c r="G153" i="4" l="1"/>
  <c r="H153" i="4" s="1"/>
  <c r="F154" i="4"/>
  <c r="D155" i="4"/>
  <c r="G154" i="4" l="1"/>
  <c r="H154" i="4" s="1"/>
  <c r="D156" i="4"/>
  <c r="F155" i="4"/>
  <c r="G155" i="4" l="1"/>
  <c r="H155" i="4" s="1"/>
  <c r="D157" i="4"/>
  <c r="F156" i="4"/>
  <c r="F157" i="4" l="1"/>
  <c r="D158" i="4"/>
  <c r="G156" i="4"/>
  <c r="H156" i="4" s="1"/>
  <c r="F158" i="4" l="1"/>
  <c r="D159" i="4"/>
  <c r="G157" i="4"/>
  <c r="H157" i="4" s="1"/>
  <c r="D160" i="4" l="1"/>
  <c r="F159" i="4"/>
  <c r="G158" i="4"/>
  <c r="H158" i="4" s="1"/>
  <c r="G159" i="4" l="1"/>
  <c r="H159" i="4" s="1"/>
  <c r="D161" i="4"/>
  <c r="F160" i="4"/>
  <c r="G160" i="4" l="1"/>
  <c r="H160" i="4" s="1"/>
  <c r="F161" i="4"/>
  <c r="D162" i="4"/>
  <c r="F162" i="4" l="1"/>
  <c r="D163" i="4"/>
  <c r="G161" i="4"/>
  <c r="H161" i="4" s="1"/>
  <c r="F163" i="4" l="1"/>
  <c r="D164" i="4"/>
  <c r="G162" i="4"/>
  <c r="H162" i="4" s="1"/>
  <c r="D165" i="4" l="1"/>
  <c r="F164" i="4"/>
  <c r="G163" i="4"/>
  <c r="H163" i="4" s="1"/>
  <c r="G164" i="4" l="1"/>
  <c r="H164" i="4" s="1"/>
  <c r="F165" i="4"/>
  <c r="D166" i="4"/>
  <c r="F166" i="4" l="1"/>
  <c r="D167" i="4"/>
  <c r="G165" i="4"/>
  <c r="H165" i="4" s="1"/>
  <c r="D168" i="4" l="1"/>
  <c r="F167" i="4"/>
  <c r="G166" i="4"/>
  <c r="H166" i="4" s="1"/>
  <c r="G167" i="4" l="1"/>
  <c r="H167" i="4" s="1"/>
  <c r="D169" i="4"/>
  <c r="F168" i="4"/>
  <c r="D170" i="4" l="1"/>
  <c r="F169" i="4"/>
  <c r="G168" i="4"/>
  <c r="H168" i="4" s="1"/>
  <c r="G169" i="4" l="1"/>
  <c r="H169" i="4" s="1"/>
  <c r="F170" i="4"/>
  <c r="D171" i="4"/>
  <c r="F171" i="4" l="1"/>
  <c r="D172" i="4"/>
  <c r="G170" i="4"/>
  <c r="H170" i="4" s="1"/>
  <c r="D173" i="4" l="1"/>
  <c r="F172" i="4"/>
  <c r="G171" i="4"/>
  <c r="H171" i="4" s="1"/>
  <c r="G172" i="4" l="1"/>
  <c r="H172" i="4" s="1"/>
  <c r="F173" i="4"/>
  <c r="D174" i="4"/>
  <c r="F174" i="4" l="1"/>
  <c r="D175" i="4"/>
  <c r="G173" i="4"/>
  <c r="H173" i="4" s="1"/>
  <c r="D176" i="4" l="1"/>
  <c r="F175" i="4"/>
  <c r="G174" i="4"/>
  <c r="H174" i="4" s="1"/>
  <c r="G175" i="4" l="1"/>
  <c r="H175" i="4" s="1"/>
  <c r="D177" i="4"/>
  <c r="F176" i="4"/>
  <c r="D178" i="4" l="1"/>
  <c r="F177" i="4"/>
  <c r="G176" i="4"/>
  <c r="H176" i="4" s="1"/>
  <c r="G177" i="4" l="1"/>
  <c r="H177" i="4" s="1"/>
  <c r="F178" i="4"/>
  <c r="D179" i="4"/>
  <c r="G178" i="4" l="1"/>
  <c r="H178" i="4" s="1"/>
  <c r="D180" i="4"/>
  <c r="F179" i="4"/>
  <c r="D181" i="4" l="1"/>
  <c r="F180" i="4"/>
  <c r="G179" i="4"/>
  <c r="H179" i="4" s="1"/>
  <c r="G180" i="4" l="1"/>
  <c r="H180" i="4" s="1"/>
  <c r="F181" i="4"/>
  <c r="D182" i="4"/>
  <c r="F182" i="4" l="1"/>
  <c r="D183" i="4"/>
  <c r="G181" i="4"/>
  <c r="H181" i="4" s="1"/>
  <c r="D184" i="4" l="1"/>
  <c r="F183" i="4"/>
  <c r="G182" i="4"/>
  <c r="H182" i="4" s="1"/>
  <c r="G183" i="4" l="1"/>
  <c r="H183" i="4" s="1"/>
  <c r="D185" i="4"/>
  <c r="F184" i="4"/>
  <c r="G184" i="4" l="1"/>
  <c r="H184" i="4" s="1"/>
  <c r="F185" i="4"/>
  <c r="D186" i="4"/>
  <c r="G185" i="4" l="1"/>
  <c r="H185" i="4" s="1"/>
  <c r="F186" i="4"/>
  <c r="D187" i="4"/>
  <c r="G186" i="4" l="1"/>
  <c r="H186" i="4" s="1"/>
  <c r="D188" i="4"/>
  <c r="F187" i="4"/>
  <c r="D189" i="4" l="1"/>
  <c r="F188" i="4"/>
  <c r="G187" i="4"/>
  <c r="H187" i="4" s="1"/>
  <c r="G188" i="4" l="1"/>
  <c r="H188" i="4" s="1"/>
  <c r="F189" i="4"/>
  <c r="D190" i="4"/>
  <c r="F190" i="4" l="1"/>
  <c r="D191" i="4"/>
  <c r="G189" i="4"/>
  <c r="H189" i="4" s="1"/>
  <c r="D192" i="4" l="1"/>
  <c r="F191" i="4"/>
  <c r="G190" i="4"/>
  <c r="H190" i="4" s="1"/>
  <c r="G191" i="4" l="1"/>
  <c r="H191" i="4" s="1"/>
  <c r="F192" i="4"/>
  <c r="G192" i="4" l="1"/>
  <c r="H19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tc={F7FAB356-B400-4922-8779-F5D8670915BA}</author>
  </authors>
  <commentList>
    <comment ref="M13" authorId="0" shapeId="0" xr:uid="{F7FAB356-B400-4922-8779-F5D8670915BA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stock price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<sst xmlns="http://schemas.openxmlformats.org/spreadsheetml/2006/main" count="84" uniqueCount="75">
  <si>
    <t>Date</t>
  </si>
  <si>
    <t xml:space="preserve">PM </t>
  </si>
  <si>
    <t>log return</t>
  </si>
  <si>
    <t>return</t>
  </si>
  <si>
    <t xml:space="preserve">Daily </t>
  </si>
  <si>
    <t xml:space="preserve">Annualised </t>
  </si>
  <si>
    <t>Volatility</t>
  </si>
  <si>
    <t>SP500</t>
  </si>
  <si>
    <t>Log returns SP500</t>
  </si>
  <si>
    <t>Risk-Free rate</t>
  </si>
  <si>
    <t>Excess Return SP500</t>
  </si>
  <si>
    <t>Beta</t>
  </si>
  <si>
    <t>Regression</t>
  </si>
  <si>
    <t>z value</t>
  </si>
  <si>
    <t>Standard Deviation</t>
  </si>
  <si>
    <t>1 day</t>
  </si>
  <si>
    <t xml:space="preserve">Holding Period </t>
  </si>
  <si>
    <t>Confidence level</t>
  </si>
  <si>
    <t>Histogram</t>
  </si>
  <si>
    <t>Signal Line</t>
  </si>
  <si>
    <t>MACD Line</t>
  </si>
  <si>
    <t>26-Day EMA</t>
  </si>
  <si>
    <t>12-Day EMA</t>
  </si>
  <si>
    <t>9-Day EMA</t>
  </si>
  <si>
    <t>Weight</t>
  </si>
  <si>
    <t>n</t>
  </si>
  <si>
    <t>pm</t>
  </si>
  <si>
    <t>Change</t>
    <phoneticPr fontId="18" type="noConversion"/>
  </si>
  <si>
    <t>Gain</t>
    <phoneticPr fontId="18" type="noConversion"/>
  </si>
  <si>
    <t>Loss</t>
    <phoneticPr fontId="18" type="noConversion"/>
  </si>
  <si>
    <t>Avg Gain</t>
    <phoneticPr fontId="18" type="noConversion"/>
  </si>
  <si>
    <t>Avg Loss</t>
    <phoneticPr fontId="18" type="noConversion"/>
  </si>
  <si>
    <t>RS</t>
    <phoneticPr fontId="18" type="noConversion"/>
  </si>
  <si>
    <t>14-Day RSI</t>
    <phoneticPr fontId="18" type="noConversion"/>
  </si>
  <si>
    <t>20 Day MA</t>
    <phoneticPr fontId="18" type="noConversion"/>
  </si>
  <si>
    <t>STD DEV</t>
    <phoneticPr fontId="18" type="noConversion"/>
  </si>
  <si>
    <t>Upper Band</t>
    <phoneticPr fontId="18" type="noConversion"/>
  </si>
  <si>
    <t>Lower Band</t>
    <phoneticPr fontId="18" type="noConversion"/>
  </si>
  <si>
    <t>%K Line</t>
  </si>
  <si>
    <t>%D Line</t>
    <phoneticPr fontId="18" type="noConversion"/>
  </si>
  <si>
    <t>Stock Price</t>
    <phoneticPr fontId="2" type="noConversion"/>
  </si>
  <si>
    <t>d1</t>
    <phoneticPr fontId="2" type="noConversion"/>
  </si>
  <si>
    <t>Strike Price</t>
  </si>
  <si>
    <t>d2</t>
    <phoneticPr fontId="2" type="noConversion"/>
  </si>
  <si>
    <t>Risk-free rate</t>
  </si>
  <si>
    <t>Time</t>
    <phoneticPr fontId="2" type="noConversion"/>
  </si>
  <si>
    <t>Option Price</t>
    <phoneticPr fontId="2" type="noConversion"/>
  </si>
  <si>
    <t>Parameter</t>
  </si>
  <si>
    <t>Value</t>
  </si>
  <si>
    <t>Option Type</t>
  </si>
  <si>
    <t>European Call Option</t>
  </si>
  <si>
    <t>Time to Maturity (T)</t>
  </si>
  <si>
    <t>0.25 years (3 months)</t>
  </si>
  <si>
    <t>Risk-Free Interest Rate (r)</t>
  </si>
  <si>
    <t>Annualised Volatility (σ)</t>
  </si>
  <si>
    <t>Asset</t>
  </si>
  <si>
    <t>Time</t>
  </si>
  <si>
    <t>Drift</t>
  </si>
  <si>
    <t>Price</t>
  </si>
  <si>
    <t>Timestep</t>
  </si>
  <si>
    <t>Strike</t>
    <phoneticPr fontId="1" type="noConversion"/>
  </si>
  <si>
    <t>Call Price</t>
  </si>
  <si>
    <t>Expire</t>
  </si>
  <si>
    <t>risk free rate</t>
  </si>
  <si>
    <t>Payoff-Call</t>
  </si>
  <si>
    <t>Discounted Payoff</t>
  </si>
  <si>
    <t>Apple</t>
  </si>
  <si>
    <t>AAPL</t>
  </si>
  <si>
    <t>Excess Return AAPL</t>
  </si>
  <si>
    <t>Log returns AAPL</t>
  </si>
  <si>
    <t xml:space="preserve">AAPL </t>
  </si>
  <si>
    <t>Strike Price (K)($)</t>
  </si>
  <si>
    <t>Underlying Stock Price (S)($)</t>
  </si>
  <si>
    <t>Portfolio Value ($)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</si>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</sst>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6" formatCode="_(* #,##0.00_);_(* \(#,##0.00\);_(* &quot;-&quot;??_);_(@_)"/>
    <numFmt numFmtId="167" formatCode="0.0000"/>
    <numFmt numFmtId="168" formatCode="0.00_);[Red]\(0.00\)"/>
    <numFmt numFmtId="169" formatCode="0_);[Red]\(0\)"/>
    <numFmt numFmtId="172" formatCode="0.00000%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name val="Aptos Narrow"/>
      <family val="3"/>
      <charset val="134"/>
      <scheme val="minor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43" applyFont="1" applyAlignment="1">
      <alignment horizontal="center"/>
    </xf>
    <xf numFmtId="166" fontId="0" fillId="0" borderId="0" xfId="43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43" applyNumberFormat="1" applyFont="1" applyAlignment="1">
      <alignment horizontal="center"/>
    </xf>
    <xf numFmtId="0" fontId="19" fillId="0" borderId="0" xfId="44">
      <alignment vertical="center"/>
    </xf>
    <xf numFmtId="167" fontId="19" fillId="0" borderId="0" xfId="44" applyNumberFormat="1">
      <alignment vertical="center"/>
    </xf>
    <xf numFmtId="0" fontId="19" fillId="0" borderId="0" xfId="44" applyAlignment="1"/>
    <xf numFmtId="9" fontId="0" fillId="0" borderId="0" xfId="45" applyFont="1" applyAlignment="1"/>
    <xf numFmtId="168" fontId="0" fillId="0" borderId="0" xfId="45" applyNumberFormat="1" applyFont="1" applyAlignment="1"/>
    <xf numFmtId="169" fontId="0" fillId="0" borderId="0" xfId="45" applyNumberFormat="1" applyFont="1" applyAlignment="1"/>
    <xf numFmtId="0" fontId="20" fillId="0" borderId="0" xfId="44" applyFont="1" applyAlignment="1"/>
    <xf numFmtId="2" fontId="20" fillId="0" borderId="0" xfId="44" applyNumberFormat="1" applyFont="1">
      <alignment vertical="center"/>
    </xf>
    <xf numFmtId="0" fontId="0" fillId="0" borderId="0" xfId="0" applyAlignment="1">
      <alignment horizontal="center" vertical="center"/>
    </xf>
    <xf numFmtId="2" fontId="19" fillId="0" borderId="0" xfId="44" applyNumberFormat="1" applyAlignment="1"/>
    <xf numFmtId="2" fontId="0" fillId="0" borderId="0" xfId="0" applyNumberFormat="1"/>
    <xf numFmtId="2" fontId="20" fillId="0" borderId="0" xfId="0" applyNumberFormat="1" applyFont="1"/>
    <xf numFmtId="2" fontId="21" fillId="33" borderId="0" xfId="0" applyNumberFormat="1" applyFont="1" applyFill="1"/>
    <xf numFmtId="10" fontId="0" fillId="0" borderId="0" xfId="45" applyNumberFormat="1" applyFont="1" applyAlignment="1"/>
    <xf numFmtId="0" fontId="16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10" fontId="0" fillId="34" borderId="10" xfId="1" applyNumberFormat="1" applyFont="1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top"/>
    </xf>
    <xf numFmtId="0" fontId="0" fillId="34" borderId="10" xfId="0" applyFont="1" applyFill="1" applyBorder="1" applyAlignment="1">
      <alignment horizontal="left" vertical="top"/>
    </xf>
    <xf numFmtId="0" fontId="0" fillId="35" borderId="10" xfId="0" applyFont="1" applyFill="1" applyBorder="1" applyAlignment="1">
      <alignment horizontal="left" vertical="top"/>
    </xf>
    <xf numFmtId="164" fontId="0" fillId="33" borderId="0" xfId="0" applyNumberFormat="1" applyFill="1"/>
    <xf numFmtId="0" fontId="0" fillId="34" borderId="10" xfId="0" applyFill="1" applyBorder="1"/>
    <xf numFmtId="9" fontId="0" fillId="34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10" fontId="0" fillId="37" borderId="10" xfId="1" applyNumberFormat="1" applyFont="1" applyFill="1" applyBorder="1"/>
    <xf numFmtId="172" fontId="0" fillId="36" borderId="10" xfId="1" applyNumberFormat="1" applyFont="1" applyFill="1" applyBorder="1"/>
    <xf numFmtId="10" fontId="0" fillId="36" borderId="10" xfId="1" applyNumberFormat="1" applyFont="1" applyFill="1" applyBorder="1"/>
    <xf numFmtId="2" fontId="0" fillId="34" borderId="10" xfId="0" applyNumberFormat="1" applyFill="1" applyBorder="1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6710F9FD-7AF6-48D7-8DA9-3F298E87E2C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7042747C-09CA-4FB5-87B9-8143FCE2BAC7}"/>
    <cellStyle name="Note" xfId="16" builtinId="10" customBuiltin="1"/>
    <cellStyle name="Output" xfId="11" builtinId="21" customBuiltin="1"/>
    <cellStyle name="Per cent" xfId="1" builtinId="5"/>
    <cellStyle name="Per cent 2" xfId="45" xr:uid="{8650EB21-05CA-4C62-87EE-967BF3F6AD32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MACD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MACD!$H$4:$H$16</c:f>
              <c:strCache>
                <c:ptCount val="13"/>
                <c:pt idx="0">
                  <c:v>Histogram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MACD!$H$17:$H$192</c:f>
              <c:numCache>
                <c:formatCode>_(* #,##0.00_);_(* \(#,##0.00\);_(* "-"??_);_(@_)</c:formatCode>
                <c:ptCount val="176"/>
                <c:pt idx="0">
                  <c:v>0</c:v>
                </c:pt>
                <c:pt idx="1">
                  <c:v>3.178641870949761E-2</c:v>
                </c:pt>
                <c:pt idx="2">
                  <c:v>6.710946384318342E-2</c:v>
                </c:pt>
                <c:pt idx="3">
                  <c:v>0.15065048112352386</c:v>
                </c:pt>
                <c:pt idx="4">
                  <c:v>0.22738632838524209</c:v>
                </c:pt>
                <c:pt idx="5">
                  <c:v>0.35967195021274279</c:v>
                </c:pt>
                <c:pt idx="6">
                  <c:v>0.43060379432878904</c:v>
                </c:pt>
                <c:pt idx="7">
                  <c:v>0.55341302641029522</c:v>
                </c:pt>
                <c:pt idx="8">
                  <c:v>0.54655974211685532</c:v>
                </c:pt>
                <c:pt idx="9">
                  <c:v>0.5795225436635747</c:v>
                </c:pt>
                <c:pt idx="10">
                  <c:v>0.69704969330874977</c:v>
                </c:pt>
                <c:pt idx="11">
                  <c:v>0.63379318687534081</c:v>
                </c:pt>
                <c:pt idx="12">
                  <c:v>0.55940410921188288</c:v>
                </c:pt>
                <c:pt idx="13">
                  <c:v>0.52260419686906512</c:v>
                </c:pt>
                <c:pt idx="14">
                  <c:v>0.40073751300211358</c:v>
                </c:pt>
                <c:pt idx="15">
                  <c:v>0.28703472878160063</c:v>
                </c:pt>
                <c:pt idx="16">
                  <c:v>0.1543990709680727</c:v>
                </c:pt>
                <c:pt idx="17">
                  <c:v>6.7551859469441533E-2</c:v>
                </c:pt>
                <c:pt idx="18">
                  <c:v>2.9536661852789248E-3</c:v>
                </c:pt>
                <c:pt idx="19">
                  <c:v>-4.751054467535476E-2</c:v>
                </c:pt>
                <c:pt idx="20">
                  <c:v>-5.7006020354339437E-2</c:v>
                </c:pt>
                <c:pt idx="21">
                  <c:v>-8.6782284327514558E-2</c:v>
                </c:pt>
                <c:pt idx="22">
                  <c:v>-8.9220839868098256E-2</c:v>
                </c:pt>
                <c:pt idx="23">
                  <c:v>-8.7595173331709741E-2</c:v>
                </c:pt>
                <c:pt idx="24">
                  <c:v>-0.11074929958356527</c:v>
                </c:pt>
                <c:pt idx="25">
                  <c:v>-0.10329635760382838</c:v>
                </c:pt>
                <c:pt idx="26">
                  <c:v>-3.9162338801842278E-2</c:v>
                </c:pt>
                <c:pt idx="27">
                  <c:v>3.2336639618303575E-2</c:v>
                </c:pt>
                <c:pt idx="28">
                  <c:v>7.8464793540942157E-2</c:v>
                </c:pt>
                <c:pt idx="29">
                  <c:v>0.10928493818590579</c:v>
                </c:pt>
                <c:pt idx="30">
                  <c:v>0.1363037134488061</c:v>
                </c:pt>
                <c:pt idx="31">
                  <c:v>0.16687095110587125</c:v>
                </c:pt>
                <c:pt idx="32">
                  <c:v>0.13450009130692164</c:v>
                </c:pt>
                <c:pt idx="33">
                  <c:v>4.0826283938169006E-3</c:v>
                </c:pt>
                <c:pt idx="34">
                  <c:v>-9.4169129306260757E-2</c:v>
                </c:pt>
                <c:pt idx="35">
                  <c:v>-0.11966982492088651</c:v>
                </c:pt>
                <c:pt idx="36">
                  <c:v>-0.16241786435874372</c:v>
                </c:pt>
                <c:pt idx="37">
                  <c:v>-0.22421410158568689</c:v>
                </c:pt>
                <c:pt idx="38">
                  <c:v>-0.25463193843472665</c:v>
                </c:pt>
                <c:pt idx="39">
                  <c:v>-0.26129296094784382</c:v>
                </c:pt>
                <c:pt idx="40">
                  <c:v>-0.21957194261507507</c:v>
                </c:pt>
                <c:pt idx="41">
                  <c:v>-0.21239212142514741</c:v>
                </c:pt>
                <c:pt idx="42">
                  <c:v>-0.21079993095938265</c:v>
                </c:pt>
                <c:pt idx="43">
                  <c:v>-0.2812360456762808</c:v>
                </c:pt>
                <c:pt idx="44">
                  <c:v>-0.25527675809362371</c:v>
                </c:pt>
                <c:pt idx="45">
                  <c:v>-0.22902812857120836</c:v>
                </c:pt>
                <c:pt idx="46">
                  <c:v>-0.23472279549782227</c:v>
                </c:pt>
                <c:pt idx="47">
                  <c:v>-0.22642021202823792</c:v>
                </c:pt>
                <c:pt idx="48">
                  <c:v>-0.22011260371267005</c:v>
                </c:pt>
                <c:pt idx="49">
                  <c:v>-0.18680460919742259</c:v>
                </c:pt>
                <c:pt idx="50">
                  <c:v>-0.15831524273858044</c:v>
                </c:pt>
                <c:pt idx="51">
                  <c:v>-0.14801861223717139</c:v>
                </c:pt>
                <c:pt idx="52">
                  <c:v>-0.18442695330862036</c:v>
                </c:pt>
                <c:pt idx="53">
                  <c:v>-0.23437842460134894</c:v>
                </c:pt>
                <c:pt idx="54">
                  <c:v>-0.28073126010265509</c:v>
                </c:pt>
                <c:pt idx="55">
                  <c:v>-0.37345111254008984</c:v>
                </c:pt>
                <c:pt idx="56">
                  <c:v>-0.40464372153327971</c:v>
                </c:pt>
                <c:pt idx="57">
                  <c:v>-0.3806749272773603</c:v>
                </c:pt>
                <c:pt idx="58">
                  <c:v>-0.36783142406897484</c:v>
                </c:pt>
                <c:pt idx="59">
                  <c:v>-0.3209526483541314</c:v>
                </c:pt>
                <c:pt idx="60">
                  <c:v>-0.22574922136593187</c:v>
                </c:pt>
                <c:pt idx="61">
                  <c:v>-0.15387263312233129</c:v>
                </c:pt>
                <c:pt idx="62">
                  <c:v>-8.5355975479852519E-2</c:v>
                </c:pt>
                <c:pt idx="63">
                  <c:v>-7.9778367559534935E-2</c:v>
                </c:pt>
                <c:pt idx="64">
                  <c:v>-3.6540919840258118E-2</c:v>
                </c:pt>
                <c:pt idx="65">
                  <c:v>-6.9523334076525889E-2</c:v>
                </c:pt>
                <c:pt idx="66">
                  <c:v>-8.5211943586322392E-2</c:v>
                </c:pt>
                <c:pt idx="67">
                  <c:v>-0.18094192913693469</c:v>
                </c:pt>
                <c:pt idx="68">
                  <c:v>-0.27482267665774274</c:v>
                </c:pt>
                <c:pt idx="69">
                  <c:v>-0.3409367681606974</c:v>
                </c:pt>
                <c:pt idx="70">
                  <c:v>-0.37710808752089697</c:v>
                </c:pt>
                <c:pt idx="71">
                  <c:v>-0.44663938232936429</c:v>
                </c:pt>
                <c:pt idx="72">
                  <c:v>-0.43860517077967986</c:v>
                </c:pt>
                <c:pt idx="73">
                  <c:v>-0.44327903318181738</c:v>
                </c:pt>
                <c:pt idx="74">
                  <c:v>-0.43487926018412437</c:v>
                </c:pt>
                <c:pt idx="75">
                  <c:v>-0.39220727244867737</c:v>
                </c:pt>
                <c:pt idx="76">
                  <c:v>-0.31918631466783554</c:v>
                </c:pt>
                <c:pt idx="77">
                  <c:v>-0.35341169068028977</c:v>
                </c:pt>
                <c:pt idx="78">
                  <c:v>-0.34823455148861093</c:v>
                </c:pt>
                <c:pt idx="79">
                  <c:v>-0.29869307718305005</c:v>
                </c:pt>
                <c:pt idx="80">
                  <c:v>-0.27559164544279957</c:v>
                </c:pt>
                <c:pt idx="81">
                  <c:v>-0.24411814074537519</c:v>
                </c:pt>
                <c:pt idx="82">
                  <c:v>-0.21104338796607491</c:v>
                </c:pt>
                <c:pt idx="83">
                  <c:v>-0.19417224248806209</c:v>
                </c:pt>
                <c:pt idx="84">
                  <c:v>-0.21087341863138565</c:v>
                </c:pt>
                <c:pt idx="85">
                  <c:v>-0.18791052178539092</c:v>
                </c:pt>
                <c:pt idx="86">
                  <c:v>-0.10193364438922048</c:v>
                </c:pt>
                <c:pt idx="87">
                  <c:v>-1.7953764162430552E-3</c:v>
                </c:pt>
                <c:pt idx="88">
                  <c:v>0.12558619097932566</c:v>
                </c:pt>
                <c:pt idx="89">
                  <c:v>0.22415076715012594</c:v>
                </c:pt>
                <c:pt idx="90">
                  <c:v>0.31812090775194224</c:v>
                </c:pt>
                <c:pt idx="91">
                  <c:v>0.38505309069435811</c:v>
                </c:pt>
                <c:pt idx="92">
                  <c:v>0.41214497356907187</c:v>
                </c:pt>
                <c:pt idx="93">
                  <c:v>0.39722810248753282</c:v>
                </c:pt>
                <c:pt idx="94">
                  <c:v>0.35075214900010221</c:v>
                </c:pt>
                <c:pt idx="95">
                  <c:v>0.30527778438923958</c:v>
                </c:pt>
                <c:pt idx="96">
                  <c:v>0.18681440449111575</c:v>
                </c:pt>
                <c:pt idx="97">
                  <c:v>0.15729886306403917</c:v>
                </c:pt>
                <c:pt idx="98">
                  <c:v>0.11452341091171292</c:v>
                </c:pt>
                <c:pt idx="99">
                  <c:v>9.4774366825814971E-2</c:v>
                </c:pt>
                <c:pt idx="100">
                  <c:v>0.10559333610839716</c:v>
                </c:pt>
                <c:pt idx="101">
                  <c:v>9.7749682135649829E-2</c:v>
                </c:pt>
                <c:pt idx="102">
                  <c:v>0.17220900927747507</c:v>
                </c:pt>
                <c:pt idx="103">
                  <c:v>0.1714285558448706</c:v>
                </c:pt>
                <c:pt idx="104">
                  <c:v>0.13271210746101569</c:v>
                </c:pt>
                <c:pt idx="105">
                  <c:v>0.16256629746752504</c:v>
                </c:pt>
                <c:pt idx="106">
                  <c:v>0.14411897839080212</c:v>
                </c:pt>
                <c:pt idx="107">
                  <c:v>0.10560842139382365</c:v>
                </c:pt>
                <c:pt idx="108">
                  <c:v>8.8209531545480946E-2</c:v>
                </c:pt>
                <c:pt idx="109">
                  <c:v>6.7523287624982609E-2</c:v>
                </c:pt>
                <c:pt idx="110">
                  <c:v>8.5912229921475847E-2</c:v>
                </c:pt>
                <c:pt idx="111">
                  <c:v>8.1046057248010839E-2</c:v>
                </c:pt>
                <c:pt idx="112">
                  <c:v>7.1247051064581068E-2</c:v>
                </c:pt>
                <c:pt idx="113">
                  <c:v>3.9562234911727168E-2</c:v>
                </c:pt>
                <c:pt idx="114">
                  <c:v>3.7212098633545798E-2</c:v>
                </c:pt>
                <c:pt idx="115">
                  <c:v>1.1805274039232705E-2</c:v>
                </c:pt>
                <c:pt idx="116">
                  <c:v>-5.6882459289967491E-3</c:v>
                </c:pt>
                <c:pt idx="117">
                  <c:v>-7.153687022229982E-2</c:v>
                </c:pt>
                <c:pt idx="118">
                  <c:v>-0.10217546251658138</c:v>
                </c:pt>
                <c:pt idx="119">
                  <c:v>-5.5299247095727089E-2</c:v>
                </c:pt>
                <c:pt idx="120">
                  <c:v>-5.8534214776684079E-2</c:v>
                </c:pt>
                <c:pt idx="121">
                  <c:v>-1.5017357686274657E-2</c:v>
                </c:pt>
                <c:pt idx="122">
                  <c:v>4.3430283351108989E-2</c:v>
                </c:pt>
                <c:pt idx="123">
                  <c:v>6.5953684065319207E-2</c:v>
                </c:pt>
                <c:pt idx="124">
                  <c:v>0.11249267910575811</c:v>
                </c:pt>
                <c:pt idx="125">
                  <c:v>0.17011178554147521</c:v>
                </c:pt>
                <c:pt idx="126">
                  <c:v>0.18340423533933531</c:v>
                </c:pt>
                <c:pt idx="127">
                  <c:v>0.1454625856361107</c:v>
                </c:pt>
                <c:pt idx="128">
                  <c:v>0.10195470914026733</c:v>
                </c:pt>
                <c:pt idx="129">
                  <c:v>9.7849713743666078E-2</c:v>
                </c:pt>
                <c:pt idx="130">
                  <c:v>0.21798940776626174</c:v>
                </c:pt>
                <c:pt idx="131">
                  <c:v>0.18839938605094125</c:v>
                </c:pt>
                <c:pt idx="132">
                  <c:v>0.19244241114012817</c:v>
                </c:pt>
                <c:pt idx="133">
                  <c:v>0.26477866901119018</c:v>
                </c:pt>
                <c:pt idx="134">
                  <c:v>0.26129071358304046</c:v>
                </c:pt>
                <c:pt idx="135">
                  <c:v>0.23794469229501658</c:v>
                </c:pt>
                <c:pt idx="136">
                  <c:v>0.1677338178693617</c:v>
                </c:pt>
                <c:pt idx="137">
                  <c:v>0.14356119228945091</c:v>
                </c:pt>
                <c:pt idx="138">
                  <c:v>0.13578270375485091</c:v>
                </c:pt>
                <c:pt idx="139">
                  <c:v>0.15369426700373356</c:v>
                </c:pt>
                <c:pt idx="140">
                  <c:v>0.20109666562292786</c:v>
                </c:pt>
                <c:pt idx="141">
                  <c:v>0.41337342981015635</c:v>
                </c:pt>
                <c:pt idx="142">
                  <c:v>0.59311392396910423</c:v>
                </c:pt>
                <c:pt idx="143">
                  <c:v>0.72126554166674572</c:v>
                </c:pt>
                <c:pt idx="144">
                  <c:v>0.71809933879326859</c:v>
                </c:pt>
                <c:pt idx="145">
                  <c:v>0.6828472616639395</c:v>
                </c:pt>
                <c:pt idx="146">
                  <c:v>0.68138284286383333</c:v>
                </c:pt>
                <c:pt idx="147">
                  <c:v>0.63261108464510607</c:v>
                </c:pt>
                <c:pt idx="148">
                  <c:v>0.64081851962128011</c:v>
                </c:pt>
                <c:pt idx="149">
                  <c:v>0.55074604258496973</c:v>
                </c:pt>
                <c:pt idx="150">
                  <c:v>0.5084774290832863</c:v>
                </c:pt>
                <c:pt idx="151">
                  <c:v>0.39575813331032417</c:v>
                </c:pt>
                <c:pt idx="152">
                  <c:v>0.29239005815245545</c:v>
                </c:pt>
                <c:pt idx="153">
                  <c:v>0.21686622536409961</c:v>
                </c:pt>
                <c:pt idx="154">
                  <c:v>0.21139902751679029</c:v>
                </c:pt>
                <c:pt idx="155">
                  <c:v>4.2877518858676522E-2</c:v>
                </c:pt>
                <c:pt idx="156">
                  <c:v>-9.0195142603293199E-2</c:v>
                </c:pt>
                <c:pt idx="157">
                  <c:v>-0.16259703634978062</c:v>
                </c:pt>
                <c:pt idx="158">
                  <c:v>-0.1551532281833834</c:v>
                </c:pt>
                <c:pt idx="159">
                  <c:v>-0.15832705268616376</c:v>
                </c:pt>
                <c:pt idx="160">
                  <c:v>-0.19507016258558219</c:v>
                </c:pt>
                <c:pt idx="161">
                  <c:v>-0.29451729936546545</c:v>
                </c:pt>
                <c:pt idx="162">
                  <c:v>-0.37760387989878752</c:v>
                </c:pt>
                <c:pt idx="163">
                  <c:v>-0.4541542821985689</c:v>
                </c:pt>
                <c:pt idx="164">
                  <c:v>-0.43093884393010429</c:v>
                </c:pt>
                <c:pt idx="165">
                  <c:v>-0.45391693290943946</c:v>
                </c:pt>
                <c:pt idx="166">
                  <c:v>-0.46276580710523629</c:v>
                </c:pt>
                <c:pt idx="167">
                  <c:v>-0.42741679189000004</c:v>
                </c:pt>
                <c:pt idx="168">
                  <c:v>-0.45905624612211415</c:v>
                </c:pt>
                <c:pt idx="169">
                  <c:v>-0.44573858446719683</c:v>
                </c:pt>
                <c:pt idx="170">
                  <c:v>-0.43072829777446775</c:v>
                </c:pt>
                <c:pt idx="171">
                  <c:v>-0.32830840745954448</c:v>
                </c:pt>
                <c:pt idx="172">
                  <c:v>-0.20699326489089986</c:v>
                </c:pt>
                <c:pt idx="173">
                  <c:v>-0.14928395854883747</c:v>
                </c:pt>
                <c:pt idx="174">
                  <c:v>-3.0741911579151959E-2</c:v>
                </c:pt>
                <c:pt idx="175">
                  <c:v>5.5967151923588143E-2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873184"/>
        <c:axId val="1104873664"/>
      </c:barChart>
      <c:lineChart>
        <c:grouping val="standard"/>
        <c:varyColors val="0"/>
        <c:ser>
          <c:idx val="0"/>
          <c:order val="0"/>
          <c:tx>
            <c:strRef>
              <c:f>MACD!$F$4:$F$16</c:f>
              <c:strCache>
                <c:ptCount val="13"/>
                <c:pt idx="0">
                  <c:v>MACD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MACD!$F$17:$F$192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0.191008734854897</c:v>
                </c:pt>
                <c:pt idx="2">
                  <c:v>0.25988651191017453</c:v>
                </c:pt>
                <c:pt idx="3">
                  <c:v>0.39364435623168959</c:v>
                </c:pt>
                <c:pt idx="4">
                  <c:v>0.52722678558971836</c:v>
                </c:pt>
                <c:pt idx="5">
                  <c:v>0.73144679745976759</c:v>
                </c:pt>
                <c:pt idx="6">
                  <c:v>0.87414594063061202</c:v>
                </c:pt>
                <c:pt idx="7">
                  <c:v>1.0760141764850175</c:v>
                </c:pt>
                <c:pt idx="8">
                  <c:v>1.1374808599561845</c:v>
                </c:pt>
                <c:pt idx="9">
                  <c:v>1.3153242974187975</c:v>
                </c:pt>
                <c:pt idx="10">
                  <c:v>1.60711387039116</c:v>
                </c:pt>
                <c:pt idx="11">
                  <c:v>1.7023056606765863</c:v>
                </c:pt>
                <c:pt idx="12">
                  <c:v>1.7677676103160991</c:v>
                </c:pt>
                <c:pt idx="13">
                  <c:v>1.8616187471905477</c:v>
                </c:pt>
                <c:pt idx="14">
                  <c:v>1.8399364415741246</c:v>
                </c:pt>
                <c:pt idx="15">
                  <c:v>1.7979923395490118</c:v>
                </c:pt>
                <c:pt idx="16">
                  <c:v>1.7039564494775021</c:v>
                </c:pt>
                <c:pt idx="17">
                  <c:v>1.6339972028462313</c:v>
                </c:pt>
                <c:pt idx="18">
                  <c:v>1.5701374261083885</c:v>
                </c:pt>
                <c:pt idx="19">
                  <c:v>1.5077955790789161</c:v>
                </c:pt>
                <c:pt idx="20">
                  <c:v>1.4840485983113467</c:v>
                </c:pt>
                <c:pt idx="21">
                  <c:v>1.4325767632562929</c:v>
                </c:pt>
                <c:pt idx="22">
                  <c:v>1.4078329977486845</c:v>
                </c:pt>
                <c:pt idx="23">
                  <c:v>1.3875598709521455</c:v>
                </c:pt>
                <c:pt idx="24">
                  <c:v>1.3367184198043986</c:v>
                </c:pt>
                <c:pt idx="25">
                  <c:v>1.3183472723831784</c:v>
                </c:pt>
                <c:pt idx="26">
                  <c:v>1.372690706484704</c:v>
                </c:pt>
                <c:pt idx="27">
                  <c:v>1.4522738448094259</c:v>
                </c:pt>
                <c:pt idx="28">
                  <c:v>1.5180181971172999</c:v>
                </c:pt>
                <c:pt idx="29">
                  <c:v>1.5761595763087399</c:v>
                </c:pt>
                <c:pt idx="30">
                  <c:v>1.6372542799338419</c:v>
                </c:pt>
                <c:pt idx="31">
                  <c:v>1.7095392553673747</c:v>
                </c:pt>
                <c:pt idx="32">
                  <c:v>1.7107934183951556</c:v>
                </c:pt>
                <c:pt idx="33">
                  <c:v>1.5813966125805052</c:v>
                </c:pt>
                <c:pt idx="34">
                  <c:v>1.4596025725538624</c:v>
                </c:pt>
                <c:pt idx="35">
                  <c:v>1.4041844207090151</c:v>
                </c:pt>
                <c:pt idx="36">
                  <c:v>1.320831915181472</c:v>
                </c:pt>
                <c:pt idx="37">
                  <c:v>1.202982152558107</c:v>
                </c:pt>
                <c:pt idx="38">
                  <c:v>1.1089063311003855</c:v>
                </c:pt>
                <c:pt idx="39">
                  <c:v>1.0369220683503073</c:v>
                </c:pt>
                <c:pt idx="40">
                  <c:v>1.0237501010293073</c:v>
                </c:pt>
                <c:pt idx="41">
                  <c:v>0.97783189186294805</c:v>
                </c:pt>
                <c:pt idx="42">
                  <c:v>0.92672409958886703</c:v>
                </c:pt>
                <c:pt idx="43">
                  <c:v>0.7859789734528988</c:v>
                </c:pt>
                <c:pt idx="44">
                  <c:v>0.74811907151214996</c:v>
                </c:pt>
                <c:pt idx="45">
                  <c:v>0.71711066889176323</c:v>
                </c:pt>
                <c:pt idx="46">
                  <c:v>0.65273530309069372</c:v>
                </c:pt>
                <c:pt idx="47">
                  <c:v>0.60443283355321853</c:v>
                </c:pt>
                <c:pt idx="48">
                  <c:v>0.55571229094061891</c:v>
                </c:pt>
                <c:pt idx="49">
                  <c:v>0.5423191331565107</c:v>
                </c:pt>
                <c:pt idx="50">
                  <c:v>0.53122968893070777</c:v>
                </c:pt>
                <c:pt idx="51">
                  <c:v>0.50452166637282403</c:v>
                </c:pt>
                <c:pt idx="52">
                  <c:v>0.42200658697422</c:v>
                </c:pt>
                <c:pt idx="53">
                  <c:v>0.31346050953115423</c:v>
                </c:pt>
                <c:pt idx="54">
                  <c:v>0.19692485900418433</c:v>
                </c:pt>
                <c:pt idx="55">
                  <c:v>1.0842228431727108E-2</c:v>
                </c:pt>
                <c:pt idx="56">
                  <c:v>-0.12151131094478274</c:v>
                </c:pt>
                <c:pt idx="57">
                  <c:v>-0.19271124850820343</c:v>
                </c:pt>
                <c:pt idx="58">
                  <c:v>-0.27182560131706168</c:v>
                </c:pt>
                <c:pt idx="59">
                  <c:v>-0.30518498769075109</c:v>
                </c:pt>
                <c:pt idx="60">
                  <c:v>-0.26641886604403453</c:v>
                </c:pt>
                <c:pt idx="61">
                  <c:v>-0.23301043608101679</c:v>
                </c:pt>
                <c:pt idx="62">
                  <c:v>-0.18583277230850115</c:v>
                </c:pt>
                <c:pt idx="63">
                  <c:v>-0.2001997562780673</c:v>
                </c:pt>
                <c:pt idx="64">
                  <c:v>-0.166097538518855</c:v>
                </c:pt>
                <c:pt idx="65">
                  <c:v>-0.21646078627425425</c:v>
                </c:pt>
                <c:pt idx="66">
                  <c:v>-0.25345238168063133</c:v>
                </c:pt>
                <c:pt idx="67">
                  <c:v>-0.39441784951547731</c:v>
                </c:pt>
                <c:pt idx="68">
                  <c:v>-0.55700426620072108</c:v>
                </c:pt>
                <c:pt idx="69">
                  <c:v>-0.70835254974385009</c:v>
                </c:pt>
                <c:pt idx="70">
                  <c:v>-0.83880089098427391</c:v>
                </c:pt>
                <c:pt idx="71">
                  <c:v>-1.0199920313750823</c:v>
                </c:pt>
                <c:pt idx="72">
                  <c:v>-1.1216091125203178</c:v>
                </c:pt>
                <c:pt idx="73">
                  <c:v>-1.2371027332179096</c:v>
                </c:pt>
                <c:pt idx="74">
                  <c:v>-1.3374227752662478</c:v>
                </c:pt>
                <c:pt idx="75">
                  <c:v>-1.3928026056429701</c:v>
                </c:pt>
                <c:pt idx="76">
                  <c:v>-1.399578226529087</c:v>
                </c:pt>
                <c:pt idx="77">
                  <c:v>-1.5221565252116136</c:v>
                </c:pt>
                <c:pt idx="78">
                  <c:v>-1.6040380238920875</c:v>
                </c:pt>
                <c:pt idx="79">
                  <c:v>-1.6291698188822892</c:v>
                </c:pt>
                <c:pt idx="80">
                  <c:v>-1.6749662985027385</c:v>
                </c:pt>
                <c:pt idx="81">
                  <c:v>-1.7045223289916578</c:v>
                </c:pt>
                <c:pt idx="82">
                  <c:v>-1.7242084232038764</c:v>
                </c:pt>
                <c:pt idx="83">
                  <c:v>-1.7558803383478789</c:v>
                </c:pt>
                <c:pt idx="84">
                  <c:v>-1.825299869149049</c:v>
                </c:pt>
                <c:pt idx="85">
                  <c:v>-1.8493146027494021</c:v>
                </c:pt>
                <c:pt idx="86">
                  <c:v>-1.7888211364505366</c:v>
                </c:pt>
                <c:pt idx="87">
                  <c:v>-1.6891317125816201</c:v>
                </c:pt>
                <c:pt idx="88">
                  <c:v>-1.5303535974412199</c:v>
                </c:pt>
                <c:pt idx="89">
                  <c:v>-1.3757513294828883</c:v>
                </c:pt>
                <c:pt idx="90">
                  <c:v>-1.2022509619430863</c:v>
                </c:pt>
                <c:pt idx="91">
                  <c:v>-1.039055506327081</c:v>
                </c:pt>
                <c:pt idx="92">
                  <c:v>-0.90892738006009921</c:v>
                </c:pt>
                <c:pt idx="93">
                  <c:v>-0.82453722551975517</c:v>
                </c:pt>
                <c:pt idx="94">
                  <c:v>-0.78332514175716028</c:v>
                </c:pt>
                <c:pt idx="95">
                  <c:v>-0.75248006027071312</c:v>
                </c:pt>
                <c:pt idx="96">
                  <c:v>-0.82423983904605791</c:v>
                </c:pt>
                <c:pt idx="97">
                  <c:v>-0.81443066470712466</c:v>
                </c:pt>
                <c:pt idx="98">
                  <c:v>-0.82857526413152272</c:v>
                </c:pt>
                <c:pt idx="99">
                  <c:v>-0.82463071651096698</c:v>
                </c:pt>
                <c:pt idx="100">
                  <c:v>-0.78741341320128555</c:v>
                </c:pt>
                <c:pt idx="101">
                  <c:v>-0.77081964664012048</c:v>
                </c:pt>
                <c:pt idx="102">
                  <c:v>-0.65330806717892642</c:v>
                </c:pt>
                <c:pt idx="103">
                  <c:v>-0.61123138165031321</c:v>
                </c:pt>
                <c:pt idx="104">
                  <c:v>-0.61676980316891417</c:v>
                </c:pt>
                <c:pt idx="105">
                  <c:v>-0.54627403879552361</c:v>
                </c:pt>
                <c:pt idx="106">
                  <c:v>-0.52869161327454606</c:v>
                </c:pt>
                <c:pt idx="107">
                  <c:v>-0.54080006492306865</c:v>
                </c:pt>
                <c:pt idx="108">
                  <c:v>-0.53614657188504111</c:v>
                </c:pt>
                <c:pt idx="109">
                  <c:v>-0.53995199389929383</c:v>
                </c:pt>
                <c:pt idx="110">
                  <c:v>-0.50008499412243168</c:v>
                </c:pt>
                <c:pt idx="111">
                  <c:v>-0.48468965248389395</c:v>
                </c:pt>
                <c:pt idx="112">
                  <c:v>-0.47667689590117845</c:v>
                </c:pt>
                <c:pt idx="113">
                  <c:v>-0.49847115332610059</c:v>
                </c:pt>
                <c:pt idx="114">
                  <c:v>-0.49151826494589557</c:v>
                </c:pt>
                <c:pt idx="115">
                  <c:v>-0.51397377103040043</c:v>
                </c:pt>
                <c:pt idx="116">
                  <c:v>-0.5328893524808791</c:v>
                </c:pt>
                <c:pt idx="117">
                  <c:v>-0.61662219432975718</c:v>
                </c:pt>
                <c:pt idx="118">
                  <c:v>-0.67280465225318409</c:v>
                </c:pt>
                <c:pt idx="119">
                  <c:v>-0.63975324860626159</c:v>
                </c:pt>
                <c:pt idx="120">
                  <c:v>-0.65762176998138955</c:v>
                </c:pt>
                <c:pt idx="121">
                  <c:v>-0.61785925231254879</c:v>
                </c:pt>
                <c:pt idx="122">
                  <c:v>-0.54855404043738787</c:v>
                </c:pt>
                <c:pt idx="123">
                  <c:v>-0.5095422187068479</c:v>
                </c:pt>
                <c:pt idx="124">
                  <c:v>-0.43488005388996953</c:v>
                </c:pt>
                <c:pt idx="125">
                  <c:v>-0.3347330010688836</c:v>
                </c:pt>
                <c:pt idx="126">
                  <c:v>-0.27558949243618969</c:v>
                </c:pt>
                <c:pt idx="127">
                  <c:v>-0.27716549573038662</c:v>
                </c:pt>
                <c:pt idx="128">
                  <c:v>-0.29518469494116317</c:v>
                </c:pt>
                <c:pt idx="129">
                  <c:v>-0.27482726190184792</c:v>
                </c:pt>
                <c:pt idx="130">
                  <c:v>-0.10019021593768684</c:v>
                </c:pt>
                <c:pt idx="131">
                  <c:v>-8.2680391140272036E-2</c:v>
                </c:pt>
                <c:pt idx="132">
                  <c:v>-3.0526763266053081E-2</c:v>
                </c:pt>
                <c:pt idx="133">
                  <c:v>0.10800416185780648</c:v>
                </c:pt>
                <c:pt idx="134">
                  <c:v>0.16983888482541687</c:v>
                </c:pt>
                <c:pt idx="135">
                  <c:v>0.20597903661114714</c:v>
                </c:pt>
                <c:pt idx="136">
                  <c:v>0.17770161665283268</c:v>
                </c:pt>
                <c:pt idx="137">
                  <c:v>0.18941928914528461</c:v>
                </c:pt>
                <c:pt idx="138">
                  <c:v>0.21558647654939733</c:v>
                </c:pt>
                <c:pt idx="139">
                  <c:v>0.27192160654921338</c:v>
                </c:pt>
                <c:pt idx="140">
                  <c:v>0.36959817157413966</c:v>
                </c:pt>
                <c:pt idx="141">
                  <c:v>0.68521829321390726</c:v>
                </c:pt>
                <c:pt idx="142">
                  <c:v>1.0132372683651312</c:v>
                </c:pt>
                <c:pt idx="143">
                  <c:v>1.321705271479459</c:v>
                </c:pt>
                <c:pt idx="144">
                  <c:v>1.4980639033042991</c:v>
                </c:pt>
                <c:pt idx="145">
                  <c:v>1.6335236415909549</c:v>
                </c:pt>
                <c:pt idx="146">
                  <c:v>1.8024049335068071</c:v>
                </c:pt>
                <c:pt idx="147">
                  <c:v>1.9117859464493563</c:v>
                </c:pt>
                <c:pt idx="148">
                  <c:v>2.0801980113308502</c:v>
                </c:pt>
                <c:pt idx="149">
                  <c:v>2.1278120449407822</c:v>
                </c:pt>
                <c:pt idx="150">
                  <c:v>2.2126627887099204</c:v>
                </c:pt>
                <c:pt idx="151">
                  <c:v>2.1988830262645394</c:v>
                </c:pt>
                <c:pt idx="152">
                  <c:v>2.1686124656447845</c:v>
                </c:pt>
                <c:pt idx="153">
                  <c:v>2.1473051891974535</c:v>
                </c:pt>
                <c:pt idx="154">
                  <c:v>2.1946877482293417</c:v>
                </c:pt>
                <c:pt idx="155">
                  <c:v>2.0368856192858971</c:v>
                </c:pt>
                <c:pt idx="156">
                  <c:v>1.881264172173104</c:v>
                </c:pt>
                <c:pt idx="157">
                  <c:v>1.7682130193391714</c:v>
                </c:pt>
                <c:pt idx="158">
                  <c:v>1.7368685204597227</c:v>
                </c:pt>
                <c:pt idx="159">
                  <c:v>1.6941129327854014</c:v>
                </c:pt>
                <c:pt idx="160">
                  <c:v>1.6086022822395876</c:v>
                </c:pt>
                <c:pt idx="161">
                  <c:v>1.4355258206183379</c:v>
                </c:pt>
                <c:pt idx="162">
                  <c:v>1.258038270110319</c:v>
                </c:pt>
                <c:pt idx="163">
                  <c:v>1.0679492972608955</c:v>
                </c:pt>
                <c:pt idx="164">
                  <c:v>0.98343002454683415</c:v>
                </c:pt>
                <c:pt idx="165">
                  <c:v>0.84697270234013899</c:v>
                </c:pt>
                <c:pt idx="166">
                  <c:v>0.72243237636803315</c:v>
                </c:pt>
                <c:pt idx="167">
                  <c:v>0.65092719361076945</c:v>
                </c:pt>
                <c:pt idx="168">
                  <c:v>0.50452367784812679</c:v>
                </c:pt>
                <c:pt idx="169">
                  <c:v>0.40640669338624491</c:v>
                </c:pt>
                <c:pt idx="170">
                  <c:v>0.31373490563535711</c:v>
                </c:pt>
                <c:pt idx="171">
                  <c:v>0.33407769408539423</c:v>
                </c:pt>
                <c:pt idx="172">
                  <c:v>0.40364452043131394</c:v>
                </c:pt>
                <c:pt idx="173">
                  <c:v>0.42403283713616702</c:v>
                </c:pt>
                <c:pt idx="174">
                  <c:v>0.53488940621106451</c:v>
                </c:pt>
                <c:pt idx="175">
                  <c:v>0.63559025769470168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2-4F21-BBB3-CDB3649526BA}"/>
            </c:ext>
          </c:extLst>
        </c:ser>
        <c:ser>
          <c:idx val="1"/>
          <c:order val="1"/>
          <c:tx>
            <c:strRef>
              <c:f>MACD!$G$4:$G$16</c:f>
              <c:strCache>
                <c:ptCount val="13"/>
                <c:pt idx="0">
                  <c:v>Signal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MACD!$G$17:$G$192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0.15922231614539939</c:v>
                </c:pt>
                <c:pt idx="2">
                  <c:v>0.19277704806699111</c:v>
                </c:pt>
                <c:pt idx="3">
                  <c:v>0.24299387510816572</c:v>
                </c:pt>
                <c:pt idx="4">
                  <c:v>0.29984045720447627</c:v>
                </c:pt>
                <c:pt idx="5">
                  <c:v>0.37177484724702481</c:v>
                </c:pt>
                <c:pt idx="6">
                  <c:v>0.44354214630182298</c:v>
                </c:pt>
                <c:pt idx="7">
                  <c:v>0.5226011500747223</c:v>
                </c:pt>
                <c:pt idx="8">
                  <c:v>0.59092111783932921</c:v>
                </c:pt>
                <c:pt idx="9">
                  <c:v>0.73580175375522283</c:v>
                </c:pt>
                <c:pt idx="10">
                  <c:v>0.91006417708241027</c:v>
                </c:pt>
                <c:pt idx="11">
                  <c:v>1.0685124738012455</c:v>
                </c:pt>
                <c:pt idx="12">
                  <c:v>1.2083635011042162</c:v>
                </c:pt>
                <c:pt idx="13">
                  <c:v>1.3390145503214825</c:v>
                </c:pt>
                <c:pt idx="14">
                  <c:v>1.439198928572011</c:v>
                </c:pt>
                <c:pt idx="15">
                  <c:v>1.5109576107674112</c:v>
                </c:pt>
                <c:pt idx="16">
                  <c:v>1.5495573785094294</c:v>
                </c:pt>
                <c:pt idx="17">
                  <c:v>1.5664453433767898</c:v>
                </c:pt>
                <c:pt idx="18">
                  <c:v>1.5671837599231095</c:v>
                </c:pt>
                <c:pt idx="19">
                  <c:v>1.5553061237542709</c:v>
                </c:pt>
                <c:pt idx="20">
                  <c:v>1.5410546186656862</c:v>
                </c:pt>
                <c:pt idx="21">
                  <c:v>1.5193590475838075</c:v>
                </c:pt>
                <c:pt idx="22">
                  <c:v>1.4970538376167828</c:v>
                </c:pt>
                <c:pt idx="23">
                  <c:v>1.4751550442838552</c:v>
                </c:pt>
                <c:pt idx="24">
                  <c:v>1.4474677193879639</c:v>
                </c:pt>
                <c:pt idx="25">
                  <c:v>1.4216436299870068</c:v>
                </c:pt>
                <c:pt idx="26">
                  <c:v>1.4118530452865463</c:v>
                </c:pt>
                <c:pt idx="27">
                  <c:v>1.4199372051911223</c:v>
                </c:pt>
                <c:pt idx="28">
                  <c:v>1.4395534035763577</c:v>
                </c:pt>
                <c:pt idx="29">
                  <c:v>1.4668746381228341</c:v>
                </c:pt>
                <c:pt idx="30">
                  <c:v>1.5009505664850358</c:v>
                </c:pt>
                <c:pt idx="31">
                  <c:v>1.5426683042615035</c:v>
                </c:pt>
                <c:pt idx="32">
                  <c:v>1.576293327088234</c:v>
                </c:pt>
                <c:pt idx="33">
                  <c:v>1.5773139841866883</c:v>
                </c:pt>
                <c:pt idx="34">
                  <c:v>1.5537717018601231</c:v>
                </c:pt>
                <c:pt idx="35">
                  <c:v>1.5238542456299016</c:v>
                </c:pt>
                <c:pt idx="36">
                  <c:v>1.4832497795402158</c:v>
                </c:pt>
                <c:pt idx="37">
                  <c:v>1.4271962541437939</c:v>
                </c:pt>
                <c:pt idx="38">
                  <c:v>1.3635382695351121</c:v>
                </c:pt>
                <c:pt idx="39">
                  <c:v>1.2982150292981511</c:v>
                </c:pt>
                <c:pt idx="40">
                  <c:v>1.2433220436443824</c:v>
                </c:pt>
                <c:pt idx="41">
                  <c:v>1.1902240132880955</c:v>
                </c:pt>
                <c:pt idx="42">
                  <c:v>1.1375240305482497</c:v>
                </c:pt>
                <c:pt idx="43">
                  <c:v>1.0672150191291796</c:v>
                </c:pt>
                <c:pt idx="44">
                  <c:v>1.0033958296057737</c:v>
                </c:pt>
                <c:pt idx="45">
                  <c:v>0.94613879746297158</c:v>
                </c:pt>
                <c:pt idx="46">
                  <c:v>0.88745809858851599</c:v>
                </c:pt>
                <c:pt idx="47">
                  <c:v>0.83085304558145645</c:v>
                </c:pt>
                <c:pt idx="48">
                  <c:v>0.77582489465328897</c:v>
                </c:pt>
                <c:pt idx="49">
                  <c:v>0.72912374235393329</c:v>
                </c:pt>
                <c:pt idx="50">
                  <c:v>0.68954493166928821</c:v>
                </c:pt>
                <c:pt idx="51">
                  <c:v>0.65254027860999542</c:v>
                </c:pt>
                <c:pt idx="52">
                  <c:v>0.60643354028284036</c:v>
                </c:pt>
                <c:pt idx="53">
                  <c:v>0.54783893413250317</c:v>
                </c:pt>
                <c:pt idx="54">
                  <c:v>0.47765611910683942</c:v>
                </c:pt>
                <c:pt idx="55">
                  <c:v>0.38429334097181694</c:v>
                </c:pt>
                <c:pt idx="56">
                  <c:v>0.28313241058849697</c:v>
                </c:pt>
                <c:pt idx="57">
                  <c:v>0.18796367876915687</c:v>
                </c:pt>
                <c:pt idx="58">
                  <c:v>9.6005822751913161E-2</c:v>
                </c:pt>
                <c:pt idx="59">
                  <c:v>1.5767660663380312E-2</c:v>
                </c:pt>
                <c:pt idx="60">
                  <c:v>-4.0669644678102662E-2</c:v>
                </c:pt>
                <c:pt idx="61">
                  <c:v>-7.9137802958685499E-2</c:v>
                </c:pt>
                <c:pt idx="62">
                  <c:v>-0.10047679682864863</c:v>
                </c:pt>
                <c:pt idx="63">
                  <c:v>-0.12042138871853236</c:v>
                </c:pt>
                <c:pt idx="64">
                  <c:v>-0.12955661867859689</c:v>
                </c:pt>
                <c:pt idx="65">
                  <c:v>-0.14693745219772836</c:v>
                </c:pt>
                <c:pt idx="66">
                  <c:v>-0.16824043809430894</c:v>
                </c:pt>
                <c:pt idx="67">
                  <c:v>-0.21347592037854263</c:v>
                </c:pt>
                <c:pt idx="68">
                  <c:v>-0.28218158954297834</c:v>
                </c:pt>
                <c:pt idx="69">
                  <c:v>-0.36741578158315269</c:v>
                </c:pt>
                <c:pt idx="70">
                  <c:v>-0.46169280346337693</c:v>
                </c:pt>
                <c:pt idx="71">
                  <c:v>-0.57335264904571803</c:v>
                </c:pt>
                <c:pt idx="72">
                  <c:v>-0.68300394174063794</c:v>
                </c:pt>
                <c:pt idx="73">
                  <c:v>-0.79382370003609226</c:v>
                </c:pt>
                <c:pt idx="74">
                  <c:v>-0.90254351508212338</c:v>
                </c:pt>
                <c:pt idx="75">
                  <c:v>-1.0005953331942927</c:v>
                </c:pt>
                <c:pt idx="76">
                  <c:v>-1.0803919118612515</c:v>
                </c:pt>
                <c:pt idx="77">
                  <c:v>-1.1687448345313238</c:v>
                </c:pt>
                <c:pt idx="78">
                  <c:v>-1.2558034724034766</c:v>
                </c:pt>
                <c:pt idx="79">
                  <c:v>-1.3304767416992391</c:v>
                </c:pt>
                <c:pt idx="80">
                  <c:v>-1.3993746530599389</c:v>
                </c:pt>
                <c:pt idx="81">
                  <c:v>-1.4604041882462826</c:v>
                </c:pt>
                <c:pt idx="82">
                  <c:v>-1.5131650352378014</c:v>
                </c:pt>
                <c:pt idx="83">
                  <c:v>-1.5617080958598168</c:v>
                </c:pt>
                <c:pt idx="84">
                  <c:v>-1.6144264505176633</c:v>
                </c:pt>
                <c:pt idx="85">
                  <c:v>-1.6614040809640112</c:v>
                </c:pt>
                <c:pt idx="86">
                  <c:v>-1.6868874920613162</c:v>
                </c:pt>
                <c:pt idx="87">
                  <c:v>-1.687336336165377</c:v>
                </c:pt>
                <c:pt idx="88">
                  <c:v>-1.6559397884205456</c:v>
                </c:pt>
                <c:pt idx="89">
                  <c:v>-1.5999020966330142</c:v>
                </c:pt>
                <c:pt idx="90">
                  <c:v>-1.5203718696950286</c:v>
                </c:pt>
                <c:pt idx="91">
                  <c:v>-1.4241085970214391</c:v>
                </c:pt>
                <c:pt idx="92">
                  <c:v>-1.3210723536291711</c:v>
                </c:pt>
                <c:pt idx="93">
                  <c:v>-1.221765328007288</c:v>
                </c:pt>
                <c:pt idx="94">
                  <c:v>-1.1340772907572625</c:v>
                </c:pt>
                <c:pt idx="95">
                  <c:v>-1.0577578446599527</c:v>
                </c:pt>
                <c:pt idx="96">
                  <c:v>-1.0110542435371737</c:v>
                </c:pt>
                <c:pt idx="97">
                  <c:v>-0.97172952777116384</c:v>
                </c:pt>
                <c:pt idx="98">
                  <c:v>-0.94309867504323563</c:v>
                </c:pt>
                <c:pt idx="99">
                  <c:v>-0.91940508333678195</c:v>
                </c:pt>
                <c:pt idx="100">
                  <c:v>-0.89300674930968271</c:v>
                </c:pt>
                <c:pt idx="101">
                  <c:v>-0.86856932877577031</c:v>
                </c:pt>
                <c:pt idx="102">
                  <c:v>-0.82551707645640149</c:v>
                </c:pt>
                <c:pt idx="103">
                  <c:v>-0.78265993749518381</c:v>
                </c:pt>
                <c:pt idx="104">
                  <c:v>-0.74948191062992986</c:v>
                </c:pt>
                <c:pt idx="105">
                  <c:v>-0.70884033626304865</c:v>
                </c:pt>
                <c:pt idx="106">
                  <c:v>-0.67281059166534818</c:v>
                </c:pt>
                <c:pt idx="107">
                  <c:v>-0.64640848631689229</c:v>
                </c:pt>
                <c:pt idx="108">
                  <c:v>-0.62435610343052206</c:v>
                </c:pt>
                <c:pt idx="109">
                  <c:v>-0.60747528152427643</c:v>
                </c:pt>
                <c:pt idx="110">
                  <c:v>-0.58599722404390753</c:v>
                </c:pt>
                <c:pt idx="111">
                  <c:v>-0.56573570973190479</c:v>
                </c:pt>
                <c:pt idx="112">
                  <c:v>-0.54792394696575952</c:v>
                </c:pt>
                <c:pt idx="113">
                  <c:v>-0.53803338823782776</c:v>
                </c:pt>
                <c:pt idx="114">
                  <c:v>-0.52873036357944136</c:v>
                </c:pt>
                <c:pt idx="115">
                  <c:v>-0.52577904506963313</c:v>
                </c:pt>
                <c:pt idx="116">
                  <c:v>-0.52720110655188235</c:v>
                </c:pt>
                <c:pt idx="117">
                  <c:v>-0.54508532410745736</c:v>
                </c:pt>
                <c:pt idx="118">
                  <c:v>-0.5706291897366027</c:v>
                </c:pt>
                <c:pt idx="119">
                  <c:v>-0.5844540015105345</c:v>
                </c:pt>
                <c:pt idx="120">
                  <c:v>-0.59908755520470547</c:v>
                </c:pt>
                <c:pt idx="121">
                  <c:v>-0.60284189462627413</c:v>
                </c:pt>
                <c:pt idx="122">
                  <c:v>-0.59198432378849686</c:v>
                </c:pt>
                <c:pt idx="123">
                  <c:v>-0.57549590277216711</c:v>
                </c:pt>
                <c:pt idx="124">
                  <c:v>-0.54737273299572764</c:v>
                </c:pt>
                <c:pt idx="125">
                  <c:v>-0.50484478661035881</c:v>
                </c:pt>
                <c:pt idx="126">
                  <c:v>-0.458993727775525</c:v>
                </c:pt>
                <c:pt idx="127">
                  <c:v>-0.42262808136649732</c:v>
                </c:pt>
                <c:pt idx="128">
                  <c:v>-0.3971394040814305</c:v>
                </c:pt>
                <c:pt idx="129">
                  <c:v>-0.372676975645514</c:v>
                </c:pt>
                <c:pt idx="130">
                  <c:v>-0.31817962370394859</c:v>
                </c:pt>
                <c:pt idx="131">
                  <c:v>-0.27107977719121329</c:v>
                </c:pt>
                <c:pt idx="132">
                  <c:v>-0.22296917440618125</c:v>
                </c:pt>
                <c:pt idx="133">
                  <c:v>-0.1567745071533837</c:v>
                </c:pt>
                <c:pt idx="134">
                  <c:v>-9.1451828757623588E-2</c:v>
                </c:pt>
                <c:pt idx="135">
                  <c:v>-3.1965655683869443E-2</c:v>
                </c:pt>
                <c:pt idx="136">
                  <c:v>9.9677987834709825E-3</c:v>
                </c:pt>
                <c:pt idx="137">
                  <c:v>4.585809685583371E-2</c:v>
                </c:pt>
                <c:pt idx="138">
                  <c:v>7.9803772794546438E-2</c:v>
                </c:pt>
                <c:pt idx="139">
                  <c:v>0.11822733954547983</c:v>
                </c:pt>
                <c:pt idx="140">
                  <c:v>0.1685015059512118</c:v>
                </c:pt>
                <c:pt idx="141">
                  <c:v>0.27184486340375091</c:v>
                </c:pt>
                <c:pt idx="142">
                  <c:v>0.42012334439602694</c:v>
                </c:pt>
                <c:pt idx="143">
                  <c:v>0.60043972981271332</c:v>
                </c:pt>
                <c:pt idx="144">
                  <c:v>0.77996456451103047</c:v>
                </c:pt>
                <c:pt idx="145">
                  <c:v>0.95067637992701537</c:v>
                </c:pt>
                <c:pt idx="146">
                  <c:v>1.1210220906429738</c:v>
                </c:pt>
                <c:pt idx="147">
                  <c:v>1.2791748618042502</c:v>
                </c:pt>
                <c:pt idx="148">
                  <c:v>1.4393794917095701</c:v>
                </c:pt>
                <c:pt idx="149">
                  <c:v>1.5770660023558125</c:v>
                </c:pt>
                <c:pt idx="150">
                  <c:v>1.7041853596266341</c:v>
                </c:pt>
                <c:pt idx="151">
                  <c:v>1.8031248929542152</c:v>
                </c:pt>
                <c:pt idx="152">
                  <c:v>1.876222407492329</c:v>
                </c:pt>
                <c:pt idx="153">
                  <c:v>1.9304389638333539</c:v>
                </c:pt>
                <c:pt idx="154">
                  <c:v>1.9832887207125514</c:v>
                </c:pt>
                <c:pt idx="155">
                  <c:v>1.9940081004272205</c:v>
                </c:pt>
                <c:pt idx="156">
                  <c:v>1.9714593147763972</c:v>
                </c:pt>
                <c:pt idx="157">
                  <c:v>1.930810055688952</c:v>
                </c:pt>
                <c:pt idx="158">
                  <c:v>1.8920217486431061</c:v>
                </c:pt>
                <c:pt idx="159">
                  <c:v>1.8524399854715652</c:v>
                </c:pt>
                <c:pt idx="160">
                  <c:v>1.8036724448251698</c:v>
                </c:pt>
                <c:pt idx="161">
                  <c:v>1.7300431199838033</c:v>
                </c:pt>
                <c:pt idx="162">
                  <c:v>1.6356421500091065</c:v>
                </c:pt>
                <c:pt idx="163">
                  <c:v>1.5221035794594644</c:v>
                </c:pt>
                <c:pt idx="164">
                  <c:v>1.4143688684769384</c:v>
                </c:pt>
                <c:pt idx="165">
                  <c:v>1.3008896352495785</c:v>
                </c:pt>
                <c:pt idx="166">
                  <c:v>1.1851981834732694</c:v>
                </c:pt>
                <c:pt idx="167">
                  <c:v>1.0783439855007695</c:v>
                </c:pt>
                <c:pt idx="168">
                  <c:v>0.96357992397024095</c:v>
                </c:pt>
                <c:pt idx="169">
                  <c:v>0.85214527785344174</c:v>
                </c:pt>
                <c:pt idx="170">
                  <c:v>0.74446320340982486</c:v>
                </c:pt>
                <c:pt idx="171">
                  <c:v>0.66238610154493871</c:v>
                </c:pt>
                <c:pt idx="172">
                  <c:v>0.6106377853222138</c:v>
                </c:pt>
                <c:pt idx="173">
                  <c:v>0.57331679568500449</c:v>
                </c:pt>
                <c:pt idx="174">
                  <c:v>0.56563131779021647</c:v>
                </c:pt>
                <c:pt idx="175">
                  <c:v>0.57962310577111353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873184"/>
        <c:axId val="1104873664"/>
      </c:lineChart>
      <c:dateAx>
        <c:axId val="1104873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664"/>
        <c:crosses val="autoZero"/>
        <c:auto val="1"/>
        <c:lblOffset val="100"/>
        <c:baseTimeUnit val="days"/>
      </c:dateAx>
      <c:valAx>
        <c:axId val="11048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EMA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MACD!$B$17:$B$192</c:f>
              <c:numCache>
                <c:formatCode>General</c:formatCode>
                <c:ptCount val="176"/>
                <c:pt idx="0">
                  <c:v>65.290000000000006</c:v>
                </c:pt>
                <c:pt idx="1">
                  <c:v>64.77</c:v>
                </c:pt>
                <c:pt idx="2">
                  <c:v>64.959999999999994</c:v>
                </c:pt>
                <c:pt idx="3">
                  <c:v>65.81</c:v>
                </c:pt>
                <c:pt idx="4">
                  <c:v>66.069999999999993</c:v>
                </c:pt>
                <c:pt idx="5">
                  <c:v>67.05</c:v>
                </c:pt>
                <c:pt idx="6">
                  <c:v>66.83</c:v>
                </c:pt>
                <c:pt idx="7">
                  <c:v>67.680000000000007</c:v>
                </c:pt>
                <c:pt idx="8">
                  <c:v>66.739999999999995</c:v>
                </c:pt>
                <c:pt idx="9">
                  <c:v>67.959999999999994</c:v>
                </c:pt>
                <c:pt idx="10">
                  <c:v>69.33</c:v>
                </c:pt>
                <c:pt idx="11">
                  <c:v>68.099999999999994</c:v>
                </c:pt>
                <c:pt idx="12">
                  <c:v>68.05</c:v>
                </c:pt>
                <c:pt idx="13">
                  <c:v>68.459999999999994</c:v>
                </c:pt>
                <c:pt idx="14">
                  <c:v>68.73</c:v>
                </c:pt>
                <c:pt idx="15">
                  <c:v>68.680000000000007</c:v>
                </c:pt>
                <c:pt idx="16">
                  <c:v>68.17</c:v>
                </c:pt>
                <c:pt idx="17">
                  <c:v>68.459999999999994</c:v>
                </c:pt>
                <c:pt idx="18">
                  <c:v>68.58</c:v>
                </c:pt>
                <c:pt idx="19">
                  <c:v>68.650000000000006</c:v>
                </c:pt>
                <c:pt idx="20">
                  <c:v>69.180000000000007</c:v>
                </c:pt>
                <c:pt idx="21">
                  <c:v>68.98</c:v>
                </c:pt>
                <c:pt idx="22">
                  <c:v>69.38</c:v>
                </c:pt>
                <c:pt idx="23">
                  <c:v>69.569999999999993</c:v>
                </c:pt>
                <c:pt idx="24">
                  <c:v>69.33</c:v>
                </c:pt>
                <c:pt idx="25">
                  <c:v>69.790000000000006</c:v>
                </c:pt>
                <c:pt idx="26">
                  <c:v>70.84</c:v>
                </c:pt>
                <c:pt idx="27">
                  <c:v>71.5</c:v>
                </c:pt>
                <c:pt idx="28">
                  <c:v>71.75</c:v>
                </c:pt>
                <c:pt idx="29">
                  <c:v>72.05</c:v>
                </c:pt>
                <c:pt idx="30">
                  <c:v>72.47</c:v>
                </c:pt>
                <c:pt idx="31">
                  <c:v>73.010000000000005</c:v>
                </c:pt>
                <c:pt idx="32">
                  <c:v>72.56</c:v>
                </c:pt>
                <c:pt idx="33">
                  <c:v>71.17</c:v>
                </c:pt>
                <c:pt idx="34">
                  <c:v>71.14</c:v>
                </c:pt>
                <c:pt idx="35">
                  <c:v>71.849999999999994</c:v>
                </c:pt>
                <c:pt idx="36">
                  <c:v>71.55</c:v>
                </c:pt>
                <c:pt idx="37">
                  <c:v>71.08</c:v>
                </c:pt>
                <c:pt idx="38">
                  <c:v>71.23</c:v>
                </c:pt>
                <c:pt idx="39">
                  <c:v>71.41</c:v>
                </c:pt>
                <c:pt idx="40">
                  <c:v>72.099999999999994</c:v>
                </c:pt>
                <c:pt idx="41">
                  <c:v>71.8</c:v>
                </c:pt>
                <c:pt idx="42">
                  <c:v>71.75</c:v>
                </c:pt>
                <c:pt idx="43">
                  <c:v>70.62</c:v>
                </c:pt>
                <c:pt idx="44">
                  <c:v>71.64</c:v>
                </c:pt>
                <c:pt idx="45">
                  <c:v>71.73</c:v>
                </c:pt>
                <c:pt idx="46">
                  <c:v>71.33</c:v>
                </c:pt>
                <c:pt idx="47">
                  <c:v>71.45</c:v>
                </c:pt>
                <c:pt idx="48">
                  <c:v>71.400000000000006</c:v>
                </c:pt>
                <c:pt idx="49">
                  <c:v>71.790000000000006</c:v>
                </c:pt>
                <c:pt idx="50">
                  <c:v>71.86</c:v>
                </c:pt>
                <c:pt idx="51">
                  <c:v>71.709999999999994</c:v>
                </c:pt>
                <c:pt idx="52">
                  <c:v>71.010000000000005</c:v>
                </c:pt>
                <c:pt idx="53">
                  <c:v>70.52</c:v>
                </c:pt>
                <c:pt idx="54">
                  <c:v>70.17</c:v>
                </c:pt>
                <c:pt idx="55">
                  <c:v>69.010000000000005</c:v>
                </c:pt>
                <c:pt idx="56">
                  <c:v>69.180000000000007</c:v>
                </c:pt>
                <c:pt idx="57">
                  <c:v>69.569999999999993</c:v>
                </c:pt>
                <c:pt idx="58">
                  <c:v>69.25</c:v>
                </c:pt>
                <c:pt idx="59">
                  <c:v>69.569999999999993</c:v>
                </c:pt>
                <c:pt idx="60">
                  <c:v>70.34</c:v>
                </c:pt>
                <c:pt idx="61">
                  <c:v>70.34</c:v>
                </c:pt>
                <c:pt idx="62">
                  <c:v>70.569999999999993</c:v>
                </c:pt>
                <c:pt idx="63">
                  <c:v>69.900000000000006</c:v>
                </c:pt>
                <c:pt idx="64">
                  <c:v>70.44</c:v>
                </c:pt>
                <c:pt idx="65">
                  <c:v>69.45</c:v>
                </c:pt>
                <c:pt idx="66">
                  <c:v>69.45</c:v>
                </c:pt>
                <c:pt idx="67">
                  <c:v>68.010000000000005</c:v>
                </c:pt>
                <c:pt idx="68">
                  <c:v>67.3</c:v>
                </c:pt>
                <c:pt idx="69">
                  <c:v>66.92</c:v>
                </c:pt>
                <c:pt idx="70">
                  <c:v>66.67</c:v>
                </c:pt>
                <c:pt idx="71">
                  <c:v>65.56</c:v>
                </c:pt>
                <c:pt idx="72">
                  <c:v>65.92</c:v>
                </c:pt>
                <c:pt idx="73">
                  <c:v>65.31</c:v>
                </c:pt>
                <c:pt idx="74">
                  <c:v>65.010000000000005</c:v>
                </c:pt>
                <c:pt idx="75">
                  <c:v>65.11</c:v>
                </c:pt>
                <c:pt idx="76">
                  <c:v>65.37</c:v>
                </c:pt>
                <c:pt idx="77">
                  <c:v>63.7</c:v>
                </c:pt>
                <c:pt idx="78">
                  <c:v>63.66</c:v>
                </c:pt>
                <c:pt idx="79">
                  <c:v>63.92</c:v>
                </c:pt>
                <c:pt idx="80">
                  <c:v>63.36</c:v>
                </c:pt>
                <c:pt idx="81">
                  <c:v>63.2</c:v>
                </c:pt>
                <c:pt idx="82">
                  <c:v>63</c:v>
                </c:pt>
                <c:pt idx="83">
                  <c:v>62.55</c:v>
                </c:pt>
                <c:pt idx="84">
                  <c:v>61.74</c:v>
                </c:pt>
                <c:pt idx="85">
                  <c:v>61.86</c:v>
                </c:pt>
                <c:pt idx="86">
                  <c:v>62.59</c:v>
                </c:pt>
                <c:pt idx="87">
                  <c:v>62.99</c:v>
                </c:pt>
                <c:pt idx="88">
                  <c:v>63.76</c:v>
                </c:pt>
                <c:pt idx="89">
                  <c:v>63.92</c:v>
                </c:pt>
                <c:pt idx="90">
                  <c:v>64.38</c:v>
                </c:pt>
                <c:pt idx="91">
                  <c:v>64.55</c:v>
                </c:pt>
                <c:pt idx="92">
                  <c:v>64.430000000000007</c:v>
                </c:pt>
                <c:pt idx="93">
                  <c:v>64.08</c:v>
                </c:pt>
                <c:pt idx="94">
                  <c:v>63.65</c:v>
                </c:pt>
                <c:pt idx="95">
                  <c:v>63.52</c:v>
                </c:pt>
                <c:pt idx="96">
                  <c:v>62.21</c:v>
                </c:pt>
                <c:pt idx="97">
                  <c:v>62.92</c:v>
                </c:pt>
                <c:pt idx="98">
                  <c:v>62.53</c:v>
                </c:pt>
                <c:pt idx="99">
                  <c:v>62.6</c:v>
                </c:pt>
                <c:pt idx="100">
                  <c:v>62.91</c:v>
                </c:pt>
                <c:pt idx="101">
                  <c:v>62.64</c:v>
                </c:pt>
                <c:pt idx="102">
                  <c:v>63.84</c:v>
                </c:pt>
                <c:pt idx="103">
                  <c:v>63.12</c:v>
                </c:pt>
                <c:pt idx="104">
                  <c:v>62.55</c:v>
                </c:pt>
                <c:pt idx="105">
                  <c:v>63.4</c:v>
                </c:pt>
                <c:pt idx="106">
                  <c:v>62.85</c:v>
                </c:pt>
                <c:pt idx="107">
                  <c:v>62.45</c:v>
                </c:pt>
                <c:pt idx="108">
                  <c:v>62.55</c:v>
                </c:pt>
                <c:pt idx="109">
                  <c:v>62.38</c:v>
                </c:pt>
                <c:pt idx="110">
                  <c:v>62.84</c:v>
                </c:pt>
                <c:pt idx="111">
                  <c:v>62.57</c:v>
                </c:pt>
                <c:pt idx="112">
                  <c:v>62.45</c:v>
                </c:pt>
                <c:pt idx="113">
                  <c:v>62.03</c:v>
                </c:pt>
                <c:pt idx="114">
                  <c:v>62.26</c:v>
                </c:pt>
                <c:pt idx="115">
                  <c:v>61.84</c:v>
                </c:pt>
                <c:pt idx="116">
                  <c:v>61.75</c:v>
                </c:pt>
                <c:pt idx="117">
                  <c:v>60.81</c:v>
                </c:pt>
                <c:pt idx="118">
                  <c:v>60.84</c:v>
                </c:pt>
                <c:pt idx="119">
                  <c:v>61.71</c:v>
                </c:pt>
                <c:pt idx="120">
                  <c:v>61.07</c:v>
                </c:pt>
                <c:pt idx="121">
                  <c:v>61.65</c:v>
                </c:pt>
                <c:pt idx="122">
                  <c:v>62.04</c:v>
                </c:pt>
                <c:pt idx="123">
                  <c:v>61.77</c:v>
                </c:pt>
                <c:pt idx="124">
                  <c:v>62.25</c:v>
                </c:pt>
                <c:pt idx="125">
                  <c:v>62.71</c:v>
                </c:pt>
                <c:pt idx="126">
                  <c:v>62.42</c:v>
                </c:pt>
                <c:pt idx="127">
                  <c:v>61.78</c:v>
                </c:pt>
                <c:pt idx="128">
                  <c:v>61.53</c:v>
                </c:pt>
                <c:pt idx="129">
                  <c:v>61.92</c:v>
                </c:pt>
                <c:pt idx="130">
                  <c:v>63.87</c:v>
                </c:pt>
                <c:pt idx="131">
                  <c:v>62.36</c:v>
                </c:pt>
                <c:pt idx="132">
                  <c:v>62.83</c:v>
                </c:pt>
                <c:pt idx="133">
                  <c:v>64.05</c:v>
                </c:pt>
                <c:pt idx="134">
                  <c:v>63.48</c:v>
                </c:pt>
                <c:pt idx="135">
                  <c:v>63.35</c:v>
                </c:pt>
                <c:pt idx="136">
                  <c:v>62.67</c:v>
                </c:pt>
                <c:pt idx="137">
                  <c:v>63.12</c:v>
                </c:pt>
                <c:pt idx="138">
                  <c:v>63.36</c:v>
                </c:pt>
                <c:pt idx="139">
                  <c:v>63.84</c:v>
                </c:pt>
                <c:pt idx="140">
                  <c:v>64.55</c:v>
                </c:pt>
                <c:pt idx="141">
                  <c:v>67.599999999999994</c:v>
                </c:pt>
                <c:pt idx="142">
                  <c:v>68.709999999999994</c:v>
                </c:pt>
                <c:pt idx="143">
                  <c:v>69.5</c:v>
                </c:pt>
                <c:pt idx="144">
                  <c:v>68.87</c:v>
                </c:pt>
                <c:pt idx="145">
                  <c:v>69.05</c:v>
                </c:pt>
                <c:pt idx="146">
                  <c:v>70.069999999999993</c:v>
                </c:pt>
                <c:pt idx="147">
                  <c:v>70.040000000000006</c:v>
                </c:pt>
                <c:pt idx="148">
                  <c:v>71.349999999999994</c:v>
                </c:pt>
                <c:pt idx="149">
                  <c:v>70.59</c:v>
                </c:pt>
                <c:pt idx="150">
                  <c:v>71.489999999999995</c:v>
                </c:pt>
                <c:pt idx="151">
                  <c:v>70.8</c:v>
                </c:pt>
                <c:pt idx="152">
                  <c:v>70.87</c:v>
                </c:pt>
                <c:pt idx="153">
                  <c:v>71.209999999999994</c:v>
                </c:pt>
                <c:pt idx="154">
                  <c:v>72.319999999999993</c:v>
                </c:pt>
                <c:pt idx="155">
                  <c:v>70.19</c:v>
                </c:pt>
                <c:pt idx="156">
                  <c:v>70.08</c:v>
                </c:pt>
                <c:pt idx="157">
                  <c:v>70.459999999999994</c:v>
                </c:pt>
                <c:pt idx="158">
                  <c:v>71.430000000000007</c:v>
                </c:pt>
                <c:pt idx="159">
                  <c:v>71.45</c:v>
                </c:pt>
                <c:pt idx="160">
                  <c:v>71.040000000000006</c:v>
                </c:pt>
                <c:pt idx="161">
                  <c:v>69.94</c:v>
                </c:pt>
                <c:pt idx="162">
                  <c:v>69.62</c:v>
                </c:pt>
                <c:pt idx="163">
                  <c:v>69.16</c:v>
                </c:pt>
                <c:pt idx="164">
                  <c:v>70.12</c:v>
                </c:pt>
                <c:pt idx="165">
                  <c:v>69.38</c:v>
                </c:pt>
                <c:pt idx="166">
                  <c:v>69.28</c:v>
                </c:pt>
                <c:pt idx="167">
                  <c:v>69.709999999999994</c:v>
                </c:pt>
                <c:pt idx="168">
                  <c:v>68.67</c:v>
                </c:pt>
                <c:pt idx="169">
                  <c:v>68.95</c:v>
                </c:pt>
                <c:pt idx="170">
                  <c:v>68.81</c:v>
                </c:pt>
                <c:pt idx="171">
                  <c:v>70.02</c:v>
                </c:pt>
                <c:pt idx="172">
                  <c:v>70.739999999999995</c:v>
                </c:pt>
                <c:pt idx="173">
                  <c:v>70.37</c:v>
                </c:pt>
                <c:pt idx="174">
                  <c:v>71.62</c:v>
                </c:pt>
                <c:pt idx="175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D-4E07-849D-3AC5A7A5050C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D-4E07-849D-3AC5A7A5050C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D-4E07-849D-3AC5A7A50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553312"/>
        <c:axId val="989553792"/>
      </c:lineChart>
      <c:dateAx>
        <c:axId val="989553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792"/>
        <c:crosses val="autoZero"/>
        <c:auto val="1"/>
        <c:lblOffset val="100"/>
        <c:baseTimeUnit val="days"/>
      </c:dateAx>
      <c:valAx>
        <c:axId val="989553792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RSI!$I$1</c:f>
              <c:strCache>
                <c:ptCount val="1"/>
                <c:pt idx="0">
                  <c:v>14-Day RSI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RSI!$A$11:$A$189</c:f>
              <c:numCache>
                <c:formatCode>m/d/yyyy</c:formatCode>
                <c:ptCount val="179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45494</c:v>
                </c:pt>
                <c:pt idx="5">
                  <c:v>45495</c:v>
                </c:pt>
                <c:pt idx="6">
                  <c:v>45496</c:v>
                </c:pt>
                <c:pt idx="7">
                  <c:v>45497</c:v>
                </c:pt>
                <c:pt idx="8">
                  <c:v>45498</c:v>
                </c:pt>
                <c:pt idx="9">
                  <c:v>45501</c:v>
                </c:pt>
                <c:pt idx="10">
                  <c:v>45502</c:v>
                </c:pt>
                <c:pt idx="11">
                  <c:v>45503</c:v>
                </c:pt>
                <c:pt idx="12">
                  <c:v>45504</c:v>
                </c:pt>
                <c:pt idx="13">
                  <c:v>45505</c:v>
                </c:pt>
                <c:pt idx="14">
                  <c:v>45508</c:v>
                </c:pt>
                <c:pt idx="15">
                  <c:v>45509</c:v>
                </c:pt>
                <c:pt idx="16">
                  <c:v>45510</c:v>
                </c:pt>
                <c:pt idx="17">
                  <c:v>45511</c:v>
                </c:pt>
                <c:pt idx="18">
                  <c:v>45512</c:v>
                </c:pt>
                <c:pt idx="19">
                  <c:v>45515</c:v>
                </c:pt>
                <c:pt idx="20">
                  <c:v>45516</c:v>
                </c:pt>
                <c:pt idx="21">
                  <c:v>45517</c:v>
                </c:pt>
                <c:pt idx="22">
                  <c:v>45518</c:v>
                </c:pt>
                <c:pt idx="23">
                  <c:v>45519</c:v>
                </c:pt>
                <c:pt idx="24">
                  <c:v>45522</c:v>
                </c:pt>
                <c:pt idx="25">
                  <c:v>45523</c:v>
                </c:pt>
                <c:pt idx="26">
                  <c:v>45524</c:v>
                </c:pt>
                <c:pt idx="27">
                  <c:v>45525</c:v>
                </c:pt>
                <c:pt idx="28">
                  <c:v>45526</c:v>
                </c:pt>
                <c:pt idx="29">
                  <c:v>45529</c:v>
                </c:pt>
                <c:pt idx="30">
                  <c:v>45530</c:v>
                </c:pt>
                <c:pt idx="31">
                  <c:v>45531</c:v>
                </c:pt>
                <c:pt idx="32">
                  <c:v>45532</c:v>
                </c:pt>
                <c:pt idx="33">
                  <c:v>45533</c:v>
                </c:pt>
                <c:pt idx="34">
                  <c:v>45537</c:v>
                </c:pt>
                <c:pt idx="35">
                  <c:v>45538</c:v>
                </c:pt>
                <c:pt idx="36">
                  <c:v>45539</c:v>
                </c:pt>
                <c:pt idx="37">
                  <c:v>45540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45550</c:v>
                </c:pt>
                <c:pt idx="44">
                  <c:v>45551</c:v>
                </c:pt>
                <c:pt idx="45">
                  <c:v>45552</c:v>
                </c:pt>
                <c:pt idx="46">
                  <c:v>45553</c:v>
                </c:pt>
                <c:pt idx="47">
                  <c:v>45554</c:v>
                </c:pt>
                <c:pt idx="48">
                  <c:v>45557</c:v>
                </c:pt>
                <c:pt idx="49">
                  <c:v>45558</c:v>
                </c:pt>
                <c:pt idx="50">
                  <c:v>45559</c:v>
                </c:pt>
                <c:pt idx="51">
                  <c:v>45560</c:v>
                </c:pt>
                <c:pt idx="52">
                  <c:v>45561</c:v>
                </c:pt>
                <c:pt idx="53">
                  <c:v>45564</c:v>
                </c:pt>
                <c:pt idx="54">
                  <c:v>45565</c:v>
                </c:pt>
                <c:pt idx="55">
                  <c:v>45566</c:v>
                </c:pt>
                <c:pt idx="56">
                  <c:v>45567</c:v>
                </c:pt>
                <c:pt idx="57">
                  <c:v>45568</c:v>
                </c:pt>
                <c:pt idx="58">
                  <c:v>45571</c:v>
                </c:pt>
                <c:pt idx="59">
                  <c:v>45572</c:v>
                </c:pt>
                <c:pt idx="60">
                  <c:v>45573</c:v>
                </c:pt>
                <c:pt idx="61">
                  <c:v>45574</c:v>
                </c:pt>
                <c:pt idx="62">
                  <c:v>45575</c:v>
                </c:pt>
                <c:pt idx="63">
                  <c:v>45578</c:v>
                </c:pt>
                <c:pt idx="64">
                  <c:v>45579</c:v>
                </c:pt>
                <c:pt idx="65">
                  <c:v>45580</c:v>
                </c:pt>
                <c:pt idx="66">
                  <c:v>45581</c:v>
                </c:pt>
                <c:pt idx="67">
                  <c:v>45582</c:v>
                </c:pt>
                <c:pt idx="68">
                  <c:v>45585</c:v>
                </c:pt>
                <c:pt idx="69">
                  <c:v>45586</c:v>
                </c:pt>
                <c:pt idx="70">
                  <c:v>45587</c:v>
                </c:pt>
                <c:pt idx="71">
                  <c:v>45588</c:v>
                </c:pt>
                <c:pt idx="72">
                  <c:v>45589</c:v>
                </c:pt>
                <c:pt idx="73">
                  <c:v>45593</c:v>
                </c:pt>
                <c:pt idx="74">
                  <c:v>45594</c:v>
                </c:pt>
                <c:pt idx="75">
                  <c:v>45595</c:v>
                </c:pt>
                <c:pt idx="76">
                  <c:v>45596</c:v>
                </c:pt>
                <c:pt idx="77">
                  <c:v>45597</c:v>
                </c:pt>
                <c:pt idx="78">
                  <c:v>45600</c:v>
                </c:pt>
                <c:pt idx="79">
                  <c:v>45601</c:v>
                </c:pt>
                <c:pt idx="80">
                  <c:v>45602</c:v>
                </c:pt>
                <c:pt idx="81">
                  <c:v>45603</c:v>
                </c:pt>
                <c:pt idx="82">
                  <c:v>45604</c:v>
                </c:pt>
                <c:pt idx="83">
                  <c:v>45607</c:v>
                </c:pt>
                <c:pt idx="84">
                  <c:v>45608</c:v>
                </c:pt>
                <c:pt idx="85">
                  <c:v>45609</c:v>
                </c:pt>
                <c:pt idx="86">
                  <c:v>45610</c:v>
                </c:pt>
                <c:pt idx="87">
                  <c:v>45611</c:v>
                </c:pt>
                <c:pt idx="88">
                  <c:v>45614</c:v>
                </c:pt>
                <c:pt idx="89">
                  <c:v>45615</c:v>
                </c:pt>
                <c:pt idx="90">
                  <c:v>45616</c:v>
                </c:pt>
                <c:pt idx="91">
                  <c:v>45617</c:v>
                </c:pt>
                <c:pt idx="92">
                  <c:v>45618</c:v>
                </c:pt>
                <c:pt idx="93">
                  <c:v>45621</c:v>
                </c:pt>
                <c:pt idx="94">
                  <c:v>45622</c:v>
                </c:pt>
                <c:pt idx="95">
                  <c:v>45623</c:v>
                </c:pt>
                <c:pt idx="96">
                  <c:v>45625</c:v>
                </c:pt>
                <c:pt idx="97">
                  <c:v>45628</c:v>
                </c:pt>
                <c:pt idx="98">
                  <c:v>45629</c:v>
                </c:pt>
                <c:pt idx="99">
                  <c:v>45630</c:v>
                </c:pt>
                <c:pt idx="100">
                  <c:v>45631</c:v>
                </c:pt>
                <c:pt idx="101">
                  <c:v>45632</c:v>
                </c:pt>
                <c:pt idx="102">
                  <c:v>45635</c:v>
                </c:pt>
                <c:pt idx="103">
                  <c:v>45636</c:v>
                </c:pt>
                <c:pt idx="104">
                  <c:v>45637</c:v>
                </c:pt>
                <c:pt idx="105">
                  <c:v>45638</c:v>
                </c:pt>
                <c:pt idx="106">
                  <c:v>45639</c:v>
                </c:pt>
                <c:pt idx="107">
                  <c:v>45642</c:v>
                </c:pt>
                <c:pt idx="108">
                  <c:v>45643</c:v>
                </c:pt>
                <c:pt idx="109">
                  <c:v>45644</c:v>
                </c:pt>
                <c:pt idx="110">
                  <c:v>45645</c:v>
                </c:pt>
                <c:pt idx="111">
                  <c:v>45646</c:v>
                </c:pt>
                <c:pt idx="112">
                  <c:v>45649</c:v>
                </c:pt>
                <c:pt idx="113">
                  <c:v>45650</c:v>
                </c:pt>
                <c:pt idx="114">
                  <c:v>45652</c:v>
                </c:pt>
                <c:pt idx="115">
                  <c:v>45653</c:v>
                </c:pt>
                <c:pt idx="116">
                  <c:v>45656</c:v>
                </c:pt>
                <c:pt idx="117">
                  <c:v>45657</c:v>
                </c:pt>
                <c:pt idx="118">
                  <c:v>45659</c:v>
                </c:pt>
                <c:pt idx="119">
                  <c:v>45660</c:v>
                </c:pt>
                <c:pt idx="120">
                  <c:v>45663</c:v>
                </c:pt>
                <c:pt idx="121">
                  <c:v>45664</c:v>
                </c:pt>
                <c:pt idx="122">
                  <c:v>45665</c:v>
                </c:pt>
                <c:pt idx="123">
                  <c:v>45667</c:v>
                </c:pt>
                <c:pt idx="124">
                  <c:v>45670</c:v>
                </c:pt>
                <c:pt idx="125">
                  <c:v>45671</c:v>
                </c:pt>
                <c:pt idx="126">
                  <c:v>45672</c:v>
                </c:pt>
                <c:pt idx="127">
                  <c:v>45673</c:v>
                </c:pt>
                <c:pt idx="128">
                  <c:v>45674</c:v>
                </c:pt>
                <c:pt idx="129">
                  <c:v>45678</c:v>
                </c:pt>
                <c:pt idx="130">
                  <c:v>45679</c:v>
                </c:pt>
                <c:pt idx="131">
                  <c:v>45680</c:v>
                </c:pt>
                <c:pt idx="132">
                  <c:v>45681</c:v>
                </c:pt>
                <c:pt idx="133">
                  <c:v>45684</c:v>
                </c:pt>
                <c:pt idx="134">
                  <c:v>45685</c:v>
                </c:pt>
                <c:pt idx="135">
                  <c:v>45686</c:v>
                </c:pt>
                <c:pt idx="136">
                  <c:v>45687</c:v>
                </c:pt>
                <c:pt idx="137">
                  <c:v>45688</c:v>
                </c:pt>
                <c:pt idx="138">
                  <c:v>45691</c:v>
                </c:pt>
                <c:pt idx="139">
                  <c:v>45692</c:v>
                </c:pt>
                <c:pt idx="140">
                  <c:v>45693</c:v>
                </c:pt>
                <c:pt idx="141">
                  <c:v>45694</c:v>
                </c:pt>
                <c:pt idx="142">
                  <c:v>45695</c:v>
                </c:pt>
                <c:pt idx="143">
                  <c:v>45698</c:v>
                </c:pt>
                <c:pt idx="144">
                  <c:v>45699</c:v>
                </c:pt>
                <c:pt idx="145">
                  <c:v>45700</c:v>
                </c:pt>
                <c:pt idx="146">
                  <c:v>45701</c:v>
                </c:pt>
                <c:pt idx="147">
                  <c:v>45702</c:v>
                </c:pt>
                <c:pt idx="148">
                  <c:v>45706</c:v>
                </c:pt>
                <c:pt idx="149">
                  <c:v>45707</c:v>
                </c:pt>
                <c:pt idx="150">
                  <c:v>45708</c:v>
                </c:pt>
                <c:pt idx="151">
                  <c:v>45709</c:v>
                </c:pt>
                <c:pt idx="152">
                  <c:v>45712</c:v>
                </c:pt>
                <c:pt idx="153">
                  <c:v>45713</c:v>
                </c:pt>
                <c:pt idx="154">
                  <c:v>45714</c:v>
                </c:pt>
                <c:pt idx="155">
                  <c:v>45715</c:v>
                </c:pt>
                <c:pt idx="156">
                  <c:v>45716</c:v>
                </c:pt>
                <c:pt idx="157">
                  <c:v>45719</c:v>
                </c:pt>
                <c:pt idx="158">
                  <c:v>45720</c:v>
                </c:pt>
                <c:pt idx="159">
                  <c:v>45721</c:v>
                </c:pt>
                <c:pt idx="160">
                  <c:v>45722</c:v>
                </c:pt>
                <c:pt idx="161">
                  <c:v>45723</c:v>
                </c:pt>
                <c:pt idx="162">
                  <c:v>45726</c:v>
                </c:pt>
                <c:pt idx="163">
                  <c:v>45727</c:v>
                </c:pt>
                <c:pt idx="164">
                  <c:v>45728</c:v>
                </c:pt>
                <c:pt idx="165">
                  <c:v>45729</c:v>
                </c:pt>
                <c:pt idx="166">
                  <c:v>45730</c:v>
                </c:pt>
                <c:pt idx="167">
                  <c:v>45733</c:v>
                </c:pt>
                <c:pt idx="168">
                  <c:v>45734</c:v>
                </c:pt>
                <c:pt idx="169">
                  <c:v>45735</c:v>
                </c:pt>
                <c:pt idx="170">
                  <c:v>45736</c:v>
                </c:pt>
                <c:pt idx="171">
                  <c:v>45737</c:v>
                </c:pt>
                <c:pt idx="172">
                  <c:v>45740</c:v>
                </c:pt>
                <c:pt idx="173">
                  <c:v>45741</c:v>
                </c:pt>
                <c:pt idx="174">
                  <c:v>45742</c:v>
                </c:pt>
                <c:pt idx="175">
                  <c:v>45743</c:v>
                </c:pt>
                <c:pt idx="176">
                  <c:v>45744</c:v>
                </c:pt>
                <c:pt idx="177">
                  <c:v>45746</c:v>
                </c:pt>
                <c:pt idx="178">
                  <c:v>45747</c:v>
                </c:pt>
              </c:numCache>
            </c:numRef>
          </c:cat>
          <c:val>
            <c:numRef>
              <c:f>RSI!$I$11:$I$189</c:f>
              <c:numCache>
                <c:formatCode>General</c:formatCode>
                <c:ptCount val="179"/>
                <c:pt idx="0">
                  <c:v>64.583333333333258</c:v>
                </c:pt>
                <c:pt idx="1">
                  <c:v>71.97209892200371</c:v>
                </c:pt>
                <c:pt idx="2">
                  <c:v>71.629690761687442</c:v>
                </c:pt>
                <c:pt idx="3">
                  <c:v>72.338310631465149</c:v>
                </c:pt>
                <c:pt idx="4">
                  <c:v>63.461667459904135</c:v>
                </c:pt>
                <c:pt idx="5">
                  <c:v>65.144669142978785</c:v>
                </c:pt>
                <c:pt idx="6">
                  <c:v>71.474822003215067</c:v>
                </c:pt>
                <c:pt idx="7">
                  <c:v>73.085016057312643</c:v>
                </c:pt>
                <c:pt idx="8">
                  <c:v>78.102460619477256</c:v>
                </c:pt>
                <c:pt idx="9">
                  <c:v>74.734322831632824</c:v>
                </c:pt>
                <c:pt idx="10">
                  <c:v>78.578143872435319</c:v>
                </c:pt>
                <c:pt idx="11">
                  <c:v>66.524756317499637</c:v>
                </c:pt>
                <c:pt idx="12">
                  <c:v>72.43473805717143</c:v>
                </c:pt>
                <c:pt idx="13">
                  <c:v>77.284589182317987</c:v>
                </c:pt>
                <c:pt idx="14">
                  <c:v>66.048869405469787</c:v>
                </c:pt>
                <c:pt idx="15">
                  <c:v>65.631166308966698</c:v>
                </c:pt>
                <c:pt idx="16">
                  <c:v>67.449043724801442</c:v>
                </c:pt>
                <c:pt idx="17">
                  <c:v>68.62593196819833</c:v>
                </c:pt>
                <c:pt idx="18">
                  <c:v>68.134650447708452</c:v>
                </c:pt>
                <c:pt idx="19">
                  <c:v>63.16735788045181</c:v>
                </c:pt>
                <c:pt idx="20">
                  <c:v>64.741444852869577</c:v>
                </c:pt>
                <c:pt idx="21">
                  <c:v>65.400368742210446</c:v>
                </c:pt>
                <c:pt idx="22">
                  <c:v>65.801858731491535</c:v>
                </c:pt>
                <c:pt idx="23">
                  <c:v>68.757871949859037</c:v>
                </c:pt>
                <c:pt idx="24">
                  <c:v>66.424567472804654</c:v>
                </c:pt>
                <c:pt idx="25">
                  <c:v>68.711475749650106</c:v>
                </c:pt>
                <c:pt idx="26">
                  <c:v>69.764931692218383</c:v>
                </c:pt>
                <c:pt idx="27">
                  <c:v>66.709575827131957</c:v>
                </c:pt>
                <c:pt idx="28">
                  <c:v>69.469457265508794</c:v>
                </c:pt>
                <c:pt idx="29">
                  <c:v>74.638026044009337</c:v>
                </c:pt>
                <c:pt idx="30">
                  <c:v>77.245620731434528</c:v>
                </c:pt>
                <c:pt idx="31">
                  <c:v>78.161545274598083</c:v>
                </c:pt>
                <c:pt idx="32">
                  <c:v>79.241384308291146</c:v>
                </c:pt>
                <c:pt idx="33">
                  <c:v>80.681579792808222</c:v>
                </c:pt>
                <c:pt idx="34">
                  <c:v>82.374703321346374</c:v>
                </c:pt>
                <c:pt idx="35">
                  <c:v>76.368055024380226</c:v>
                </c:pt>
                <c:pt idx="36">
                  <c:v>61.460086219510401</c:v>
                </c:pt>
                <c:pt idx="37">
                  <c:v>61.182482692745886</c:v>
                </c:pt>
                <c:pt idx="38">
                  <c:v>65.189852774643242</c:v>
                </c:pt>
                <c:pt idx="39">
                  <c:v>62.264876056996101</c:v>
                </c:pt>
                <c:pt idx="40">
                  <c:v>57.883050249885443</c:v>
                </c:pt>
                <c:pt idx="41">
                  <c:v>58.877693927919161</c:v>
                </c:pt>
                <c:pt idx="42">
                  <c:v>60.095555194583575</c:v>
                </c:pt>
                <c:pt idx="43">
                  <c:v>64.442756146634167</c:v>
                </c:pt>
                <c:pt idx="44">
                  <c:v>61.31514295734658</c:v>
                </c:pt>
                <c:pt idx="45">
                  <c:v>60.785633997511326</c:v>
                </c:pt>
                <c:pt idx="46">
                  <c:v>50.22844244232374</c:v>
                </c:pt>
                <c:pt idx="47">
                  <c:v>57.417684919986037</c:v>
                </c:pt>
                <c:pt idx="48">
                  <c:v>57.994236024810832</c:v>
                </c:pt>
                <c:pt idx="49">
                  <c:v>54.464637400384909</c:v>
                </c:pt>
                <c:pt idx="50">
                  <c:v>55.342726591404983</c:v>
                </c:pt>
                <c:pt idx="51">
                  <c:v>54.867957901482477</c:v>
                </c:pt>
                <c:pt idx="52">
                  <c:v>57.901613372123741</c:v>
                </c:pt>
                <c:pt idx="53">
                  <c:v>58.441569563741858</c:v>
                </c:pt>
                <c:pt idx="54">
                  <c:v>56.761509110588648</c:v>
                </c:pt>
                <c:pt idx="55">
                  <c:v>49.596085041828125</c:v>
                </c:pt>
                <c:pt idx="56">
                  <c:v>45.286463845142094</c:v>
                </c:pt>
                <c:pt idx="57">
                  <c:v>42.449088936255556</c:v>
                </c:pt>
                <c:pt idx="58">
                  <c:v>34.691218882255143</c:v>
                </c:pt>
                <c:pt idx="59">
                  <c:v>36.522149777097887</c:v>
                </c:pt>
                <c:pt idx="60">
                  <c:v>40.634011019511952</c:v>
                </c:pt>
                <c:pt idx="61">
                  <c:v>38.434110082126388</c:v>
                </c:pt>
                <c:pt idx="62">
                  <c:v>41.825891456827101</c:v>
                </c:pt>
                <c:pt idx="63">
                  <c:v>49.093424318869978</c:v>
                </c:pt>
                <c:pt idx="64">
                  <c:v>49.093424318869978</c:v>
                </c:pt>
                <c:pt idx="65">
                  <c:v>51.205151075149701</c:v>
                </c:pt>
                <c:pt idx="66">
                  <c:v>45.308863499129934</c:v>
                </c:pt>
                <c:pt idx="67">
                  <c:v>50.278377698522078</c:v>
                </c:pt>
                <c:pt idx="68">
                  <c:v>42.630461210942187</c:v>
                </c:pt>
                <c:pt idx="69">
                  <c:v>42.630461210942187</c:v>
                </c:pt>
                <c:pt idx="70">
                  <c:v>33.925213485581054</c:v>
                </c:pt>
                <c:pt idx="71">
                  <c:v>30.606599605653301</c:v>
                </c:pt>
                <c:pt idx="72">
                  <c:v>28.973028792693214</c:v>
                </c:pt>
                <c:pt idx="73">
                  <c:v>27.917335073618759</c:v>
                </c:pt>
                <c:pt idx="74">
                  <c:v>23.775105654903641</c:v>
                </c:pt>
                <c:pt idx="75">
                  <c:v>27.530698231402837</c:v>
                </c:pt>
                <c:pt idx="76">
                  <c:v>25.259675767156267</c:v>
                </c:pt>
                <c:pt idx="77">
                  <c:v>24.202282284648021</c:v>
                </c:pt>
                <c:pt idx="78">
                  <c:v>25.324432043776298</c:v>
                </c:pt>
                <c:pt idx="79">
                  <c:v>28.296725675106472</c:v>
                </c:pt>
                <c:pt idx="80">
                  <c:v>22.187906055975191</c:v>
                </c:pt>
                <c:pt idx="81">
                  <c:v>22.065033775958511</c:v>
                </c:pt>
                <c:pt idx="82">
                  <c:v>24.973411683084748</c:v>
                </c:pt>
                <c:pt idx="83">
                  <c:v>22.983920753702606</c:v>
                </c:pt>
                <c:pt idx="84">
                  <c:v>22.434015657386865</c:v>
                </c:pt>
                <c:pt idx="85">
                  <c:v>21.734015249896501</c:v>
                </c:pt>
                <c:pt idx="86">
                  <c:v>20.206290651676539</c:v>
                </c:pt>
                <c:pt idx="87">
                  <c:v>17.783187512458071</c:v>
                </c:pt>
                <c:pt idx="88">
                  <c:v>19.326650794726845</c:v>
                </c:pt>
                <c:pt idx="89">
                  <c:v>28.161863737873617</c:v>
                </c:pt>
                <c:pt idx="90">
                  <c:v>32.522668542708999</c:v>
                </c:pt>
                <c:pt idx="91">
                  <c:v>40.065029365143182</c:v>
                </c:pt>
                <c:pt idx="92">
                  <c:v>41.527591513659701</c:v>
                </c:pt>
                <c:pt idx="93">
                  <c:v>45.635070886835848</c:v>
                </c:pt>
                <c:pt idx="94">
                  <c:v>47.113647381185174</c:v>
                </c:pt>
                <c:pt idx="95">
                  <c:v>46.159311393891798</c:v>
                </c:pt>
                <c:pt idx="96">
                  <c:v>43.398117245512672</c:v>
                </c:pt>
                <c:pt idx="97">
                  <c:v>40.215284191025539</c:v>
                </c:pt>
                <c:pt idx="98">
                  <c:v>39.277408295192551</c:v>
                </c:pt>
                <c:pt idx="99">
                  <c:v>31.344561638061535</c:v>
                </c:pt>
                <c:pt idx="100">
                  <c:v>38.584516338913723</c:v>
                </c:pt>
                <c:pt idx="101">
                  <c:v>36.318909012741962</c:v>
                </c:pt>
                <c:pt idx="102">
                  <c:v>37.03356787161723</c:v>
                </c:pt>
                <c:pt idx="103">
                  <c:v>40.232476844329682</c:v>
                </c:pt>
                <c:pt idx="104">
                  <c:v>38.402526329266784</c:v>
                </c:pt>
                <c:pt idx="105">
                  <c:v>49.415033575107429</c:v>
                </c:pt>
                <c:pt idx="106">
                  <c:v>44.297734958390734</c:v>
                </c:pt>
                <c:pt idx="107">
                  <c:v>40.704001871552073</c:v>
                </c:pt>
                <c:pt idx="108">
                  <c:v>47.538877691605208</c:v>
                </c:pt>
                <c:pt idx="109">
                  <c:v>44.004365718910002</c:v>
                </c:pt>
                <c:pt idx="110">
                  <c:v>41.582905445216802</c:v>
                </c:pt>
                <c:pt idx="111">
                  <c:v>42.435729188031289</c:v>
                </c:pt>
                <c:pt idx="112">
                  <c:v>41.33106684395522</c:v>
                </c:pt>
                <c:pt idx="113">
                  <c:v>45.467684781621152</c:v>
                </c:pt>
                <c:pt idx="114">
                  <c:v>43.527720388482066</c:v>
                </c:pt>
                <c:pt idx="115">
                  <c:v>42.656597755957804</c:v>
                </c:pt>
                <c:pt idx="116">
                  <c:v>39.66454928017437</c:v>
                </c:pt>
                <c:pt idx="117">
                  <c:v>42.061255065197066</c:v>
                </c:pt>
                <c:pt idx="118">
                  <c:v>39.013609661821718</c:v>
                </c:pt>
                <c:pt idx="119">
                  <c:v>38.371994695537964</c:v>
                </c:pt>
                <c:pt idx="120">
                  <c:v>32.381934708957331</c:v>
                </c:pt>
                <c:pt idx="121">
                  <c:v>32.742790537622056</c:v>
                </c:pt>
                <c:pt idx="122">
                  <c:v>42.351056536755209</c:v>
                </c:pt>
                <c:pt idx="123">
                  <c:v>38.045272197115132</c:v>
                </c:pt>
                <c:pt idx="124">
                  <c:v>43.637806003646972</c:v>
                </c:pt>
                <c:pt idx="125">
                  <c:v>47.095959780293754</c:v>
                </c:pt>
                <c:pt idx="126">
                  <c:v>45.035812569621761</c:v>
                </c:pt>
                <c:pt idx="127">
                  <c:v>49.283260692903809</c:v>
                </c:pt>
                <c:pt idx="128">
                  <c:v>53.029333962429376</c:v>
                </c:pt>
                <c:pt idx="129">
                  <c:v>50.497031142575743</c:v>
                </c:pt>
                <c:pt idx="130">
                  <c:v>45.350142397966358</c:v>
                </c:pt>
                <c:pt idx="131">
                  <c:v>43.485612940544179</c:v>
                </c:pt>
                <c:pt idx="132">
                  <c:v>47.136951316352572</c:v>
                </c:pt>
                <c:pt idx="133">
                  <c:v>60.781023381757691</c:v>
                </c:pt>
                <c:pt idx="134">
                  <c:v>50.01573897551576</c:v>
                </c:pt>
                <c:pt idx="135">
                  <c:v>52.816969957970144</c:v>
                </c:pt>
                <c:pt idx="136">
                  <c:v>59.207573059108697</c:v>
                </c:pt>
                <c:pt idx="137">
                  <c:v>55.430099891840037</c:v>
                </c:pt>
                <c:pt idx="138">
                  <c:v>54.574894920629134</c:v>
                </c:pt>
                <c:pt idx="139">
                  <c:v>50.211005680560469</c:v>
                </c:pt>
                <c:pt idx="140">
                  <c:v>52.895318743694773</c:v>
                </c:pt>
                <c:pt idx="141">
                  <c:v>54.31014465562982</c:v>
                </c:pt>
                <c:pt idx="142">
                  <c:v>57.086334891848395</c:v>
                </c:pt>
                <c:pt idx="143">
                  <c:v>60.873404555069826</c:v>
                </c:pt>
                <c:pt idx="144">
                  <c:v>72.216300229386889</c:v>
                </c:pt>
                <c:pt idx="145">
                  <c:v>75.051033848828624</c:v>
                </c:pt>
                <c:pt idx="146">
                  <c:v>76.860555955367516</c:v>
                </c:pt>
                <c:pt idx="147">
                  <c:v>72.353733722052766</c:v>
                </c:pt>
                <c:pt idx="148">
                  <c:v>72.843686649489541</c:v>
                </c:pt>
                <c:pt idx="149">
                  <c:v>75.494029876590474</c:v>
                </c:pt>
                <c:pt idx="150">
                  <c:v>75.261376568270947</c:v>
                </c:pt>
                <c:pt idx="151">
                  <c:v>78.392724699985507</c:v>
                </c:pt>
                <c:pt idx="152">
                  <c:v>72.647543417867581</c:v>
                </c:pt>
                <c:pt idx="153">
                  <c:v>74.9854850466362</c:v>
                </c:pt>
                <c:pt idx="154">
                  <c:v>70.042490076186795</c:v>
                </c:pt>
                <c:pt idx="155">
                  <c:v>70.256698119987348</c:v>
                </c:pt>
                <c:pt idx="156">
                  <c:v>71.32905092713797</c:v>
                </c:pt>
                <c:pt idx="157">
                  <c:v>74.554487206737321</c:v>
                </c:pt>
                <c:pt idx="158">
                  <c:v>60.491382363978985</c:v>
                </c:pt>
                <c:pt idx="159">
                  <c:v>59.863372633215263</c:v>
                </c:pt>
                <c:pt idx="160">
                  <c:v>61.355930947702333</c:v>
                </c:pt>
                <c:pt idx="161">
                  <c:v>64.93999098572985</c:v>
                </c:pt>
                <c:pt idx="162">
                  <c:v>65.012044296242593</c:v>
                </c:pt>
                <c:pt idx="163">
                  <c:v>62.190390391607522</c:v>
                </c:pt>
                <c:pt idx="164">
                  <c:v>55.260615168283415</c:v>
                </c:pt>
                <c:pt idx="165">
                  <c:v>53.39659168981661</c:v>
                </c:pt>
                <c:pt idx="166">
                  <c:v>50.746654291245761</c:v>
                </c:pt>
                <c:pt idx="167">
                  <c:v>55.68898559666092</c:v>
                </c:pt>
                <c:pt idx="168">
                  <c:v>51.406833021653917</c:v>
                </c:pt>
                <c:pt idx="169">
                  <c:v>50.837935943183204</c:v>
                </c:pt>
                <c:pt idx="170">
                  <c:v>53.234513298712137</c:v>
                </c:pt>
                <c:pt idx="171">
                  <c:v>47.236730425232579</c:v>
                </c:pt>
                <c:pt idx="172">
                  <c:v>48.9058148509204</c:v>
                </c:pt>
                <c:pt idx="173">
                  <c:v>48.0867343684274</c:v>
                </c:pt>
                <c:pt idx="174">
                  <c:v>55.087915427642059</c:v>
                </c:pt>
                <c:pt idx="175">
                  <c:v>58.660556565638871</c:v>
                </c:pt>
                <c:pt idx="176">
                  <c:v>56.187032237631101</c:v>
                </c:pt>
                <c:pt idx="177">
                  <c:v>62.014511016401556</c:v>
                </c:pt>
                <c:pt idx="178">
                  <c:v>63.072408752278506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B-432F-B142-4864AC45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51199"/>
        <c:axId val="30227615"/>
      </c:lineChart>
      <c:dateAx>
        <c:axId val="34051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27615"/>
        <c:crosses val="autoZero"/>
        <c:auto val="1"/>
        <c:lblOffset val="100"/>
        <c:baseTimeUnit val="days"/>
      </c:dateAx>
      <c:valAx>
        <c:axId val="302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Bollinger Bands</a:t>
            </a:r>
            <a:r>
              <a:rPr lang="zh-CN" altLang="en-US" baseline="0"/>
              <a:t> </a:t>
            </a:r>
            <a:r>
              <a:rPr lang="en-US" altLang="zh-CN" baseline="0"/>
              <a:t>of AAPL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 alt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257783528066E-2"/>
          <c:y val="0.10266754314803571"/>
          <c:w val="0.95117098279514645"/>
          <c:h val="0.77001976006322526"/>
        </c:manualLayout>
      </c:layout>
      <c:lineChart>
        <c:grouping val="standard"/>
        <c:varyColors val="0"/>
        <c:ser>
          <c:idx val="0"/>
          <c:order val="0"/>
          <c:tx>
            <c:strRef>
              <c:f>BB!$B$1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BB!$B$16:$B$189</c:f>
              <c:numCache>
                <c:formatCode>General</c:formatCode>
                <c:ptCount val="174"/>
                <c:pt idx="0">
                  <c:v>64.959999999999994</c:v>
                </c:pt>
                <c:pt idx="1">
                  <c:v>65.81</c:v>
                </c:pt>
                <c:pt idx="2">
                  <c:v>66.069999999999993</c:v>
                </c:pt>
                <c:pt idx="3">
                  <c:v>67.05</c:v>
                </c:pt>
                <c:pt idx="4">
                  <c:v>66.83</c:v>
                </c:pt>
                <c:pt idx="5">
                  <c:v>67.680000000000007</c:v>
                </c:pt>
                <c:pt idx="6">
                  <c:v>66.739999999999995</c:v>
                </c:pt>
                <c:pt idx="7">
                  <c:v>67.959999999999994</c:v>
                </c:pt>
                <c:pt idx="8">
                  <c:v>69.33</c:v>
                </c:pt>
                <c:pt idx="9">
                  <c:v>68.099999999999994</c:v>
                </c:pt>
                <c:pt idx="10">
                  <c:v>68.05</c:v>
                </c:pt>
                <c:pt idx="11">
                  <c:v>68.459999999999994</c:v>
                </c:pt>
                <c:pt idx="12">
                  <c:v>68.73</c:v>
                </c:pt>
                <c:pt idx="13">
                  <c:v>68.680000000000007</c:v>
                </c:pt>
                <c:pt idx="14">
                  <c:v>68.17</c:v>
                </c:pt>
                <c:pt idx="15">
                  <c:v>68.459999999999994</c:v>
                </c:pt>
                <c:pt idx="16">
                  <c:v>68.58</c:v>
                </c:pt>
                <c:pt idx="17">
                  <c:v>68.650000000000006</c:v>
                </c:pt>
                <c:pt idx="18">
                  <c:v>69.180000000000007</c:v>
                </c:pt>
                <c:pt idx="19">
                  <c:v>68.98</c:v>
                </c:pt>
                <c:pt idx="20">
                  <c:v>69.38</c:v>
                </c:pt>
                <c:pt idx="21">
                  <c:v>69.569999999999993</c:v>
                </c:pt>
                <c:pt idx="22">
                  <c:v>69.33</c:v>
                </c:pt>
                <c:pt idx="23">
                  <c:v>69.790000000000006</c:v>
                </c:pt>
                <c:pt idx="24">
                  <c:v>70.84</c:v>
                </c:pt>
                <c:pt idx="25">
                  <c:v>71.5</c:v>
                </c:pt>
                <c:pt idx="26">
                  <c:v>71.75</c:v>
                </c:pt>
                <c:pt idx="27">
                  <c:v>72.05</c:v>
                </c:pt>
                <c:pt idx="28">
                  <c:v>72.47</c:v>
                </c:pt>
                <c:pt idx="29">
                  <c:v>73.010000000000005</c:v>
                </c:pt>
                <c:pt idx="30">
                  <c:v>72.56</c:v>
                </c:pt>
                <c:pt idx="31">
                  <c:v>71.17</c:v>
                </c:pt>
                <c:pt idx="32">
                  <c:v>71.14</c:v>
                </c:pt>
                <c:pt idx="33">
                  <c:v>71.849999999999994</c:v>
                </c:pt>
                <c:pt idx="34">
                  <c:v>71.55</c:v>
                </c:pt>
                <c:pt idx="35">
                  <c:v>71.08</c:v>
                </c:pt>
                <c:pt idx="36">
                  <c:v>71.23</c:v>
                </c:pt>
                <c:pt idx="37">
                  <c:v>71.41</c:v>
                </c:pt>
                <c:pt idx="38">
                  <c:v>72.099999999999994</c:v>
                </c:pt>
                <c:pt idx="39">
                  <c:v>71.8</c:v>
                </c:pt>
                <c:pt idx="40">
                  <c:v>71.75</c:v>
                </c:pt>
                <c:pt idx="41">
                  <c:v>70.62</c:v>
                </c:pt>
                <c:pt idx="42">
                  <c:v>71.64</c:v>
                </c:pt>
                <c:pt idx="43">
                  <c:v>71.73</c:v>
                </c:pt>
                <c:pt idx="44">
                  <c:v>71.33</c:v>
                </c:pt>
                <c:pt idx="45">
                  <c:v>71.45</c:v>
                </c:pt>
                <c:pt idx="46">
                  <c:v>71.400000000000006</c:v>
                </c:pt>
                <c:pt idx="47">
                  <c:v>71.790000000000006</c:v>
                </c:pt>
                <c:pt idx="48">
                  <c:v>71.86</c:v>
                </c:pt>
                <c:pt idx="49">
                  <c:v>71.709999999999994</c:v>
                </c:pt>
                <c:pt idx="50">
                  <c:v>71.010000000000005</c:v>
                </c:pt>
                <c:pt idx="51">
                  <c:v>70.52</c:v>
                </c:pt>
                <c:pt idx="52">
                  <c:v>70.17</c:v>
                </c:pt>
                <c:pt idx="53">
                  <c:v>69.010000000000005</c:v>
                </c:pt>
                <c:pt idx="54">
                  <c:v>69.180000000000007</c:v>
                </c:pt>
                <c:pt idx="55">
                  <c:v>69.569999999999993</c:v>
                </c:pt>
                <c:pt idx="56">
                  <c:v>69.25</c:v>
                </c:pt>
                <c:pt idx="57">
                  <c:v>69.569999999999993</c:v>
                </c:pt>
                <c:pt idx="58">
                  <c:v>70.34</c:v>
                </c:pt>
                <c:pt idx="59">
                  <c:v>70.34</c:v>
                </c:pt>
                <c:pt idx="60">
                  <c:v>70.569999999999993</c:v>
                </c:pt>
                <c:pt idx="61">
                  <c:v>69.900000000000006</c:v>
                </c:pt>
                <c:pt idx="62">
                  <c:v>70.44</c:v>
                </c:pt>
                <c:pt idx="63">
                  <c:v>69.45</c:v>
                </c:pt>
                <c:pt idx="64">
                  <c:v>69.45</c:v>
                </c:pt>
                <c:pt idx="65">
                  <c:v>68.010000000000005</c:v>
                </c:pt>
                <c:pt idx="66">
                  <c:v>67.3</c:v>
                </c:pt>
                <c:pt idx="67">
                  <c:v>66.92</c:v>
                </c:pt>
                <c:pt idx="68">
                  <c:v>66.67</c:v>
                </c:pt>
                <c:pt idx="69">
                  <c:v>65.56</c:v>
                </c:pt>
                <c:pt idx="70">
                  <c:v>65.92</c:v>
                </c:pt>
                <c:pt idx="71">
                  <c:v>65.31</c:v>
                </c:pt>
                <c:pt idx="72">
                  <c:v>65.010000000000005</c:v>
                </c:pt>
                <c:pt idx="73">
                  <c:v>65.11</c:v>
                </c:pt>
                <c:pt idx="74">
                  <c:v>65.37</c:v>
                </c:pt>
                <c:pt idx="75">
                  <c:v>63.7</c:v>
                </c:pt>
                <c:pt idx="76">
                  <c:v>63.66</c:v>
                </c:pt>
                <c:pt idx="77">
                  <c:v>63.92</c:v>
                </c:pt>
                <c:pt idx="78">
                  <c:v>63.36</c:v>
                </c:pt>
                <c:pt idx="79">
                  <c:v>63.2</c:v>
                </c:pt>
                <c:pt idx="80">
                  <c:v>63</c:v>
                </c:pt>
                <c:pt idx="81">
                  <c:v>62.55</c:v>
                </c:pt>
                <c:pt idx="82">
                  <c:v>61.74</c:v>
                </c:pt>
                <c:pt idx="83">
                  <c:v>61.86</c:v>
                </c:pt>
                <c:pt idx="84">
                  <c:v>62.59</c:v>
                </c:pt>
                <c:pt idx="85">
                  <c:v>62.99</c:v>
                </c:pt>
                <c:pt idx="86">
                  <c:v>63.76</c:v>
                </c:pt>
                <c:pt idx="87">
                  <c:v>63.92</c:v>
                </c:pt>
                <c:pt idx="88">
                  <c:v>64.38</c:v>
                </c:pt>
                <c:pt idx="89">
                  <c:v>64.55</c:v>
                </c:pt>
                <c:pt idx="90">
                  <c:v>64.430000000000007</c:v>
                </c:pt>
                <c:pt idx="91">
                  <c:v>64.08</c:v>
                </c:pt>
                <c:pt idx="92">
                  <c:v>63.65</c:v>
                </c:pt>
                <c:pt idx="93">
                  <c:v>63.52</c:v>
                </c:pt>
                <c:pt idx="94">
                  <c:v>62.21</c:v>
                </c:pt>
                <c:pt idx="95">
                  <c:v>62.92</c:v>
                </c:pt>
                <c:pt idx="96">
                  <c:v>62.53</c:v>
                </c:pt>
                <c:pt idx="97">
                  <c:v>62.6</c:v>
                </c:pt>
                <c:pt idx="98">
                  <c:v>62.91</c:v>
                </c:pt>
                <c:pt idx="99">
                  <c:v>62.64</c:v>
                </c:pt>
                <c:pt idx="100">
                  <c:v>63.84</c:v>
                </c:pt>
                <c:pt idx="101">
                  <c:v>63.12</c:v>
                </c:pt>
                <c:pt idx="102">
                  <c:v>62.55</c:v>
                </c:pt>
                <c:pt idx="103">
                  <c:v>63.4</c:v>
                </c:pt>
                <c:pt idx="104">
                  <c:v>62.85</c:v>
                </c:pt>
                <c:pt idx="105">
                  <c:v>62.45</c:v>
                </c:pt>
                <c:pt idx="106">
                  <c:v>62.55</c:v>
                </c:pt>
                <c:pt idx="107">
                  <c:v>62.38</c:v>
                </c:pt>
                <c:pt idx="108">
                  <c:v>62.84</c:v>
                </c:pt>
                <c:pt idx="109">
                  <c:v>62.57</c:v>
                </c:pt>
                <c:pt idx="110">
                  <c:v>62.45</c:v>
                </c:pt>
                <c:pt idx="111">
                  <c:v>62.03</c:v>
                </c:pt>
                <c:pt idx="112">
                  <c:v>62.26</c:v>
                </c:pt>
                <c:pt idx="113">
                  <c:v>61.84</c:v>
                </c:pt>
                <c:pt idx="114">
                  <c:v>61.75</c:v>
                </c:pt>
                <c:pt idx="115">
                  <c:v>60.81</c:v>
                </c:pt>
                <c:pt idx="116">
                  <c:v>60.84</c:v>
                </c:pt>
                <c:pt idx="117">
                  <c:v>61.71</c:v>
                </c:pt>
                <c:pt idx="118">
                  <c:v>61.07</c:v>
                </c:pt>
                <c:pt idx="119">
                  <c:v>61.65</c:v>
                </c:pt>
                <c:pt idx="120">
                  <c:v>62.04</c:v>
                </c:pt>
                <c:pt idx="121">
                  <c:v>61.77</c:v>
                </c:pt>
                <c:pt idx="122">
                  <c:v>62.25</c:v>
                </c:pt>
                <c:pt idx="123">
                  <c:v>62.71</c:v>
                </c:pt>
                <c:pt idx="124">
                  <c:v>62.42</c:v>
                </c:pt>
                <c:pt idx="125">
                  <c:v>61.78</c:v>
                </c:pt>
                <c:pt idx="126">
                  <c:v>61.53</c:v>
                </c:pt>
                <c:pt idx="127">
                  <c:v>61.92</c:v>
                </c:pt>
                <c:pt idx="128">
                  <c:v>63.87</c:v>
                </c:pt>
                <c:pt idx="129">
                  <c:v>62.36</c:v>
                </c:pt>
                <c:pt idx="130">
                  <c:v>62.83</c:v>
                </c:pt>
                <c:pt idx="131">
                  <c:v>64.05</c:v>
                </c:pt>
                <c:pt idx="132">
                  <c:v>63.48</c:v>
                </c:pt>
                <c:pt idx="133">
                  <c:v>63.35</c:v>
                </c:pt>
                <c:pt idx="134">
                  <c:v>62.67</c:v>
                </c:pt>
                <c:pt idx="135">
                  <c:v>63.12</c:v>
                </c:pt>
                <c:pt idx="136">
                  <c:v>63.36</c:v>
                </c:pt>
                <c:pt idx="137">
                  <c:v>63.84</c:v>
                </c:pt>
                <c:pt idx="138">
                  <c:v>64.55</c:v>
                </c:pt>
                <c:pt idx="139">
                  <c:v>67.599999999999994</c:v>
                </c:pt>
                <c:pt idx="140">
                  <c:v>68.709999999999994</c:v>
                </c:pt>
                <c:pt idx="141">
                  <c:v>69.5</c:v>
                </c:pt>
                <c:pt idx="142">
                  <c:v>68.87</c:v>
                </c:pt>
                <c:pt idx="143">
                  <c:v>69.05</c:v>
                </c:pt>
                <c:pt idx="144">
                  <c:v>70.069999999999993</c:v>
                </c:pt>
                <c:pt idx="145">
                  <c:v>70.040000000000006</c:v>
                </c:pt>
                <c:pt idx="146">
                  <c:v>71.349999999999994</c:v>
                </c:pt>
                <c:pt idx="147">
                  <c:v>70.59</c:v>
                </c:pt>
                <c:pt idx="148">
                  <c:v>71.489999999999995</c:v>
                </c:pt>
                <c:pt idx="149">
                  <c:v>70.8</c:v>
                </c:pt>
                <c:pt idx="150">
                  <c:v>70.87</c:v>
                </c:pt>
                <c:pt idx="151">
                  <c:v>71.209999999999994</c:v>
                </c:pt>
                <c:pt idx="152">
                  <c:v>72.319999999999993</c:v>
                </c:pt>
                <c:pt idx="153">
                  <c:v>70.19</c:v>
                </c:pt>
                <c:pt idx="154">
                  <c:v>70.08</c:v>
                </c:pt>
                <c:pt idx="155">
                  <c:v>70.459999999999994</c:v>
                </c:pt>
                <c:pt idx="156">
                  <c:v>71.430000000000007</c:v>
                </c:pt>
                <c:pt idx="157">
                  <c:v>71.45</c:v>
                </c:pt>
                <c:pt idx="158">
                  <c:v>71.040000000000006</c:v>
                </c:pt>
                <c:pt idx="159">
                  <c:v>69.94</c:v>
                </c:pt>
                <c:pt idx="160">
                  <c:v>69.62</c:v>
                </c:pt>
                <c:pt idx="161">
                  <c:v>69.16</c:v>
                </c:pt>
                <c:pt idx="162">
                  <c:v>70.12</c:v>
                </c:pt>
                <c:pt idx="163">
                  <c:v>69.38</c:v>
                </c:pt>
                <c:pt idx="164">
                  <c:v>69.28</c:v>
                </c:pt>
                <c:pt idx="165">
                  <c:v>69.709999999999994</c:v>
                </c:pt>
                <c:pt idx="166">
                  <c:v>68.67</c:v>
                </c:pt>
                <c:pt idx="167">
                  <c:v>68.95</c:v>
                </c:pt>
                <c:pt idx="168">
                  <c:v>68.81</c:v>
                </c:pt>
                <c:pt idx="169">
                  <c:v>70.02</c:v>
                </c:pt>
                <c:pt idx="170">
                  <c:v>70.739999999999995</c:v>
                </c:pt>
                <c:pt idx="171">
                  <c:v>70.37</c:v>
                </c:pt>
                <c:pt idx="172">
                  <c:v>71.62</c:v>
                </c:pt>
                <c:pt idx="173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C-43B3-B142-A4CDDABADB4A}"/>
            </c:ext>
          </c:extLst>
        </c:ser>
        <c:ser>
          <c:idx val="1"/>
          <c:order val="1"/>
          <c:tx>
            <c:strRef>
              <c:f>BB!$C$1</c:f>
              <c:strCache>
                <c:ptCount val="1"/>
                <c:pt idx="0">
                  <c:v>20 Day MA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BB!$C$16:$C$189</c:f>
              <c:numCache>
                <c:formatCode>General</c:formatCode>
                <c:ptCount val="174"/>
                <c:pt idx="5">
                  <c:v>64.60299999999998</c:v>
                </c:pt>
                <c:pt idx="6">
                  <c:v>64.782499999999999</c:v>
                </c:pt>
                <c:pt idx="7">
                  <c:v>65.013999999999996</c:v>
                </c:pt>
                <c:pt idx="8">
                  <c:v>65.29249999999999</c:v>
                </c:pt>
                <c:pt idx="9">
                  <c:v>65.549499999999995</c:v>
                </c:pt>
                <c:pt idx="10">
                  <c:v>65.817499999999981</c:v>
                </c:pt>
                <c:pt idx="11">
                  <c:v>66.09899999999999</c:v>
                </c:pt>
                <c:pt idx="12">
                  <c:v>66.380499999999984</c:v>
                </c:pt>
                <c:pt idx="13">
                  <c:v>66.629500000000007</c:v>
                </c:pt>
                <c:pt idx="14">
                  <c:v>66.867500000000007</c:v>
                </c:pt>
                <c:pt idx="15">
                  <c:v>67.077000000000012</c:v>
                </c:pt>
                <c:pt idx="16">
                  <c:v>67.245500000000021</c:v>
                </c:pt>
                <c:pt idx="17">
                  <c:v>67.418500000000023</c:v>
                </c:pt>
                <c:pt idx="18">
                  <c:v>67.613000000000014</c:v>
                </c:pt>
                <c:pt idx="19">
                  <c:v>67.823499999999996</c:v>
                </c:pt>
                <c:pt idx="20">
                  <c:v>68.044500000000014</c:v>
                </c:pt>
                <c:pt idx="21">
                  <c:v>68.232500000000016</c:v>
                </c:pt>
                <c:pt idx="22">
                  <c:v>68.395499999999984</c:v>
                </c:pt>
                <c:pt idx="23">
                  <c:v>68.532499999999999</c:v>
                </c:pt>
                <c:pt idx="24">
                  <c:v>68.73299999999999</c:v>
                </c:pt>
                <c:pt idx="25">
                  <c:v>68.923999999999978</c:v>
                </c:pt>
                <c:pt idx="26">
                  <c:v>69.174499999999995</c:v>
                </c:pt>
                <c:pt idx="27">
                  <c:v>69.378999999999991</c:v>
                </c:pt>
                <c:pt idx="28">
                  <c:v>69.536000000000001</c:v>
                </c:pt>
                <c:pt idx="29">
                  <c:v>69.781500000000008</c:v>
                </c:pt>
                <c:pt idx="30">
                  <c:v>70.007000000000005</c:v>
                </c:pt>
                <c:pt idx="31">
                  <c:v>70.142499999999998</c:v>
                </c:pt>
                <c:pt idx="32">
                  <c:v>70.263000000000005</c:v>
                </c:pt>
                <c:pt idx="33">
                  <c:v>70.421500000000009</c:v>
                </c:pt>
                <c:pt idx="34">
                  <c:v>70.590499999999992</c:v>
                </c:pt>
                <c:pt idx="35">
                  <c:v>70.721500000000006</c:v>
                </c:pt>
                <c:pt idx="36">
                  <c:v>70.853999999999999</c:v>
                </c:pt>
                <c:pt idx="37">
                  <c:v>70.99199999999999</c:v>
                </c:pt>
                <c:pt idx="38">
                  <c:v>71.137999999999991</c:v>
                </c:pt>
                <c:pt idx="39">
                  <c:v>71.278999999999996</c:v>
                </c:pt>
                <c:pt idx="40">
                  <c:v>71.397499999999994</c:v>
                </c:pt>
                <c:pt idx="41">
                  <c:v>71.45</c:v>
                </c:pt>
                <c:pt idx="42">
                  <c:v>71.565500000000014</c:v>
                </c:pt>
                <c:pt idx="43">
                  <c:v>71.662500000000009</c:v>
                </c:pt>
                <c:pt idx="44">
                  <c:v>71.686999999999998</c:v>
                </c:pt>
                <c:pt idx="45">
                  <c:v>71.6845</c:v>
                </c:pt>
                <c:pt idx="46">
                  <c:v>71.667000000000002</c:v>
                </c:pt>
                <c:pt idx="47">
                  <c:v>71.654000000000011</c:v>
                </c:pt>
                <c:pt idx="48">
                  <c:v>71.623499999999993</c:v>
                </c:pt>
                <c:pt idx="49">
                  <c:v>71.558500000000009</c:v>
                </c:pt>
                <c:pt idx="50">
                  <c:v>71.480999999999995</c:v>
                </c:pt>
                <c:pt idx="51">
                  <c:v>71.448499999999996</c:v>
                </c:pt>
                <c:pt idx="52">
                  <c:v>71.400000000000006</c:v>
                </c:pt>
                <c:pt idx="53">
                  <c:v>71.25800000000001</c:v>
                </c:pt>
                <c:pt idx="54">
                  <c:v>71.139500000000012</c:v>
                </c:pt>
                <c:pt idx="55">
                  <c:v>71.064000000000007</c:v>
                </c:pt>
                <c:pt idx="56">
                  <c:v>70.965000000000003</c:v>
                </c:pt>
                <c:pt idx="57">
                  <c:v>70.87299999999999</c:v>
                </c:pt>
                <c:pt idx="58">
                  <c:v>70.784999999999997</c:v>
                </c:pt>
                <c:pt idx="59">
                  <c:v>70.711999999999975</c:v>
                </c:pt>
                <c:pt idx="60">
                  <c:v>70.652999999999977</c:v>
                </c:pt>
                <c:pt idx="61">
                  <c:v>70.61699999999999</c:v>
                </c:pt>
                <c:pt idx="62">
                  <c:v>70.556999999999988</c:v>
                </c:pt>
                <c:pt idx="63">
                  <c:v>70.442999999999998</c:v>
                </c:pt>
                <c:pt idx="64">
                  <c:v>70.349000000000004</c:v>
                </c:pt>
                <c:pt idx="65">
                  <c:v>70.177000000000007</c:v>
                </c:pt>
                <c:pt idx="66">
                  <c:v>69.972000000000008</c:v>
                </c:pt>
                <c:pt idx="67">
                  <c:v>69.728499999999997</c:v>
                </c:pt>
                <c:pt idx="68">
                  <c:v>69.469000000000008</c:v>
                </c:pt>
                <c:pt idx="69">
                  <c:v>69.161500000000004</c:v>
                </c:pt>
                <c:pt idx="70">
                  <c:v>68.907000000000011</c:v>
                </c:pt>
                <c:pt idx="71">
                  <c:v>68.646500000000003</c:v>
                </c:pt>
                <c:pt idx="72">
                  <c:v>68.388499999999993</c:v>
                </c:pt>
                <c:pt idx="73">
                  <c:v>68.1935</c:v>
                </c:pt>
                <c:pt idx="74">
                  <c:v>68.003</c:v>
                </c:pt>
                <c:pt idx="75">
                  <c:v>67.709499999999991</c:v>
                </c:pt>
                <c:pt idx="76">
                  <c:v>67.429999999999993</c:v>
                </c:pt>
                <c:pt idx="77">
                  <c:v>67.147499999999994</c:v>
                </c:pt>
                <c:pt idx="78">
                  <c:v>66.798500000000004</c:v>
                </c:pt>
                <c:pt idx="79">
                  <c:v>66.441500000000005</c:v>
                </c:pt>
                <c:pt idx="80">
                  <c:v>66.063000000000017</c:v>
                </c:pt>
                <c:pt idx="81">
                  <c:v>65.695499999999996</c:v>
                </c:pt>
                <c:pt idx="82">
                  <c:v>65.260500000000008</c:v>
                </c:pt>
                <c:pt idx="83">
                  <c:v>64.881</c:v>
                </c:pt>
                <c:pt idx="84">
                  <c:v>64.537999999999982</c:v>
                </c:pt>
                <c:pt idx="85">
                  <c:v>64.286999999999992</c:v>
                </c:pt>
                <c:pt idx="86">
                  <c:v>64.109999999999985</c:v>
                </c:pt>
                <c:pt idx="87">
                  <c:v>63.96</c:v>
                </c:pt>
                <c:pt idx="88">
                  <c:v>63.845499999999994</c:v>
                </c:pt>
                <c:pt idx="89">
                  <c:v>63.795000000000016</c:v>
                </c:pt>
                <c:pt idx="90">
                  <c:v>63.720499999999994</c:v>
                </c:pt>
                <c:pt idx="91">
                  <c:v>63.658999999999992</c:v>
                </c:pt>
                <c:pt idx="92">
                  <c:v>63.591000000000008</c:v>
                </c:pt>
                <c:pt idx="93">
                  <c:v>63.511499999999998</c:v>
                </c:pt>
                <c:pt idx="94">
                  <c:v>63.353499999999997</c:v>
                </c:pt>
                <c:pt idx="95">
                  <c:v>63.314499999999995</c:v>
                </c:pt>
                <c:pt idx="96">
                  <c:v>63.258000000000003</c:v>
                </c:pt>
                <c:pt idx="97">
                  <c:v>63.191999999999993</c:v>
                </c:pt>
                <c:pt idx="98">
                  <c:v>63.169500000000006</c:v>
                </c:pt>
                <c:pt idx="99">
                  <c:v>63.141500000000008</c:v>
                </c:pt>
                <c:pt idx="100">
                  <c:v>63.183500000000002</c:v>
                </c:pt>
                <c:pt idx="101">
                  <c:v>63.212000000000003</c:v>
                </c:pt>
                <c:pt idx="102">
                  <c:v>63.252499999999984</c:v>
                </c:pt>
                <c:pt idx="103">
                  <c:v>63.329499999999996</c:v>
                </c:pt>
                <c:pt idx="104">
                  <c:v>63.342499999999994</c:v>
                </c:pt>
                <c:pt idx="105">
                  <c:v>63.3155</c:v>
                </c:pt>
                <c:pt idx="106">
                  <c:v>63.254999999999995</c:v>
                </c:pt>
                <c:pt idx="107">
                  <c:v>63.177999999999997</c:v>
                </c:pt>
                <c:pt idx="108">
                  <c:v>63.100999999999999</c:v>
                </c:pt>
                <c:pt idx="109">
                  <c:v>63.001999999999995</c:v>
                </c:pt>
                <c:pt idx="110">
                  <c:v>62.902999999999999</c:v>
                </c:pt>
                <c:pt idx="111">
                  <c:v>62.8005</c:v>
                </c:pt>
                <c:pt idx="112">
                  <c:v>62.731000000000009</c:v>
                </c:pt>
                <c:pt idx="113">
                  <c:v>62.646999999999991</c:v>
                </c:pt>
                <c:pt idx="114">
                  <c:v>62.624000000000009</c:v>
                </c:pt>
                <c:pt idx="115">
                  <c:v>62.518499999999996</c:v>
                </c:pt>
                <c:pt idx="116">
                  <c:v>62.43399999999999</c:v>
                </c:pt>
                <c:pt idx="117">
                  <c:v>62.389499999999998</c:v>
                </c:pt>
                <c:pt idx="118">
                  <c:v>62.297499999999999</c:v>
                </c:pt>
                <c:pt idx="119">
                  <c:v>62.248000000000005</c:v>
                </c:pt>
                <c:pt idx="120">
                  <c:v>62.158000000000001</c:v>
                </c:pt>
                <c:pt idx="121">
                  <c:v>62.090500000000006</c:v>
                </c:pt>
                <c:pt idx="122">
                  <c:v>62.075500000000012</c:v>
                </c:pt>
                <c:pt idx="123">
                  <c:v>62.041000000000011</c:v>
                </c:pt>
                <c:pt idx="124">
                  <c:v>62.019500000000015</c:v>
                </c:pt>
                <c:pt idx="125">
                  <c:v>61.986000000000004</c:v>
                </c:pt>
                <c:pt idx="126">
                  <c:v>61.935000000000002</c:v>
                </c:pt>
                <c:pt idx="127">
                  <c:v>61.911999999999999</c:v>
                </c:pt>
                <c:pt idx="128">
                  <c:v>61.963499999999996</c:v>
                </c:pt>
                <c:pt idx="129">
                  <c:v>61.952999999999989</c:v>
                </c:pt>
                <c:pt idx="130">
                  <c:v>61.97199999999998</c:v>
                </c:pt>
                <c:pt idx="131">
                  <c:v>62.072999999999979</c:v>
                </c:pt>
                <c:pt idx="132">
                  <c:v>62.133999999999993</c:v>
                </c:pt>
                <c:pt idx="133">
                  <c:v>62.209499999999991</c:v>
                </c:pt>
                <c:pt idx="134">
                  <c:v>62.255499999999998</c:v>
                </c:pt>
                <c:pt idx="135">
                  <c:v>62.370999999999981</c:v>
                </c:pt>
                <c:pt idx="136">
                  <c:v>62.496999999999993</c:v>
                </c:pt>
                <c:pt idx="137">
                  <c:v>62.603499999999983</c:v>
                </c:pt>
                <c:pt idx="138">
                  <c:v>62.777499999999989</c:v>
                </c:pt>
                <c:pt idx="139">
                  <c:v>63.074999999999989</c:v>
                </c:pt>
                <c:pt idx="140">
                  <c:v>63.408499999999989</c:v>
                </c:pt>
                <c:pt idx="141">
                  <c:v>63.795000000000002</c:v>
                </c:pt>
                <c:pt idx="142">
                  <c:v>64.126000000000005</c:v>
                </c:pt>
                <c:pt idx="143">
                  <c:v>64.442999999999998</c:v>
                </c:pt>
                <c:pt idx="144">
                  <c:v>64.825499999999991</c:v>
                </c:pt>
                <c:pt idx="145">
                  <c:v>65.238500000000002</c:v>
                </c:pt>
                <c:pt idx="146">
                  <c:v>65.729499999999987</c:v>
                </c:pt>
                <c:pt idx="147">
                  <c:v>66.162999999999982</c:v>
                </c:pt>
                <c:pt idx="148">
                  <c:v>66.543999999999997</c:v>
                </c:pt>
                <c:pt idx="149">
                  <c:v>66.96599999999998</c:v>
                </c:pt>
                <c:pt idx="150">
                  <c:v>67.367999999999981</c:v>
                </c:pt>
                <c:pt idx="151">
                  <c:v>67.725999999999999</c:v>
                </c:pt>
                <c:pt idx="152">
                  <c:v>68.167999999999992</c:v>
                </c:pt>
                <c:pt idx="153">
                  <c:v>68.510000000000005</c:v>
                </c:pt>
                <c:pt idx="154">
                  <c:v>68.880499999999998</c:v>
                </c:pt>
                <c:pt idx="155">
                  <c:v>69.247500000000002</c:v>
                </c:pt>
                <c:pt idx="156">
                  <c:v>69.650999999999996</c:v>
                </c:pt>
                <c:pt idx="157">
                  <c:v>70.031500000000008</c:v>
                </c:pt>
                <c:pt idx="158">
                  <c:v>70.356000000000009</c:v>
                </c:pt>
                <c:pt idx="159">
                  <c:v>70.473000000000013</c:v>
                </c:pt>
                <c:pt idx="160">
                  <c:v>70.518500000000017</c:v>
                </c:pt>
                <c:pt idx="161">
                  <c:v>70.501500000000021</c:v>
                </c:pt>
                <c:pt idx="162">
                  <c:v>70.564000000000007</c:v>
                </c:pt>
                <c:pt idx="163">
                  <c:v>70.580500000000029</c:v>
                </c:pt>
                <c:pt idx="164">
                  <c:v>70.541000000000025</c:v>
                </c:pt>
                <c:pt idx="165">
                  <c:v>70.524500000000018</c:v>
                </c:pt>
                <c:pt idx="166">
                  <c:v>70.390500000000003</c:v>
                </c:pt>
                <c:pt idx="167">
                  <c:v>70.308500000000009</c:v>
                </c:pt>
                <c:pt idx="168">
                  <c:v>70.174499999999995</c:v>
                </c:pt>
                <c:pt idx="169">
                  <c:v>70.135500000000008</c:v>
                </c:pt>
                <c:pt idx="170">
                  <c:v>70.128999999999991</c:v>
                </c:pt>
                <c:pt idx="171">
                  <c:v>70.086999999999989</c:v>
                </c:pt>
                <c:pt idx="172">
                  <c:v>70.051999999999992</c:v>
                </c:pt>
                <c:pt idx="173">
                  <c:v>70.135999999999996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C-43B3-B142-A4CDDABADB4A}"/>
            </c:ext>
          </c:extLst>
        </c:ser>
        <c:ser>
          <c:idx val="2"/>
          <c:order val="2"/>
          <c:tx>
            <c:strRef>
              <c:f>BB!$E$1</c:f>
              <c:strCache>
                <c:ptCount val="1"/>
                <c:pt idx="0">
                  <c:v>Upper Band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BB!$E$16:$E$189</c:f>
              <c:numCache>
                <c:formatCode>General</c:formatCode>
                <c:ptCount val="174"/>
                <c:pt idx="5">
                  <c:v>67.643706981504181</c:v>
                </c:pt>
                <c:pt idx="6">
                  <c:v>67.885272105205615</c:v>
                </c:pt>
                <c:pt idx="7">
                  <c:v>68.343108621016484</c:v>
                </c:pt>
                <c:pt idx="8">
                  <c:v>69.080241307233933</c:v>
                </c:pt>
                <c:pt idx="9">
                  <c:v>69.368254136874313</c:v>
                </c:pt>
                <c:pt idx="10">
                  <c:v>69.542464853242862</c:v>
                </c:pt>
                <c:pt idx="11">
                  <c:v>69.722919947994654</c:v>
                </c:pt>
                <c:pt idx="12">
                  <c:v>69.896601160151818</c:v>
                </c:pt>
                <c:pt idx="13">
                  <c:v>70.050386157892902</c:v>
                </c:pt>
                <c:pt idx="14">
                  <c:v>69.995027188657119</c:v>
                </c:pt>
                <c:pt idx="15">
                  <c:v>70.02828945948788</c:v>
                </c:pt>
                <c:pt idx="16">
                  <c:v>70.132074914469086</c:v>
                </c:pt>
                <c:pt idx="17">
                  <c:v>70.199164630888419</c:v>
                </c:pt>
                <c:pt idx="18">
                  <c:v>70.309712228270811</c:v>
                </c:pt>
                <c:pt idx="19">
                  <c:v>70.227140002820278</c:v>
                </c:pt>
                <c:pt idx="20">
                  <c:v>70.131517262178647</c:v>
                </c:pt>
                <c:pt idx="21">
                  <c:v>70.141844059315176</c:v>
                </c:pt>
                <c:pt idx="22">
                  <c:v>70.069656189657451</c:v>
                </c:pt>
                <c:pt idx="23">
                  <c:v>70.191426412504569</c:v>
                </c:pt>
                <c:pt idx="24">
                  <c:v>70.49184052716555</c:v>
                </c:pt>
                <c:pt idx="25">
                  <c:v>71.002059823869104</c:v>
                </c:pt>
                <c:pt idx="26">
                  <c:v>71.349646456049143</c:v>
                </c:pt>
                <c:pt idx="27">
                  <c:v>71.825504703277275</c:v>
                </c:pt>
                <c:pt idx="28">
                  <c:v>72.345363291791074</c:v>
                </c:pt>
                <c:pt idx="29">
                  <c:v>72.903262491387139</c:v>
                </c:pt>
                <c:pt idx="30">
                  <c:v>73.251286313538088</c:v>
                </c:pt>
                <c:pt idx="31">
                  <c:v>73.340781610983925</c:v>
                </c:pt>
                <c:pt idx="32">
                  <c:v>73.418520475877827</c:v>
                </c:pt>
                <c:pt idx="33">
                  <c:v>73.560640177282892</c:v>
                </c:pt>
                <c:pt idx="34">
                  <c:v>73.579620447996618</c:v>
                </c:pt>
                <c:pt idx="35">
                  <c:v>73.542394035212027</c:v>
                </c:pt>
                <c:pt idx="36">
                  <c:v>73.494545398208487</c:v>
                </c:pt>
                <c:pt idx="37">
                  <c:v>73.428128075450871</c:v>
                </c:pt>
                <c:pt idx="38">
                  <c:v>73.464412191381939</c:v>
                </c:pt>
                <c:pt idx="39">
                  <c:v>73.386209679073005</c:v>
                </c:pt>
                <c:pt idx="40">
                  <c:v>73.31288782660738</c:v>
                </c:pt>
                <c:pt idx="41">
                  <c:v>73.205352716092904</c:v>
                </c:pt>
                <c:pt idx="42">
                  <c:v>73.009973679416262</c:v>
                </c:pt>
                <c:pt idx="43">
                  <c:v>72.841024947818923</c:v>
                </c:pt>
                <c:pt idx="44">
                  <c:v>72.81272035416859</c:v>
                </c:pt>
                <c:pt idx="45">
                  <c:v>72.812189300248406</c:v>
                </c:pt>
                <c:pt idx="46">
                  <c:v>72.801253290193941</c:v>
                </c:pt>
                <c:pt idx="47">
                  <c:v>72.775660423329256</c:v>
                </c:pt>
                <c:pt idx="48">
                  <c:v>72.683197573540866</c:v>
                </c:pt>
                <c:pt idx="49">
                  <c:v>72.396373875699055</c:v>
                </c:pt>
                <c:pt idx="50">
                  <c:v>72.20827031100076</c:v>
                </c:pt>
                <c:pt idx="51">
                  <c:v>72.284285794768508</c:v>
                </c:pt>
                <c:pt idx="52">
                  <c:v>72.406337810813895</c:v>
                </c:pt>
                <c:pt idx="53">
                  <c:v>72.702898102398848</c:v>
                </c:pt>
                <c:pt idx="54">
                  <c:v>72.84822035838458</c:v>
                </c:pt>
                <c:pt idx="55">
                  <c:v>72.911586191992711</c:v>
                </c:pt>
                <c:pt idx="56">
                  <c:v>72.979761315365849</c:v>
                </c:pt>
                <c:pt idx="57">
                  <c:v>72.968620495976751</c:v>
                </c:pt>
                <c:pt idx="58">
                  <c:v>72.810308293621119</c:v>
                </c:pt>
                <c:pt idx="59">
                  <c:v>72.68791391246522</c:v>
                </c:pt>
                <c:pt idx="60">
                  <c:v>72.567939603280067</c:v>
                </c:pt>
                <c:pt idx="61">
                  <c:v>72.561396537421516</c:v>
                </c:pt>
                <c:pt idx="62">
                  <c:v>72.441620302397936</c:v>
                </c:pt>
                <c:pt idx="63">
                  <c:v>72.304556790487609</c:v>
                </c:pt>
                <c:pt idx="64">
                  <c:v>72.21183202621566</c:v>
                </c:pt>
                <c:pt idx="65">
                  <c:v>72.236648411488574</c:v>
                </c:pt>
                <c:pt idx="66">
                  <c:v>72.315686704408478</c:v>
                </c:pt>
                <c:pt idx="67">
                  <c:v>72.279654743702494</c:v>
                </c:pt>
                <c:pt idx="68">
                  <c:v>72.159301489659327</c:v>
                </c:pt>
                <c:pt idx="69">
                  <c:v>72.16136859361329</c:v>
                </c:pt>
                <c:pt idx="70">
                  <c:v>72.103749006494937</c:v>
                </c:pt>
                <c:pt idx="71">
                  <c:v>72.126386719269377</c:v>
                </c:pt>
                <c:pt idx="72">
                  <c:v>72.146787824052467</c:v>
                </c:pt>
                <c:pt idx="73">
                  <c:v>72.211728334399183</c:v>
                </c:pt>
                <c:pt idx="74">
                  <c:v>72.18233311225103</c:v>
                </c:pt>
                <c:pt idx="75">
                  <c:v>72.23556242252927</c:v>
                </c:pt>
                <c:pt idx="76">
                  <c:v>72.237183221629451</c:v>
                </c:pt>
                <c:pt idx="77">
                  <c:v>72.08739505535236</c:v>
                </c:pt>
                <c:pt idx="78">
                  <c:v>71.77484943349144</c:v>
                </c:pt>
                <c:pt idx="79">
                  <c:v>71.372332213307359</c:v>
                </c:pt>
                <c:pt idx="80">
                  <c:v>70.818526867706026</c:v>
                </c:pt>
                <c:pt idx="81">
                  <c:v>70.337162474406739</c:v>
                </c:pt>
                <c:pt idx="82">
                  <c:v>69.654038197710008</c:v>
                </c:pt>
                <c:pt idx="83">
                  <c:v>69.056648200547656</c:v>
                </c:pt>
                <c:pt idx="84">
                  <c:v>68.232693776926993</c:v>
                </c:pt>
                <c:pt idx="85">
                  <c:v>67.656292288643968</c:v>
                </c:pt>
                <c:pt idx="86">
                  <c:v>67.170636328746369</c:v>
                </c:pt>
                <c:pt idx="87">
                  <c:v>66.720076276596643</c:v>
                </c:pt>
                <c:pt idx="88">
                  <c:v>66.305953317239684</c:v>
                </c:pt>
                <c:pt idx="89">
                  <c:v>66.146326613234606</c:v>
                </c:pt>
                <c:pt idx="90">
                  <c:v>65.874472828837071</c:v>
                </c:pt>
                <c:pt idx="91">
                  <c:v>65.68852833514535</c:v>
                </c:pt>
                <c:pt idx="92">
                  <c:v>65.518506160820252</c:v>
                </c:pt>
                <c:pt idx="93">
                  <c:v>65.30146353976393</c:v>
                </c:pt>
                <c:pt idx="94">
                  <c:v>65.005258552509858</c:v>
                </c:pt>
                <c:pt idx="95">
                  <c:v>64.968642805519707</c:v>
                </c:pt>
                <c:pt idx="96">
                  <c:v>64.939422956276843</c:v>
                </c:pt>
                <c:pt idx="97">
                  <c:v>64.867628397442516</c:v>
                </c:pt>
                <c:pt idx="98">
                  <c:v>64.847713022047088</c:v>
                </c:pt>
                <c:pt idx="99">
                  <c:v>64.836176183942257</c:v>
                </c:pt>
                <c:pt idx="100">
                  <c:v>64.9048369956611</c:v>
                </c:pt>
                <c:pt idx="101">
                  <c:v>64.907859974358615</c:v>
                </c:pt>
                <c:pt idx="102">
                  <c:v>64.835260745958564</c:v>
                </c:pt>
                <c:pt idx="103">
                  <c:v>64.77051535840458</c:v>
                </c:pt>
                <c:pt idx="104">
                  <c:v>64.759923533628609</c:v>
                </c:pt>
                <c:pt idx="105">
                  <c:v>64.780954483122983</c:v>
                </c:pt>
                <c:pt idx="106">
                  <c:v>64.742923314379368</c:v>
                </c:pt>
                <c:pt idx="107">
                  <c:v>64.680343432599116</c:v>
                </c:pt>
                <c:pt idx="108">
                  <c:v>64.498123360412578</c:v>
                </c:pt>
                <c:pt idx="109">
                  <c:v>64.238133189894157</c:v>
                </c:pt>
                <c:pt idx="110">
                  <c:v>63.962058171455332</c:v>
                </c:pt>
                <c:pt idx="111">
                  <c:v>63.773211348973092</c:v>
                </c:pt>
                <c:pt idx="112">
                  <c:v>63.645005643193457</c:v>
                </c:pt>
                <c:pt idx="113">
                  <c:v>63.564481679151648</c:v>
                </c:pt>
                <c:pt idx="114">
                  <c:v>63.608242161045219</c:v>
                </c:pt>
                <c:pt idx="115">
                  <c:v>63.781900174133277</c:v>
                </c:pt>
                <c:pt idx="116">
                  <c:v>63.903427385788504</c:v>
                </c:pt>
                <c:pt idx="117">
                  <c:v>63.891309084509672</c:v>
                </c:pt>
                <c:pt idx="118">
                  <c:v>63.887877313721496</c:v>
                </c:pt>
                <c:pt idx="119">
                  <c:v>63.855031915970365</c:v>
                </c:pt>
                <c:pt idx="120">
                  <c:v>63.580667620315701</c:v>
                </c:pt>
                <c:pt idx="121">
                  <c:v>63.44757851845911</c:v>
                </c:pt>
                <c:pt idx="122">
                  <c:v>63.417744389073775</c:v>
                </c:pt>
                <c:pt idx="123">
                  <c:v>63.270649500767135</c:v>
                </c:pt>
                <c:pt idx="124">
                  <c:v>63.203791482612921</c:v>
                </c:pt>
                <c:pt idx="125">
                  <c:v>63.156845848094449</c:v>
                </c:pt>
                <c:pt idx="126">
                  <c:v>63.091173361613762</c:v>
                </c:pt>
                <c:pt idx="127">
                  <c:v>63.049043257057996</c:v>
                </c:pt>
                <c:pt idx="128">
                  <c:v>63.344625018160727</c:v>
                </c:pt>
                <c:pt idx="129">
                  <c:v>63.317807293125441</c:v>
                </c:pt>
                <c:pt idx="130">
                  <c:v>63.375958313971026</c:v>
                </c:pt>
                <c:pt idx="131">
                  <c:v>63.757194013076919</c:v>
                </c:pt>
                <c:pt idx="132">
                  <c:v>63.931289186817914</c:v>
                </c:pt>
                <c:pt idx="133">
                  <c:v>64.080153980775023</c:v>
                </c:pt>
                <c:pt idx="134">
                  <c:v>64.123822918104835</c:v>
                </c:pt>
                <c:pt idx="135">
                  <c:v>64.146362379613606</c:v>
                </c:pt>
                <c:pt idx="136">
                  <c:v>64.169578847169831</c:v>
                </c:pt>
                <c:pt idx="137">
                  <c:v>64.335286725655862</c:v>
                </c:pt>
                <c:pt idx="138">
                  <c:v>64.559124037367667</c:v>
                </c:pt>
                <c:pt idx="139">
                  <c:v>65.800802634087788</c:v>
                </c:pt>
                <c:pt idx="140">
                  <c:v>67.07197706564763</c:v>
                </c:pt>
                <c:pt idx="141">
                  <c:v>68.271467122043546</c:v>
                </c:pt>
                <c:pt idx="142">
                  <c:v>69.075459938640833</c:v>
                </c:pt>
                <c:pt idx="143">
                  <c:v>69.805489995083292</c:v>
                </c:pt>
                <c:pt idx="144">
                  <c:v>70.65170026034842</c:v>
                </c:pt>
                <c:pt idx="145">
                  <c:v>71.32111465593799</c:v>
                </c:pt>
                <c:pt idx="146">
                  <c:v>72.128797576584788</c:v>
                </c:pt>
                <c:pt idx="147">
                  <c:v>72.649764175895712</c:v>
                </c:pt>
                <c:pt idx="148">
                  <c:v>73.350914131969049</c:v>
                </c:pt>
                <c:pt idx="149">
                  <c:v>73.727078705588156</c:v>
                </c:pt>
                <c:pt idx="150">
                  <c:v>74.049246653290467</c:v>
                </c:pt>
                <c:pt idx="151">
                  <c:v>74.425946268441265</c:v>
                </c:pt>
                <c:pt idx="152">
                  <c:v>74.854878274100059</c:v>
                </c:pt>
                <c:pt idx="153">
                  <c:v>74.850001660301956</c:v>
                </c:pt>
                <c:pt idx="154">
                  <c:v>74.621270074879462</c:v>
                </c:pt>
                <c:pt idx="155">
                  <c:v>74.339511803847898</c:v>
                </c:pt>
                <c:pt idx="156">
                  <c:v>74.00398276442354</c:v>
                </c:pt>
                <c:pt idx="157">
                  <c:v>73.482762316739695</c:v>
                </c:pt>
                <c:pt idx="158">
                  <c:v>72.670370665850101</c:v>
                </c:pt>
                <c:pt idx="159">
                  <c:v>72.405885489569812</c:v>
                </c:pt>
                <c:pt idx="160">
                  <c:v>72.314651148252423</c:v>
                </c:pt>
                <c:pt idx="161">
                  <c:v>72.344075714362361</c:v>
                </c:pt>
                <c:pt idx="162">
                  <c:v>72.251868790111246</c:v>
                </c:pt>
                <c:pt idx="163">
                  <c:v>72.211547128945753</c:v>
                </c:pt>
                <c:pt idx="164">
                  <c:v>72.259994810316428</c:v>
                </c:pt>
                <c:pt idx="165">
                  <c:v>72.269875543965753</c:v>
                </c:pt>
                <c:pt idx="166">
                  <c:v>72.274990437897287</c:v>
                </c:pt>
                <c:pt idx="167">
                  <c:v>72.296329019439639</c:v>
                </c:pt>
                <c:pt idx="168">
                  <c:v>72.188132224822127</c:v>
                </c:pt>
                <c:pt idx="169">
                  <c:v>72.12822862387759</c:v>
                </c:pt>
                <c:pt idx="170">
                  <c:v>72.112467458239408</c:v>
                </c:pt>
                <c:pt idx="171">
                  <c:v>72.008699905374343</c:v>
                </c:pt>
                <c:pt idx="172">
                  <c:v>71.821966993447816</c:v>
                </c:pt>
                <c:pt idx="173">
                  <c:v>72.084045174014193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DC-43B3-B142-A4CDDABADB4A}"/>
            </c:ext>
          </c:extLst>
        </c:ser>
        <c:ser>
          <c:idx val="3"/>
          <c:order val="3"/>
          <c:tx>
            <c:strRef>
              <c:f>BB!$F$1</c:f>
              <c:strCache>
                <c:ptCount val="1"/>
                <c:pt idx="0">
                  <c:v>Lower Band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BB!$F$16:$F$189</c:f>
              <c:numCache>
                <c:formatCode>General</c:formatCode>
                <c:ptCount val="174"/>
                <c:pt idx="5">
                  <c:v>61.562293018495772</c:v>
                </c:pt>
                <c:pt idx="6">
                  <c:v>61.679727894794382</c:v>
                </c:pt>
                <c:pt idx="7">
                  <c:v>61.684891378983508</c:v>
                </c:pt>
                <c:pt idx="8">
                  <c:v>61.504758692766046</c:v>
                </c:pt>
                <c:pt idx="9">
                  <c:v>61.730745863125676</c:v>
                </c:pt>
                <c:pt idx="10">
                  <c:v>62.092535146757101</c:v>
                </c:pt>
                <c:pt idx="11">
                  <c:v>62.475080052005325</c:v>
                </c:pt>
                <c:pt idx="12">
                  <c:v>62.86439883984815</c:v>
                </c:pt>
                <c:pt idx="13">
                  <c:v>63.20861384210712</c:v>
                </c:pt>
                <c:pt idx="14">
                  <c:v>63.739972811342888</c:v>
                </c:pt>
                <c:pt idx="15">
                  <c:v>64.125710540512145</c:v>
                </c:pt>
                <c:pt idx="16">
                  <c:v>64.358925085530956</c:v>
                </c:pt>
                <c:pt idx="17">
                  <c:v>64.637835369111627</c:v>
                </c:pt>
                <c:pt idx="18">
                  <c:v>64.916287771729216</c:v>
                </c:pt>
                <c:pt idx="19">
                  <c:v>65.419859997179714</c:v>
                </c:pt>
                <c:pt idx="20">
                  <c:v>65.95748273782138</c:v>
                </c:pt>
                <c:pt idx="21">
                  <c:v>66.323155940684856</c:v>
                </c:pt>
                <c:pt idx="22">
                  <c:v>66.721343810342518</c:v>
                </c:pt>
                <c:pt idx="23">
                  <c:v>66.873573587495429</c:v>
                </c:pt>
                <c:pt idx="24">
                  <c:v>66.97415947283443</c:v>
                </c:pt>
                <c:pt idx="25">
                  <c:v>66.845940176130853</c:v>
                </c:pt>
                <c:pt idx="26">
                  <c:v>66.999353543950846</c:v>
                </c:pt>
                <c:pt idx="27">
                  <c:v>66.932495296722706</c:v>
                </c:pt>
                <c:pt idx="28">
                  <c:v>66.726636708208929</c:v>
                </c:pt>
                <c:pt idx="29">
                  <c:v>66.659737508612878</c:v>
                </c:pt>
                <c:pt idx="30">
                  <c:v>66.762713686461922</c:v>
                </c:pt>
                <c:pt idx="31">
                  <c:v>66.944218389016072</c:v>
                </c:pt>
                <c:pt idx="32">
                  <c:v>67.107479524122184</c:v>
                </c:pt>
                <c:pt idx="33">
                  <c:v>67.282359822717126</c:v>
                </c:pt>
                <c:pt idx="34">
                  <c:v>67.601379552003365</c:v>
                </c:pt>
                <c:pt idx="35">
                  <c:v>67.900605964787985</c:v>
                </c:pt>
                <c:pt idx="36">
                  <c:v>68.213454601791511</c:v>
                </c:pt>
                <c:pt idx="37">
                  <c:v>68.555871924549109</c:v>
                </c:pt>
                <c:pt idx="38">
                  <c:v>68.811587808618043</c:v>
                </c:pt>
                <c:pt idx="39">
                  <c:v>69.171790320926988</c:v>
                </c:pt>
                <c:pt idx="40">
                  <c:v>69.482112173392608</c:v>
                </c:pt>
                <c:pt idx="41">
                  <c:v>69.694647283907102</c:v>
                </c:pt>
                <c:pt idx="42">
                  <c:v>70.121026320583766</c:v>
                </c:pt>
                <c:pt idx="43">
                  <c:v>70.483975052181094</c:v>
                </c:pt>
                <c:pt idx="44">
                  <c:v>70.561279645831405</c:v>
                </c:pt>
                <c:pt idx="45">
                  <c:v>70.556810699751594</c:v>
                </c:pt>
                <c:pt idx="46">
                  <c:v>70.532746709806062</c:v>
                </c:pt>
                <c:pt idx="47">
                  <c:v>70.532339576670765</c:v>
                </c:pt>
                <c:pt idx="48">
                  <c:v>70.563802426459119</c:v>
                </c:pt>
                <c:pt idx="49">
                  <c:v>70.720626124300964</c:v>
                </c:pt>
                <c:pt idx="50">
                  <c:v>70.753729688999229</c:v>
                </c:pt>
                <c:pt idx="51">
                  <c:v>70.612714205231484</c:v>
                </c:pt>
                <c:pt idx="52">
                  <c:v>70.393662189186117</c:v>
                </c:pt>
                <c:pt idx="53">
                  <c:v>69.813101897601172</c:v>
                </c:pt>
                <c:pt idx="54">
                  <c:v>69.430779641615445</c:v>
                </c:pt>
                <c:pt idx="55">
                  <c:v>69.216413808007303</c:v>
                </c:pt>
                <c:pt idx="56">
                  <c:v>68.950238684634158</c:v>
                </c:pt>
                <c:pt idx="57">
                  <c:v>68.77737950402323</c:v>
                </c:pt>
                <c:pt idx="58">
                  <c:v>68.759691706378874</c:v>
                </c:pt>
                <c:pt idx="59">
                  <c:v>68.73608608753473</c:v>
                </c:pt>
                <c:pt idx="60">
                  <c:v>68.738060396719888</c:v>
                </c:pt>
                <c:pt idx="61">
                  <c:v>68.672603462578465</c:v>
                </c:pt>
                <c:pt idx="62">
                  <c:v>68.67237969760204</c:v>
                </c:pt>
                <c:pt idx="63">
                  <c:v>68.581443209512386</c:v>
                </c:pt>
                <c:pt idx="64">
                  <c:v>68.486167973784347</c:v>
                </c:pt>
                <c:pt idx="65">
                  <c:v>68.11735158851144</c:v>
                </c:pt>
                <c:pt idx="66">
                  <c:v>67.628313295591539</c:v>
                </c:pt>
                <c:pt idx="67">
                  <c:v>67.1773452562975</c:v>
                </c:pt>
                <c:pt idx="68">
                  <c:v>66.778698510340689</c:v>
                </c:pt>
                <c:pt idx="69">
                  <c:v>66.161631406386718</c:v>
                </c:pt>
                <c:pt idx="70">
                  <c:v>65.710250993505085</c:v>
                </c:pt>
                <c:pt idx="71">
                  <c:v>65.16661328073063</c:v>
                </c:pt>
                <c:pt idx="72">
                  <c:v>64.63021217594752</c:v>
                </c:pt>
                <c:pt idx="73">
                  <c:v>64.175271665600818</c:v>
                </c:pt>
                <c:pt idx="74">
                  <c:v>63.823666887748971</c:v>
                </c:pt>
                <c:pt idx="75">
                  <c:v>63.18343757747072</c:v>
                </c:pt>
                <c:pt idx="76">
                  <c:v>62.622816778370535</c:v>
                </c:pt>
                <c:pt idx="77">
                  <c:v>62.207604944647628</c:v>
                </c:pt>
                <c:pt idx="78">
                  <c:v>61.822150566508569</c:v>
                </c:pt>
                <c:pt idx="79">
                  <c:v>61.510667786692657</c:v>
                </c:pt>
                <c:pt idx="80">
                  <c:v>61.307473132294014</c:v>
                </c:pt>
                <c:pt idx="81">
                  <c:v>61.053837525593245</c:v>
                </c:pt>
                <c:pt idx="82">
                  <c:v>60.866961802290007</c:v>
                </c:pt>
                <c:pt idx="83">
                  <c:v>60.705351799452345</c:v>
                </c:pt>
                <c:pt idx="84">
                  <c:v>60.843306223072972</c:v>
                </c:pt>
                <c:pt idx="85">
                  <c:v>60.917707711356009</c:v>
                </c:pt>
                <c:pt idx="86">
                  <c:v>61.049363671253609</c:v>
                </c:pt>
                <c:pt idx="87">
                  <c:v>61.199923723403359</c:v>
                </c:pt>
                <c:pt idx="88">
                  <c:v>61.385046682760304</c:v>
                </c:pt>
                <c:pt idx="89">
                  <c:v>61.443673386765418</c:v>
                </c:pt>
                <c:pt idx="90">
                  <c:v>61.56652717116291</c:v>
                </c:pt>
                <c:pt idx="91">
                  <c:v>61.629471664854634</c:v>
                </c:pt>
                <c:pt idx="92">
                  <c:v>61.663493839179765</c:v>
                </c:pt>
                <c:pt idx="93">
                  <c:v>61.721536460236067</c:v>
                </c:pt>
                <c:pt idx="94">
                  <c:v>61.701741447490136</c:v>
                </c:pt>
                <c:pt idx="95">
                  <c:v>61.660357194480284</c:v>
                </c:pt>
                <c:pt idx="96">
                  <c:v>61.576577043723169</c:v>
                </c:pt>
                <c:pt idx="97">
                  <c:v>61.51637160255747</c:v>
                </c:pt>
                <c:pt idx="98">
                  <c:v>61.491286977952917</c:v>
                </c:pt>
                <c:pt idx="99">
                  <c:v>61.446823816057766</c:v>
                </c:pt>
                <c:pt idx="100">
                  <c:v>61.462163004338905</c:v>
                </c:pt>
                <c:pt idx="101">
                  <c:v>61.516140025641398</c:v>
                </c:pt>
                <c:pt idx="102">
                  <c:v>61.669739254041403</c:v>
                </c:pt>
                <c:pt idx="103">
                  <c:v>61.888484641595412</c:v>
                </c:pt>
                <c:pt idx="104">
                  <c:v>61.925076466371387</c:v>
                </c:pt>
                <c:pt idx="105">
                  <c:v>61.85004551687701</c:v>
                </c:pt>
                <c:pt idx="106">
                  <c:v>61.76707668562063</c:v>
                </c:pt>
                <c:pt idx="107">
                  <c:v>61.675656567400885</c:v>
                </c:pt>
                <c:pt idx="108">
                  <c:v>61.703876639587421</c:v>
                </c:pt>
                <c:pt idx="109">
                  <c:v>61.765866810105841</c:v>
                </c:pt>
                <c:pt idx="110">
                  <c:v>61.843941828544665</c:v>
                </c:pt>
                <c:pt idx="111">
                  <c:v>61.827788651026907</c:v>
                </c:pt>
                <c:pt idx="112">
                  <c:v>61.816994356806561</c:v>
                </c:pt>
                <c:pt idx="113">
                  <c:v>61.729518320848335</c:v>
                </c:pt>
                <c:pt idx="114">
                  <c:v>61.6397578389548</c:v>
                </c:pt>
                <c:pt idx="115">
                  <c:v>61.255099825866715</c:v>
                </c:pt>
                <c:pt idx="116">
                  <c:v>60.964572614211477</c:v>
                </c:pt>
                <c:pt idx="117">
                  <c:v>60.887690915490325</c:v>
                </c:pt>
                <c:pt idx="118">
                  <c:v>60.707122686278502</c:v>
                </c:pt>
                <c:pt idx="119">
                  <c:v>60.640968084029645</c:v>
                </c:pt>
                <c:pt idx="120">
                  <c:v>60.735332379684301</c:v>
                </c:pt>
                <c:pt idx="121">
                  <c:v>60.733421481540901</c:v>
                </c:pt>
                <c:pt idx="122">
                  <c:v>60.73325561092625</c:v>
                </c:pt>
                <c:pt idx="123">
                  <c:v>60.811350499232887</c:v>
                </c:pt>
                <c:pt idx="124">
                  <c:v>60.835208517387109</c:v>
                </c:pt>
                <c:pt idx="125">
                  <c:v>60.81515415190556</c:v>
                </c:pt>
                <c:pt idx="126">
                  <c:v>60.778826638386242</c:v>
                </c:pt>
                <c:pt idx="127">
                  <c:v>60.774956742942003</c:v>
                </c:pt>
                <c:pt idx="128">
                  <c:v>60.582374981839266</c:v>
                </c:pt>
                <c:pt idx="129">
                  <c:v>60.588192706874537</c:v>
                </c:pt>
                <c:pt idx="130">
                  <c:v>60.568041686028934</c:v>
                </c:pt>
                <c:pt idx="131">
                  <c:v>60.388805986923039</c:v>
                </c:pt>
                <c:pt idx="132">
                  <c:v>60.336710813182073</c:v>
                </c:pt>
                <c:pt idx="133">
                  <c:v>60.33884601922496</c:v>
                </c:pt>
                <c:pt idx="134">
                  <c:v>60.38717708189516</c:v>
                </c:pt>
                <c:pt idx="135">
                  <c:v>60.595637620386356</c:v>
                </c:pt>
                <c:pt idx="136">
                  <c:v>60.824421152830155</c:v>
                </c:pt>
                <c:pt idx="137">
                  <c:v>60.87171327434411</c:v>
                </c:pt>
                <c:pt idx="138">
                  <c:v>60.995875962632311</c:v>
                </c:pt>
                <c:pt idx="139">
                  <c:v>60.34919736591219</c:v>
                </c:pt>
                <c:pt idx="140">
                  <c:v>59.745022934352342</c:v>
                </c:pt>
                <c:pt idx="141">
                  <c:v>59.318532877956457</c:v>
                </c:pt>
                <c:pt idx="142">
                  <c:v>59.176540061359169</c:v>
                </c:pt>
                <c:pt idx="143">
                  <c:v>59.080510004916704</c:v>
                </c:pt>
                <c:pt idx="144">
                  <c:v>58.999299739651555</c:v>
                </c:pt>
                <c:pt idx="145">
                  <c:v>59.155885344062014</c:v>
                </c:pt>
                <c:pt idx="146">
                  <c:v>59.33020242341518</c:v>
                </c:pt>
                <c:pt idx="147">
                  <c:v>59.676235824104253</c:v>
                </c:pt>
                <c:pt idx="148">
                  <c:v>59.737085868030945</c:v>
                </c:pt>
                <c:pt idx="149">
                  <c:v>60.204921294411804</c:v>
                </c:pt>
                <c:pt idx="150">
                  <c:v>60.686753346709501</c:v>
                </c:pt>
                <c:pt idx="151">
                  <c:v>61.02605373155874</c:v>
                </c:pt>
                <c:pt idx="152">
                  <c:v>61.481121725899925</c:v>
                </c:pt>
                <c:pt idx="153">
                  <c:v>62.169998339698047</c:v>
                </c:pt>
                <c:pt idx="154">
                  <c:v>63.139729925120534</c:v>
                </c:pt>
                <c:pt idx="155">
                  <c:v>64.155488196152106</c:v>
                </c:pt>
                <c:pt idx="156">
                  <c:v>65.298017235576452</c:v>
                </c:pt>
                <c:pt idx="157">
                  <c:v>66.580237683260322</c:v>
                </c:pt>
                <c:pt idx="158">
                  <c:v>68.041629334149917</c:v>
                </c:pt>
                <c:pt idx="159">
                  <c:v>68.540114510430215</c:v>
                </c:pt>
                <c:pt idx="160">
                  <c:v>68.722348851747611</c:v>
                </c:pt>
                <c:pt idx="161">
                  <c:v>68.658924285637681</c:v>
                </c:pt>
                <c:pt idx="162">
                  <c:v>68.876131209888769</c:v>
                </c:pt>
                <c:pt idx="163">
                  <c:v>68.949452871054305</c:v>
                </c:pt>
                <c:pt idx="164">
                  <c:v>68.822005189683622</c:v>
                </c:pt>
                <c:pt idx="165">
                  <c:v>68.779124456034282</c:v>
                </c:pt>
                <c:pt idx="166">
                  <c:v>68.506009562102719</c:v>
                </c:pt>
                <c:pt idx="167">
                  <c:v>68.320670980560379</c:v>
                </c:pt>
                <c:pt idx="168">
                  <c:v>68.160867775177863</c:v>
                </c:pt>
                <c:pt idx="169">
                  <c:v>68.142771376122425</c:v>
                </c:pt>
                <c:pt idx="170">
                  <c:v>68.145532541760574</c:v>
                </c:pt>
                <c:pt idx="171">
                  <c:v>68.165300094625636</c:v>
                </c:pt>
                <c:pt idx="172">
                  <c:v>68.282033006552169</c:v>
                </c:pt>
                <c:pt idx="173">
                  <c:v>68.187954825985798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C-43B3-B142-A4CDDABA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87359"/>
        <c:axId val="183685919"/>
      </c:lineChart>
      <c:dateAx>
        <c:axId val="183687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5919"/>
        <c:crosses val="autoZero"/>
        <c:auto val="1"/>
        <c:lblOffset val="100"/>
        <c:baseTimeUnit val="days"/>
      </c:dateAx>
      <c:valAx>
        <c:axId val="183685919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KD</a:t>
            </a:r>
            <a:r>
              <a:rPr lang="en-US" altLang="zh-CN" baseline="0"/>
              <a:t> Oscillator of AAPL</a:t>
            </a:r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KD!$C$1</c:f>
              <c:strCache>
                <c:ptCount val="1"/>
                <c:pt idx="0">
                  <c:v>%K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KD!$C$12:$C$1048576</c:f>
              <c:numCache>
                <c:formatCode>General</c:formatCode>
                <c:ptCount val="1048565"/>
                <c:pt idx="3">
                  <c:v>79.999999999999673</c:v>
                </c:pt>
                <c:pt idx="4">
                  <c:v>87.307692307691866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94.786729857819935</c:v>
                </c:pt>
                <c:pt idx="9">
                  <c:v>100</c:v>
                </c:pt>
                <c:pt idx="10">
                  <c:v>77.985948477751535</c:v>
                </c:pt>
                <c:pt idx="11">
                  <c:v>100</c:v>
                </c:pt>
                <c:pt idx="12">
                  <c:v>100</c:v>
                </c:pt>
                <c:pt idx="13">
                  <c:v>73.0263157894736</c:v>
                </c:pt>
                <c:pt idx="14">
                  <c:v>71.929824561403493</c:v>
                </c:pt>
                <c:pt idx="15">
                  <c:v>80.92105263157886</c:v>
                </c:pt>
                <c:pt idx="16">
                  <c:v>86.842105263158032</c:v>
                </c:pt>
                <c:pt idx="17">
                  <c:v>85.125858123570012</c:v>
                </c:pt>
                <c:pt idx="18">
                  <c:v>67.045454545454604</c:v>
                </c:pt>
                <c:pt idx="19">
                  <c:v>73.312883435582719</c:v>
                </c:pt>
                <c:pt idx="20">
                  <c:v>71.042471042471078</c:v>
                </c:pt>
                <c:pt idx="21">
                  <c:v>73.745173745174071</c:v>
                </c:pt>
                <c:pt idx="22">
                  <c:v>94.208494208494542</c:v>
                </c:pt>
                <c:pt idx="23">
                  <c:v>86.486486486486726</c:v>
                </c:pt>
                <c:pt idx="24">
                  <c:v>100</c:v>
                </c:pt>
                <c:pt idx="25">
                  <c:v>100</c:v>
                </c:pt>
                <c:pt idx="26">
                  <c:v>84.210526315789764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89.678899082568748</c:v>
                </c:pt>
                <c:pt idx="35">
                  <c:v>54.342431761786528</c:v>
                </c:pt>
                <c:pt idx="36">
                  <c:v>53.598014888337367</c:v>
                </c:pt>
                <c:pt idx="37">
                  <c:v>68.478260869564977</c:v>
                </c:pt>
                <c:pt idx="38">
                  <c:v>60.326086956521593</c:v>
                </c:pt>
                <c:pt idx="39">
                  <c:v>47.554347826086868</c:v>
                </c:pt>
                <c:pt idx="40">
                  <c:v>44.720496894409884</c:v>
                </c:pt>
                <c:pt idx="41">
                  <c:v>26.267281105990449</c:v>
                </c:pt>
                <c:pt idx="42">
                  <c:v>52.849740932642099</c:v>
                </c:pt>
                <c:pt idx="43">
                  <c:v>37.305699481865098</c:v>
                </c:pt>
                <c:pt idx="44">
                  <c:v>34.715025906735718</c:v>
                </c:pt>
                <c:pt idx="45">
                  <c:v>0</c:v>
                </c:pt>
                <c:pt idx="46">
                  <c:v>42.677824267782249</c:v>
                </c:pt>
                <c:pt idx="47">
                  <c:v>57.216494845360863</c:v>
                </c:pt>
                <c:pt idx="48">
                  <c:v>47.972972972972883</c:v>
                </c:pt>
                <c:pt idx="49">
                  <c:v>56.081081081081351</c:v>
                </c:pt>
                <c:pt idx="50">
                  <c:v>52.702702702703142</c:v>
                </c:pt>
                <c:pt idx="51">
                  <c:v>79.054054054054717</c:v>
                </c:pt>
                <c:pt idx="52">
                  <c:v>83.783783783784017</c:v>
                </c:pt>
                <c:pt idx="53">
                  <c:v>73.648648648648432</c:v>
                </c:pt>
                <c:pt idx="54">
                  <c:v>26.351351351351571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5.9649122807018262</c:v>
                </c:pt>
                <c:pt idx="59">
                  <c:v>19.649122807017164</c:v>
                </c:pt>
                <c:pt idx="60">
                  <c:v>8.4210526315787853</c:v>
                </c:pt>
                <c:pt idx="61">
                  <c:v>19.649122807017164</c:v>
                </c:pt>
                <c:pt idx="62">
                  <c:v>46.6666666666667</c:v>
                </c:pt>
                <c:pt idx="63">
                  <c:v>46.6666666666667</c:v>
                </c:pt>
                <c:pt idx="64">
                  <c:v>54.736842105262852</c:v>
                </c:pt>
                <c:pt idx="65">
                  <c:v>31.228070175438678</c:v>
                </c:pt>
                <c:pt idx="66">
                  <c:v>52.962962962962912</c:v>
                </c:pt>
                <c:pt idx="67">
                  <c:v>21.999999999999886</c:v>
                </c:pt>
                <c:pt idx="68">
                  <c:v>28.205128205128275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7.1856287425149716</c:v>
                </c:pt>
                <c:pt idx="75">
                  <c:v>0</c:v>
                </c:pt>
                <c:pt idx="76">
                  <c:v>0</c:v>
                </c:pt>
                <c:pt idx="77">
                  <c:v>1.7985611510790385</c:v>
                </c:pt>
                <c:pt idx="78">
                  <c:v>6.6298342541436446</c:v>
                </c:pt>
                <c:pt idx="79">
                  <c:v>0</c:v>
                </c:pt>
                <c:pt idx="80">
                  <c:v>0</c:v>
                </c:pt>
                <c:pt idx="81">
                  <c:v>4.4905008635579415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2.8708133971291256</c:v>
                </c:pt>
                <c:pt idx="88">
                  <c:v>23.415977961432528</c:v>
                </c:pt>
                <c:pt idx="89">
                  <c:v>34.435261707988957</c:v>
                </c:pt>
                <c:pt idx="90">
                  <c:v>55.647382920110047</c:v>
                </c:pt>
                <c:pt idx="91">
                  <c:v>60.055096418732731</c:v>
                </c:pt>
                <c:pt idx="92">
                  <c:v>100</c:v>
                </c:pt>
                <c:pt idx="93">
                  <c:v>100</c:v>
                </c:pt>
                <c:pt idx="94">
                  <c:v>95.729537366548385</c:v>
                </c:pt>
                <c:pt idx="95">
                  <c:v>83.27402135231317</c:v>
                </c:pt>
                <c:pt idx="96">
                  <c:v>67.971530249110316</c:v>
                </c:pt>
                <c:pt idx="97">
                  <c:v>63.345195729537515</c:v>
                </c:pt>
                <c:pt idx="98">
                  <c:v>16.725978647686819</c:v>
                </c:pt>
                <c:pt idx="99">
                  <c:v>41.992882562277643</c:v>
                </c:pt>
                <c:pt idx="100">
                  <c:v>24.907063197026108</c:v>
                </c:pt>
                <c:pt idx="101">
                  <c:v>16.666666666666718</c:v>
                </c:pt>
                <c:pt idx="102">
                  <c:v>29.91452991452978</c:v>
                </c:pt>
                <c:pt idx="103">
                  <c:v>18.376068376068392</c:v>
                </c:pt>
                <c:pt idx="104">
                  <c:v>69.658119658119872</c:v>
                </c:pt>
                <c:pt idx="105">
                  <c:v>38.888888888888808</c:v>
                </c:pt>
                <c:pt idx="106">
                  <c:v>14.529914529914395</c:v>
                </c:pt>
                <c:pt idx="107">
                  <c:v>53.603603603603354</c:v>
                </c:pt>
                <c:pt idx="108">
                  <c:v>34.224598930481356</c:v>
                </c:pt>
                <c:pt idx="109">
                  <c:v>14.723926380368196</c:v>
                </c:pt>
                <c:pt idx="110">
                  <c:v>20.858895705521213</c:v>
                </c:pt>
                <c:pt idx="111">
                  <c:v>10.429447852760825</c:v>
                </c:pt>
                <c:pt idx="112">
                  <c:v>31.506849315068536</c:v>
                </c:pt>
                <c:pt idx="113">
                  <c:v>13.013698630136822</c:v>
                </c:pt>
                <c:pt idx="114">
                  <c:v>4.794520547945222</c:v>
                </c:pt>
                <c:pt idx="115">
                  <c:v>0</c:v>
                </c:pt>
                <c:pt idx="116">
                  <c:v>12.707182320441801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1.1583011583012039</c:v>
                </c:pt>
                <c:pt idx="121">
                  <c:v>44.117647058823479</c:v>
                </c:pt>
                <c:pt idx="122">
                  <c:v>12.807881773398911</c:v>
                </c:pt>
                <c:pt idx="123">
                  <c:v>41.379310344827381</c:v>
                </c:pt>
                <c:pt idx="124">
                  <c:v>60.591133004925922</c:v>
                </c:pt>
                <c:pt idx="125">
                  <c:v>47.290640394088683</c:v>
                </c:pt>
                <c:pt idx="126">
                  <c:v>81.818181818181785</c:v>
                </c:pt>
                <c:pt idx="127">
                  <c:v>100</c:v>
                </c:pt>
                <c:pt idx="128">
                  <c:v>84.736842105263193</c:v>
                </c:pt>
                <c:pt idx="129">
                  <c:v>51.052631578947349</c:v>
                </c:pt>
                <c:pt idx="130">
                  <c:v>37.894736842105232</c:v>
                </c:pt>
                <c:pt idx="131">
                  <c:v>58.421052631578959</c:v>
                </c:pt>
                <c:pt idx="132">
                  <c:v>100</c:v>
                </c:pt>
                <c:pt idx="133">
                  <c:v>50.165016501650129</c:v>
                </c:pt>
                <c:pt idx="134">
                  <c:v>62.857142857142847</c:v>
                </c:pt>
                <c:pt idx="135">
                  <c:v>100</c:v>
                </c:pt>
                <c:pt idx="136">
                  <c:v>77.380952380952337</c:v>
                </c:pt>
                <c:pt idx="137">
                  <c:v>72.222222222222342</c:v>
                </c:pt>
                <c:pt idx="138">
                  <c:v>45.238095238095333</c:v>
                </c:pt>
                <c:pt idx="139">
                  <c:v>63.095238095238045</c:v>
                </c:pt>
                <c:pt idx="140">
                  <c:v>72.619047619047663</c:v>
                </c:pt>
                <c:pt idx="141">
                  <c:v>91.666666666666899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91.176470588235361</c:v>
                </c:pt>
                <c:pt idx="147">
                  <c:v>93.411420204977986</c:v>
                </c:pt>
                <c:pt idx="148">
                  <c:v>100</c:v>
                </c:pt>
                <c:pt idx="149">
                  <c:v>99.594594594594767</c:v>
                </c:pt>
                <c:pt idx="150">
                  <c:v>100</c:v>
                </c:pt>
                <c:pt idx="151">
                  <c:v>91.244239631336498</c:v>
                </c:pt>
                <c:pt idx="152">
                  <c:v>100</c:v>
                </c:pt>
                <c:pt idx="153">
                  <c:v>91.512915129151324</c:v>
                </c:pt>
                <c:pt idx="154">
                  <c:v>91.895424836601421</c:v>
                </c:pt>
                <c:pt idx="155">
                  <c:v>95.96541786743515</c:v>
                </c:pt>
                <c:pt idx="156">
                  <c:v>100</c:v>
                </c:pt>
                <c:pt idx="157">
                  <c:v>40.997229916897624</c:v>
                </c:pt>
                <c:pt idx="158">
                  <c:v>35.072463768115874</c:v>
                </c:pt>
                <c:pt idx="159">
                  <c:v>46.086956521738969</c:v>
                </c:pt>
                <c:pt idx="160">
                  <c:v>72.782874617737392</c:v>
                </c:pt>
                <c:pt idx="161">
                  <c:v>61.842105263158096</c:v>
                </c:pt>
                <c:pt idx="162">
                  <c:v>43.859649122807269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30.379746835443321</c:v>
                </c:pt>
                <c:pt idx="167">
                  <c:v>6.9620253164556685</c:v>
                </c:pt>
                <c:pt idx="168">
                  <c:v>3.7974683544305279</c:v>
                </c:pt>
                <c:pt idx="169">
                  <c:v>17.405063291139168</c:v>
                </c:pt>
                <c:pt idx="170">
                  <c:v>0</c:v>
                </c:pt>
                <c:pt idx="171">
                  <c:v>10.071942446043202</c:v>
                </c:pt>
                <c:pt idx="172">
                  <c:v>5.0359712230216012</c:v>
                </c:pt>
                <c:pt idx="173">
                  <c:v>48.561151079136465</c:v>
                </c:pt>
                <c:pt idx="174">
                  <c:v>74.460431654675986</c:v>
                </c:pt>
                <c:pt idx="175">
                  <c:v>71.729957805907148</c:v>
                </c:pt>
                <c:pt idx="176">
                  <c:v>100</c:v>
                </c:pt>
                <c:pt idx="17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B-4ECC-AEFC-D8F24CAB4420}"/>
            </c:ext>
          </c:extLst>
        </c:ser>
        <c:ser>
          <c:idx val="1"/>
          <c:order val="1"/>
          <c:tx>
            <c:strRef>
              <c:f>KD!$D$1</c:f>
              <c:strCache>
                <c:ptCount val="1"/>
                <c:pt idx="0">
                  <c:v>%D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KD!$D$12:$D$1048576</c:f>
              <c:numCache>
                <c:formatCode>General</c:formatCode>
                <c:ptCount val="1048565"/>
                <c:pt idx="5">
                  <c:v>89.102564102563846</c:v>
                </c:pt>
                <c:pt idx="6">
                  <c:v>95.769230769230617</c:v>
                </c:pt>
                <c:pt idx="7">
                  <c:v>100</c:v>
                </c:pt>
                <c:pt idx="8">
                  <c:v>98.262243285939974</c:v>
                </c:pt>
                <c:pt idx="9">
                  <c:v>98.262243285939974</c:v>
                </c:pt>
                <c:pt idx="10">
                  <c:v>90.924226111857152</c:v>
                </c:pt>
                <c:pt idx="11">
                  <c:v>92.661982825917178</c:v>
                </c:pt>
                <c:pt idx="12">
                  <c:v>92.661982825917178</c:v>
                </c:pt>
                <c:pt idx="13">
                  <c:v>91.008771929824533</c:v>
                </c:pt>
                <c:pt idx="14">
                  <c:v>81.652046783625693</c:v>
                </c:pt>
                <c:pt idx="15">
                  <c:v>75.292397660818651</c:v>
                </c:pt>
                <c:pt idx="16">
                  <c:v>79.897660818713462</c:v>
                </c:pt>
                <c:pt idx="17">
                  <c:v>84.296338672768968</c:v>
                </c:pt>
                <c:pt idx="18">
                  <c:v>79.671139310727554</c:v>
                </c:pt>
                <c:pt idx="19">
                  <c:v>75.161398701535788</c:v>
                </c:pt>
                <c:pt idx="20">
                  <c:v>70.466936341169472</c:v>
                </c:pt>
                <c:pt idx="21">
                  <c:v>72.700176074409299</c:v>
                </c:pt>
                <c:pt idx="22">
                  <c:v>79.665379665379888</c:v>
                </c:pt>
                <c:pt idx="23">
                  <c:v>84.813384813385127</c:v>
                </c:pt>
                <c:pt idx="24">
                  <c:v>93.564993564993756</c:v>
                </c:pt>
                <c:pt idx="25">
                  <c:v>95.495495495495575</c:v>
                </c:pt>
                <c:pt idx="26">
                  <c:v>94.73684210526325</c:v>
                </c:pt>
                <c:pt idx="27">
                  <c:v>94.73684210526325</c:v>
                </c:pt>
                <c:pt idx="28">
                  <c:v>94.73684210526325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96.559633027522921</c:v>
                </c:pt>
                <c:pt idx="35">
                  <c:v>81.340443614785102</c:v>
                </c:pt>
                <c:pt idx="36">
                  <c:v>65.873115244230874</c:v>
                </c:pt>
                <c:pt idx="37">
                  <c:v>58.806235839896296</c:v>
                </c:pt>
                <c:pt idx="38">
                  <c:v>60.800787571474643</c:v>
                </c:pt>
                <c:pt idx="39">
                  <c:v>58.786231884057806</c:v>
                </c:pt>
                <c:pt idx="40">
                  <c:v>50.866977225672777</c:v>
                </c:pt>
                <c:pt idx="41">
                  <c:v>39.5140419421624</c:v>
                </c:pt>
                <c:pt idx="42">
                  <c:v>41.279172977680815</c:v>
                </c:pt>
                <c:pt idx="43">
                  <c:v>38.80757384016588</c:v>
                </c:pt>
                <c:pt idx="44">
                  <c:v>41.623488773747638</c:v>
                </c:pt>
                <c:pt idx="45">
                  <c:v>24.006908462866942</c:v>
                </c:pt>
                <c:pt idx="46">
                  <c:v>25.797616724839326</c:v>
                </c:pt>
                <c:pt idx="47">
                  <c:v>33.298106371047702</c:v>
                </c:pt>
                <c:pt idx="48">
                  <c:v>49.28909736203866</c:v>
                </c:pt>
                <c:pt idx="49">
                  <c:v>53.756849633138366</c:v>
                </c:pt>
                <c:pt idx="50">
                  <c:v>52.252252252252454</c:v>
                </c:pt>
                <c:pt idx="51">
                  <c:v>62.61261261261307</c:v>
                </c:pt>
                <c:pt idx="52">
                  <c:v>71.846846846847299</c:v>
                </c:pt>
                <c:pt idx="53">
                  <c:v>78.828828828829046</c:v>
                </c:pt>
                <c:pt idx="54">
                  <c:v>61.261261261261346</c:v>
                </c:pt>
                <c:pt idx="55">
                  <c:v>33.333333333333336</c:v>
                </c:pt>
                <c:pt idx="56">
                  <c:v>8.783783783783857</c:v>
                </c:pt>
                <c:pt idx="57">
                  <c:v>0</c:v>
                </c:pt>
                <c:pt idx="58">
                  <c:v>1.9883040935672753</c:v>
                </c:pt>
                <c:pt idx="59">
                  <c:v>8.538011695906329</c:v>
                </c:pt>
                <c:pt idx="60">
                  <c:v>11.345029239765926</c:v>
                </c:pt>
                <c:pt idx="61">
                  <c:v>15.906432748537705</c:v>
                </c:pt>
                <c:pt idx="62">
                  <c:v>24.912280701754216</c:v>
                </c:pt>
                <c:pt idx="63">
                  <c:v>37.66081871345019</c:v>
                </c:pt>
                <c:pt idx="64">
                  <c:v>49.356725146198755</c:v>
                </c:pt>
                <c:pt idx="65">
                  <c:v>44.210526315789416</c:v>
                </c:pt>
                <c:pt idx="66">
                  <c:v>46.309291747888146</c:v>
                </c:pt>
                <c:pt idx="67">
                  <c:v>35.397011046133827</c:v>
                </c:pt>
                <c:pt idx="68">
                  <c:v>34.38936372269702</c:v>
                </c:pt>
                <c:pt idx="69">
                  <c:v>16.735042735042722</c:v>
                </c:pt>
                <c:pt idx="70">
                  <c:v>9.4017094017094252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2.395209580838324</c:v>
                </c:pt>
                <c:pt idx="75">
                  <c:v>2.395209580838324</c:v>
                </c:pt>
                <c:pt idx="76">
                  <c:v>2.395209580838324</c:v>
                </c:pt>
                <c:pt idx="77">
                  <c:v>0.59952038369301286</c:v>
                </c:pt>
                <c:pt idx="78">
                  <c:v>2.8094651350742281</c:v>
                </c:pt>
                <c:pt idx="79">
                  <c:v>2.8094651350742281</c:v>
                </c:pt>
                <c:pt idx="80">
                  <c:v>2.2099447513812147</c:v>
                </c:pt>
                <c:pt idx="81">
                  <c:v>1.4968336211859805</c:v>
                </c:pt>
                <c:pt idx="82">
                  <c:v>1.4968336211859805</c:v>
                </c:pt>
                <c:pt idx="83">
                  <c:v>1.4968336211859805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0.95693779904304188</c:v>
                </c:pt>
                <c:pt idx="88">
                  <c:v>8.7622637861872175</c:v>
                </c:pt>
                <c:pt idx="89">
                  <c:v>20.240684355516873</c:v>
                </c:pt>
                <c:pt idx="90">
                  <c:v>37.83287419651051</c:v>
                </c:pt>
                <c:pt idx="91">
                  <c:v>50.045913682277245</c:v>
                </c:pt>
                <c:pt idx="92">
                  <c:v>71.900826446280931</c:v>
                </c:pt>
                <c:pt idx="93">
                  <c:v>86.685032139577572</c:v>
                </c:pt>
                <c:pt idx="94">
                  <c:v>98.576512455516124</c:v>
                </c:pt>
                <c:pt idx="95">
                  <c:v>93.001186239620509</c:v>
                </c:pt>
                <c:pt idx="96">
                  <c:v>82.325029655990619</c:v>
                </c:pt>
                <c:pt idx="97">
                  <c:v>71.530249110320327</c:v>
                </c:pt>
                <c:pt idx="98">
                  <c:v>49.34756820877822</c:v>
                </c:pt>
                <c:pt idx="99">
                  <c:v>40.688018979833991</c:v>
                </c:pt>
                <c:pt idx="100">
                  <c:v>27.87530813566352</c:v>
                </c:pt>
                <c:pt idx="101">
                  <c:v>27.855537475323487</c:v>
                </c:pt>
                <c:pt idx="102">
                  <c:v>23.829419926074205</c:v>
                </c:pt>
                <c:pt idx="103">
                  <c:v>21.652421652421626</c:v>
                </c:pt>
                <c:pt idx="104">
                  <c:v>39.316239316239347</c:v>
                </c:pt>
                <c:pt idx="105">
                  <c:v>42.307692307692356</c:v>
                </c:pt>
                <c:pt idx="106">
                  <c:v>41.025641025641029</c:v>
                </c:pt>
                <c:pt idx="107">
                  <c:v>35.67413567413552</c:v>
                </c:pt>
                <c:pt idx="108">
                  <c:v>34.119372354666375</c:v>
                </c:pt>
                <c:pt idx="109">
                  <c:v>34.184042971484303</c:v>
                </c:pt>
                <c:pt idx="110">
                  <c:v>23.269140338790255</c:v>
                </c:pt>
                <c:pt idx="111">
                  <c:v>15.337423312883411</c:v>
                </c:pt>
                <c:pt idx="112">
                  <c:v>20.931730957783525</c:v>
                </c:pt>
                <c:pt idx="113">
                  <c:v>18.316665265988728</c:v>
                </c:pt>
                <c:pt idx="114">
                  <c:v>16.438356164383524</c:v>
                </c:pt>
                <c:pt idx="115">
                  <c:v>5.9360730593606812</c:v>
                </c:pt>
                <c:pt idx="116">
                  <c:v>5.8339009561290069</c:v>
                </c:pt>
                <c:pt idx="117">
                  <c:v>4.2357274401472669</c:v>
                </c:pt>
                <c:pt idx="118">
                  <c:v>4.2357274401472669</c:v>
                </c:pt>
                <c:pt idx="119">
                  <c:v>0</c:v>
                </c:pt>
                <c:pt idx="120">
                  <c:v>0.38610038610040132</c:v>
                </c:pt>
                <c:pt idx="121">
                  <c:v>15.091982739041562</c:v>
                </c:pt>
                <c:pt idx="122">
                  <c:v>19.361276663507866</c:v>
                </c:pt>
                <c:pt idx="123">
                  <c:v>32.768279725683257</c:v>
                </c:pt>
                <c:pt idx="124">
                  <c:v>38.259441707717407</c:v>
                </c:pt>
                <c:pt idx="125">
                  <c:v>49.753694581280662</c:v>
                </c:pt>
                <c:pt idx="126">
                  <c:v>63.233318405732128</c:v>
                </c:pt>
                <c:pt idx="127">
                  <c:v>76.369607404090161</c:v>
                </c:pt>
                <c:pt idx="128">
                  <c:v>88.851674641148335</c:v>
                </c:pt>
                <c:pt idx="129">
                  <c:v>78.596491228070178</c:v>
                </c:pt>
                <c:pt idx="130">
                  <c:v>57.89473684210526</c:v>
                </c:pt>
                <c:pt idx="131">
                  <c:v>49.122807017543842</c:v>
                </c:pt>
                <c:pt idx="132">
                  <c:v>65.438596491228068</c:v>
                </c:pt>
                <c:pt idx="133">
                  <c:v>69.528689711076368</c:v>
                </c:pt>
                <c:pt idx="134">
                  <c:v>71.007386452930987</c:v>
                </c:pt>
                <c:pt idx="135">
                  <c:v>71.007386452930987</c:v>
                </c:pt>
                <c:pt idx="136">
                  <c:v>80.079365079365061</c:v>
                </c:pt>
                <c:pt idx="137">
                  <c:v>83.201058201058231</c:v>
                </c:pt>
                <c:pt idx="138">
                  <c:v>64.947089947090006</c:v>
                </c:pt>
                <c:pt idx="139">
                  <c:v>60.18518518518524</c:v>
                </c:pt>
                <c:pt idx="140">
                  <c:v>60.317460317460338</c:v>
                </c:pt>
                <c:pt idx="141">
                  <c:v>75.793650793650883</c:v>
                </c:pt>
                <c:pt idx="142">
                  <c:v>88.095238095238187</c:v>
                </c:pt>
                <c:pt idx="143">
                  <c:v>97.2222222222223</c:v>
                </c:pt>
                <c:pt idx="144">
                  <c:v>100</c:v>
                </c:pt>
                <c:pt idx="145">
                  <c:v>100</c:v>
                </c:pt>
                <c:pt idx="146">
                  <c:v>97.058823529411782</c:v>
                </c:pt>
                <c:pt idx="147">
                  <c:v>94.862630264404444</c:v>
                </c:pt>
                <c:pt idx="148">
                  <c:v>94.862630264404444</c:v>
                </c:pt>
                <c:pt idx="149">
                  <c:v>97.668671599857589</c:v>
                </c:pt>
                <c:pt idx="150">
                  <c:v>99.864864864864913</c:v>
                </c:pt>
                <c:pt idx="151">
                  <c:v>96.946278075310417</c:v>
                </c:pt>
                <c:pt idx="152">
                  <c:v>97.08141321044549</c:v>
                </c:pt>
                <c:pt idx="153">
                  <c:v>94.252384920162612</c:v>
                </c:pt>
                <c:pt idx="154">
                  <c:v>94.46944665525092</c:v>
                </c:pt>
                <c:pt idx="155">
                  <c:v>93.124585944395974</c:v>
                </c:pt>
                <c:pt idx="156">
                  <c:v>95.953614234678867</c:v>
                </c:pt>
                <c:pt idx="157">
                  <c:v>78.987549261444258</c:v>
                </c:pt>
                <c:pt idx="158">
                  <c:v>58.689897895004499</c:v>
                </c:pt>
                <c:pt idx="159">
                  <c:v>40.718883402250825</c:v>
                </c:pt>
                <c:pt idx="160">
                  <c:v>51.314098302530738</c:v>
                </c:pt>
                <c:pt idx="161">
                  <c:v>60.237312134211486</c:v>
                </c:pt>
                <c:pt idx="162">
                  <c:v>59.494876334567586</c:v>
                </c:pt>
                <c:pt idx="163">
                  <c:v>35.23391812865512</c:v>
                </c:pt>
                <c:pt idx="164">
                  <c:v>14.619883040935756</c:v>
                </c:pt>
                <c:pt idx="165">
                  <c:v>0</c:v>
                </c:pt>
                <c:pt idx="166">
                  <c:v>10.126582278481107</c:v>
                </c:pt>
                <c:pt idx="167">
                  <c:v>12.447257383966329</c:v>
                </c:pt>
                <c:pt idx="168">
                  <c:v>13.713080168776505</c:v>
                </c:pt>
                <c:pt idx="169">
                  <c:v>9.3881856540084545</c:v>
                </c:pt>
                <c:pt idx="170">
                  <c:v>7.0675105485232317</c:v>
                </c:pt>
                <c:pt idx="171">
                  <c:v>9.1590019123941229</c:v>
                </c:pt>
                <c:pt idx="172">
                  <c:v>5.0359712230216012</c:v>
                </c:pt>
                <c:pt idx="173">
                  <c:v>21.223021582733754</c:v>
                </c:pt>
                <c:pt idx="174">
                  <c:v>42.685851318944685</c:v>
                </c:pt>
                <c:pt idx="175">
                  <c:v>64.917180179906538</c:v>
                </c:pt>
                <c:pt idx="176">
                  <c:v>82.063463153527707</c:v>
                </c:pt>
                <c:pt idx="177">
                  <c:v>90.576652601969045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B-4ECC-AEFC-D8F24CAB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311871"/>
        <c:axId val="239310911"/>
      </c:lineChart>
      <c:dateAx>
        <c:axId val="2393118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0911"/>
        <c:crosses val="autoZero"/>
        <c:auto val="1"/>
        <c:lblOffset val="100"/>
        <c:baseTimeUnit val="days"/>
      </c:dateAx>
      <c:valAx>
        <c:axId val="2393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B"/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26749948003504E-2"/>
          <c:y val="0.14165254039298431"/>
          <c:w val="0.89406169152316439"/>
          <c:h val="0.724208835964322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6'!$E$2:$AD$2</c:f>
              <c:numCache>
                <c:formatCode>General</c:formatCode>
                <c:ptCount val="26"/>
                <c:pt idx="0">
                  <c:v>223.19</c:v>
                </c:pt>
                <c:pt idx="1">
                  <c:v>226.65964584585501</c:v>
                </c:pt>
                <c:pt idx="2">
                  <c:v>229.4031751128841</c:v>
                </c:pt>
                <c:pt idx="3">
                  <c:v>225.88942503229015</c:v>
                </c:pt>
                <c:pt idx="4">
                  <c:v>225.69005930899405</c:v>
                </c:pt>
                <c:pt idx="5">
                  <c:v>221.70274430384512</c:v>
                </c:pt>
                <c:pt idx="6">
                  <c:v>222.84639257066857</c:v>
                </c:pt>
                <c:pt idx="7">
                  <c:v>223.11865951670711</c:v>
                </c:pt>
                <c:pt idx="8">
                  <c:v>224.71372431180953</c:v>
                </c:pt>
                <c:pt idx="9">
                  <c:v>222.49176137356281</c:v>
                </c:pt>
                <c:pt idx="10">
                  <c:v>229.59111677845848</c:v>
                </c:pt>
                <c:pt idx="11">
                  <c:v>224.43734088386557</c:v>
                </c:pt>
                <c:pt idx="12">
                  <c:v>224.95688820270564</c:v>
                </c:pt>
                <c:pt idx="13">
                  <c:v>229.14071683539999</c:v>
                </c:pt>
                <c:pt idx="14">
                  <c:v>234.23112822126194</c:v>
                </c:pt>
                <c:pt idx="15">
                  <c:v>231.58087956872058</c:v>
                </c:pt>
                <c:pt idx="16">
                  <c:v>226.07115073066484</c:v>
                </c:pt>
                <c:pt idx="17">
                  <c:v>226.14294330027175</c:v>
                </c:pt>
                <c:pt idx="18">
                  <c:v>218.00094046529136</c:v>
                </c:pt>
                <c:pt idx="19">
                  <c:v>219.0602331984272</c:v>
                </c:pt>
                <c:pt idx="20">
                  <c:v>215.1023690967944</c:v>
                </c:pt>
                <c:pt idx="21">
                  <c:v>216.39652956023747</c:v>
                </c:pt>
                <c:pt idx="22">
                  <c:v>216.00031927908188</c:v>
                </c:pt>
                <c:pt idx="23">
                  <c:v>214.26663574092103</c:v>
                </c:pt>
                <c:pt idx="24">
                  <c:v>215.37490069817142</c:v>
                </c:pt>
                <c:pt idx="25">
                  <c:v>217.07499861351351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C-4A8B-9B78-07A25C46E9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6'!$E$3:$AD$3</c:f>
              <c:numCache>
                <c:formatCode>General</c:formatCode>
                <c:ptCount val="26"/>
                <c:pt idx="0">
                  <c:v>223.19</c:v>
                </c:pt>
                <c:pt idx="1">
                  <c:v>223.12636327420529</c:v>
                </c:pt>
                <c:pt idx="2">
                  <c:v>224.73780693839441</c:v>
                </c:pt>
                <c:pt idx="3">
                  <c:v>224.81754817464758</c:v>
                </c:pt>
                <c:pt idx="4">
                  <c:v>222.12776403330304</c:v>
                </c:pt>
                <c:pt idx="5">
                  <c:v>217.65084578497169</c:v>
                </c:pt>
                <c:pt idx="6">
                  <c:v>215.10779216292877</c:v>
                </c:pt>
                <c:pt idx="7">
                  <c:v>216.98313198641046</c:v>
                </c:pt>
                <c:pt idx="8">
                  <c:v>219.17132670854716</c:v>
                </c:pt>
                <c:pt idx="9">
                  <c:v>222.50940952479687</c:v>
                </c:pt>
                <c:pt idx="10">
                  <c:v>223.65393397919203</c:v>
                </c:pt>
                <c:pt idx="11">
                  <c:v>224.90173883120178</c:v>
                </c:pt>
                <c:pt idx="12">
                  <c:v>224.10657001289087</c:v>
                </c:pt>
                <c:pt idx="13">
                  <c:v>223.8682177851955</c:v>
                </c:pt>
                <c:pt idx="14">
                  <c:v>224.70022184283437</c:v>
                </c:pt>
                <c:pt idx="15">
                  <c:v>222.00803242149451</c:v>
                </c:pt>
                <c:pt idx="16">
                  <c:v>222.64448655495838</c:v>
                </c:pt>
                <c:pt idx="17">
                  <c:v>226.37518504961093</c:v>
                </c:pt>
                <c:pt idx="18">
                  <c:v>225.72149354965521</c:v>
                </c:pt>
                <c:pt idx="19">
                  <c:v>223.94512845369073</c:v>
                </c:pt>
                <c:pt idx="20">
                  <c:v>224.433749587698</c:v>
                </c:pt>
                <c:pt idx="21">
                  <c:v>232.86709780846215</c:v>
                </c:pt>
                <c:pt idx="22">
                  <c:v>233.92315702986343</c:v>
                </c:pt>
                <c:pt idx="23">
                  <c:v>227.59794145601685</c:v>
                </c:pt>
                <c:pt idx="24">
                  <c:v>223.2447287980489</c:v>
                </c:pt>
                <c:pt idx="25">
                  <c:v>222.40818916900488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C-4A8B-9B78-07A25C46E9A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6'!$E$4:$AD$4</c:f>
              <c:numCache>
                <c:formatCode>General</c:formatCode>
                <c:ptCount val="26"/>
                <c:pt idx="0">
                  <c:v>223.19</c:v>
                </c:pt>
                <c:pt idx="1">
                  <c:v>229.88290786300249</c:v>
                </c:pt>
                <c:pt idx="2">
                  <c:v>228.35730834200393</c:v>
                </c:pt>
                <c:pt idx="3">
                  <c:v>232.67898437574945</c:v>
                </c:pt>
                <c:pt idx="4">
                  <c:v>237.48283576259726</c:v>
                </c:pt>
                <c:pt idx="5">
                  <c:v>235.22634161609386</c:v>
                </c:pt>
                <c:pt idx="6">
                  <c:v>235.74294577170463</c:v>
                </c:pt>
                <c:pt idx="7">
                  <c:v>232.95148346718645</c:v>
                </c:pt>
                <c:pt idx="8">
                  <c:v>233.25456659930543</c:v>
                </c:pt>
                <c:pt idx="9">
                  <c:v>234.60968049573938</c:v>
                </c:pt>
                <c:pt idx="10">
                  <c:v>231.5333664844629</c:v>
                </c:pt>
                <c:pt idx="11">
                  <c:v>229.83376099411544</c:v>
                </c:pt>
                <c:pt idx="12">
                  <c:v>232.84968942156604</c:v>
                </c:pt>
                <c:pt idx="13">
                  <c:v>235.62294663918516</c:v>
                </c:pt>
                <c:pt idx="14">
                  <c:v>232.82543633376594</c:v>
                </c:pt>
                <c:pt idx="15">
                  <c:v>234.4268613561905</c:v>
                </c:pt>
                <c:pt idx="16">
                  <c:v>231.21308678717091</c:v>
                </c:pt>
                <c:pt idx="17">
                  <c:v>236.27576090580618</c:v>
                </c:pt>
                <c:pt idx="18">
                  <c:v>235.03105720416727</c:v>
                </c:pt>
                <c:pt idx="19">
                  <c:v>234.03075796015693</c:v>
                </c:pt>
                <c:pt idx="20">
                  <c:v>238.43881732899663</c:v>
                </c:pt>
                <c:pt idx="21">
                  <c:v>240.56317952148046</c:v>
                </c:pt>
                <c:pt idx="22">
                  <c:v>239.54976382203887</c:v>
                </c:pt>
                <c:pt idx="23">
                  <c:v>236.08719118267027</c:v>
                </c:pt>
                <c:pt idx="24">
                  <c:v>235.59513690107559</c:v>
                </c:pt>
                <c:pt idx="25">
                  <c:v>233.20734162557173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C-4A8B-9B78-07A25C46E9A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6'!$E$5:$AD$5</c:f>
              <c:numCache>
                <c:formatCode>General</c:formatCode>
                <c:ptCount val="26"/>
                <c:pt idx="0">
                  <c:v>223.19</c:v>
                </c:pt>
                <c:pt idx="1">
                  <c:v>228.10606658270498</c:v>
                </c:pt>
                <c:pt idx="2">
                  <c:v>232.3333633110071</c:v>
                </c:pt>
                <c:pt idx="3">
                  <c:v>229.46823419154921</c:v>
                </c:pt>
                <c:pt idx="4">
                  <c:v>228.72600715299583</c:v>
                </c:pt>
                <c:pt idx="5">
                  <c:v>234.56282281122051</c:v>
                </c:pt>
                <c:pt idx="6">
                  <c:v>235.96156655938415</c:v>
                </c:pt>
                <c:pt idx="7">
                  <c:v>240.18704171638427</c:v>
                </c:pt>
                <c:pt idx="8">
                  <c:v>245.96171122589448</c:v>
                </c:pt>
                <c:pt idx="9">
                  <c:v>250.58051465498136</c:v>
                </c:pt>
                <c:pt idx="10">
                  <c:v>249.07664035921772</c:v>
                </c:pt>
                <c:pt idx="11">
                  <c:v>251.3202047639214</c:v>
                </c:pt>
                <c:pt idx="12">
                  <c:v>249.89425969809619</c:v>
                </c:pt>
                <c:pt idx="13">
                  <c:v>250.55353191964318</c:v>
                </c:pt>
                <c:pt idx="14">
                  <c:v>255.55799988281925</c:v>
                </c:pt>
                <c:pt idx="15">
                  <c:v>258.25395451140002</c:v>
                </c:pt>
                <c:pt idx="16">
                  <c:v>259.63640690523738</c:v>
                </c:pt>
                <c:pt idx="17">
                  <c:v>262.58430338900473</c:v>
                </c:pt>
                <c:pt idx="18">
                  <c:v>262.56127196075886</c:v>
                </c:pt>
                <c:pt idx="19">
                  <c:v>267.20385429296357</c:v>
                </c:pt>
                <c:pt idx="20">
                  <c:v>264.05119343227926</c:v>
                </c:pt>
                <c:pt idx="21">
                  <c:v>263.84922214286064</c:v>
                </c:pt>
                <c:pt idx="22">
                  <c:v>270.08117096711476</c:v>
                </c:pt>
                <c:pt idx="23">
                  <c:v>279.89023923117139</c:v>
                </c:pt>
                <c:pt idx="24">
                  <c:v>279.22907215226712</c:v>
                </c:pt>
                <c:pt idx="25">
                  <c:v>281.6408221849756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C-4A8B-9B78-07A25C46E9A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6'!$E$6:$AD$6</c:f>
              <c:numCache>
                <c:formatCode>General</c:formatCode>
                <c:ptCount val="26"/>
                <c:pt idx="0">
                  <c:v>223.19</c:v>
                </c:pt>
                <c:pt idx="1">
                  <c:v>222.0939261945573</c:v>
                </c:pt>
                <c:pt idx="2">
                  <c:v>224.49244910627306</c:v>
                </c:pt>
                <c:pt idx="3">
                  <c:v>225.80407896679969</c:v>
                </c:pt>
                <c:pt idx="4">
                  <c:v>228.57245412493828</c:v>
                </c:pt>
                <c:pt idx="5">
                  <c:v>228.78895896914244</c:v>
                </c:pt>
                <c:pt idx="6">
                  <c:v>231.37579279799721</c:v>
                </c:pt>
                <c:pt idx="7">
                  <c:v>231.75056385944166</c:v>
                </c:pt>
                <c:pt idx="8">
                  <c:v>229.35399010645594</c:v>
                </c:pt>
                <c:pt idx="9">
                  <c:v>228.26073676796833</c:v>
                </c:pt>
                <c:pt idx="10">
                  <c:v>217.51672052598857</c:v>
                </c:pt>
                <c:pt idx="11">
                  <c:v>221.83247727099973</c:v>
                </c:pt>
                <c:pt idx="12">
                  <c:v>223.21845037876437</c:v>
                </c:pt>
                <c:pt idx="13">
                  <c:v>229.65969345396576</c:v>
                </c:pt>
                <c:pt idx="14">
                  <c:v>231.2409452608091</c:v>
                </c:pt>
                <c:pt idx="15">
                  <c:v>231.51075285518098</c:v>
                </c:pt>
                <c:pt idx="16">
                  <c:v>228.57202187791725</c:v>
                </c:pt>
                <c:pt idx="17">
                  <c:v>223.56014264495121</c:v>
                </c:pt>
                <c:pt idx="18">
                  <c:v>222.80787370015105</c:v>
                </c:pt>
                <c:pt idx="19">
                  <c:v>225.19908127966849</c:v>
                </c:pt>
                <c:pt idx="20">
                  <c:v>220.877512830527</c:v>
                </c:pt>
                <c:pt idx="21">
                  <c:v>222.96305474713441</c:v>
                </c:pt>
                <c:pt idx="22">
                  <c:v>227.01473416213605</c:v>
                </c:pt>
                <c:pt idx="23">
                  <c:v>226.88984039317825</c:v>
                </c:pt>
                <c:pt idx="24">
                  <c:v>223.70191702060617</c:v>
                </c:pt>
                <c:pt idx="25">
                  <c:v>225.70888621235366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BC-4A8B-9B78-07A25C46E9A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6'!$E$7:$AD$7</c:f>
              <c:numCache>
                <c:formatCode>General</c:formatCode>
                <c:ptCount val="26"/>
                <c:pt idx="0">
                  <c:v>223.19</c:v>
                </c:pt>
                <c:pt idx="1">
                  <c:v>224.57008204187824</c:v>
                </c:pt>
                <c:pt idx="2">
                  <c:v>226.17051924669741</c:v>
                </c:pt>
                <c:pt idx="3">
                  <c:v>225.83289420334859</c:v>
                </c:pt>
                <c:pt idx="4">
                  <c:v>232.620337486766</c:v>
                </c:pt>
                <c:pt idx="5">
                  <c:v>229.3181343815794</c:v>
                </c:pt>
                <c:pt idx="6">
                  <c:v>239.48494962944139</c:v>
                </c:pt>
                <c:pt idx="7">
                  <c:v>241.63011282572228</c:v>
                </c:pt>
                <c:pt idx="8">
                  <c:v>249.88323454268863</c:v>
                </c:pt>
                <c:pt idx="9">
                  <c:v>246.2877656664578</c:v>
                </c:pt>
                <c:pt idx="10">
                  <c:v>246.59893682170366</c:v>
                </c:pt>
                <c:pt idx="11">
                  <c:v>251.43892700441498</c:v>
                </c:pt>
                <c:pt idx="12">
                  <c:v>244.9419733495246</c:v>
                </c:pt>
                <c:pt idx="13">
                  <c:v>253.68111183286817</c:v>
                </c:pt>
                <c:pt idx="14">
                  <c:v>254.24411020616353</c:v>
                </c:pt>
                <c:pt idx="15">
                  <c:v>260.70742882052775</c:v>
                </c:pt>
                <c:pt idx="16">
                  <c:v>259.97875654741512</c:v>
                </c:pt>
                <c:pt idx="17">
                  <c:v>261.6810027199864</c:v>
                </c:pt>
                <c:pt idx="18">
                  <c:v>263.47525197086418</c:v>
                </c:pt>
                <c:pt idx="19">
                  <c:v>259.99829724293204</c:v>
                </c:pt>
                <c:pt idx="20">
                  <c:v>262.66984165878551</c:v>
                </c:pt>
                <c:pt idx="21">
                  <c:v>263.02991369295501</c:v>
                </c:pt>
                <c:pt idx="22">
                  <c:v>264.54535677175716</c:v>
                </c:pt>
                <c:pt idx="23">
                  <c:v>268.59174984029693</c:v>
                </c:pt>
                <c:pt idx="24">
                  <c:v>268.32026913470946</c:v>
                </c:pt>
                <c:pt idx="25">
                  <c:v>268.38819989556634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BC-4A8B-9B78-07A25C46E9A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6'!$E$8:$AD$8</c:f>
              <c:numCache>
                <c:formatCode>General</c:formatCode>
                <c:ptCount val="26"/>
                <c:pt idx="0">
                  <c:v>223.19</c:v>
                </c:pt>
                <c:pt idx="1">
                  <c:v>220.30439429922234</c:v>
                </c:pt>
                <c:pt idx="2">
                  <c:v>216.81305275552333</c:v>
                </c:pt>
                <c:pt idx="3">
                  <c:v>219.19800749749535</c:v>
                </c:pt>
                <c:pt idx="4">
                  <c:v>220.44020679933215</c:v>
                </c:pt>
                <c:pt idx="5">
                  <c:v>222.45818494677945</c:v>
                </c:pt>
                <c:pt idx="6">
                  <c:v>223.93953383387981</c:v>
                </c:pt>
                <c:pt idx="7">
                  <c:v>216.61308891372508</c:v>
                </c:pt>
                <c:pt idx="8">
                  <c:v>211.58267703302838</c:v>
                </c:pt>
                <c:pt idx="9">
                  <c:v>214.65017397386885</c:v>
                </c:pt>
                <c:pt idx="10">
                  <c:v>209.05675916470216</c:v>
                </c:pt>
                <c:pt idx="11">
                  <c:v>209.49292894093111</c:v>
                </c:pt>
                <c:pt idx="12">
                  <c:v>212.7443929354414</c:v>
                </c:pt>
                <c:pt idx="13">
                  <c:v>217.89552959797439</c:v>
                </c:pt>
                <c:pt idx="14">
                  <c:v>215.69875681451538</c:v>
                </c:pt>
                <c:pt idx="15">
                  <c:v>217.76814118442377</c:v>
                </c:pt>
                <c:pt idx="16">
                  <c:v>217.24895787130626</c:v>
                </c:pt>
                <c:pt idx="17">
                  <c:v>218.37840130460324</c:v>
                </c:pt>
                <c:pt idx="18">
                  <c:v>223.99802323474697</c:v>
                </c:pt>
                <c:pt idx="19">
                  <c:v>225.47897819369112</c:v>
                </c:pt>
                <c:pt idx="20">
                  <c:v>225.4167704248778</c:v>
                </c:pt>
                <c:pt idx="21">
                  <c:v>226.43744860704365</c:v>
                </c:pt>
                <c:pt idx="22">
                  <c:v>223.94214387664107</c:v>
                </c:pt>
                <c:pt idx="23">
                  <c:v>225.37036144776016</c:v>
                </c:pt>
                <c:pt idx="24">
                  <c:v>224.26253191375983</c:v>
                </c:pt>
                <c:pt idx="25">
                  <c:v>219.29222526897149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BC-4A8B-9B78-07A25C46E9A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6'!$E$9:$AD$9</c:f>
              <c:numCache>
                <c:formatCode>General</c:formatCode>
                <c:ptCount val="26"/>
                <c:pt idx="0">
                  <c:v>223.19</c:v>
                </c:pt>
                <c:pt idx="1">
                  <c:v>226.41832257664646</c:v>
                </c:pt>
                <c:pt idx="2">
                  <c:v>223.64917173808058</c:v>
                </c:pt>
                <c:pt idx="3">
                  <c:v>224.66819048804012</c:v>
                </c:pt>
                <c:pt idx="4">
                  <c:v>221.98168969198568</c:v>
                </c:pt>
                <c:pt idx="5">
                  <c:v>217.75373357212351</c:v>
                </c:pt>
                <c:pt idx="6">
                  <c:v>212.67541411831499</c:v>
                </c:pt>
                <c:pt idx="7">
                  <c:v>207.63349333899109</c:v>
                </c:pt>
                <c:pt idx="8">
                  <c:v>207.1018063965723</c:v>
                </c:pt>
                <c:pt idx="9">
                  <c:v>206.12281912690207</c:v>
                </c:pt>
                <c:pt idx="10">
                  <c:v>204.87266302288836</c:v>
                </c:pt>
                <c:pt idx="11">
                  <c:v>201.80990237885999</c:v>
                </c:pt>
                <c:pt idx="12">
                  <c:v>205.72196616480068</c:v>
                </c:pt>
                <c:pt idx="13">
                  <c:v>208.25516147042271</c:v>
                </c:pt>
                <c:pt idx="14">
                  <c:v>207.89917071596989</c:v>
                </c:pt>
                <c:pt idx="15">
                  <c:v>207.05335909703922</c:v>
                </c:pt>
                <c:pt idx="16">
                  <c:v>207.72282429382827</c:v>
                </c:pt>
                <c:pt idx="17">
                  <c:v>209.7559302062723</c:v>
                </c:pt>
                <c:pt idx="18">
                  <c:v>206.09845620471475</c:v>
                </c:pt>
                <c:pt idx="19">
                  <c:v>209.40446449978617</c:v>
                </c:pt>
                <c:pt idx="20">
                  <c:v>209.19406863689454</c:v>
                </c:pt>
                <c:pt idx="21">
                  <c:v>206.39943017420964</c:v>
                </c:pt>
                <c:pt idx="22">
                  <c:v>215.76589492512849</c:v>
                </c:pt>
                <c:pt idx="23">
                  <c:v>216.26095976243172</c:v>
                </c:pt>
                <c:pt idx="24">
                  <c:v>214.65373543169272</c:v>
                </c:pt>
                <c:pt idx="25">
                  <c:v>217.35308348572184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BC-4A8B-9B78-07A25C46E9A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6'!$E$10:$AD$10</c:f>
              <c:numCache>
                <c:formatCode>General</c:formatCode>
                <c:ptCount val="26"/>
                <c:pt idx="0">
                  <c:v>223.19</c:v>
                </c:pt>
                <c:pt idx="1">
                  <c:v>220.37292251678193</c:v>
                </c:pt>
                <c:pt idx="2">
                  <c:v>227.03491970329918</c:v>
                </c:pt>
                <c:pt idx="3">
                  <c:v>225.9988045440368</c:v>
                </c:pt>
                <c:pt idx="4">
                  <c:v>224.95873248509815</c:v>
                </c:pt>
                <c:pt idx="5">
                  <c:v>227.51090586911917</c:v>
                </c:pt>
                <c:pt idx="6">
                  <c:v>226.44384123267517</c:v>
                </c:pt>
                <c:pt idx="7">
                  <c:v>223.57304842670791</c:v>
                </c:pt>
                <c:pt idx="8">
                  <c:v>223.2638935805156</c:v>
                </c:pt>
                <c:pt idx="9">
                  <c:v>222.06915190696074</c:v>
                </c:pt>
                <c:pt idx="10">
                  <c:v>224.01933328204393</c:v>
                </c:pt>
                <c:pt idx="11">
                  <c:v>220.50349957120667</c:v>
                </c:pt>
                <c:pt idx="12">
                  <c:v>221.77757266570296</c:v>
                </c:pt>
                <c:pt idx="13">
                  <c:v>227.12290264598616</c:v>
                </c:pt>
                <c:pt idx="14">
                  <c:v>222.01300869457774</c:v>
                </c:pt>
                <c:pt idx="15">
                  <c:v>213.12797293600704</c:v>
                </c:pt>
                <c:pt idx="16">
                  <c:v>215.05771234382453</c:v>
                </c:pt>
                <c:pt idx="17">
                  <c:v>208.23409244361133</c:v>
                </c:pt>
                <c:pt idx="18">
                  <c:v>209.20687509092301</c:v>
                </c:pt>
                <c:pt idx="19">
                  <c:v>209.36390320427671</c:v>
                </c:pt>
                <c:pt idx="20">
                  <c:v>212.49044388742595</c:v>
                </c:pt>
                <c:pt idx="21">
                  <c:v>214.94306240027876</c:v>
                </c:pt>
                <c:pt idx="22">
                  <c:v>214.62344688475233</c:v>
                </c:pt>
                <c:pt idx="23">
                  <c:v>214.82948017371282</c:v>
                </c:pt>
                <c:pt idx="24">
                  <c:v>220.58643163154071</c:v>
                </c:pt>
                <c:pt idx="25">
                  <c:v>219.15928279292055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BC-4A8B-9B78-07A25C46E9A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6'!$E$11:$AD$11</c:f>
              <c:numCache>
                <c:formatCode>General</c:formatCode>
                <c:ptCount val="26"/>
                <c:pt idx="0">
                  <c:v>223.19</c:v>
                </c:pt>
                <c:pt idx="1">
                  <c:v>226.03679822133421</c:v>
                </c:pt>
                <c:pt idx="2">
                  <c:v>225.65736384125287</c:v>
                </c:pt>
                <c:pt idx="3">
                  <c:v>226.86589271135742</c:v>
                </c:pt>
                <c:pt idx="4">
                  <c:v>228.53321210146996</c:v>
                </c:pt>
                <c:pt idx="5">
                  <c:v>231.38646181787277</c:v>
                </c:pt>
                <c:pt idx="6">
                  <c:v>227.02770242802504</c:v>
                </c:pt>
                <c:pt idx="7">
                  <c:v>222.55435936468942</c:v>
                </c:pt>
                <c:pt idx="8">
                  <c:v>219.75304703962038</c:v>
                </c:pt>
                <c:pt idx="9">
                  <c:v>217.58709370284689</c:v>
                </c:pt>
                <c:pt idx="10">
                  <c:v>212.29460232302702</c:v>
                </c:pt>
                <c:pt idx="11">
                  <c:v>207.46263341811368</c:v>
                </c:pt>
                <c:pt idx="12">
                  <c:v>209.50518038568561</c:v>
                </c:pt>
                <c:pt idx="13">
                  <c:v>217.16189523139758</c:v>
                </c:pt>
                <c:pt idx="14">
                  <c:v>218.552529272974</c:v>
                </c:pt>
                <c:pt idx="15">
                  <c:v>217.95221564502765</c:v>
                </c:pt>
                <c:pt idx="16">
                  <c:v>215.86100726010125</c:v>
                </c:pt>
                <c:pt idx="17">
                  <c:v>214.18019032860988</c:v>
                </c:pt>
                <c:pt idx="18">
                  <c:v>217.74299719253725</c:v>
                </c:pt>
                <c:pt idx="19">
                  <c:v>216.31947778877446</c:v>
                </c:pt>
                <c:pt idx="20">
                  <c:v>219.5286843445447</c:v>
                </c:pt>
                <c:pt idx="21">
                  <c:v>221.21007531652072</c:v>
                </c:pt>
                <c:pt idx="22">
                  <c:v>216.13685486159108</c:v>
                </c:pt>
                <c:pt idx="23">
                  <c:v>221.12802809725426</c:v>
                </c:pt>
                <c:pt idx="24">
                  <c:v>219.15246120033595</c:v>
                </c:pt>
                <c:pt idx="25">
                  <c:v>223.10851463301168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BC-4A8B-9B78-07A25C46E9A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6'!$E$12:$AD$12</c:f>
              <c:numCache>
                <c:formatCode>General</c:formatCode>
                <c:ptCount val="26"/>
                <c:pt idx="0">
                  <c:v>223.19</c:v>
                </c:pt>
                <c:pt idx="1">
                  <c:v>224.48287584259043</c:v>
                </c:pt>
                <c:pt idx="2">
                  <c:v>221.91122893982376</c:v>
                </c:pt>
                <c:pt idx="3">
                  <c:v>221.73673240837257</c:v>
                </c:pt>
                <c:pt idx="4">
                  <c:v>220.14343174636508</c:v>
                </c:pt>
                <c:pt idx="5">
                  <c:v>223.50633584539347</c:v>
                </c:pt>
                <c:pt idx="6">
                  <c:v>228.99315548245693</c:v>
                </c:pt>
                <c:pt idx="7">
                  <c:v>229.77102625965475</c:v>
                </c:pt>
                <c:pt idx="8">
                  <c:v>227.59507714544364</c:v>
                </c:pt>
                <c:pt idx="9">
                  <c:v>234.35990102871045</c:v>
                </c:pt>
                <c:pt idx="10">
                  <c:v>240.51724220638749</c:v>
                </c:pt>
                <c:pt idx="11">
                  <c:v>236.21220766553304</c:v>
                </c:pt>
                <c:pt idx="12">
                  <c:v>235.21615948731517</c:v>
                </c:pt>
                <c:pt idx="13">
                  <c:v>227.20447120930294</c:v>
                </c:pt>
                <c:pt idx="14">
                  <c:v>228.17495976407457</c:v>
                </c:pt>
                <c:pt idx="15">
                  <c:v>228.79297360623096</c:v>
                </c:pt>
                <c:pt idx="16">
                  <c:v>228.85459274235333</c:v>
                </c:pt>
                <c:pt idx="17">
                  <c:v>228.97342133271036</c:v>
                </c:pt>
                <c:pt idx="18">
                  <c:v>227.80703893197705</c:v>
                </c:pt>
                <c:pt idx="19">
                  <c:v>227.55805582935372</c:v>
                </c:pt>
                <c:pt idx="20">
                  <c:v>226.39707487077195</c:v>
                </c:pt>
                <c:pt idx="21">
                  <c:v>216.11282885644323</c:v>
                </c:pt>
                <c:pt idx="22">
                  <c:v>216.25660033724006</c:v>
                </c:pt>
                <c:pt idx="23">
                  <c:v>212.27933369825863</c:v>
                </c:pt>
                <c:pt idx="24">
                  <c:v>208.12381864254775</c:v>
                </c:pt>
                <c:pt idx="25">
                  <c:v>209.4582319164484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BC-4A8B-9B78-07A25C46E9A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6'!$E$13:$AD$13</c:f>
              <c:numCache>
                <c:formatCode>General</c:formatCode>
                <c:ptCount val="26"/>
                <c:pt idx="0">
                  <c:v>223.19</c:v>
                </c:pt>
                <c:pt idx="1">
                  <c:v>226.77132443249249</c:v>
                </c:pt>
                <c:pt idx="2">
                  <c:v>229.71713890848238</c:v>
                </c:pt>
                <c:pt idx="3">
                  <c:v>231.56981383370842</c:v>
                </c:pt>
                <c:pt idx="4">
                  <c:v>232.46326695014957</c:v>
                </c:pt>
                <c:pt idx="5">
                  <c:v>235.0166845693501</c:v>
                </c:pt>
                <c:pt idx="6">
                  <c:v>235.97851237293912</c:v>
                </c:pt>
                <c:pt idx="7">
                  <c:v>231.13558269300793</c:v>
                </c:pt>
                <c:pt idx="8">
                  <c:v>236.07120402892241</c:v>
                </c:pt>
                <c:pt idx="9">
                  <c:v>235.21156480941784</c:v>
                </c:pt>
                <c:pt idx="10">
                  <c:v>237.87860641920099</c:v>
                </c:pt>
                <c:pt idx="11">
                  <c:v>235.32979042031977</c:v>
                </c:pt>
                <c:pt idx="12">
                  <c:v>237.49489982346748</c:v>
                </c:pt>
                <c:pt idx="13">
                  <c:v>237.2632302710046</c:v>
                </c:pt>
                <c:pt idx="14">
                  <c:v>234.51541814066903</c:v>
                </c:pt>
                <c:pt idx="15">
                  <c:v>237.20603600515756</c:v>
                </c:pt>
                <c:pt idx="16">
                  <c:v>240.67345215927205</c:v>
                </c:pt>
                <c:pt idx="17">
                  <c:v>238.17614888492497</c:v>
                </c:pt>
                <c:pt idx="18">
                  <c:v>237.35748374100413</c:v>
                </c:pt>
                <c:pt idx="19">
                  <c:v>231.60524904701421</c:v>
                </c:pt>
                <c:pt idx="20">
                  <c:v>231.27179215547312</c:v>
                </c:pt>
                <c:pt idx="21">
                  <c:v>236.57987336765964</c:v>
                </c:pt>
                <c:pt idx="22">
                  <c:v>230.81607284707954</c:v>
                </c:pt>
                <c:pt idx="23">
                  <c:v>228.95905809040696</c:v>
                </c:pt>
                <c:pt idx="24">
                  <c:v>226.38067415515184</c:v>
                </c:pt>
                <c:pt idx="25">
                  <c:v>227.78643962667391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BC-4A8B-9B78-07A25C46E9A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6'!$E$14:$AD$14</c:f>
              <c:numCache>
                <c:formatCode>General</c:formatCode>
                <c:ptCount val="26"/>
                <c:pt idx="0">
                  <c:v>223.19</c:v>
                </c:pt>
                <c:pt idx="1">
                  <c:v>224.17109305898612</c:v>
                </c:pt>
                <c:pt idx="2">
                  <c:v>228.21725061626282</c:v>
                </c:pt>
                <c:pt idx="3">
                  <c:v>225.80443039136981</c:v>
                </c:pt>
                <c:pt idx="4">
                  <c:v>229.37007348662397</c:v>
                </c:pt>
                <c:pt idx="5">
                  <c:v>232.74333234926431</c:v>
                </c:pt>
                <c:pt idx="6">
                  <c:v>239.29984800083423</c:v>
                </c:pt>
                <c:pt idx="7">
                  <c:v>232.92043279506774</c:v>
                </c:pt>
                <c:pt idx="8">
                  <c:v>232.80740883075399</c:v>
                </c:pt>
                <c:pt idx="9">
                  <c:v>234.4867887912709</c:v>
                </c:pt>
                <c:pt idx="10">
                  <c:v>241.95068190266107</c:v>
                </c:pt>
                <c:pt idx="11">
                  <c:v>244.46329238412301</c:v>
                </c:pt>
                <c:pt idx="12">
                  <c:v>245.10765421713518</c:v>
                </c:pt>
                <c:pt idx="13">
                  <c:v>249.50891674319561</c:v>
                </c:pt>
                <c:pt idx="14">
                  <c:v>247.2745135680166</c:v>
                </c:pt>
                <c:pt idx="15">
                  <c:v>249.19320925029552</c:v>
                </c:pt>
                <c:pt idx="16">
                  <c:v>252.44717517027811</c:v>
                </c:pt>
                <c:pt idx="17">
                  <c:v>248.93519536547927</c:v>
                </c:pt>
                <c:pt idx="18">
                  <c:v>252.90634622825507</c:v>
                </c:pt>
                <c:pt idx="19">
                  <c:v>255.25031757372562</c:v>
                </c:pt>
                <c:pt idx="20">
                  <c:v>251.98161718528709</c:v>
                </c:pt>
                <c:pt idx="21">
                  <c:v>253.58555905069397</c:v>
                </c:pt>
                <c:pt idx="22">
                  <c:v>250.82516443091421</c:v>
                </c:pt>
                <c:pt idx="23">
                  <c:v>248.13702707034219</c:v>
                </c:pt>
                <c:pt idx="24">
                  <c:v>238.7211347534861</c:v>
                </c:pt>
                <c:pt idx="25">
                  <c:v>243.57813117580974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BC-4A8B-9B78-07A25C46E9A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6'!$E$15:$AD$15</c:f>
              <c:numCache>
                <c:formatCode>General</c:formatCode>
                <c:ptCount val="26"/>
                <c:pt idx="0">
                  <c:v>223.19</c:v>
                </c:pt>
                <c:pt idx="1">
                  <c:v>219.64926739359885</c:v>
                </c:pt>
                <c:pt idx="2">
                  <c:v>221.55108132581404</c:v>
                </c:pt>
                <c:pt idx="3">
                  <c:v>219.7263506081953</c:v>
                </c:pt>
                <c:pt idx="4">
                  <c:v>222.1574467433642</c:v>
                </c:pt>
                <c:pt idx="5">
                  <c:v>221.40462578530534</c:v>
                </c:pt>
                <c:pt idx="6">
                  <c:v>218.74335228334201</c:v>
                </c:pt>
                <c:pt idx="7">
                  <c:v>216.55538872841211</c:v>
                </c:pt>
                <c:pt idx="8">
                  <c:v>213.04082683432759</c:v>
                </c:pt>
                <c:pt idx="9">
                  <c:v>212.20257214933383</c:v>
                </c:pt>
                <c:pt idx="10">
                  <c:v>210.33015806849497</c:v>
                </c:pt>
                <c:pt idx="11">
                  <c:v>209.13451825119063</c:v>
                </c:pt>
                <c:pt idx="12">
                  <c:v>206.89396245393024</c:v>
                </c:pt>
                <c:pt idx="13">
                  <c:v>205.71108330929482</c:v>
                </c:pt>
                <c:pt idx="14">
                  <c:v>202.66341819846605</c:v>
                </c:pt>
                <c:pt idx="15">
                  <c:v>205.21956336338036</c:v>
                </c:pt>
                <c:pt idx="16">
                  <c:v>206.1872599612864</c:v>
                </c:pt>
                <c:pt idx="17">
                  <c:v>206.68624743943434</c:v>
                </c:pt>
                <c:pt idx="18">
                  <c:v>207.80591284631004</c:v>
                </c:pt>
                <c:pt idx="19">
                  <c:v>210.65852582572427</c:v>
                </c:pt>
                <c:pt idx="20">
                  <c:v>207.15799175553985</c:v>
                </c:pt>
                <c:pt idx="21">
                  <c:v>204.41568751905794</c:v>
                </c:pt>
                <c:pt idx="22">
                  <c:v>203.42646776766537</c:v>
                </c:pt>
                <c:pt idx="23">
                  <c:v>200.30496865708415</c:v>
                </c:pt>
                <c:pt idx="24">
                  <c:v>199.71585036651857</c:v>
                </c:pt>
                <c:pt idx="25">
                  <c:v>204.77787068102595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BC-4A8B-9B78-07A25C46E9A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6'!$E$16:$AD$16</c:f>
              <c:numCache>
                <c:formatCode>General</c:formatCode>
                <c:ptCount val="26"/>
                <c:pt idx="0">
                  <c:v>223.19</c:v>
                </c:pt>
                <c:pt idx="1">
                  <c:v>222.66959009372303</c:v>
                </c:pt>
                <c:pt idx="2">
                  <c:v>225.5556780527364</c:v>
                </c:pt>
                <c:pt idx="3">
                  <c:v>226.31789921196278</c:v>
                </c:pt>
                <c:pt idx="4">
                  <c:v>225.83215522321362</c:v>
                </c:pt>
                <c:pt idx="5">
                  <c:v>222.68908133673526</c:v>
                </c:pt>
                <c:pt idx="6">
                  <c:v>223.35523876679474</c:v>
                </c:pt>
                <c:pt idx="7">
                  <c:v>220.90219953605302</c:v>
                </c:pt>
                <c:pt idx="8">
                  <c:v>214.98827744181972</c:v>
                </c:pt>
                <c:pt idx="9">
                  <c:v>214.06260061971645</c:v>
                </c:pt>
                <c:pt idx="10">
                  <c:v>218.33424798611406</c:v>
                </c:pt>
                <c:pt idx="11">
                  <c:v>220.18322073531598</c:v>
                </c:pt>
                <c:pt idx="12">
                  <c:v>227.50033805153268</c:v>
                </c:pt>
                <c:pt idx="13">
                  <c:v>235.02018007342602</c:v>
                </c:pt>
                <c:pt idx="14">
                  <c:v>236.14859674237366</c:v>
                </c:pt>
                <c:pt idx="15">
                  <c:v>238.6730108721982</c:v>
                </c:pt>
                <c:pt idx="16">
                  <c:v>234.88234832320055</c:v>
                </c:pt>
                <c:pt idx="17">
                  <c:v>238.38639915972675</c:v>
                </c:pt>
                <c:pt idx="18">
                  <c:v>236.7782787352007</c:v>
                </c:pt>
                <c:pt idx="19">
                  <c:v>235.98097249750396</c:v>
                </c:pt>
                <c:pt idx="20">
                  <c:v>237.53381295042837</c:v>
                </c:pt>
                <c:pt idx="21">
                  <c:v>239.59519042449165</c:v>
                </c:pt>
                <c:pt idx="22">
                  <c:v>236.69992126999114</c:v>
                </c:pt>
                <c:pt idx="23">
                  <c:v>231.76203282135836</c:v>
                </c:pt>
                <c:pt idx="24">
                  <c:v>235.04217434352327</c:v>
                </c:pt>
                <c:pt idx="25">
                  <c:v>229.1391713800497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9BC-4A8B-9B78-07A25C46E9A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6'!$E$17:$AD$17</c:f>
              <c:numCache>
                <c:formatCode>General</c:formatCode>
                <c:ptCount val="26"/>
                <c:pt idx="0">
                  <c:v>223.19</c:v>
                </c:pt>
                <c:pt idx="1">
                  <c:v>223.68008559460907</c:v>
                </c:pt>
                <c:pt idx="2">
                  <c:v>221.24257965087054</c:v>
                </c:pt>
                <c:pt idx="3">
                  <c:v>223.35450057835908</c:v>
                </c:pt>
                <c:pt idx="4">
                  <c:v>223.87082033930866</c:v>
                </c:pt>
                <c:pt idx="5">
                  <c:v>224.53994420650727</c:v>
                </c:pt>
                <c:pt idx="6">
                  <c:v>231.2146778256409</c:v>
                </c:pt>
                <c:pt idx="7">
                  <c:v>234.61551368142244</c:v>
                </c:pt>
                <c:pt idx="8">
                  <c:v>239.5382847267087</c:v>
                </c:pt>
                <c:pt idx="9">
                  <c:v>237.90890790776999</c:v>
                </c:pt>
                <c:pt idx="10">
                  <c:v>237.91845551487117</c:v>
                </c:pt>
                <c:pt idx="11">
                  <c:v>237.53458648752547</c:v>
                </c:pt>
                <c:pt idx="12">
                  <c:v>237.30618053721935</c:v>
                </c:pt>
                <c:pt idx="13">
                  <c:v>237.70892539117216</c:v>
                </c:pt>
                <c:pt idx="14">
                  <c:v>237.80748596645711</c:v>
                </c:pt>
                <c:pt idx="15">
                  <c:v>237.80607208451917</c:v>
                </c:pt>
                <c:pt idx="16">
                  <c:v>241.13923556653441</c:v>
                </c:pt>
                <c:pt idx="17">
                  <c:v>238.70637293514102</c:v>
                </c:pt>
                <c:pt idx="18">
                  <c:v>241.41437641687097</c:v>
                </c:pt>
                <c:pt idx="19">
                  <c:v>246.785205019513</c:v>
                </c:pt>
                <c:pt idx="20">
                  <c:v>243.73149356861126</c:v>
                </c:pt>
                <c:pt idx="21">
                  <c:v>243.18343367649049</c:v>
                </c:pt>
                <c:pt idx="22">
                  <c:v>237.78753378105486</c:v>
                </c:pt>
                <c:pt idx="23">
                  <c:v>239.36657191267753</c:v>
                </c:pt>
                <c:pt idx="24">
                  <c:v>240.88190634867388</c:v>
                </c:pt>
                <c:pt idx="25">
                  <c:v>247.13383049364919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9BC-4A8B-9B78-07A25C46E9A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6'!$E$18:$AD$18</c:f>
              <c:numCache>
                <c:formatCode>General</c:formatCode>
                <c:ptCount val="26"/>
                <c:pt idx="0">
                  <c:v>223.19</c:v>
                </c:pt>
                <c:pt idx="1">
                  <c:v>217.3582828307317</c:v>
                </c:pt>
                <c:pt idx="2">
                  <c:v>217.81367259380204</c:v>
                </c:pt>
                <c:pt idx="3">
                  <c:v>214.6088292170287</c:v>
                </c:pt>
                <c:pt idx="4">
                  <c:v>216.19509266074115</c:v>
                </c:pt>
                <c:pt idx="5">
                  <c:v>218.05461761302669</c:v>
                </c:pt>
                <c:pt idx="6">
                  <c:v>217.73607675197056</c:v>
                </c:pt>
                <c:pt idx="7">
                  <c:v>221.67643699024379</c:v>
                </c:pt>
                <c:pt idx="8">
                  <c:v>223.47923095612421</c:v>
                </c:pt>
                <c:pt idx="9">
                  <c:v>227.7657126782249</c:v>
                </c:pt>
                <c:pt idx="10">
                  <c:v>233.02730122117637</c:v>
                </c:pt>
                <c:pt idx="11">
                  <c:v>234.89785524878715</c:v>
                </c:pt>
                <c:pt idx="12">
                  <c:v>231.9557254149592</c:v>
                </c:pt>
                <c:pt idx="13">
                  <c:v>229.82359302256501</c:v>
                </c:pt>
                <c:pt idx="14">
                  <c:v>230.16994799552216</c:v>
                </c:pt>
                <c:pt idx="15">
                  <c:v>228.01483390167527</c:v>
                </c:pt>
                <c:pt idx="16">
                  <c:v>226.96651708935201</c:v>
                </c:pt>
                <c:pt idx="17">
                  <c:v>222.26901001674358</c:v>
                </c:pt>
                <c:pt idx="18">
                  <c:v>216.97801637476343</c:v>
                </c:pt>
                <c:pt idx="19">
                  <c:v>218.23139950217831</c:v>
                </c:pt>
                <c:pt idx="20">
                  <c:v>216.56035684647878</c:v>
                </c:pt>
                <c:pt idx="21">
                  <c:v>217.85741078951983</c:v>
                </c:pt>
                <c:pt idx="22">
                  <c:v>215.54184529109025</c:v>
                </c:pt>
                <c:pt idx="23">
                  <c:v>213.80000279260167</c:v>
                </c:pt>
                <c:pt idx="24">
                  <c:v>217.37501163430389</c:v>
                </c:pt>
                <c:pt idx="25">
                  <c:v>214.40631098995888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9BC-4A8B-9B78-07A25C46E9A6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6'!$E$19:$AD$19</c:f>
              <c:numCache>
                <c:formatCode>General</c:formatCode>
                <c:ptCount val="26"/>
                <c:pt idx="0">
                  <c:v>223.19</c:v>
                </c:pt>
                <c:pt idx="1">
                  <c:v>228.79155022305912</c:v>
                </c:pt>
                <c:pt idx="2">
                  <c:v>231.89351555850655</c:v>
                </c:pt>
                <c:pt idx="3">
                  <c:v>235.81219507591462</c:v>
                </c:pt>
                <c:pt idx="4">
                  <c:v>240.11528913995298</c:v>
                </c:pt>
                <c:pt idx="5">
                  <c:v>236.8597048308946</c:v>
                </c:pt>
                <c:pt idx="6">
                  <c:v>242.99354018974145</c:v>
                </c:pt>
                <c:pt idx="7">
                  <c:v>241.80225567451913</c:v>
                </c:pt>
                <c:pt idx="8">
                  <c:v>240.4992884350238</c:v>
                </c:pt>
                <c:pt idx="9">
                  <c:v>239.58184591799301</c:v>
                </c:pt>
                <c:pt idx="10">
                  <c:v>244.70682819136982</c:v>
                </c:pt>
                <c:pt idx="11">
                  <c:v>244.32136824757114</c:v>
                </c:pt>
                <c:pt idx="12">
                  <c:v>245.86965555560678</c:v>
                </c:pt>
                <c:pt idx="13">
                  <c:v>245.65879395838587</c:v>
                </c:pt>
                <c:pt idx="14">
                  <c:v>240.56799054475974</c:v>
                </c:pt>
                <c:pt idx="15">
                  <c:v>241.28458398839231</c:v>
                </c:pt>
                <c:pt idx="16">
                  <c:v>238.61332430590215</c:v>
                </c:pt>
                <c:pt idx="17">
                  <c:v>237.37123241880698</c:v>
                </c:pt>
                <c:pt idx="18">
                  <c:v>237.42481782048671</c:v>
                </c:pt>
                <c:pt idx="19">
                  <c:v>241.76653454149459</c:v>
                </c:pt>
                <c:pt idx="20">
                  <c:v>245.26628627956447</c:v>
                </c:pt>
                <c:pt idx="21">
                  <c:v>253.03133306746909</c:v>
                </c:pt>
                <c:pt idx="22">
                  <c:v>251.84080176683034</c:v>
                </c:pt>
                <c:pt idx="23">
                  <c:v>251.12079599378472</c:v>
                </c:pt>
                <c:pt idx="24">
                  <c:v>248.83021490365218</c:v>
                </c:pt>
                <c:pt idx="25">
                  <c:v>248.12101707194057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9BC-4A8B-9B78-07A25C46E9A6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6'!$E$20:$AD$20</c:f>
              <c:numCache>
                <c:formatCode>General</c:formatCode>
                <c:ptCount val="26"/>
                <c:pt idx="0">
                  <c:v>223.19</c:v>
                </c:pt>
                <c:pt idx="1">
                  <c:v>228.10974815813907</c:v>
                </c:pt>
                <c:pt idx="2">
                  <c:v>227.45118823062737</c:v>
                </c:pt>
                <c:pt idx="3">
                  <c:v>225.75437257761129</c:v>
                </c:pt>
                <c:pt idx="4">
                  <c:v>227.16834799653208</c:v>
                </c:pt>
                <c:pt idx="5">
                  <c:v>224.75591960536588</c:v>
                </c:pt>
                <c:pt idx="6">
                  <c:v>227.29479914712618</c:v>
                </c:pt>
                <c:pt idx="7">
                  <c:v>222.81161593537769</c:v>
                </c:pt>
                <c:pt idx="8">
                  <c:v>222.42201794971197</c:v>
                </c:pt>
                <c:pt idx="9">
                  <c:v>232.47131224497616</c:v>
                </c:pt>
                <c:pt idx="10">
                  <c:v>233.51646919657236</c:v>
                </c:pt>
                <c:pt idx="11">
                  <c:v>236.90797114907562</c:v>
                </c:pt>
                <c:pt idx="12">
                  <c:v>240.79668836536311</c:v>
                </c:pt>
                <c:pt idx="13">
                  <c:v>239.57466485835394</c:v>
                </c:pt>
                <c:pt idx="14">
                  <c:v>239.25351132609475</c:v>
                </c:pt>
                <c:pt idx="15">
                  <c:v>240.84511560727736</c:v>
                </c:pt>
                <c:pt idx="16">
                  <c:v>235.10223374234789</c:v>
                </c:pt>
                <c:pt idx="17">
                  <c:v>238.596119630185</c:v>
                </c:pt>
                <c:pt idx="18">
                  <c:v>235.94154797422104</c:v>
                </c:pt>
                <c:pt idx="19">
                  <c:v>236.73071963209125</c:v>
                </c:pt>
                <c:pt idx="20">
                  <c:v>241.8987128087951</c:v>
                </c:pt>
                <c:pt idx="21">
                  <c:v>241.24922751021774</c:v>
                </c:pt>
                <c:pt idx="22">
                  <c:v>238.35676124525142</c:v>
                </c:pt>
                <c:pt idx="23">
                  <c:v>238.18767257329984</c:v>
                </c:pt>
                <c:pt idx="24">
                  <c:v>240.06165566479365</c:v>
                </c:pt>
                <c:pt idx="25">
                  <c:v>245.92925842655771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9BC-4A8B-9B78-07A25C46E9A6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6'!$E$21:$AD$21</c:f>
              <c:numCache>
                <c:formatCode>General</c:formatCode>
                <c:ptCount val="26"/>
                <c:pt idx="0">
                  <c:v>223.19</c:v>
                </c:pt>
                <c:pt idx="1">
                  <c:v>218.17226756283387</c:v>
                </c:pt>
                <c:pt idx="2">
                  <c:v>219.24500532261149</c:v>
                </c:pt>
                <c:pt idx="3">
                  <c:v>221.06188377581145</c:v>
                </c:pt>
                <c:pt idx="4">
                  <c:v>225.10045992248286</c:v>
                </c:pt>
                <c:pt idx="5">
                  <c:v>219.32610687176728</c:v>
                </c:pt>
                <c:pt idx="6">
                  <c:v>219.42234710059716</c:v>
                </c:pt>
                <c:pt idx="7">
                  <c:v>214.46664914218167</c:v>
                </c:pt>
                <c:pt idx="8">
                  <c:v>215.39615754661216</c:v>
                </c:pt>
                <c:pt idx="9">
                  <c:v>217.83981512260971</c:v>
                </c:pt>
                <c:pt idx="10">
                  <c:v>221.41067542579142</c:v>
                </c:pt>
                <c:pt idx="11">
                  <c:v>216.32642711228229</c:v>
                </c:pt>
                <c:pt idx="12">
                  <c:v>217.55766389909351</c:v>
                </c:pt>
                <c:pt idx="13">
                  <c:v>217.87453673536177</c:v>
                </c:pt>
                <c:pt idx="14">
                  <c:v>218.59806046492233</c:v>
                </c:pt>
                <c:pt idx="15">
                  <c:v>219.99548389494603</c:v>
                </c:pt>
                <c:pt idx="16">
                  <c:v>220.9220878995983</c:v>
                </c:pt>
                <c:pt idx="17">
                  <c:v>225.32919539687003</c:v>
                </c:pt>
                <c:pt idx="18">
                  <c:v>227.69279537488981</c:v>
                </c:pt>
                <c:pt idx="19">
                  <c:v>228.19742767867498</c:v>
                </c:pt>
                <c:pt idx="20">
                  <c:v>224.10867384651615</c:v>
                </c:pt>
                <c:pt idx="21">
                  <c:v>219.58626414140659</c:v>
                </c:pt>
                <c:pt idx="22">
                  <c:v>216.2392295766293</c:v>
                </c:pt>
                <c:pt idx="23">
                  <c:v>223.28056184190632</c:v>
                </c:pt>
                <c:pt idx="24">
                  <c:v>226.0762916827801</c:v>
                </c:pt>
                <c:pt idx="25">
                  <c:v>229.35790403251656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9BC-4A8B-9B78-07A25C46E9A6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6'!$E$22:$AD$22</c:f>
              <c:numCache>
                <c:formatCode>General</c:formatCode>
                <c:ptCount val="26"/>
                <c:pt idx="0">
                  <c:v>223.19</c:v>
                </c:pt>
                <c:pt idx="1">
                  <c:v>227.84387666190847</c:v>
                </c:pt>
                <c:pt idx="2">
                  <c:v>223.48615398894455</c:v>
                </c:pt>
                <c:pt idx="3">
                  <c:v>225.53346384891097</c:v>
                </c:pt>
                <c:pt idx="4">
                  <c:v>227.82801004004841</c:v>
                </c:pt>
                <c:pt idx="5">
                  <c:v>227.27531220289947</c:v>
                </c:pt>
                <c:pt idx="6">
                  <c:v>222.75040356037587</c:v>
                </c:pt>
                <c:pt idx="7">
                  <c:v>223.43643761679519</c:v>
                </c:pt>
                <c:pt idx="8">
                  <c:v>222.82245021990715</c:v>
                </c:pt>
                <c:pt idx="9">
                  <c:v>228.20064549718114</c:v>
                </c:pt>
                <c:pt idx="10">
                  <c:v>227.01887590153473</c:v>
                </c:pt>
                <c:pt idx="11">
                  <c:v>226.22499970904167</c:v>
                </c:pt>
                <c:pt idx="12">
                  <c:v>225.29686542432103</c:v>
                </c:pt>
                <c:pt idx="13">
                  <c:v>231.56059561524822</c:v>
                </c:pt>
                <c:pt idx="14">
                  <c:v>232.16415162330335</c:v>
                </c:pt>
                <c:pt idx="15">
                  <c:v>231.02004841962716</c:v>
                </c:pt>
                <c:pt idx="16">
                  <c:v>228.14454520677651</c:v>
                </c:pt>
                <c:pt idx="17">
                  <c:v>228.01069288925038</c:v>
                </c:pt>
                <c:pt idx="18">
                  <c:v>231.04191516912456</c:v>
                </c:pt>
                <c:pt idx="19">
                  <c:v>228.00421923500633</c:v>
                </c:pt>
                <c:pt idx="20">
                  <c:v>228.40351634417914</c:v>
                </c:pt>
                <c:pt idx="21">
                  <c:v>228.63243477342058</c:v>
                </c:pt>
                <c:pt idx="22">
                  <c:v>225.99990245375281</c:v>
                </c:pt>
                <c:pt idx="23">
                  <c:v>219.62556599558849</c:v>
                </c:pt>
                <c:pt idx="24">
                  <c:v>220.22164640928136</c:v>
                </c:pt>
                <c:pt idx="25">
                  <c:v>215.641351962291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BC-4A8B-9B78-07A25C46E9A6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6'!$E$23:$AD$23</c:f>
              <c:numCache>
                <c:formatCode>General</c:formatCode>
                <c:ptCount val="26"/>
                <c:pt idx="0">
                  <c:v>223.19</c:v>
                </c:pt>
                <c:pt idx="1">
                  <c:v>221.47616504502039</c:v>
                </c:pt>
                <c:pt idx="2">
                  <c:v>225.43361141215016</c:v>
                </c:pt>
                <c:pt idx="3">
                  <c:v>226.02338340152173</c:v>
                </c:pt>
                <c:pt idx="4">
                  <c:v>221.28409198695377</c:v>
                </c:pt>
                <c:pt idx="5">
                  <c:v>224.87215489303023</c:v>
                </c:pt>
                <c:pt idx="6">
                  <c:v>227.71007690547307</c:v>
                </c:pt>
                <c:pt idx="7">
                  <c:v>221.01966134920502</c:v>
                </c:pt>
                <c:pt idx="8">
                  <c:v>224.26166597790149</c:v>
                </c:pt>
                <c:pt idx="9">
                  <c:v>222.20103849979245</c:v>
                </c:pt>
                <c:pt idx="10">
                  <c:v>222.38852462637362</c:v>
                </c:pt>
                <c:pt idx="11">
                  <c:v>226.81963310123712</c:v>
                </c:pt>
                <c:pt idx="12">
                  <c:v>225.98149573142859</c:v>
                </c:pt>
                <c:pt idx="13">
                  <c:v>223.49371402152383</c:v>
                </c:pt>
                <c:pt idx="14">
                  <c:v>222.13244167904932</c:v>
                </c:pt>
                <c:pt idx="15">
                  <c:v>224.9865416971378</c:v>
                </c:pt>
                <c:pt idx="16">
                  <c:v>223.3433130138344</c:v>
                </c:pt>
                <c:pt idx="17">
                  <c:v>219.48507798555815</c:v>
                </c:pt>
                <c:pt idx="18">
                  <c:v>214.38670417099698</c:v>
                </c:pt>
                <c:pt idx="19">
                  <c:v>212.48618588439035</c:v>
                </c:pt>
                <c:pt idx="20">
                  <c:v>215.52447833085617</c:v>
                </c:pt>
                <c:pt idx="21">
                  <c:v>216.89844601542578</c:v>
                </c:pt>
                <c:pt idx="22">
                  <c:v>217.46189043767933</c:v>
                </c:pt>
                <c:pt idx="23">
                  <c:v>213.55410974174129</c:v>
                </c:pt>
                <c:pt idx="24">
                  <c:v>213.81007192160848</c:v>
                </c:pt>
                <c:pt idx="25">
                  <c:v>217.00004840698608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9BC-4A8B-9B78-07A25C46E9A6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6'!$E$24:$AD$24</c:f>
              <c:numCache>
                <c:formatCode>General</c:formatCode>
                <c:ptCount val="26"/>
                <c:pt idx="0">
                  <c:v>223.19</c:v>
                </c:pt>
                <c:pt idx="1">
                  <c:v>224.35644400563569</c:v>
                </c:pt>
                <c:pt idx="2">
                  <c:v>224.81293694810739</c:v>
                </c:pt>
                <c:pt idx="3">
                  <c:v>228.90295550123574</c:v>
                </c:pt>
                <c:pt idx="4">
                  <c:v>227.08489207874453</c:v>
                </c:pt>
                <c:pt idx="5">
                  <c:v>228.52697080212556</c:v>
                </c:pt>
                <c:pt idx="6">
                  <c:v>227.70313056279997</c:v>
                </c:pt>
                <c:pt idx="7">
                  <c:v>231.64503482875338</c:v>
                </c:pt>
                <c:pt idx="8">
                  <c:v>236.43702865881528</c:v>
                </c:pt>
                <c:pt idx="9">
                  <c:v>240.11841189191034</c:v>
                </c:pt>
                <c:pt idx="10">
                  <c:v>245.35457980469246</c:v>
                </c:pt>
                <c:pt idx="11">
                  <c:v>248.54596523733326</c:v>
                </c:pt>
                <c:pt idx="12">
                  <c:v>247.64557837274884</c:v>
                </c:pt>
                <c:pt idx="13">
                  <c:v>248.52071369707613</c:v>
                </c:pt>
                <c:pt idx="14">
                  <c:v>243.97234950962803</c:v>
                </c:pt>
                <c:pt idx="15">
                  <c:v>242.62548799845729</c:v>
                </c:pt>
                <c:pt idx="16">
                  <c:v>247.88108724305542</c:v>
                </c:pt>
                <c:pt idx="17">
                  <c:v>258.53643190606903</c:v>
                </c:pt>
                <c:pt idx="18">
                  <c:v>255.08943473073444</c:v>
                </c:pt>
                <c:pt idx="19">
                  <c:v>256.39616739892745</c:v>
                </c:pt>
                <c:pt idx="20">
                  <c:v>257.43443838577866</c:v>
                </c:pt>
                <c:pt idx="21">
                  <c:v>254.98461705028225</c:v>
                </c:pt>
                <c:pt idx="22">
                  <c:v>260.52358217097378</c:v>
                </c:pt>
                <c:pt idx="23">
                  <c:v>260.38574061246402</c:v>
                </c:pt>
                <c:pt idx="24">
                  <c:v>258.00670595148267</c:v>
                </c:pt>
                <c:pt idx="25">
                  <c:v>264.20580759537728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9BC-4A8B-9B78-07A25C46E9A6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6'!$E$25:$AD$25</c:f>
              <c:numCache>
                <c:formatCode>General</c:formatCode>
                <c:ptCount val="26"/>
                <c:pt idx="0">
                  <c:v>223.19</c:v>
                </c:pt>
                <c:pt idx="1">
                  <c:v>232.4056812186947</c:v>
                </c:pt>
                <c:pt idx="2">
                  <c:v>229.15144629523434</c:v>
                </c:pt>
                <c:pt idx="3">
                  <c:v>234.66415605600506</c:v>
                </c:pt>
                <c:pt idx="4">
                  <c:v>232.00644348711154</c:v>
                </c:pt>
                <c:pt idx="5">
                  <c:v>231.4952961003668</c:v>
                </c:pt>
                <c:pt idx="6">
                  <c:v>234.13447931022961</c:v>
                </c:pt>
                <c:pt idx="7">
                  <c:v>235.46418806256852</c:v>
                </c:pt>
                <c:pt idx="8">
                  <c:v>235.66596573862242</c:v>
                </c:pt>
                <c:pt idx="9">
                  <c:v>237.1699847673392</c:v>
                </c:pt>
                <c:pt idx="10">
                  <c:v>234.47630314633878</c:v>
                </c:pt>
                <c:pt idx="11">
                  <c:v>233.20938494696136</c:v>
                </c:pt>
                <c:pt idx="12">
                  <c:v>230.56129352309557</c:v>
                </c:pt>
                <c:pt idx="13">
                  <c:v>230.4681636986071</c:v>
                </c:pt>
                <c:pt idx="14">
                  <c:v>235.58581292646662</c:v>
                </c:pt>
                <c:pt idx="15">
                  <c:v>236.96536801076471</c:v>
                </c:pt>
                <c:pt idx="16">
                  <c:v>236.94883683431385</c:v>
                </c:pt>
                <c:pt idx="17">
                  <c:v>234.54349185525521</c:v>
                </c:pt>
                <c:pt idx="18">
                  <c:v>231.2807287922416</c:v>
                </c:pt>
                <c:pt idx="19">
                  <c:v>234.94076894991764</c:v>
                </c:pt>
                <c:pt idx="20">
                  <c:v>236.30901938879765</c:v>
                </c:pt>
                <c:pt idx="21">
                  <c:v>236.51929141381572</c:v>
                </c:pt>
                <c:pt idx="22">
                  <c:v>234.24769896352191</c:v>
                </c:pt>
                <c:pt idx="23">
                  <c:v>232.8251804700844</c:v>
                </c:pt>
                <c:pt idx="24">
                  <c:v>234.37979279617574</c:v>
                </c:pt>
                <c:pt idx="25">
                  <c:v>233.29147894010217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9BC-4A8B-9B78-07A25C46E9A6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6'!$E$26:$AD$26</c:f>
              <c:numCache>
                <c:formatCode>General</c:formatCode>
                <c:ptCount val="26"/>
                <c:pt idx="0">
                  <c:v>223.19</c:v>
                </c:pt>
                <c:pt idx="1">
                  <c:v>222.6481565375932</c:v>
                </c:pt>
                <c:pt idx="2">
                  <c:v>223.69983352391549</c:v>
                </c:pt>
                <c:pt idx="3">
                  <c:v>226.72725150089414</c:v>
                </c:pt>
                <c:pt idx="4">
                  <c:v>225.27810638969046</c:v>
                </c:pt>
                <c:pt idx="5">
                  <c:v>226.10363239711927</c:v>
                </c:pt>
                <c:pt idx="6">
                  <c:v>221.57664026444729</c:v>
                </c:pt>
                <c:pt idx="7">
                  <c:v>226.04367299224214</c:v>
                </c:pt>
                <c:pt idx="8">
                  <c:v>223.34417688084449</c:v>
                </c:pt>
                <c:pt idx="9">
                  <c:v>223.65417134435279</c:v>
                </c:pt>
                <c:pt idx="10">
                  <c:v>222.71904054257692</c:v>
                </c:pt>
                <c:pt idx="11">
                  <c:v>227.70244108401957</c:v>
                </c:pt>
                <c:pt idx="12">
                  <c:v>228.31281785345797</c:v>
                </c:pt>
                <c:pt idx="13">
                  <c:v>227.75230057080219</c:v>
                </c:pt>
                <c:pt idx="14">
                  <c:v>223.55071057931178</c:v>
                </c:pt>
                <c:pt idx="15">
                  <c:v>223.14541080582194</c:v>
                </c:pt>
                <c:pt idx="16">
                  <c:v>223.39558436896627</c:v>
                </c:pt>
                <c:pt idx="17">
                  <c:v>225.62825182254932</c:v>
                </c:pt>
                <c:pt idx="18">
                  <c:v>233.51552998250392</c:v>
                </c:pt>
                <c:pt idx="19">
                  <c:v>232.64244887766921</c:v>
                </c:pt>
                <c:pt idx="20">
                  <c:v>232.21483887823507</c:v>
                </c:pt>
                <c:pt idx="21">
                  <c:v>231.59782414764709</c:v>
                </c:pt>
                <c:pt idx="22">
                  <c:v>232.15410787857269</c:v>
                </c:pt>
                <c:pt idx="23">
                  <c:v>235.58239676559452</c:v>
                </c:pt>
                <c:pt idx="24">
                  <c:v>232.64520776244993</c:v>
                </c:pt>
                <c:pt idx="25">
                  <c:v>233.48809607114669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9BC-4A8B-9B78-07A25C46E9A6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6'!$E$27:$AD$27</c:f>
              <c:numCache>
                <c:formatCode>General</c:formatCode>
                <c:ptCount val="26"/>
                <c:pt idx="0">
                  <c:v>223.19</c:v>
                </c:pt>
                <c:pt idx="1">
                  <c:v>221.42566412721018</c:v>
                </c:pt>
                <c:pt idx="2">
                  <c:v>219.88103792723351</c:v>
                </c:pt>
                <c:pt idx="3">
                  <c:v>222.19250017938302</c:v>
                </c:pt>
                <c:pt idx="4">
                  <c:v>231.08770115615636</c:v>
                </c:pt>
                <c:pt idx="5">
                  <c:v>224.60869921329081</c:v>
                </c:pt>
                <c:pt idx="6">
                  <c:v>226.17548497255294</c:v>
                </c:pt>
                <c:pt idx="7">
                  <c:v>221.62527521048492</c:v>
                </c:pt>
                <c:pt idx="8">
                  <c:v>225.8784246306098</c:v>
                </c:pt>
                <c:pt idx="9">
                  <c:v>225.12099196585402</c:v>
                </c:pt>
                <c:pt idx="10">
                  <c:v>221.66123692259438</c:v>
                </c:pt>
                <c:pt idx="11">
                  <c:v>215.41063363289373</c:v>
                </c:pt>
                <c:pt idx="12">
                  <c:v>220.89978566040406</c:v>
                </c:pt>
                <c:pt idx="13">
                  <c:v>222.7077249467514</c:v>
                </c:pt>
                <c:pt idx="14">
                  <c:v>219.24372206313467</c:v>
                </c:pt>
                <c:pt idx="15">
                  <c:v>220.43979834863978</c:v>
                </c:pt>
                <c:pt idx="16">
                  <c:v>217.88515801502254</c:v>
                </c:pt>
                <c:pt idx="17">
                  <c:v>222.25742562131614</c:v>
                </c:pt>
                <c:pt idx="18">
                  <c:v>221.69635975443236</c:v>
                </c:pt>
                <c:pt idx="19">
                  <c:v>215.80274339393412</c:v>
                </c:pt>
                <c:pt idx="20">
                  <c:v>216.09710014015636</c:v>
                </c:pt>
                <c:pt idx="21">
                  <c:v>216.44201304325557</c:v>
                </c:pt>
                <c:pt idx="22">
                  <c:v>217.89072300425727</c:v>
                </c:pt>
                <c:pt idx="23">
                  <c:v>225.1429868790872</c:v>
                </c:pt>
                <c:pt idx="24">
                  <c:v>221.46238864971633</c:v>
                </c:pt>
                <c:pt idx="25">
                  <c:v>226.69940168850221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9BC-4A8B-9B78-07A25C46E9A6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6'!$E$28:$AD$28</c:f>
              <c:numCache>
                <c:formatCode>General</c:formatCode>
                <c:ptCount val="26"/>
                <c:pt idx="0">
                  <c:v>223.19</c:v>
                </c:pt>
                <c:pt idx="1">
                  <c:v>225.08376234731176</c:v>
                </c:pt>
                <c:pt idx="2">
                  <c:v>223.9379283536189</c:v>
                </c:pt>
                <c:pt idx="3">
                  <c:v>224.67668282203974</c:v>
                </c:pt>
                <c:pt idx="4">
                  <c:v>230.18140316682116</c:v>
                </c:pt>
                <c:pt idx="5">
                  <c:v>226.4006575206086</c:v>
                </c:pt>
                <c:pt idx="6">
                  <c:v>230.34571186103898</c:v>
                </c:pt>
                <c:pt idx="7">
                  <c:v>230.06225561891003</c:v>
                </c:pt>
                <c:pt idx="8">
                  <c:v>225.63553118583874</c:v>
                </c:pt>
                <c:pt idx="9">
                  <c:v>224.0556896377168</c:v>
                </c:pt>
                <c:pt idx="10">
                  <c:v>224.55199793486773</c:v>
                </c:pt>
                <c:pt idx="11">
                  <c:v>222.25751579232607</c:v>
                </c:pt>
                <c:pt idx="12">
                  <c:v>220.93722290668262</c:v>
                </c:pt>
                <c:pt idx="13">
                  <c:v>216.29489037575601</c:v>
                </c:pt>
                <c:pt idx="14">
                  <c:v>215.40583609688397</c:v>
                </c:pt>
                <c:pt idx="15">
                  <c:v>216.25659850968739</c:v>
                </c:pt>
                <c:pt idx="16">
                  <c:v>212.93623952412767</c:v>
                </c:pt>
                <c:pt idx="17">
                  <c:v>207.65977988190582</c:v>
                </c:pt>
                <c:pt idx="18">
                  <c:v>205.01395968214945</c:v>
                </c:pt>
                <c:pt idx="19">
                  <c:v>205.85387262226809</c:v>
                </c:pt>
                <c:pt idx="20">
                  <c:v>201.88356233622855</c:v>
                </c:pt>
                <c:pt idx="21">
                  <c:v>208.62327913458623</c:v>
                </c:pt>
                <c:pt idx="22">
                  <c:v>209.06203660219833</c:v>
                </c:pt>
                <c:pt idx="23">
                  <c:v>210.40312063999417</c:v>
                </c:pt>
                <c:pt idx="24">
                  <c:v>217.83035350860396</c:v>
                </c:pt>
                <c:pt idx="25">
                  <c:v>217.65123032133081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9BC-4A8B-9B78-07A25C46E9A6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6'!$E$29:$AD$29</c:f>
              <c:numCache>
                <c:formatCode>General</c:formatCode>
                <c:ptCount val="26"/>
                <c:pt idx="0">
                  <c:v>223.19</c:v>
                </c:pt>
                <c:pt idx="1">
                  <c:v>219.80577855637654</c:v>
                </c:pt>
                <c:pt idx="2">
                  <c:v>222.34539669303291</c:v>
                </c:pt>
                <c:pt idx="3">
                  <c:v>226.41203672445175</c:v>
                </c:pt>
                <c:pt idx="4">
                  <c:v>225.60445624879159</c:v>
                </c:pt>
                <c:pt idx="5">
                  <c:v>223.04045258580237</c:v>
                </c:pt>
                <c:pt idx="6">
                  <c:v>225.11447394265602</c:v>
                </c:pt>
                <c:pt idx="7">
                  <c:v>220.91065280128944</c:v>
                </c:pt>
                <c:pt idx="8">
                  <c:v>225.49215626245478</c:v>
                </c:pt>
                <c:pt idx="9">
                  <c:v>224.17340905893266</c:v>
                </c:pt>
                <c:pt idx="10">
                  <c:v>226.05781552502592</c:v>
                </c:pt>
                <c:pt idx="11">
                  <c:v>223.72456124935462</c:v>
                </c:pt>
                <c:pt idx="12">
                  <c:v>222.00616993691639</c:v>
                </c:pt>
                <c:pt idx="13">
                  <c:v>222.72139933691395</c:v>
                </c:pt>
                <c:pt idx="14">
                  <c:v>219.56526770636094</c:v>
                </c:pt>
                <c:pt idx="15">
                  <c:v>215.86247372238995</c:v>
                </c:pt>
                <c:pt idx="16">
                  <c:v>215.53333044578488</c:v>
                </c:pt>
                <c:pt idx="17">
                  <c:v>216.10519785091805</c:v>
                </c:pt>
                <c:pt idx="18">
                  <c:v>217.65517440445063</c:v>
                </c:pt>
                <c:pt idx="19">
                  <c:v>220.08645469863882</c:v>
                </c:pt>
                <c:pt idx="20">
                  <c:v>214.76705784532948</c:v>
                </c:pt>
                <c:pt idx="21">
                  <c:v>212.58604284383958</c:v>
                </c:pt>
                <c:pt idx="22">
                  <c:v>213.74428226970053</c:v>
                </c:pt>
                <c:pt idx="23">
                  <c:v>214.66709693598142</c:v>
                </c:pt>
                <c:pt idx="24">
                  <c:v>216.44677870430172</c:v>
                </c:pt>
                <c:pt idx="25">
                  <c:v>215.30376046302524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9BC-4A8B-9B78-07A25C46E9A6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6'!$E$30:$AD$30</c:f>
              <c:numCache>
                <c:formatCode>General</c:formatCode>
                <c:ptCount val="26"/>
                <c:pt idx="0">
                  <c:v>223.19</c:v>
                </c:pt>
                <c:pt idx="1">
                  <c:v>224.64315631709499</c:v>
                </c:pt>
                <c:pt idx="2">
                  <c:v>214.39654453254224</c:v>
                </c:pt>
                <c:pt idx="3">
                  <c:v>214.16956938899136</c:v>
                </c:pt>
                <c:pt idx="4">
                  <c:v>212.74596566024701</c:v>
                </c:pt>
                <c:pt idx="5">
                  <c:v>213.48609717167656</c:v>
                </c:pt>
                <c:pt idx="6">
                  <c:v>215.23579443156763</c:v>
                </c:pt>
                <c:pt idx="7">
                  <c:v>212.17321213125334</c:v>
                </c:pt>
                <c:pt idx="8">
                  <c:v>213.63268908938932</c:v>
                </c:pt>
                <c:pt idx="9">
                  <c:v>217.51712655212918</c:v>
                </c:pt>
                <c:pt idx="10">
                  <c:v>217.38756200685472</c:v>
                </c:pt>
                <c:pt idx="11">
                  <c:v>217.01445718187247</c:v>
                </c:pt>
                <c:pt idx="12">
                  <c:v>221.69173910455422</c:v>
                </c:pt>
                <c:pt idx="13">
                  <c:v>218.60023634090047</c:v>
                </c:pt>
                <c:pt idx="14">
                  <c:v>215.8605102571897</c:v>
                </c:pt>
                <c:pt idx="15">
                  <c:v>212.74234666798978</c:v>
                </c:pt>
                <c:pt idx="16">
                  <c:v>210.15625739054781</c:v>
                </c:pt>
                <c:pt idx="17">
                  <c:v>210.03377950960621</c:v>
                </c:pt>
                <c:pt idx="18">
                  <c:v>210.08680350273127</c:v>
                </c:pt>
                <c:pt idx="19">
                  <c:v>204.07918174342691</c:v>
                </c:pt>
                <c:pt idx="20">
                  <c:v>202.41698445199356</c:v>
                </c:pt>
                <c:pt idx="21">
                  <c:v>205.08734707414891</c:v>
                </c:pt>
                <c:pt idx="22">
                  <c:v>206.97252859778627</c:v>
                </c:pt>
                <c:pt idx="23">
                  <c:v>209.16653856695271</c:v>
                </c:pt>
                <c:pt idx="24">
                  <c:v>205.59644743895237</c:v>
                </c:pt>
                <c:pt idx="25">
                  <c:v>204.6329222553218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9BC-4A8B-9B78-07A25C46E9A6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6'!$E$31:$AD$31</c:f>
              <c:numCache>
                <c:formatCode>General</c:formatCode>
                <c:ptCount val="26"/>
                <c:pt idx="0">
                  <c:v>223.19</c:v>
                </c:pt>
                <c:pt idx="1">
                  <c:v>226.06528437333452</c:v>
                </c:pt>
                <c:pt idx="2">
                  <c:v>219.35261132040165</c:v>
                </c:pt>
                <c:pt idx="3">
                  <c:v>217.52773104664891</c:v>
                </c:pt>
                <c:pt idx="4">
                  <c:v>214.86137634688708</c:v>
                </c:pt>
                <c:pt idx="5">
                  <c:v>214.2824582158361</c:v>
                </c:pt>
                <c:pt idx="6">
                  <c:v>216.34305765834333</c:v>
                </c:pt>
                <c:pt idx="7">
                  <c:v>216.59503418113974</c:v>
                </c:pt>
                <c:pt idx="8">
                  <c:v>219.69719210825787</c:v>
                </c:pt>
                <c:pt idx="9">
                  <c:v>217.88100935523013</c:v>
                </c:pt>
                <c:pt idx="10">
                  <c:v>209.84701170817527</c:v>
                </c:pt>
                <c:pt idx="11">
                  <c:v>208.44675340630042</c:v>
                </c:pt>
                <c:pt idx="12">
                  <c:v>207.33832460884059</c:v>
                </c:pt>
                <c:pt idx="13">
                  <c:v>204.33252376855793</c:v>
                </c:pt>
                <c:pt idx="14">
                  <c:v>209.31651372186261</c:v>
                </c:pt>
                <c:pt idx="15">
                  <c:v>210.55704360082177</c:v>
                </c:pt>
                <c:pt idx="16">
                  <c:v>208.47080634188251</c:v>
                </c:pt>
                <c:pt idx="17">
                  <c:v>213.24057708595802</c:v>
                </c:pt>
                <c:pt idx="18">
                  <c:v>214.85626112264529</c:v>
                </c:pt>
                <c:pt idx="19">
                  <c:v>211.91991264118488</c:v>
                </c:pt>
                <c:pt idx="20">
                  <c:v>208.40031740324528</c:v>
                </c:pt>
                <c:pt idx="21">
                  <c:v>206.61036645237868</c:v>
                </c:pt>
                <c:pt idx="22">
                  <c:v>208.75950342820971</c:v>
                </c:pt>
                <c:pt idx="23">
                  <c:v>207.06167667741644</c:v>
                </c:pt>
                <c:pt idx="24">
                  <c:v>209.89798020230373</c:v>
                </c:pt>
                <c:pt idx="25">
                  <c:v>206.33248336468884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9BC-4A8B-9B78-07A25C46E9A6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6'!$E$32:$AD$32</c:f>
              <c:numCache>
                <c:formatCode>General</c:formatCode>
                <c:ptCount val="26"/>
                <c:pt idx="0">
                  <c:v>223.19</c:v>
                </c:pt>
                <c:pt idx="1">
                  <c:v>224.8757663490839</c:v>
                </c:pt>
                <c:pt idx="2">
                  <c:v>222.0632876674257</c:v>
                </c:pt>
                <c:pt idx="3">
                  <c:v>222.06900298211139</c:v>
                </c:pt>
                <c:pt idx="4">
                  <c:v>222.38387400476606</c:v>
                </c:pt>
                <c:pt idx="5">
                  <c:v>219.12637431478669</c:v>
                </c:pt>
                <c:pt idx="6">
                  <c:v>213.71719748284428</c:v>
                </c:pt>
                <c:pt idx="7">
                  <c:v>221.57620626563332</c:v>
                </c:pt>
                <c:pt idx="8">
                  <c:v>228.8559604323074</c:v>
                </c:pt>
                <c:pt idx="9">
                  <c:v>226.72433978162709</c:v>
                </c:pt>
                <c:pt idx="10">
                  <c:v>225.0511305563054</c:v>
                </c:pt>
                <c:pt idx="11">
                  <c:v>224.35232693215534</c:v>
                </c:pt>
                <c:pt idx="12">
                  <c:v>223.74342391774283</c:v>
                </c:pt>
                <c:pt idx="13">
                  <c:v>224.12234462504099</c:v>
                </c:pt>
                <c:pt idx="14">
                  <c:v>226.44977521708159</c:v>
                </c:pt>
                <c:pt idx="15">
                  <c:v>223.97695967889808</c:v>
                </c:pt>
                <c:pt idx="16">
                  <c:v>223.06903112633771</c:v>
                </c:pt>
                <c:pt idx="17">
                  <c:v>224.71349029427248</c:v>
                </c:pt>
                <c:pt idx="18">
                  <c:v>225.61818135074981</c:v>
                </c:pt>
                <c:pt idx="19">
                  <c:v>225.1809806435991</c:v>
                </c:pt>
                <c:pt idx="20">
                  <c:v>225.16273298661159</c:v>
                </c:pt>
                <c:pt idx="21">
                  <c:v>223.92856364632345</c:v>
                </c:pt>
                <c:pt idx="22">
                  <c:v>220.66197095459214</c:v>
                </c:pt>
                <c:pt idx="23">
                  <c:v>218.86982727338099</c:v>
                </c:pt>
                <c:pt idx="24">
                  <c:v>217.47942888186824</c:v>
                </c:pt>
                <c:pt idx="25">
                  <c:v>217.69859674567252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9BC-4A8B-9B78-07A25C46E9A6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6'!$E$33:$AD$33</c:f>
              <c:numCache>
                <c:formatCode>General</c:formatCode>
                <c:ptCount val="26"/>
                <c:pt idx="0">
                  <c:v>223.19</c:v>
                </c:pt>
                <c:pt idx="1">
                  <c:v>228.24317030874826</c:v>
                </c:pt>
                <c:pt idx="2">
                  <c:v>223.63673646593907</c:v>
                </c:pt>
                <c:pt idx="3">
                  <c:v>227.01670974577979</c:v>
                </c:pt>
                <c:pt idx="4">
                  <c:v>229.88649845701804</c:v>
                </c:pt>
                <c:pt idx="5">
                  <c:v>228.9317516025975</c:v>
                </c:pt>
                <c:pt idx="6">
                  <c:v>229.96769806320708</c:v>
                </c:pt>
                <c:pt idx="7">
                  <c:v>229.47347483658572</c:v>
                </c:pt>
                <c:pt idx="8">
                  <c:v>230.05138663341447</c:v>
                </c:pt>
                <c:pt idx="9">
                  <c:v>227.6978796302738</c:v>
                </c:pt>
                <c:pt idx="10">
                  <c:v>232.7192614975375</c:v>
                </c:pt>
                <c:pt idx="11">
                  <c:v>232.53541847774557</c:v>
                </c:pt>
                <c:pt idx="12">
                  <c:v>236.77615792275202</c:v>
                </c:pt>
                <c:pt idx="13">
                  <c:v>230.55797845186623</c:v>
                </c:pt>
                <c:pt idx="14">
                  <c:v>231.00778275915738</c:v>
                </c:pt>
                <c:pt idx="15">
                  <c:v>234.54216607362054</c:v>
                </c:pt>
                <c:pt idx="16">
                  <c:v>228.29643641611412</c:v>
                </c:pt>
                <c:pt idx="17">
                  <c:v>228.97705734269724</c:v>
                </c:pt>
                <c:pt idx="18">
                  <c:v>229.90197247653745</c:v>
                </c:pt>
                <c:pt idx="19">
                  <c:v>227.055756623777</c:v>
                </c:pt>
                <c:pt idx="20">
                  <c:v>223.75676398631813</c:v>
                </c:pt>
                <c:pt idx="21">
                  <c:v>227.99173728727419</c:v>
                </c:pt>
                <c:pt idx="22">
                  <c:v>228.55303655953659</c:v>
                </c:pt>
                <c:pt idx="23">
                  <c:v>223.67316034312032</c:v>
                </c:pt>
                <c:pt idx="24">
                  <c:v>225.2924742822189</c:v>
                </c:pt>
                <c:pt idx="25">
                  <c:v>221.7587808738235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9BC-4A8B-9B78-07A25C46E9A6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6'!$E$34:$AD$34</c:f>
              <c:numCache>
                <c:formatCode>General</c:formatCode>
                <c:ptCount val="26"/>
                <c:pt idx="0">
                  <c:v>223.19</c:v>
                </c:pt>
                <c:pt idx="1">
                  <c:v>225.97192523380733</c:v>
                </c:pt>
                <c:pt idx="2">
                  <c:v>227.09894039375126</c:v>
                </c:pt>
                <c:pt idx="3">
                  <c:v>219.33980123010403</c:v>
                </c:pt>
                <c:pt idx="4">
                  <c:v>219.48120877279368</c:v>
                </c:pt>
                <c:pt idx="5">
                  <c:v>217.58287200715728</c:v>
                </c:pt>
                <c:pt idx="6">
                  <c:v>215.22160749256591</c:v>
                </c:pt>
                <c:pt idx="7">
                  <c:v>214.00569362704167</c:v>
                </c:pt>
                <c:pt idx="8">
                  <c:v>211.61481902067172</c:v>
                </c:pt>
                <c:pt idx="9">
                  <c:v>208.72373167875779</c:v>
                </c:pt>
                <c:pt idx="10">
                  <c:v>206.23937747106564</c:v>
                </c:pt>
                <c:pt idx="11">
                  <c:v>207.69357216040481</c:v>
                </c:pt>
                <c:pt idx="12">
                  <c:v>209.07663081597832</c:v>
                </c:pt>
                <c:pt idx="13">
                  <c:v>214.89846861771298</c:v>
                </c:pt>
                <c:pt idx="14">
                  <c:v>209.97114274134529</c:v>
                </c:pt>
                <c:pt idx="15">
                  <c:v>210.1346690334417</c:v>
                </c:pt>
                <c:pt idx="16">
                  <c:v>208.32599454024458</c:v>
                </c:pt>
                <c:pt idx="17">
                  <c:v>206.11145112203653</c:v>
                </c:pt>
                <c:pt idx="18">
                  <c:v>204.64040967961407</c:v>
                </c:pt>
                <c:pt idx="19">
                  <c:v>208.27225628191019</c:v>
                </c:pt>
                <c:pt idx="20">
                  <c:v>204.44807732233673</c:v>
                </c:pt>
                <c:pt idx="21">
                  <c:v>205.83358761821589</c:v>
                </c:pt>
                <c:pt idx="22">
                  <c:v>205.63054629706394</c:v>
                </c:pt>
                <c:pt idx="23">
                  <c:v>200.82514580206626</c:v>
                </c:pt>
                <c:pt idx="24">
                  <c:v>207.09376419588753</c:v>
                </c:pt>
                <c:pt idx="25">
                  <c:v>203.38933891441326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9BC-4A8B-9B78-07A25C46E9A6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6'!$E$35:$AD$35</c:f>
              <c:numCache>
                <c:formatCode>General</c:formatCode>
                <c:ptCount val="26"/>
                <c:pt idx="0">
                  <c:v>223.19</c:v>
                </c:pt>
                <c:pt idx="1">
                  <c:v>220.43202030346515</c:v>
                </c:pt>
                <c:pt idx="2">
                  <c:v>223.11702235979925</c:v>
                </c:pt>
                <c:pt idx="3">
                  <c:v>222.55761675725435</c:v>
                </c:pt>
                <c:pt idx="4">
                  <c:v>217.85205645560828</c:v>
                </c:pt>
                <c:pt idx="5">
                  <c:v>221.58502605880142</c:v>
                </c:pt>
                <c:pt idx="6">
                  <c:v>222.93959548462419</c:v>
                </c:pt>
                <c:pt idx="7">
                  <c:v>227.38100136399669</c:v>
                </c:pt>
                <c:pt idx="8">
                  <c:v>232.10038389697752</c:v>
                </c:pt>
                <c:pt idx="9">
                  <c:v>230.51815922898274</c:v>
                </c:pt>
                <c:pt idx="10">
                  <c:v>232.95759192340097</c:v>
                </c:pt>
                <c:pt idx="11">
                  <c:v>233.45728185741626</c:v>
                </c:pt>
                <c:pt idx="12">
                  <c:v>240.20424284456104</c:v>
                </c:pt>
                <c:pt idx="13">
                  <c:v>237.34874551017882</c:v>
                </c:pt>
                <c:pt idx="14">
                  <c:v>236.20119696686811</c:v>
                </c:pt>
                <c:pt idx="15">
                  <c:v>239.56209061801928</c:v>
                </c:pt>
                <c:pt idx="16">
                  <c:v>239.11793008293094</c:v>
                </c:pt>
                <c:pt idx="17">
                  <c:v>243.47942417923468</c:v>
                </c:pt>
                <c:pt idx="18">
                  <c:v>248.78273503836292</c:v>
                </c:pt>
                <c:pt idx="19">
                  <c:v>253.43898180685389</c:v>
                </c:pt>
                <c:pt idx="20">
                  <c:v>256.23923527672463</c:v>
                </c:pt>
                <c:pt idx="21">
                  <c:v>259.59013858738734</c:v>
                </c:pt>
                <c:pt idx="22">
                  <c:v>262.70749637265584</c:v>
                </c:pt>
                <c:pt idx="23">
                  <c:v>259.83351381408471</c:v>
                </c:pt>
                <c:pt idx="24">
                  <c:v>257.95993180209859</c:v>
                </c:pt>
                <c:pt idx="25">
                  <c:v>255.27807099996343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9BC-4A8B-9B78-07A25C46E9A6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6'!$E$36:$AD$36</c:f>
              <c:numCache>
                <c:formatCode>General</c:formatCode>
                <c:ptCount val="26"/>
                <c:pt idx="0">
                  <c:v>223.19</c:v>
                </c:pt>
                <c:pt idx="1">
                  <c:v>219.61488659433334</c:v>
                </c:pt>
                <c:pt idx="2">
                  <c:v>224.03382826212138</c:v>
                </c:pt>
                <c:pt idx="3">
                  <c:v>220.93618217454676</c:v>
                </c:pt>
                <c:pt idx="4">
                  <c:v>217.2946940378983</c:v>
                </c:pt>
                <c:pt idx="5">
                  <c:v>213.49383431239744</c:v>
                </c:pt>
                <c:pt idx="6">
                  <c:v>217.98529644515179</c:v>
                </c:pt>
                <c:pt idx="7">
                  <c:v>217.72980431815239</c:v>
                </c:pt>
                <c:pt idx="8">
                  <c:v>218.73814686792605</c:v>
                </c:pt>
                <c:pt idx="9">
                  <c:v>222.71950731634251</c:v>
                </c:pt>
                <c:pt idx="10">
                  <c:v>225.41298493377519</c:v>
                </c:pt>
                <c:pt idx="11">
                  <c:v>229.24778377915658</c:v>
                </c:pt>
                <c:pt idx="12">
                  <c:v>224.41692579220884</c:v>
                </c:pt>
                <c:pt idx="13">
                  <c:v>229.46522049627168</c:v>
                </c:pt>
                <c:pt idx="14">
                  <c:v>229.36397925838384</c:v>
                </c:pt>
                <c:pt idx="15">
                  <c:v>231.65790863857046</c:v>
                </c:pt>
                <c:pt idx="16">
                  <c:v>231.03568045594466</c:v>
                </c:pt>
                <c:pt idx="17">
                  <c:v>226.92866411763504</c:v>
                </c:pt>
                <c:pt idx="18">
                  <c:v>230.82758016700154</c:v>
                </c:pt>
                <c:pt idx="19">
                  <c:v>232.48078790985704</c:v>
                </c:pt>
                <c:pt idx="20">
                  <c:v>232.34618911070336</c:v>
                </c:pt>
                <c:pt idx="21">
                  <c:v>232.64926837981082</c:v>
                </c:pt>
                <c:pt idx="22">
                  <c:v>227.63792478613479</c:v>
                </c:pt>
                <c:pt idx="23">
                  <c:v>232.22335677778653</c:v>
                </c:pt>
                <c:pt idx="24">
                  <c:v>230.15985254220294</c:v>
                </c:pt>
                <c:pt idx="25">
                  <c:v>223.40161577403401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9BC-4A8B-9B78-07A25C46E9A6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6'!$E$37:$AD$37</c:f>
              <c:numCache>
                <c:formatCode>General</c:formatCode>
                <c:ptCount val="26"/>
                <c:pt idx="0">
                  <c:v>223.19</c:v>
                </c:pt>
                <c:pt idx="1">
                  <c:v>225.37018108923886</c:v>
                </c:pt>
                <c:pt idx="2">
                  <c:v>224.14666424258417</c:v>
                </c:pt>
                <c:pt idx="3">
                  <c:v>222.66940843617732</c:v>
                </c:pt>
                <c:pt idx="4">
                  <c:v>223.9095788741904</c:v>
                </c:pt>
                <c:pt idx="5">
                  <c:v>221.93651547022532</c:v>
                </c:pt>
                <c:pt idx="6">
                  <c:v>217.02068024811641</c:v>
                </c:pt>
                <c:pt idx="7">
                  <c:v>219.5820967099134</c:v>
                </c:pt>
                <c:pt idx="8">
                  <c:v>219.40249543074157</c:v>
                </c:pt>
                <c:pt idx="9">
                  <c:v>224.21843066036274</c:v>
                </c:pt>
                <c:pt idx="10">
                  <c:v>228.93975020400197</c:v>
                </c:pt>
                <c:pt idx="11">
                  <c:v>231.70753559107089</c:v>
                </c:pt>
                <c:pt idx="12">
                  <c:v>230.28860428442687</c:v>
                </c:pt>
                <c:pt idx="13">
                  <c:v>231.15079092907567</c:v>
                </c:pt>
                <c:pt idx="14">
                  <c:v>232.25242278808091</c:v>
                </c:pt>
                <c:pt idx="15">
                  <c:v>234.40323935704166</c:v>
                </c:pt>
                <c:pt idx="16">
                  <c:v>237.93421816776285</c:v>
                </c:pt>
                <c:pt idx="17">
                  <c:v>242.446728010626</c:v>
                </c:pt>
                <c:pt idx="18">
                  <c:v>244.19404384176838</c:v>
                </c:pt>
                <c:pt idx="19">
                  <c:v>241.49458776794955</c:v>
                </c:pt>
                <c:pt idx="20">
                  <c:v>238.75794804294014</c:v>
                </c:pt>
                <c:pt idx="21">
                  <c:v>238.5932732559537</c:v>
                </c:pt>
                <c:pt idx="22">
                  <c:v>236.5651873308596</c:v>
                </c:pt>
                <c:pt idx="23">
                  <c:v>233.79709950365984</c:v>
                </c:pt>
                <c:pt idx="24">
                  <c:v>241.09635991046551</c:v>
                </c:pt>
                <c:pt idx="25">
                  <c:v>243.51265968927052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9BC-4A8B-9B78-07A25C46E9A6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6'!$E$38:$AD$38</c:f>
              <c:numCache>
                <c:formatCode>General</c:formatCode>
                <c:ptCount val="26"/>
                <c:pt idx="0">
                  <c:v>223.19</c:v>
                </c:pt>
                <c:pt idx="1">
                  <c:v>219.4651183847792</c:v>
                </c:pt>
                <c:pt idx="2">
                  <c:v>225.73340199403984</c:v>
                </c:pt>
                <c:pt idx="3">
                  <c:v>223.69025750555707</c:v>
                </c:pt>
                <c:pt idx="4">
                  <c:v>228.35470172288294</c:v>
                </c:pt>
                <c:pt idx="5">
                  <c:v>228.80552808257175</c:v>
                </c:pt>
                <c:pt idx="6">
                  <c:v>231.12681060011437</c:v>
                </c:pt>
                <c:pt idx="7">
                  <c:v>236.97647031952272</c:v>
                </c:pt>
                <c:pt idx="8">
                  <c:v>237.94487526676295</c:v>
                </c:pt>
                <c:pt idx="9">
                  <c:v>235.01020274868736</c:v>
                </c:pt>
                <c:pt idx="10">
                  <c:v>233.02527370474732</c:v>
                </c:pt>
                <c:pt idx="11">
                  <c:v>237.59092174697946</c:v>
                </c:pt>
                <c:pt idx="12">
                  <c:v>234.8196854621265</c:v>
                </c:pt>
                <c:pt idx="13">
                  <c:v>235.05814762291826</c:v>
                </c:pt>
                <c:pt idx="14">
                  <c:v>233.2841237731545</c:v>
                </c:pt>
                <c:pt idx="15">
                  <c:v>237.4893161302663</c:v>
                </c:pt>
                <c:pt idx="16">
                  <c:v>237.04220723083728</c:v>
                </c:pt>
                <c:pt idx="17">
                  <c:v>237.20696758406964</c:v>
                </c:pt>
                <c:pt idx="18">
                  <c:v>240.12451025236939</c:v>
                </c:pt>
                <c:pt idx="19">
                  <c:v>238.18839088791529</c:v>
                </c:pt>
                <c:pt idx="20">
                  <c:v>233.02926723459782</c:v>
                </c:pt>
                <c:pt idx="21">
                  <c:v>230.42541132998403</c:v>
                </c:pt>
                <c:pt idx="22">
                  <c:v>223.58423328315519</c:v>
                </c:pt>
                <c:pt idx="23">
                  <c:v>219.73216120376469</c:v>
                </c:pt>
                <c:pt idx="24">
                  <c:v>221.92692858436067</c:v>
                </c:pt>
                <c:pt idx="25">
                  <c:v>225.12335582537446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9BC-4A8B-9B78-07A25C46E9A6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6'!$E$39:$AD$39</c:f>
              <c:numCache>
                <c:formatCode>General</c:formatCode>
                <c:ptCount val="26"/>
                <c:pt idx="0">
                  <c:v>223.19</c:v>
                </c:pt>
                <c:pt idx="1">
                  <c:v>220.27568191409068</c:v>
                </c:pt>
                <c:pt idx="2">
                  <c:v>220.41219932100003</c:v>
                </c:pt>
                <c:pt idx="3">
                  <c:v>226.03026696065248</c:v>
                </c:pt>
                <c:pt idx="4">
                  <c:v>221.85015566694511</c:v>
                </c:pt>
                <c:pt idx="5">
                  <c:v>217.33652518142901</c:v>
                </c:pt>
                <c:pt idx="6">
                  <c:v>220.41143236340164</c:v>
                </c:pt>
                <c:pt idx="7">
                  <c:v>215.60270895030405</c:v>
                </c:pt>
                <c:pt idx="8">
                  <c:v>213.46198220257554</c:v>
                </c:pt>
                <c:pt idx="9">
                  <c:v>210.1387633339701</c:v>
                </c:pt>
                <c:pt idx="10">
                  <c:v>215.89848687388155</c:v>
                </c:pt>
                <c:pt idx="11">
                  <c:v>216.70564588644095</c:v>
                </c:pt>
                <c:pt idx="12">
                  <c:v>219.32044072288539</c:v>
                </c:pt>
                <c:pt idx="13">
                  <c:v>212.2677814264062</c:v>
                </c:pt>
                <c:pt idx="14">
                  <c:v>213.45042953677836</c:v>
                </c:pt>
                <c:pt idx="15">
                  <c:v>217.44406150744535</c:v>
                </c:pt>
                <c:pt idx="16">
                  <c:v>218.76775136266755</c:v>
                </c:pt>
                <c:pt idx="17">
                  <c:v>218.23690399903447</c:v>
                </c:pt>
                <c:pt idx="18">
                  <c:v>219.15727839171899</c:v>
                </c:pt>
                <c:pt idx="19">
                  <c:v>216.93945263427483</c:v>
                </c:pt>
                <c:pt idx="20">
                  <c:v>216.92287177248963</c:v>
                </c:pt>
                <c:pt idx="21">
                  <c:v>213.75237498909837</c:v>
                </c:pt>
                <c:pt idx="22">
                  <c:v>216.82192574484719</c:v>
                </c:pt>
                <c:pt idx="23">
                  <c:v>213.943911253518</c:v>
                </c:pt>
                <c:pt idx="24">
                  <c:v>216.86552161720283</c:v>
                </c:pt>
                <c:pt idx="25">
                  <c:v>220.89512904799517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9BC-4A8B-9B78-07A25C46E9A6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6'!$E$40:$AD$40</c:f>
              <c:numCache>
                <c:formatCode>General</c:formatCode>
                <c:ptCount val="26"/>
                <c:pt idx="0">
                  <c:v>223.19</c:v>
                </c:pt>
                <c:pt idx="1">
                  <c:v>222.66710460108214</c:v>
                </c:pt>
                <c:pt idx="2">
                  <c:v>222.51862857747167</c:v>
                </c:pt>
                <c:pt idx="3">
                  <c:v>224.08170188612249</c:v>
                </c:pt>
                <c:pt idx="4">
                  <c:v>226.00732541156526</c:v>
                </c:pt>
                <c:pt idx="5">
                  <c:v>223.97705424512333</c:v>
                </c:pt>
                <c:pt idx="6">
                  <c:v>224.74004087735159</c:v>
                </c:pt>
                <c:pt idx="7">
                  <c:v>226.23800792798608</c:v>
                </c:pt>
                <c:pt idx="8">
                  <c:v>224.14368992572975</c:v>
                </c:pt>
                <c:pt idx="9">
                  <c:v>229.36736827305111</c:v>
                </c:pt>
                <c:pt idx="10">
                  <c:v>229.74633656977036</c:v>
                </c:pt>
                <c:pt idx="11">
                  <c:v>229.09762273104226</c:v>
                </c:pt>
                <c:pt idx="12">
                  <c:v>232.69920228566033</c:v>
                </c:pt>
                <c:pt idx="13">
                  <c:v>230.73804002259138</c:v>
                </c:pt>
                <c:pt idx="14">
                  <c:v>238.41288020009094</c:v>
                </c:pt>
                <c:pt idx="15">
                  <c:v>236.06184430640877</c:v>
                </c:pt>
                <c:pt idx="16">
                  <c:v>234.78892152300199</c:v>
                </c:pt>
                <c:pt idx="17">
                  <c:v>229.89221627382256</c:v>
                </c:pt>
                <c:pt idx="18">
                  <c:v>230.34670355563662</c:v>
                </c:pt>
                <c:pt idx="19">
                  <c:v>225.21314087461147</c:v>
                </c:pt>
                <c:pt idx="20">
                  <c:v>225.11682353051282</c:v>
                </c:pt>
                <c:pt idx="21">
                  <c:v>228.48197634714427</c:v>
                </c:pt>
                <c:pt idx="22">
                  <c:v>228.56110967623951</c:v>
                </c:pt>
                <c:pt idx="23">
                  <c:v>228.45131390414608</c:v>
                </c:pt>
                <c:pt idx="24">
                  <c:v>225.89057813658906</c:v>
                </c:pt>
                <c:pt idx="25">
                  <c:v>223.78305604863147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9BC-4A8B-9B78-07A25C46E9A6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6'!$E$41:$AD$41</c:f>
              <c:numCache>
                <c:formatCode>General</c:formatCode>
                <c:ptCount val="26"/>
                <c:pt idx="0">
                  <c:v>223.19</c:v>
                </c:pt>
                <c:pt idx="1">
                  <c:v>219.82557381125412</c:v>
                </c:pt>
                <c:pt idx="2">
                  <c:v>224.19423885075193</c:v>
                </c:pt>
                <c:pt idx="3">
                  <c:v>224.60297110977476</c:v>
                </c:pt>
                <c:pt idx="4">
                  <c:v>222.6847368602624</c:v>
                </c:pt>
                <c:pt idx="5">
                  <c:v>223.44453889982037</c:v>
                </c:pt>
                <c:pt idx="6">
                  <c:v>223.73285652551434</c:v>
                </c:pt>
                <c:pt idx="7">
                  <c:v>229.35622982109146</c:v>
                </c:pt>
                <c:pt idx="8">
                  <c:v>227.74869388840054</c:v>
                </c:pt>
                <c:pt idx="9">
                  <c:v>223.2566092541301</c:v>
                </c:pt>
                <c:pt idx="10">
                  <c:v>226.73566813751702</c:v>
                </c:pt>
                <c:pt idx="11">
                  <c:v>231.48653528931308</c:v>
                </c:pt>
                <c:pt idx="12">
                  <c:v>230.24783856561635</c:v>
                </c:pt>
                <c:pt idx="13">
                  <c:v>231.34944021267535</c:v>
                </c:pt>
                <c:pt idx="14">
                  <c:v>229.3182068959832</c:v>
                </c:pt>
                <c:pt idx="15">
                  <c:v>227.39030094113795</c:v>
                </c:pt>
                <c:pt idx="16">
                  <c:v>232.5397086110693</c:v>
                </c:pt>
                <c:pt idx="17">
                  <c:v>235.83171008359659</c:v>
                </c:pt>
                <c:pt idx="18">
                  <c:v>229.60601266972756</c:v>
                </c:pt>
                <c:pt idx="19">
                  <c:v>229.43783606078446</c:v>
                </c:pt>
                <c:pt idx="20">
                  <c:v>231.52493085108699</c:v>
                </c:pt>
                <c:pt idx="21">
                  <c:v>231.44769299677125</c:v>
                </c:pt>
                <c:pt idx="22">
                  <c:v>231.30054313833799</c:v>
                </c:pt>
                <c:pt idx="23">
                  <c:v>226.19935319042264</c:v>
                </c:pt>
                <c:pt idx="24">
                  <c:v>222.77067243456079</c:v>
                </c:pt>
                <c:pt idx="25">
                  <c:v>227.16390903594484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9BC-4A8B-9B78-07A25C46E9A6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6'!$E$42:$AD$42</c:f>
              <c:numCache>
                <c:formatCode>General</c:formatCode>
                <c:ptCount val="26"/>
                <c:pt idx="0">
                  <c:v>223.19</c:v>
                </c:pt>
                <c:pt idx="1">
                  <c:v>225.87993916365519</c:v>
                </c:pt>
                <c:pt idx="2">
                  <c:v>230.21317874223439</c:v>
                </c:pt>
                <c:pt idx="3">
                  <c:v>232.23233021897343</c:v>
                </c:pt>
                <c:pt idx="4">
                  <c:v>236.98391867241713</c:v>
                </c:pt>
                <c:pt idx="5">
                  <c:v>236.06908166489993</c:v>
                </c:pt>
                <c:pt idx="6">
                  <c:v>233.37882969345023</c:v>
                </c:pt>
                <c:pt idx="7">
                  <c:v>240.39559239286416</c:v>
                </c:pt>
                <c:pt idx="8">
                  <c:v>236.69112880416156</c:v>
                </c:pt>
                <c:pt idx="9">
                  <c:v>240.51302038182325</c:v>
                </c:pt>
                <c:pt idx="10">
                  <c:v>244.7159820059419</c:v>
                </c:pt>
                <c:pt idx="11">
                  <c:v>246.64591194930432</c:v>
                </c:pt>
                <c:pt idx="12">
                  <c:v>252.32088666128604</c:v>
                </c:pt>
                <c:pt idx="13">
                  <c:v>250.31081031715135</c:v>
                </c:pt>
                <c:pt idx="14">
                  <c:v>246.36615869281943</c:v>
                </c:pt>
                <c:pt idx="15">
                  <c:v>248.93211075078287</c:v>
                </c:pt>
                <c:pt idx="16">
                  <c:v>252.82505298664356</c:v>
                </c:pt>
                <c:pt idx="17">
                  <c:v>254.38122793841112</c:v>
                </c:pt>
                <c:pt idx="18">
                  <c:v>250.06337108382519</c:v>
                </c:pt>
                <c:pt idx="19">
                  <c:v>253.47634409790066</c:v>
                </c:pt>
                <c:pt idx="20">
                  <c:v>250.94639704087598</c:v>
                </c:pt>
                <c:pt idx="21">
                  <c:v>248.77377102403517</c:v>
                </c:pt>
                <c:pt idx="22">
                  <c:v>257.36679942451491</c:v>
                </c:pt>
                <c:pt idx="23">
                  <c:v>254.7681423155112</c:v>
                </c:pt>
                <c:pt idx="24">
                  <c:v>254.61568928959778</c:v>
                </c:pt>
                <c:pt idx="25">
                  <c:v>255.51740572385128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9BC-4A8B-9B78-07A25C46E9A6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6'!$E$43:$AD$43</c:f>
              <c:numCache>
                <c:formatCode>General</c:formatCode>
                <c:ptCount val="26"/>
                <c:pt idx="0">
                  <c:v>223.19</c:v>
                </c:pt>
                <c:pt idx="1">
                  <c:v>223.2137306168398</c:v>
                </c:pt>
                <c:pt idx="2">
                  <c:v>219.54327493762113</c:v>
                </c:pt>
                <c:pt idx="3">
                  <c:v>217.38340270676687</c:v>
                </c:pt>
                <c:pt idx="4">
                  <c:v>222.72786086684707</c:v>
                </c:pt>
                <c:pt idx="5">
                  <c:v>226.3798086220074</c:v>
                </c:pt>
                <c:pt idx="6">
                  <c:v>227.56068786173429</c:v>
                </c:pt>
                <c:pt idx="7">
                  <c:v>230.74802475566949</c:v>
                </c:pt>
                <c:pt idx="8">
                  <c:v>230.53534173730171</c:v>
                </c:pt>
                <c:pt idx="9">
                  <c:v>224.33704277695966</c:v>
                </c:pt>
                <c:pt idx="10">
                  <c:v>228.92901670072462</c:v>
                </c:pt>
                <c:pt idx="11">
                  <c:v>234.73859519851288</c:v>
                </c:pt>
                <c:pt idx="12">
                  <c:v>233.5142545939421</c:v>
                </c:pt>
                <c:pt idx="13">
                  <c:v>237.01499922278288</c:v>
                </c:pt>
                <c:pt idx="14">
                  <c:v>238.5960969686576</c:v>
                </c:pt>
                <c:pt idx="15">
                  <c:v>236.59094614666225</c:v>
                </c:pt>
                <c:pt idx="16">
                  <c:v>239.82407353311561</c:v>
                </c:pt>
                <c:pt idx="17">
                  <c:v>239.60187427195581</c:v>
                </c:pt>
                <c:pt idx="18">
                  <c:v>237.37653153140275</c:v>
                </c:pt>
                <c:pt idx="19">
                  <c:v>243.58672895959987</c:v>
                </c:pt>
                <c:pt idx="20">
                  <c:v>243.30799386205891</c:v>
                </c:pt>
                <c:pt idx="21">
                  <c:v>242.15972690615934</c:v>
                </c:pt>
                <c:pt idx="22">
                  <c:v>240.42885372954416</c:v>
                </c:pt>
                <c:pt idx="23">
                  <c:v>236.55264817547146</c:v>
                </c:pt>
                <c:pt idx="24">
                  <c:v>238.87363954893135</c:v>
                </c:pt>
                <c:pt idx="25">
                  <c:v>234.10377266335598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9BC-4A8B-9B78-07A25C46E9A6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6'!$E$44:$AD$44</c:f>
              <c:numCache>
                <c:formatCode>General</c:formatCode>
                <c:ptCount val="26"/>
                <c:pt idx="0">
                  <c:v>223.19</c:v>
                </c:pt>
                <c:pt idx="1">
                  <c:v>226.74873232373554</c:v>
                </c:pt>
                <c:pt idx="2">
                  <c:v>228.03054351866447</c:v>
                </c:pt>
                <c:pt idx="3">
                  <c:v>231.05678184646678</c:v>
                </c:pt>
                <c:pt idx="4">
                  <c:v>239.3685915700224</c:v>
                </c:pt>
                <c:pt idx="5">
                  <c:v>240.54795050360386</c:v>
                </c:pt>
                <c:pt idx="6">
                  <c:v>233.58090636792861</c:v>
                </c:pt>
                <c:pt idx="7">
                  <c:v>229.9906071556546</c:v>
                </c:pt>
                <c:pt idx="8">
                  <c:v>230.05558402200373</c:v>
                </c:pt>
                <c:pt idx="9">
                  <c:v>232.77176227228813</c:v>
                </c:pt>
                <c:pt idx="10">
                  <c:v>231.45956056513384</c:v>
                </c:pt>
                <c:pt idx="11">
                  <c:v>228.38335612443234</c:v>
                </c:pt>
                <c:pt idx="12">
                  <c:v>231.10003161103378</c:v>
                </c:pt>
                <c:pt idx="13">
                  <c:v>232.30642619409022</c:v>
                </c:pt>
                <c:pt idx="14">
                  <c:v>232.06647052676539</c:v>
                </c:pt>
                <c:pt idx="15">
                  <c:v>231.16223686345251</c:v>
                </c:pt>
                <c:pt idx="16">
                  <c:v>239.20086731132821</c:v>
                </c:pt>
                <c:pt idx="17">
                  <c:v>237.98558257780917</c:v>
                </c:pt>
                <c:pt idx="18">
                  <c:v>238.49878083634161</c:v>
                </c:pt>
                <c:pt idx="19">
                  <c:v>237.68150590890519</c:v>
                </c:pt>
                <c:pt idx="20">
                  <c:v>239.98650730070025</c:v>
                </c:pt>
                <c:pt idx="21">
                  <c:v>241.83699657134511</c:v>
                </c:pt>
                <c:pt idx="22">
                  <c:v>242.87995122642968</c:v>
                </c:pt>
                <c:pt idx="23">
                  <c:v>241.92602817053884</c:v>
                </c:pt>
                <c:pt idx="24">
                  <c:v>237.82899429692915</c:v>
                </c:pt>
                <c:pt idx="25">
                  <c:v>237.15498515648105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9BC-4A8B-9B78-07A25C46E9A6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6'!$E$45:$AD$45</c:f>
              <c:numCache>
                <c:formatCode>General</c:formatCode>
                <c:ptCount val="26"/>
                <c:pt idx="0">
                  <c:v>223.19</c:v>
                </c:pt>
                <c:pt idx="1">
                  <c:v>223.33779657323072</c:v>
                </c:pt>
                <c:pt idx="2">
                  <c:v>222.06407547800171</c:v>
                </c:pt>
                <c:pt idx="3">
                  <c:v>227.7311173885293</c:v>
                </c:pt>
                <c:pt idx="4">
                  <c:v>227.13734215247783</c:v>
                </c:pt>
                <c:pt idx="5">
                  <c:v>225.87535843887801</c:v>
                </c:pt>
                <c:pt idx="6">
                  <c:v>226.8215914799641</c:v>
                </c:pt>
                <c:pt idx="7">
                  <c:v>224.07333079820035</c:v>
                </c:pt>
                <c:pt idx="8">
                  <c:v>222.66220131974731</c:v>
                </c:pt>
                <c:pt idx="9">
                  <c:v>217.26942228113458</c:v>
                </c:pt>
                <c:pt idx="10">
                  <c:v>218.7520266728234</c:v>
                </c:pt>
                <c:pt idx="11">
                  <c:v>218.8805503361537</c:v>
                </c:pt>
                <c:pt idx="12">
                  <c:v>220.37668641439464</c:v>
                </c:pt>
                <c:pt idx="13">
                  <c:v>222.26228621778498</c:v>
                </c:pt>
                <c:pt idx="14">
                  <c:v>221.64268191613266</c:v>
                </c:pt>
                <c:pt idx="15">
                  <c:v>218.6360154331627</c:v>
                </c:pt>
                <c:pt idx="16">
                  <c:v>220.24343273557724</c:v>
                </c:pt>
                <c:pt idx="17">
                  <c:v>219.53032097195583</c:v>
                </c:pt>
                <c:pt idx="18">
                  <c:v>218.75225847192937</c:v>
                </c:pt>
                <c:pt idx="19">
                  <c:v>226.83072881704385</c:v>
                </c:pt>
                <c:pt idx="20">
                  <c:v>225.58795316166498</c:v>
                </c:pt>
                <c:pt idx="21">
                  <c:v>223.76071555712795</c:v>
                </c:pt>
                <c:pt idx="22">
                  <c:v>223.22774644989161</c:v>
                </c:pt>
                <c:pt idx="23">
                  <c:v>226.49876139106783</c:v>
                </c:pt>
                <c:pt idx="24">
                  <c:v>224.43500058662497</c:v>
                </c:pt>
                <c:pt idx="25">
                  <c:v>221.43311587893035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9BC-4A8B-9B78-07A25C46E9A6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6'!$E$46:$AD$46</c:f>
              <c:numCache>
                <c:formatCode>General</c:formatCode>
                <c:ptCount val="26"/>
                <c:pt idx="0">
                  <c:v>223.19</c:v>
                </c:pt>
                <c:pt idx="1">
                  <c:v>225.13454072747211</c:v>
                </c:pt>
                <c:pt idx="2">
                  <c:v>219.86533656838304</c:v>
                </c:pt>
                <c:pt idx="3">
                  <c:v>221.20251148790155</c:v>
                </c:pt>
                <c:pt idx="4">
                  <c:v>223.37966403222995</c:v>
                </c:pt>
                <c:pt idx="5">
                  <c:v>221.45064383657228</c:v>
                </c:pt>
                <c:pt idx="6">
                  <c:v>219.89040648077963</c:v>
                </c:pt>
                <c:pt idx="7">
                  <c:v>220.52449821232383</c:v>
                </c:pt>
                <c:pt idx="8">
                  <c:v>223.93370288299195</c:v>
                </c:pt>
                <c:pt idx="9">
                  <c:v>223.26855427205524</c:v>
                </c:pt>
                <c:pt idx="10">
                  <c:v>218.86378518913483</c:v>
                </c:pt>
                <c:pt idx="11">
                  <c:v>212.40820948973067</c:v>
                </c:pt>
                <c:pt idx="12">
                  <c:v>214.652333339222</c:v>
                </c:pt>
                <c:pt idx="13">
                  <c:v>219.64024396419552</c:v>
                </c:pt>
                <c:pt idx="14">
                  <c:v>222.23061950234131</c:v>
                </c:pt>
                <c:pt idx="15">
                  <c:v>222.52530647846831</c:v>
                </c:pt>
                <c:pt idx="16">
                  <c:v>220.36522938976353</c:v>
                </c:pt>
                <c:pt idx="17">
                  <c:v>223.52470149453833</c:v>
                </c:pt>
                <c:pt idx="18">
                  <c:v>222.58249109875283</c:v>
                </c:pt>
                <c:pt idx="19">
                  <c:v>217.89572976236769</c:v>
                </c:pt>
                <c:pt idx="20">
                  <c:v>218.21068666036913</c:v>
                </c:pt>
                <c:pt idx="21">
                  <c:v>214.53370608081636</c:v>
                </c:pt>
                <c:pt idx="22">
                  <c:v>214.70164600494007</c:v>
                </c:pt>
                <c:pt idx="23">
                  <c:v>215.78635476124464</c:v>
                </c:pt>
                <c:pt idx="24">
                  <c:v>217.37047567399068</c:v>
                </c:pt>
                <c:pt idx="25">
                  <c:v>216.40456986201605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9BC-4A8B-9B78-07A25C46E9A6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6'!$E$47:$AD$47</c:f>
              <c:numCache>
                <c:formatCode>General</c:formatCode>
                <c:ptCount val="26"/>
                <c:pt idx="0">
                  <c:v>223.19</c:v>
                </c:pt>
                <c:pt idx="1">
                  <c:v>229.88521821019251</c:v>
                </c:pt>
                <c:pt idx="2">
                  <c:v>227.2078635436541</c:v>
                </c:pt>
                <c:pt idx="3">
                  <c:v>227.75144558053969</c:v>
                </c:pt>
                <c:pt idx="4">
                  <c:v>234.10036631302742</c:v>
                </c:pt>
                <c:pt idx="5">
                  <c:v>232.02367405016395</c:v>
                </c:pt>
                <c:pt idx="6">
                  <c:v>223.6367372596132</c:v>
                </c:pt>
                <c:pt idx="7">
                  <c:v>228.63422709321645</c:v>
                </c:pt>
                <c:pt idx="8">
                  <c:v>225.60112737519114</c:v>
                </c:pt>
                <c:pt idx="9">
                  <c:v>222.04548472273058</c:v>
                </c:pt>
                <c:pt idx="10">
                  <c:v>223.39472091314704</c:v>
                </c:pt>
                <c:pt idx="11">
                  <c:v>227.97205620154415</c:v>
                </c:pt>
                <c:pt idx="12">
                  <c:v>233.4432608984782</c:v>
                </c:pt>
                <c:pt idx="13">
                  <c:v>236.72317644032015</c:v>
                </c:pt>
                <c:pt idx="14">
                  <c:v>243.91768206083475</c:v>
                </c:pt>
                <c:pt idx="15">
                  <c:v>251.86396610551731</c:v>
                </c:pt>
                <c:pt idx="16">
                  <c:v>253.30956583609742</c:v>
                </c:pt>
                <c:pt idx="17">
                  <c:v>254.08095031601727</c:v>
                </c:pt>
                <c:pt idx="18">
                  <c:v>257.66067158691953</c:v>
                </c:pt>
                <c:pt idx="19">
                  <c:v>262.7348686724236</c:v>
                </c:pt>
                <c:pt idx="20">
                  <c:v>258.10923519802697</c:v>
                </c:pt>
                <c:pt idx="21">
                  <c:v>260.6229245093291</c:v>
                </c:pt>
                <c:pt idx="22">
                  <c:v>263.69486895965719</c:v>
                </c:pt>
                <c:pt idx="23">
                  <c:v>266.42598920886599</c:v>
                </c:pt>
                <c:pt idx="24">
                  <c:v>271.1083662523813</c:v>
                </c:pt>
                <c:pt idx="25">
                  <c:v>265.44668880611653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9BC-4A8B-9B78-07A25C46E9A6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6'!$E$48:$AD$48</c:f>
              <c:numCache>
                <c:formatCode>General</c:formatCode>
                <c:ptCount val="26"/>
                <c:pt idx="0">
                  <c:v>223.19</c:v>
                </c:pt>
                <c:pt idx="1">
                  <c:v>223.29513206744593</c:v>
                </c:pt>
                <c:pt idx="2">
                  <c:v>221.28397061755092</c:v>
                </c:pt>
                <c:pt idx="3">
                  <c:v>222.42072606398281</c:v>
                </c:pt>
                <c:pt idx="4">
                  <c:v>227.70463409773086</c:v>
                </c:pt>
                <c:pt idx="5">
                  <c:v>226.87336125498993</c:v>
                </c:pt>
                <c:pt idx="6">
                  <c:v>232.53423749175312</c:v>
                </c:pt>
                <c:pt idx="7">
                  <c:v>234.60790550555691</c:v>
                </c:pt>
                <c:pt idx="8">
                  <c:v>237.74698396414152</c:v>
                </c:pt>
                <c:pt idx="9">
                  <c:v>237.0144388991678</c:v>
                </c:pt>
                <c:pt idx="10">
                  <c:v>240.85599964705654</c:v>
                </c:pt>
                <c:pt idx="11">
                  <c:v>244.55653528172766</c:v>
                </c:pt>
                <c:pt idx="12">
                  <c:v>243.99357506350805</c:v>
                </c:pt>
                <c:pt idx="13">
                  <c:v>246.73332599926414</c:v>
                </c:pt>
                <c:pt idx="14">
                  <c:v>238.23865293201854</c:v>
                </c:pt>
                <c:pt idx="15">
                  <c:v>235.38602579474664</c:v>
                </c:pt>
                <c:pt idx="16">
                  <c:v>231.3407680736172</c:v>
                </c:pt>
                <c:pt idx="17">
                  <c:v>233.96612773374849</c:v>
                </c:pt>
                <c:pt idx="18">
                  <c:v>234.73398340084771</c:v>
                </c:pt>
                <c:pt idx="19">
                  <c:v>231.38583797222239</c:v>
                </c:pt>
                <c:pt idx="20">
                  <c:v>229.56483624140245</c:v>
                </c:pt>
                <c:pt idx="21">
                  <c:v>226.53672664200761</c:v>
                </c:pt>
                <c:pt idx="22">
                  <c:v>226.02107041025835</c:v>
                </c:pt>
                <c:pt idx="23">
                  <c:v>223.58048393141857</c:v>
                </c:pt>
                <c:pt idx="24">
                  <c:v>223.97123265576423</c:v>
                </c:pt>
                <c:pt idx="25">
                  <c:v>221.59690541280466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9BC-4A8B-9B78-07A25C46E9A6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6'!$E$49:$AD$49</c:f>
              <c:numCache>
                <c:formatCode>General</c:formatCode>
                <c:ptCount val="26"/>
                <c:pt idx="0">
                  <c:v>223.19</c:v>
                </c:pt>
                <c:pt idx="1">
                  <c:v>229.348205625893</c:v>
                </c:pt>
                <c:pt idx="2">
                  <c:v>230.2583964956934</c:v>
                </c:pt>
                <c:pt idx="3">
                  <c:v>234.51574355769668</c:v>
                </c:pt>
                <c:pt idx="4">
                  <c:v>232.51502430640974</c:v>
                </c:pt>
                <c:pt idx="5">
                  <c:v>227.3994622131685</c:v>
                </c:pt>
                <c:pt idx="6">
                  <c:v>222.34541906852186</c:v>
                </c:pt>
                <c:pt idx="7">
                  <c:v>234.77723136109347</c:v>
                </c:pt>
                <c:pt idx="8">
                  <c:v>234.81202450807803</c:v>
                </c:pt>
                <c:pt idx="9">
                  <c:v>236.80112628815183</c:v>
                </c:pt>
                <c:pt idx="10">
                  <c:v>238.93369911227791</c:v>
                </c:pt>
                <c:pt idx="11">
                  <c:v>240.40308581365485</c:v>
                </c:pt>
                <c:pt idx="12">
                  <c:v>241.06611648073283</c:v>
                </c:pt>
                <c:pt idx="13">
                  <c:v>235.27083740600435</c:v>
                </c:pt>
                <c:pt idx="14">
                  <c:v>236.21832148537572</c:v>
                </c:pt>
                <c:pt idx="15">
                  <c:v>241.71320908206459</c:v>
                </c:pt>
                <c:pt idx="16">
                  <c:v>244.68052376084674</c:v>
                </c:pt>
                <c:pt idx="17">
                  <c:v>248.07301014922294</c:v>
                </c:pt>
                <c:pt idx="18">
                  <c:v>245.83047384986801</c:v>
                </c:pt>
                <c:pt idx="19">
                  <c:v>242.7371455058888</c:v>
                </c:pt>
                <c:pt idx="20">
                  <c:v>245.23406074415121</c:v>
                </c:pt>
                <c:pt idx="21">
                  <c:v>246.37330010776802</c:v>
                </c:pt>
                <c:pt idx="22">
                  <c:v>241.76440392200763</c:v>
                </c:pt>
                <c:pt idx="23">
                  <c:v>241.39321258687218</c:v>
                </c:pt>
                <c:pt idx="24">
                  <c:v>236.45880468095717</c:v>
                </c:pt>
                <c:pt idx="25">
                  <c:v>229.97976966442735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9BC-4A8B-9B78-07A25C46E9A6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6'!$E$50:$AD$50</c:f>
              <c:numCache>
                <c:formatCode>General</c:formatCode>
                <c:ptCount val="26"/>
                <c:pt idx="0">
                  <c:v>223.19</c:v>
                </c:pt>
                <c:pt idx="1">
                  <c:v>220.5094343355689</c:v>
                </c:pt>
                <c:pt idx="2">
                  <c:v>223.48220636822626</c:v>
                </c:pt>
                <c:pt idx="3">
                  <c:v>221.96754696448622</c:v>
                </c:pt>
                <c:pt idx="4">
                  <c:v>219.70313751185537</c:v>
                </c:pt>
                <c:pt idx="5">
                  <c:v>217.8127958586349</c:v>
                </c:pt>
                <c:pt idx="6">
                  <c:v>216.59112369913663</c:v>
                </c:pt>
                <c:pt idx="7">
                  <c:v>214.6859690642907</c:v>
                </c:pt>
                <c:pt idx="8">
                  <c:v>216.52056338625172</c:v>
                </c:pt>
                <c:pt idx="9">
                  <c:v>219.06677363068005</c:v>
                </c:pt>
                <c:pt idx="10">
                  <c:v>214.06015273224355</c:v>
                </c:pt>
                <c:pt idx="11">
                  <c:v>214.99798267549383</c:v>
                </c:pt>
                <c:pt idx="12">
                  <c:v>215.62508908194823</c:v>
                </c:pt>
                <c:pt idx="13">
                  <c:v>219.31186355934079</c:v>
                </c:pt>
                <c:pt idx="14">
                  <c:v>221.29331459936839</c:v>
                </c:pt>
                <c:pt idx="15">
                  <c:v>226.3827824563422</c:v>
                </c:pt>
                <c:pt idx="16">
                  <c:v>225.84333539915932</c:v>
                </c:pt>
                <c:pt idx="17">
                  <c:v>231.64487066402395</c:v>
                </c:pt>
                <c:pt idx="18">
                  <c:v>225.2409589290765</c:v>
                </c:pt>
                <c:pt idx="19">
                  <c:v>225.595781506881</c:v>
                </c:pt>
                <c:pt idx="20">
                  <c:v>226.65243778083013</c:v>
                </c:pt>
                <c:pt idx="21">
                  <c:v>228.78008464837441</c:v>
                </c:pt>
                <c:pt idx="22">
                  <c:v>231.65917940246385</c:v>
                </c:pt>
                <c:pt idx="23">
                  <c:v>234.26300368790447</c:v>
                </c:pt>
                <c:pt idx="24">
                  <c:v>232.03230437794485</c:v>
                </c:pt>
                <c:pt idx="25">
                  <c:v>228.02035640712114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9BC-4A8B-9B78-07A25C46E9A6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6'!$E$51:$AD$51</c:f>
              <c:numCache>
                <c:formatCode>General</c:formatCode>
                <c:ptCount val="26"/>
                <c:pt idx="0">
                  <c:v>223.19</c:v>
                </c:pt>
                <c:pt idx="1">
                  <c:v>224.78993705890869</c:v>
                </c:pt>
                <c:pt idx="2">
                  <c:v>225.69718589402123</c:v>
                </c:pt>
                <c:pt idx="3">
                  <c:v>221.47324284560142</c:v>
                </c:pt>
                <c:pt idx="4">
                  <c:v>222.90476698245283</c:v>
                </c:pt>
                <c:pt idx="5">
                  <c:v>231.19969927217869</c:v>
                </c:pt>
                <c:pt idx="6">
                  <c:v>234.65140747132733</c:v>
                </c:pt>
                <c:pt idx="7">
                  <c:v>238.03035551203925</c:v>
                </c:pt>
                <c:pt idx="8">
                  <c:v>240.64469300174335</c:v>
                </c:pt>
                <c:pt idx="9">
                  <c:v>243.95674378733514</c:v>
                </c:pt>
                <c:pt idx="10">
                  <c:v>246.540499793903</c:v>
                </c:pt>
                <c:pt idx="11">
                  <c:v>242.31446438159796</c:v>
                </c:pt>
                <c:pt idx="12">
                  <c:v>236.0587688393363</c:v>
                </c:pt>
                <c:pt idx="13">
                  <c:v>241.27787804841313</c:v>
                </c:pt>
                <c:pt idx="14">
                  <c:v>242.07166473487291</c:v>
                </c:pt>
                <c:pt idx="15">
                  <c:v>245.5387079064395</c:v>
                </c:pt>
                <c:pt idx="16">
                  <c:v>244.01454073584162</c:v>
                </c:pt>
                <c:pt idx="17">
                  <c:v>244.91457007982348</c:v>
                </c:pt>
                <c:pt idx="18">
                  <c:v>245.17230653138057</c:v>
                </c:pt>
                <c:pt idx="19">
                  <c:v>240.97597769627251</c:v>
                </c:pt>
                <c:pt idx="20">
                  <c:v>231.76003982082517</c:v>
                </c:pt>
                <c:pt idx="21">
                  <c:v>234.43962575075824</c:v>
                </c:pt>
                <c:pt idx="22">
                  <c:v>242.51996486267572</c:v>
                </c:pt>
                <c:pt idx="23">
                  <c:v>241.93229148423819</c:v>
                </c:pt>
                <c:pt idx="24">
                  <c:v>242.73424082436117</c:v>
                </c:pt>
                <c:pt idx="25">
                  <c:v>245.04490961876746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9BC-4A8B-9B78-07A25C46E9A6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6'!$E$52:$AD$52</c:f>
              <c:numCache>
                <c:formatCode>General</c:formatCode>
                <c:ptCount val="26"/>
                <c:pt idx="0">
                  <c:v>223.19</c:v>
                </c:pt>
                <c:pt idx="1">
                  <c:v>224.21538864275857</c:v>
                </c:pt>
                <c:pt idx="2">
                  <c:v>222.55181255238412</c:v>
                </c:pt>
                <c:pt idx="3">
                  <c:v>224.08707114322249</c:v>
                </c:pt>
                <c:pt idx="4">
                  <c:v>223.86444520527897</c:v>
                </c:pt>
                <c:pt idx="5">
                  <c:v>221.04032765456549</c:v>
                </c:pt>
                <c:pt idx="6">
                  <c:v>219.45610250063018</c:v>
                </c:pt>
                <c:pt idx="7">
                  <c:v>226.71535931787014</c:v>
                </c:pt>
                <c:pt idx="8">
                  <c:v>227.42613367756212</c:v>
                </c:pt>
                <c:pt idx="9">
                  <c:v>229.50674181357761</c:v>
                </c:pt>
                <c:pt idx="10">
                  <c:v>233.99371931989464</c:v>
                </c:pt>
                <c:pt idx="11">
                  <c:v>227.80428009978289</c:v>
                </c:pt>
                <c:pt idx="12">
                  <c:v>230.82562860380878</c:v>
                </c:pt>
                <c:pt idx="13">
                  <c:v>225.1880549125442</c:v>
                </c:pt>
                <c:pt idx="14">
                  <c:v>219.38764394476814</c:v>
                </c:pt>
                <c:pt idx="15">
                  <c:v>219.84388420009975</c:v>
                </c:pt>
                <c:pt idx="16">
                  <c:v>216.49014146168267</c:v>
                </c:pt>
                <c:pt idx="17">
                  <c:v>223.44202659661806</c:v>
                </c:pt>
                <c:pt idx="18">
                  <c:v>219.23357712246968</c:v>
                </c:pt>
                <c:pt idx="19">
                  <c:v>220.081793310829</c:v>
                </c:pt>
                <c:pt idx="20">
                  <c:v>220.98933695679301</c:v>
                </c:pt>
                <c:pt idx="21">
                  <c:v>222.12783315686934</c:v>
                </c:pt>
                <c:pt idx="22">
                  <c:v>221.37872819483408</c:v>
                </c:pt>
                <c:pt idx="23">
                  <c:v>220.77870850113084</c:v>
                </c:pt>
                <c:pt idx="24">
                  <c:v>220.20329644369735</c:v>
                </c:pt>
                <c:pt idx="25">
                  <c:v>220.35683532361872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9BC-4A8B-9B78-07A25C46E9A6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6'!$E$53:$AD$53</c:f>
              <c:numCache>
                <c:formatCode>General</c:formatCode>
                <c:ptCount val="26"/>
                <c:pt idx="0">
                  <c:v>223.19</c:v>
                </c:pt>
                <c:pt idx="1">
                  <c:v>216.45130772111406</c:v>
                </c:pt>
                <c:pt idx="2">
                  <c:v>219.76967985704499</c:v>
                </c:pt>
                <c:pt idx="3">
                  <c:v>221.84323424542751</c:v>
                </c:pt>
                <c:pt idx="4">
                  <c:v>221.17384067880337</c:v>
                </c:pt>
                <c:pt idx="5">
                  <c:v>216.27502891326603</c:v>
                </c:pt>
                <c:pt idx="6">
                  <c:v>220.2128391214564</c:v>
                </c:pt>
                <c:pt idx="7">
                  <c:v>217.95875651957269</c:v>
                </c:pt>
                <c:pt idx="8">
                  <c:v>215.33810706885075</c:v>
                </c:pt>
                <c:pt idx="9">
                  <c:v>215.7081821674511</c:v>
                </c:pt>
                <c:pt idx="10">
                  <c:v>214.19394665757252</c:v>
                </c:pt>
                <c:pt idx="11">
                  <c:v>217.22110240354152</c:v>
                </c:pt>
                <c:pt idx="12">
                  <c:v>220.5633923606525</c:v>
                </c:pt>
                <c:pt idx="13">
                  <c:v>215.07340198751572</c:v>
                </c:pt>
                <c:pt idx="14">
                  <c:v>215.08303055691374</c:v>
                </c:pt>
                <c:pt idx="15">
                  <c:v>215.72339636542705</c:v>
                </c:pt>
                <c:pt idx="16">
                  <c:v>214.92198754655706</c:v>
                </c:pt>
                <c:pt idx="17">
                  <c:v>211.63534389284172</c:v>
                </c:pt>
                <c:pt idx="18">
                  <c:v>211.38413159786438</c:v>
                </c:pt>
                <c:pt idx="19">
                  <c:v>214.34224051417397</c:v>
                </c:pt>
                <c:pt idx="20">
                  <c:v>214.28436496697779</c:v>
                </c:pt>
                <c:pt idx="21">
                  <c:v>216.367942707043</c:v>
                </c:pt>
                <c:pt idx="22">
                  <c:v>219.6772872825623</c:v>
                </c:pt>
                <c:pt idx="23">
                  <c:v>213.67076667827516</c:v>
                </c:pt>
                <c:pt idx="24">
                  <c:v>210.02063371322137</c:v>
                </c:pt>
                <c:pt idx="25">
                  <c:v>212.9731209267855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9BC-4A8B-9B78-07A25C46E9A6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6'!$E$54:$AD$54</c:f>
              <c:numCache>
                <c:formatCode>General</c:formatCode>
                <c:ptCount val="26"/>
                <c:pt idx="0">
                  <c:v>223.19</c:v>
                </c:pt>
                <c:pt idx="1">
                  <c:v>227.11918744571267</c:v>
                </c:pt>
                <c:pt idx="2">
                  <c:v>219.30356244322297</c:v>
                </c:pt>
                <c:pt idx="3">
                  <c:v>216.91344555237666</c:v>
                </c:pt>
                <c:pt idx="4">
                  <c:v>214.85951943530796</c:v>
                </c:pt>
                <c:pt idx="5">
                  <c:v>218.11418990093145</c:v>
                </c:pt>
                <c:pt idx="6">
                  <c:v>220.23986943831889</c:v>
                </c:pt>
                <c:pt idx="7">
                  <c:v>218.99849737538199</c:v>
                </c:pt>
                <c:pt idx="8">
                  <c:v>217.72985340284484</c:v>
                </c:pt>
                <c:pt idx="9">
                  <c:v>214.23287579690393</c:v>
                </c:pt>
                <c:pt idx="10">
                  <c:v>217.25497748660186</c:v>
                </c:pt>
                <c:pt idx="11">
                  <c:v>223.82885407262927</c:v>
                </c:pt>
                <c:pt idx="12">
                  <c:v>225.59958015916217</c:v>
                </c:pt>
                <c:pt idx="13">
                  <c:v>223.19276820782218</c:v>
                </c:pt>
                <c:pt idx="14">
                  <c:v>232.21366889408733</c:v>
                </c:pt>
                <c:pt idx="15">
                  <c:v>236.48084183836741</c:v>
                </c:pt>
                <c:pt idx="16">
                  <c:v>234.26711183482141</c:v>
                </c:pt>
                <c:pt idx="17">
                  <c:v>229.80459907109002</c:v>
                </c:pt>
                <c:pt idx="18">
                  <c:v>233.78714076103185</c:v>
                </c:pt>
                <c:pt idx="19">
                  <c:v>237.16818062477876</c:v>
                </c:pt>
                <c:pt idx="20">
                  <c:v>232.75736080437559</c:v>
                </c:pt>
                <c:pt idx="21">
                  <c:v>232.71443519854341</c:v>
                </c:pt>
                <c:pt idx="22">
                  <c:v>233.80761974951082</c:v>
                </c:pt>
                <c:pt idx="23">
                  <c:v>234.00417366405208</c:v>
                </c:pt>
                <c:pt idx="24">
                  <c:v>230.13931721193438</c:v>
                </c:pt>
                <c:pt idx="25">
                  <c:v>232.37482002459413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9BC-4A8B-9B78-07A25C46E9A6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6'!$E$55:$AD$55</c:f>
              <c:numCache>
                <c:formatCode>General</c:formatCode>
                <c:ptCount val="26"/>
                <c:pt idx="0">
                  <c:v>223.19</c:v>
                </c:pt>
                <c:pt idx="1">
                  <c:v>226.6133777716727</c:v>
                </c:pt>
                <c:pt idx="2">
                  <c:v>227.97738335777356</c:v>
                </c:pt>
                <c:pt idx="3">
                  <c:v>224.0633917022069</c:v>
                </c:pt>
                <c:pt idx="4">
                  <c:v>222.00059358121419</c:v>
                </c:pt>
                <c:pt idx="5">
                  <c:v>224.80483361508689</c:v>
                </c:pt>
                <c:pt idx="6">
                  <c:v>224.93795489500499</c:v>
                </c:pt>
                <c:pt idx="7">
                  <c:v>225.00464394015171</c:v>
                </c:pt>
                <c:pt idx="8">
                  <c:v>225.75436929850326</c:v>
                </c:pt>
                <c:pt idx="9">
                  <c:v>219.67620528804974</c:v>
                </c:pt>
                <c:pt idx="10">
                  <c:v>217.73399675118509</c:v>
                </c:pt>
                <c:pt idx="11">
                  <c:v>214.29038367716578</c:v>
                </c:pt>
                <c:pt idx="12">
                  <c:v>218.25623435924291</c:v>
                </c:pt>
                <c:pt idx="13">
                  <c:v>214.69179397783847</c:v>
                </c:pt>
                <c:pt idx="14">
                  <c:v>215.01551705935404</c:v>
                </c:pt>
                <c:pt idx="15">
                  <c:v>215.0454756783852</c:v>
                </c:pt>
                <c:pt idx="16">
                  <c:v>213.13558330248961</c:v>
                </c:pt>
                <c:pt idx="17">
                  <c:v>209.51076833262309</c:v>
                </c:pt>
                <c:pt idx="18">
                  <c:v>206.31662063469997</c:v>
                </c:pt>
                <c:pt idx="19">
                  <c:v>202.34973014847887</c:v>
                </c:pt>
                <c:pt idx="20">
                  <c:v>201.94624250604571</c:v>
                </c:pt>
                <c:pt idx="21">
                  <c:v>204.97143958248694</c:v>
                </c:pt>
                <c:pt idx="22">
                  <c:v>202.63685978267327</c:v>
                </c:pt>
                <c:pt idx="23">
                  <c:v>209.67293912121676</c:v>
                </c:pt>
                <c:pt idx="24">
                  <c:v>212.35493033774904</c:v>
                </c:pt>
                <c:pt idx="25">
                  <c:v>218.48509180780442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9BC-4A8B-9B78-07A25C46E9A6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6'!$E$56:$AD$56</c:f>
              <c:numCache>
                <c:formatCode>General</c:formatCode>
                <c:ptCount val="26"/>
                <c:pt idx="0">
                  <c:v>223.19</c:v>
                </c:pt>
                <c:pt idx="1">
                  <c:v>230.30488023992913</c:v>
                </c:pt>
                <c:pt idx="2">
                  <c:v>230.30144460240933</c:v>
                </c:pt>
                <c:pt idx="3">
                  <c:v>235.36736354874449</c:v>
                </c:pt>
                <c:pt idx="4">
                  <c:v>232.84438336824115</c:v>
                </c:pt>
                <c:pt idx="5">
                  <c:v>233.44313654436706</c:v>
                </c:pt>
                <c:pt idx="6">
                  <c:v>236.04784268137496</c:v>
                </c:pt>
                <c:pt idx="7">
                  <c:v>241.14028752180471</c:v>
                </c:pt>
                <c:pt idx="8">
                  <c:v>244.4782229104712</c:v>
                </c:pt>
                <c:pt idx="9">
                  <c:v>242.71378071951167</c:v>
                </c:pt>
                <c:pt idx="10">
                  <c:v>239.98878890379865</c:v>
                </c:pt>
                <c:pt idx="11">
                  <c:v>243.72907275130575</c:v>
                </c:pt>
                <c:pt idx="12">
                  <c:v>245.05096587702226</c:v>
                </c:pt>
                <c:pt idx="13">
                  <c:v>244.25554949622381</c:v>
                </c:pt>
                <c:pt idx="14">
                  <c:v>243.33409373098607</c:v>
                </c:pt>
                <c:pt idx="15">
                  <c:v>244.92303356165408</c:v>
                </c:pt>
                <c:pt idx="16">
                  <c:v>247.59528147308077</c:v>
                </c:pt>
                <c:pt idx="17">
                  <c:v>243.41945134647185</c:v>
                </c:pt>
                <c:pt idx="18">
                  <c:v>246.17760522203142</c:v>
                </c:pt>
                <c:pt idx="19">
                  <c:v>242.35197747837768</c:v>
                </c:pt>
                <c:pt idx="20">
                  <c:v>237.97727756038981</c:v>
                </c:pt>
                <c:pt idx="21">
                  <c:v>235.46068883160569</c:v>
                </c:pt>
                <c:pt idx="22">
                  <c:v>235.54425728159691</c:v>
                </c:pt>
                <c:pt idx="23">
                  <c:v>233.25657355710851</c:v>
                </c:pt>
                <c:pt idx="24">
                  <c:v>236.25278948122283</c:v>
                </c:pt>
                <c:pt idx="25">
                  <c:v>236.54312733056886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9BC-4A8B-9B78-07A25C46E9A6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6'!$E$57:$AD$57</c:f>
              <c:numCache>
                <c:formatCode>General</c:formatCode>
                <c:ptCount val="26"/>
                <c:pt idx="0">
                  <c:v>223.19</c:v>
                </c:pt>
                <c:pt idx="1">
                  <c:v>219.10536821504365</c:v>
                </c:pt>
                <c:pt idx="2">
                  <c:v>220.19217334292304</c:v>
                </c:pt>
                <c:pt idx="3">
                  <c:v>221.47108001572155</c:v>
                </c:pt>
                <c:pt idx="4">
                  <c:v>213.24589044340846</c:v>
                </c:pt>
                <c:pt idx="5">
                  <c:v>217.45434556834601</c:v>
                </c:pt>
                <c:pt idx="6">
                  <c:v>216.21590049150305</c:v>
                </c:pt>
                <c:pt idx="7">
                  <c:v>221.12389030474367</c:v>
                </c:pt>
                <c:pt idx="8">
                  <c:v>224.92206456143714</c:v>
                </c:pt>
                <c:pt idx="9">
                  <c:v>225.14214166948435</c:v>
                </c:pt>
                <c:pt idx="10">
                  <c:v>222.11403348044414</c:v>
                </c:pt>
                <c:pt idx="11">
                  <c:v>221.69274297495667</c:v>
                </c:pt>
                <c:pt idx="12">
                  <c:v>222.40233219402387</c:v>
                </c:pt>
                <c:pt idx="13">
                  <c:v>222.6740201695039</c:v>
                </c:pt>
                <c:pt idx="14">
                  <c:v>218.05653889959257</c:v>
                </c:pt>
                <c:pt idx="15">
                  <c:v>223.5552037693831</c:v>
                </c:pt>
                <c:pt idx="16">
                  <c:v>221.46378708933113</c:v>
                </c:pt>
                <c:pt idx="17">
                  <c:v>220.75427074803247</c:v>
                </c:pt>
                <c:pt idx="18">
                  <c:v>217.95046628420167</c:v>
                </c:pt>
                <c:pt idx="19">
                  <c:v>219.94680716453843</c:v>
                </c:pt>
                <c:pt idx="20">
                  <c:v>214.47047511907596</c:v>
                </c:pt>
                <c:pt idx="21">
                  <c:v>217.85191795808157</c:v>
                </c:pt>
                <c:pt idx="22">
                  <c:v>214.55631980208207</c:v>
                </c:pt>
                <c:pt idx="23">
                  <c:v>206.75207100499208</c:v>
                </c:pt>
                <c:pt idx="24">
                  <c:v>208.65461849437293</c:v>
                </c:pt>
                <c:pt idx="25">
                  <c:v>206.23159966955239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9BC-4A8B-9B78-07A25C46E9A6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6'!$E$58:$AD$58</c:f>
              <c:numCache>
                <c:formatCode>General</c:formatCode>
                <c:ptCount val="26"/>
                <c:pt idx="0">
                  <c:v>223.19</c:v>
                </c:pt>
                <c:pt idx="1">
                  <c:v>220.25891151704965</c:v>
                </c:pt>
                <c:pt idx="2">
                  <c:v>222.86421703715001</c:v>
                </c:pt>
                <c:pt idx="3">
                  <c:v>221.13245960726746</c:v>
                </c:pt>
                <c:pt idx="4">
                  <c:v>220.36710487499192</c:v>
                </c:pt>
                <c:pt idx="5">
                  <c:v>219.81584076378874</c:v>
                </c:pt>
                <c:pt idx="6">
                  <c:v>223.94652109613176</c:v>
                </c:pt>
                <c:pt idx="7">
                  <c:v>223.55902813746442</c:v>
                </c:pt>
                <c:pt idx="8">
                  <c:v>226.30261083218139</c:v>
                </c:pt>
                <c:pt idx="9">
                  <c:v>225.86284649141336</c:v>
                </c:pt>
                <c:pt idx="10">
                  <c:v>220.09072105543285</c:v>
                </c:pt>
                <c:pt idx="11">
                  <c:v>217.92414134065061</c:v>
                </c:pt>
                <c:pt idx="12">
                  <c:v>211.04018202452852</c:v>
                </c:pt>
                <c:pt idx="13">
                  <c:v>209.98091883915203</c:v>
                </c:pt>
                <c:pt idx="14">
                  <c:v>203.47102271777482</c:v>
                </c:pt>
                <c:pt idx="15">
                  <c:v>206.00550115774789</c:v>
                </c:pt>
                <c:pt idx="16">
                  <c:v>208.46906654752243</c:v>
                </c:pt>
                <c:pt idx="17">
                  <c:v>209.90783327409306</c:v>
                </c:pt>
                <c:pt idx="18">
                  <c:v>207.2496792084745</c:v>
                </c:pt>
                <c:pt idx="19">
                  <c:v>201.77987566672257</c:v>
                </c:pt>
                <c:pt idx="20">
                  <c:v>201.9232522071475</c:v>
                </c:pt>
                <c:pt idx="21">
                  <c:v>202.4988028847344</c:v>
                </c:pt>
                <c:pt idx="22">
                  <c:v>199.24316524745061</c:v>
                </c:pt>
                <c:pt idx="23">
                  <c:v>198.71676814427522</c:v>
                </c:pt>
                <c:pt idx="24">
                  <c:v>198.9074148375264</c:v>
                </c:pt>
                <c:pt idx="25">
                  <c:v>206.56833199141744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9BC-4A8B-9B78-07A25C46E9A6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6'!$E$59:$AD$59</c:f>
              <c:numCache>
                <c:formatCode>General</c:formatCode>
                <c:ptCount val="26"/>
                <c:pt idx="0">
                  <c:v>223.19</c:v>
                </c:pt>
                <c:pt idx="1">
                  <c:v>224.0299618921311</c:v>
                </c:pt>
                <c:pt idx="2">
                  <c:v>227.82640567182739</c:v>
                </c:pt>
                <c:pt idx="3">
                  <c:v>224.70374198541168</c:v>
                </c:pt>
                <c:pt idx="4">
                  <c:v>228.79295870762039</c:v>
                </c:pt>
                <c:pt idx="5">
                  <c:v>233.29576328909795</c:v>
                </c:pt>
                <c:pt idx="6">
                  <c:v>233.71628812816644</c:v>
                </c:pt>
                <c:pt idx="7">
                  <c:v>234.28819481626513</c:v>
                </c:pt>
                <c:pt idx="8">
                  <c:v>231.21851770088031</c:v>
                </c:pt>
                <c:pt idx="9">
                  <c:v>234.77518978316195</c:v>
                </c:pt>
                <c:pt idx="10">
                  <c:v>235.47463851939256</c:v>
                </c:pt>
                <c:pt idx="11">
                  <c:v>237.581180837029</c:v>
                </c:pt>
                <c:pt idx="12">
                  <c:v>243.44044469357283</c:v>
                </c:pt>
                <c:pt idx="13">
                  <c:v>244.28012630343233</c:v>
                </c:pt>
                <c:pt idx="14">
                  <c:v>248.55142084834284</c:v>
                </c:pt>
                <c:pt idx="15">
                  <c:v>255.17128194006744</c:v>
                </c:pt>
                <c:pt idx="16">
                  <c:v>254.66550863956451</c:v>
                </c:pt>
                <c:pt idx="17">
                  <c:v>260.90826592962611</c:v>
                </c:pt>
                <c:pt idx="18">
                  <c:v>259.16084604723585</c:v>
                </c:pt>
                <c:pt idx="19">
                  <c:v>264.56850326265777</c:v>
                </c:pt>
                <c:pt idx="20">
                  <c:v>266.56026504543274</c:v>
                </c:pt>
                <c:pt idx="21">
                  <c:v>267.48903397362761</c:v>
                </c:pt>
                <c:pt idx="22">
                  <c:v>271.16989696201904</c:v>
                </c:pt>
                <c:pt idx="23">
                  <c:v>278.89800682402119</c:v>
                </c:pt>
                <c:pt idx="24">
                  <c:v>286.10705265154866</c:v>
                </c:pt>
                <c:pt idx="25">
                  <c:v>294.19227168261875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9BC-4A8B-9B78-07A25C46E9A6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6'!$E$60:$AD$60</c:f>
              <c:numCache>
                <c:formatCode>General</c:formatCode>
                <c:ptCount val="26"/>
                <c:pt idx="0">
                  <c:v>223.19</c:v>
                </c:pt>
                <c:pt idx="1">
                  <c:v>222.74188201731576</c:v>
                </c:pt>
                <c:pt idx="2">
                  <c:v>219.78238846515731</c:v>
                </c:pt>
                <c:pt idx="3">
                  <c:v>215.19625744037651</c:v>
                </c:pt>
                <c:pt idx="4">
                  <c:v>214.73404002072752</c:v>
                </c:pt>
                <c:pt idx="5">
                  <c:v>213.45081252330232</c:v>
                </c:pt>
                <c:pt idx="6">
                  <c:v>210.84547482795995</c:v>
                </c:pt>
                <c:pt idx="7">
                  <c:v>213.4106240707807</c:v>
                </c:pt>
                <c:pt idx="8">
                  <c:v>216.086219470065</c:v>
                </c:pt>
                <c:pt idx="9">
                  <c:v>214.31233109349145</c:v>
                </c:pt>
                <c:pt idx="10">
                  <c:v>211.24961710409136</c:v>
                </c:pt>
                <c:pt idx="11">
                  <c:v>211.86491555384467</c:v>
                </c:pt>
                <c:pt idx="12">
                  <c:v>216.79951420598545</c:v>
                </c:pt>
                <c:pt idx="13">
                  <c:v>213.69893770439359</c:v>
                </c:pt>
                <c:pt idx="14">
                  <c:v>212.8573791771266</c:v>
                </c:pt>
                <c:pt idx="15">
                  <c:v>211.72578048914457</c:v>
                </c:pt>
                <c:pt idx="16">
                  <c:v>215.97773301005068</c:v>
                </c:pt>
                <c:pt idx="17">
                  <c:v>212.81082888195007</c:v>
                </c:pt>
                <c:pt idx="18">
                  <c:v>207.63622131598507</c:v>
                </c:pt>
                <c:pt idx="19">
                  <c:v>210.24649923043063</c:v>
                </c:pt>
                <c:pt idx="20">
                  <c:v>208.93968043330969</c:v>
                </c:pt>
                <c:pt idx="21">
                  <c:v>211.81199902376275</c:v>
                </c:pt>
                <c:pt idx="22">
                  <c:v>213.07802673874937</c:v>
                </c:pt>
                <c:pt idx="23">
                  <c:v>215.8389143646265</c:v>
                </c:pt>
                <c:pt idx="24">
                  <c:v>219.4945359543286</c:v>
                </c:pt>
                <c:pt idx="25">
                  <c:v>224.04049869767937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9BC-4A8B-9B78-07A25C46E9A6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6'!$E$61:$AD$61</c:f>
              <c:numCache>
                <c:formatCode>General</c:formatCode>
                <c:ptCount val="26"/>
                <c:pt idx="0">
                  <c:v>223.19</c:v>
                </c:pt>
                <c:pt idx="1">
                  <c:v>230.00726903057685</c:v>
                </c:pt>
                <c:pt idx="2">
                  <c:v>232.06479921950205</c:v>
                </c:pt>
                <c:pt idx="3">
                  <c:v>234.64803792503443</c:v>
                </c:pt>
                <c:pt idx="4">
                  <c:v>231.53868844188173</c:v>
                </c:pt>
                <c:pt idx="5">
                  <c:v>234.24366991234842</c:v>
                </c:pt>
                <c:pt idx="6">
                  <c:v>233.79061810539912</c:v>
                </c:pt>
                <c:pt idx="7">
                  <c:v>228.81138197433751</c:v>
                </c:pt>
                <c:pt idx="8">
                  <c:v>230.39280877592452</c:v>
                </c:pt>
                <c:pt idx="9">
                  <c:v>231.38499688148551</c:v>
                </c:pt>
                <c:pt idx="10">
                  <c:v>225.12435029301261</c:v>
                </c:pt>
                <c:pt idx="11">
                  <c:v>226.42884013073467</c:v>
                </c:pt>
                <c:pt idx="12">
                  <c:v>224.18670974839708</c:v>
                </c:pt>
                <c:pt idx="13">
                  <c:v>220.75918074879488</c:v>
                </c:pt>
                <c:pt idx="14">
                  <c:v>224.45784234111295</c:v>
                </c:pt>
                <c:pt idx="15">
                  <c:v>221.84684431753183</c:v>
                </c:pt>
                <c:pt idx="16">
                  <c:v>216.27557541926606</c:v>
                </c:pt>
                <c:pt idx="17">
                  <c:v>215.68547093674582</c:v>
                </c:pt>
                <c:pt idx="18">
                  <c:v>216.41395592285832</c:v>
                </c:pt>
                <c:pt idx="19">
                  <c:v>216.63000757804758</c:v>
                </c:pt>
                <c:pt idx="20">
                  <c:v>215.2715813870648</c:v>
                </c:pt>
                <c:pt idx="21">
                  <c:v>214.37194324311571</c:v>
                </c:pt>
                <c:pt idx="22">
                  <c:v>210.00630292109693</c:v>
                </c:pt>
                <c:pt idx="23">
                  <c:v>213.46125930951072</c:v>
                </c:pt>
                <c:pt idx="24">
                  <c:v>209.26254973365812</c:v>
                </c:pt>
                <c:pt idx="25">
                  <c:v>212.5815910122293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9BC-4A8B-9B78-07A25C46E9A6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6'!$E$62:$AD$62</c:f>
              <c:numCache>
                <c:formatCode>General</c:formatCode>
                <c:ptCount val="26"/>
                <c:pt idx="0">
                  <c:v>223.19</c:v>
                </c:pt>
                <c:pt idx="1">
                  <c:v>220.02633705225526</c:v>
                </c:pt>
                <c:pt idx="2">
                  <c:v>224.25960539524388</c:v>
                </c:pt>
                <c:pt idx="3">
                  <c:v>228.86478105909197</c:v>
                </c:pt>
                <c:pt idx="4">
                  <c:v>229.44508302517283</c:v>
                </c:pt>
                <c:pt idx="5">
                  <c:v>226.58961426783068</c:v>
                </c:pt>
                <c:pt idx="6">
                  <c:v>225.74559808643863</c:v>
                </c:pt>
                <c:pt idx="7">
                  <c:v>225.42814084216494</c:v>
                </c:pt>
                <c:pt idx="8">
                  <c:v>220.73360927044232</c:v>
                </c:pt>
                <c:pt idx="9">
                  <c:v>225.00619880747416</c:v>
                </c:pt>
                <c:pt idx="10">
                  <c:v>219.95260374618471</c:v>
                </c:pt>
                <c:pt idx="11">
                  <c:v>217.939834317405</c:v>
                </c:pt>
                <c:pt idx="12">
                  <c:v>221.29411353372652</c:v>
                </c:pt>
                <c:pt idx="13">
                  <c:v>219.77409063201</c:v>
                </c:pt>
                <c:pt idx="14">
                  <c:v>216.91505434884485</c:v>
                </c:pt>
                <c:pt idx="15">
                  <c:v>215.90822404804257</c:v>
                </c:pt>
                <c:pt idx="16">
                  <c:v>215.53684931836867</c:v>
                </c:pt>
                <c:pt idx="17">
                  <c:v>218.27779219496108</c:v>
                </c:pt>
                <c:pt idx="18">
                  <c:v>218.87306176303116</c:v>
                </c:pt>
                <c:pt idx="19">
                  <c:v>217.2187525574227</c:v>
                </c:pt>
                <c:pt idx="20">
                  <c:v>219.34104057738008</c:v>
                </c:pt>
                <c:pt idx="21">
                  <c:v>218.02758391249489</c:v>
                </c:pt>
                <c:pt idx="22">
                  <c:v>216.61115552359448</c:v>
                </c:pt>
                <c:pt idx="23">
                  <c:v>214.04534109142222</c:v>
                </c:pt>
                <c:pt idx="24">
                  <c:v>213.63072179973699</c:v>
                </c:pt>
                <c:pt idx="25">
                  <c:v>207.3892918642527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9BC-4A8B-9B78-07A25C46E9A6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6'!$E$63:$AD$63</c:f>
              <c:numCache>
                <c:formatCode>General</c:formatCode>
                <c:ptCount val="26"/>
                <c:pt idx="0">
                  <c:v>223.19</c:v>
                </c:pt>
                <c:pt idx="1">
                  <c:v>224.77589352623315</c:v>
                </c:pt>
                <c:pt idx="2">
                  <c:v>219.74366974248201</c:v>
                </c:pt>
                <c:pt idx="3">
                  <c:v>214.49963475010293</c:v>
                </c:pt>
                <c:pt idx="4">
                  <c:v>214.26484766170887</c:v>
                </c:pt>
                <c:pt idx="5">
                  <c:v>211.61722713219925</c:v>
                </c:pt>
                <c:pt idx="6">
                  <c:v>217.16633884506322</c:v>
                </c:pt>
                <c:pt idx="7">
                  <c:v>223.43622018171527</c:v>
                </c:pt>
                <c:pt idx="8">
                  <c:v>222.04771371482377</c:v>
                </c:pt>
                <c:pt idx="9">
                  <c:v>228.20467758215858</c:v>
                </c:pt>
                <c:pt idx="10">
                  <c:v>229.84081712643862</c:v>
                </c:pt>
                <c:pt idx="11">
                  <c:v>225.77102078121871</c:v>
                </c:pt>
                <c:pt idx="12">
                  <c:v>221.7301829089044</c:v>
                </c:pt>
                <c:pt idx="13">
                  <c:v>223.4193203683628</c:v>
                </c:pt>
                <c:pt idx="14">
                  <c:v>223.36897472289951</c:v>
                </c:pt>
                <c:pt idx="15">
                  <c:v>228.1778410560043</c:v>
                </c:pt>
                <c:pt idx="16">
                  <c:v>225.18955766217641</c:v>
                </c:pt>
                <c:pt idx="17">
                  <c:v>224.50773682682691</c:v>
                </c:pt>
                <c:pt idx="18">
                  <c:v>218.03087452743543</c:v>
                </c:pt>
                <c:pt idx="19">
                  <c:v>216.00289250988104</c:v>
                </c:pt>
                <c:pt idx="20">
                  <c:v>222.51237998425458</c:v>
                </c:pt>
                <c:pt idx="21">
                  <c:v>221.95544501583976</c:v>
                </c:pt>
                <c:pt idx="22">
                  <c:v>224.73451513193007</c:v>
                </c:pt>
                <c:pt idx="23">
                  <c:v>218.77692698233903</c:v>
                </c:pt>
                <c:pt idx="24">
                  <c:v>221.32747354316899</c:v>
                </c:pt>
                <c:pt idx="25">
                  <c:v>221.74017936028918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9BC-4A8B-9B78-07A25C46E9A6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6'!$E$64:$AD$64</c:f>
              <c:numCache>
                <c:formatCode>General</c:formatCode>
                <c:ptCount val="26"/>
                <c:pt idx="0">
                  <c:v>223.19</c:v>
                </c:pt>
                <c:pt idx="1">
                  <c:v>220.93463521075677</c:v>
                </c:pt>
                <c:pt idx="2">
                  <c:v>215.43755521938468</c:v>
                </c:pt>
                <c:pt idx="3">
                  <c:v>215.97327475774938</c:v>
                </c:pt>
                <c:pt idx="4">
                  <c:v>214.91283143157992</c:v>
                </c:pt>
                <c:pt idx="5">
                  <c:v>213.67856781130811</c:v>
                </c:pt>
                <c:pt idx="6">
                  <c:v>216.37241797942778</c:v>
                </c:pt>
                <c:pt idx="7">
                  <c:v>214.77062847235678</c:v>
                </c:pt>
                <c:pt idx="8">
                  <c:v>213.9532872311195</c:v>
                </c:pt>
                <c:pt idx="9">
                  <c:v>210.16583876894001</c:v>
                </c:pt>
                <c:pt idx="10">
                  <c:v>206.76201577848627</c:v>
                </c:pt>
                <c:pt idx="11">
                  <c:v>208.33595568746188</c:v>
                </c:pt>
                <c:pt idx="12">
                  <c:v>206.51847891872552</c:v>
                </c:pt>
                <c:pt idx="13">
                  <c:v>209.49682550828459</c:v>
                </c:pt>
                <c:pt idx="14">
                  <c:v>209.77771573467055</c:v>
                </c:pt>
                <c:pt idx="15">
                  <c:v>205.64345212671313</c:v>
                </c:pt>
                <c:pt idx="16">
                  <c:v>204.22103360554945</c:v>
                </c:pt>
                <c:pt idx="17">
                  <c:v>206.40129866088773</c:v>
                </c:pt>
                <c:pt idx="18">
                  <c:v>205.26882564089229</c:v>
                </c:pt>
                <c:pt idx="19">
                  <c:v>207.21923860798464</c:v>
                </c:pt>
                <c:pt idx="20">
                  <c:v>207.81909809783593</c:v>
                </c:pt>
                <c:pt idx="21">
                  <c:v>206.04675803970983</c:v>
                </c:pt>
                <c:pt idx="22">
                  <c:v>204.74916114119262</c:v>
                </c:pt>
                <c:pt idx="23">
                  <c:v>208.98492232947748</c:v>
                </c:pt>
                <c:pt idx="24">
                  <c:v>209.66009560774847</c:v>
                </c:pt>
                <c:pt idx="25">
                  <c:v>215.13988468148204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9BC-4A8B-9B78-07A25C46E9A6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6'!$E$65:$AD$65</c:f>
              <c:numCache>
                <c:formatCode>General</c:formatCode>
                <c:ptCount val="26"/>
                <c:pt idx="0">
                  <c:v>223.19</c:v>
                </c:pt>
                <c:pt idx="1">
                  <c:v>224.32921685774676</c:v>
                </c:pt>
                <c:pt idx="2">
                  <c:v>221.75152670180094</c:v>
                </c:pt>
                <c:pt idx="3">
                  <c:v>223.66519628903748</c:v>
                </c:pt>
                <c:pt idx="4">
                  <c:v>224.46455111653017</c:v>
                </c:pt>
                <c:pt idx="5">
                  <c:v>219.75088281419536</c:v>
                </c:pt>
                <c:pt idx="6">
                  <c:v>214.71015079475399</c:v>
                </c:pt>
                <c:pt idx="7">
                  <c:v>216.7690061225891</c:v>
                </c:pt>
                <c:pt idx="8">
                  <c:v>215.81813572949986</c:v>
                </c:pt>
                <c:pt idx="9">
                  <c:v>212.34412767966097</c:v>
                </c:pt>
                <c:pt idx="10">
                  <c:v>213.65316380074353</c:v>
                </c:pt>
                <c:pt idx="11">
                  <c:v>214.07751081072891</c:v>
                </c:pt>
                <c:pt idx="12">
                  <c:v>209.21947079396787</c:v>
                </c:pt>
                <c:pt idx="13">
                  <c:v>209.40091481931549</c:v>
                </c:pt>
                <c:pt idx="14">
                  <c:v>209.33716505107122</c:v>
                </c:pt>
                <c:pt idx="15">
                  <c:v>211.36554988995431</c:v>
                </c:pt>
                <c:pt idx="16">
                  <c:v>215.5560362623105</c:v>
                </c:pt>
                <c:pt idx="17">
                  <c:v>216.32326647050903</c:v>
                </c:pt>
                <c:pt idx="18">
                  <c:v>217.35883414574619</c:v>
                </c:pt>
                <c:pt idx="19">
                  <c:v>216.69697415154724</c:v>
                </c:pt>
                <c:pt idx="20">
                  <c:v>220.74906856480609</c:v>
                </c:pt>
                <c:pt idx="21">
                  <c:v>222.13903002047658</c:v>
                </c:pt>
                <c:pt idx="22">
                  <c:v>224.34199998198048</c:v>
                </c:pt>
                <c:pt idx="23">
                  <c:v>223.86391043727207</c:v>
                </c:pt>
                <c:pt idx="24">
                  <c:v>215.31845001629745</c:v>
                </c:pt>
                <c:pt idx="25">
                  <c:v>212.13688618917749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9BC-4A8B-9B78-07A25C46E9A6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6'!$E$66:$AD$66</c:f>
              <c:numCache>
                <c:formatCode>General</c:formatCode>
                <c:ptCount val="26"/>
                <c:pt idx="0">
                  <c:v>223.19</c:v>
                </c:pt>
                <c:pt idx="1">
                  <c:v>223.43810553316575</c:v>
                </c:pt>
                <c:pt idx="2">
                  <c:v>229.35090213537279</c:v>
                </c:pt>
                <c:pt idx="3">
                  <c:v>230.1370860259716</c:v>
                </c:pt>
                <c:pt idx="4">
                  <c:v>231.37165095572263</c:v>
                </c:pt>
                <c:pt idx="5">
                  <c:v>230.27384049158573</c:v>
                </c:pt>
                <c:pt idx="6">
                  <c:v>229.14114915769366</c:v>
                </c:pt>
                <c:pt idx="7">
                  <c:v>231.89488713621353</c:v>
                </c:pt>
                <c:pt idx="8">
                  <c:v>228.04937215699755</c:v>
                </c:pt>
                <c:pt idx="9">
                  <c:v>225.61184476030473</c:v>
                </c:pt>
                <c:pt idx="10">
                  <c:v>226.89485380063388</c:v>
                </c:pt>
                <c:pt idx="11">
                  <c:v>230.59774083673477</c:v>
                </c:pt>
                <c:pt idx="12">
                  <c:v>238.98593711847943</c:v>
                </c:pt>
                <c:pt idx="13">
                  <c:v>236.26903967686169</c:v>
                </c:pt>
                <c:pt idx="14">
                  <c:v>235.07570127763921</c:v>
                </c:pt>
                <c:pt idx="15">
                  <c:v>237.08703945582948</c:v>
                </c:pt>
                <c:pt idx="16">
                  <c:v>235.75671657211004</c:v>
                </c:pt>
                <c:pt idx="17">
                  <c:v>239.33670357431615</c:v>
                </c:pt>
                <c:pt idx="18">
                  <c:v>233.53486651683684</c:v>
                </c:pt>
                <c:pt idx="19">
                  <c:v>235.0413775705548</c:v>
                </c:pt>
                <c:pt idx="20">
                  <c:v>228.39263380633361</c:v>
                </c:pt>
                <c:pt idx="21">
                  <c:v>229.38888373075838</c:v>
                </c:pt>
                <c:pt idx="22">
                  <c:v>229.72187737994307</c:v>
                </c:pt>
                <c:pt idx="23">
                  <c:v>228.21157658801195</c:v>
                </c:pt>
                <c:pt idx="24">
                  <c:v>226.97752024053872</c:v>
                </c:pt>
                <c:pt idx="25">
                  <c:v>225.28693773534673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9BC-4A8B-9B78-07A25C46E9A6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6'!$E$67:$AD$67</c:f>
              <c:numCache>
                <c:formatCode>General</c:formatCode>
                <c:ptCount val="26"/>
                <c:pt idx="0">
                  <c:v>223.19</c:v>
                </c:pt>
                <c:pt idx="1">
                  <c:v>223.65805148574793</c:v>
                </c:pt>
                <c:pt idx="2">
                  <c:v>226.6654771862911</c:v>
                </c:pt>
                <c:pt idx="3">
                  <c:v>225.28066146471414</c:v>
                </c:pt>
                <c:pt idx="4">
                  <c:v>221.23343601270147</c:v>
                </c:pt>
                <c:pt idx="5">
                  <c:v>220.24732561872364</c:v>
                </c:pt>
                <c:pt idx="6">
                  <c:v>217.56649192015786</c:v>
                </c:pt>
                <c:pt idx="7">
                  <c:v>218.97420900837747</c:v>
                </c:pt>
                <c:pt idx="8">
                  <c:v>220.69640274497812</c:v>
                </c:pt>
                <c:pt idx="9">
                  <c:v>224.14693258365114</c:v>
                </c:pt>
                <c:pt idx="10">
                  <c:v>224.52507644847498</c:v>
                </c:pt>
                <c:pt idx="11">
                  <c:v>226.93556412329445</c:v>
                </c:pt>
                <c:pt idx="12">
                  <c:v>228.50383901148402</c:v>
                </c:pt>
                <c:pt idx="13">
                  <c:v>231.28076727873648</c:v>
                </c:pt>
                <c:pt idx="14">
                  <c:v>236.02040731569156</c:v>
                </c:pt>
                <c:pt idx="15">
                  <c:v>239.86865986880741</c:v>
                </c:pt>
                <c:pt idx="16">
                  <c:v>237.81028582090403</c:v>
                </c:pt>
                <c:pt idx="17">
                  <c:v>239.34284044980015</c:v>
                </c:pt>
                <c:pt idx="18">
                  <c:v>242.67585238197748</c:v>
                </c:pt>
                <c:pt idx="19">
                  <c:v>246.52978594294143</c:v>
                </c:pt>
                <c:pt idx="20">
                  <c:v>242.30719128836708</c:v>
                </c:pt>
                <c:pt idx="21">
                  <c:v>237.80668592602362</c:v>
                </c:pt>
                <c:pt idx="22">
                  <c:v>236.72480089229285</c:v>
                </c:pt>
                <c:pt idx="23">
                  <c:v>233.26196205964774</c:v>
                </c:pt>
                <c:pt idx="24">
                  <c:v>234.5090857844832</c:v>
                </c:pt>
                <c:pt idx="25">
                  <c:v>229.34354566206756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9BC-4A8B-9B78-07A25C46E9A6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6'!$E$68:$AD$68</c:f>
              <c:numCache>
                <c:formatCode>General</c:formatCode>
                <c:ptCount val="26"/>
                <c:pt idx="0">
                  <c:v>223.19</c:v>
                </c:pt>
                <c:pt idx="1">
                  <c:v>223.61680618883079</c:v>
                </c:pt>
                <c:pt idx="2">
                  <c:v>224.67807155186563</c:v>
                </c:pt>
                <c:pt idx="3">
                  <c:v>225.03060836573329</c:v>
                </c:pt>
                <c:pt idx="4">
                  <c:v>225.63343438495676</c:v>
                </c:pt>
                <c:pt idx="5">
                  <c:v>225.01762790550521</c:v>
                </c:pt>
                <c:pt idx="6">
                  <c:v>228.01619137622328</c:v>
                </c:pt>
                <c:pt idx="7">
                  <c:v>236.63094012911111</c:v>
                </c:pt>
                <c:pt idx="8">
                  <c:v>245.48421451185314</c:v>
                </c:pt>
                <c:pt idx="9">
                  <c:v>234.74446898485056</c:v>
                </c:pt>
                <c:pt idx="10">
                  <c:v>231.77044839176841</c:v>
                </c:pt>
                <c:pt idx="11">
                  <c:v>230.09587925803655</c:v>
                </c:pt>
                <c:pt idx="12">
                  <c:v>231.78240796725726</c:v>
                </c:pt>
                <c:pt idx="13">
                  <c:v>235.71763648672126</c:v>
                </c:pt>
                <c:pt idx="14">
                  <c:v>235.95272271650614</c:v>
                </c:pt>
                <c:pt idx="15">
                  <c:v>233.91365478691858</c:v>
                </c:pt>
                <c:pt idx="16">
                  <c:v>234.17398210363197</c:v>
                </c:pt>
                <c:pt idx="17">
                  <c:v>236.84494887465073</c:v>
                </c:pt>
                <c:pt idx="18">
                  <c:v>237.34733335946362</c:v>
                </c:pt>
                <c:pt idx="19">
                  <c:v>229.78885572257238</c:v>
                </c:pt>
                <c:pt idx="20">
                  <c:v>226.63384780700352</c:v>
                </c:pt>
                <c:pt idx="21">
                  <c:v>225.0332981911082</c:v>
                </c:pt>
                <c:pt idx="22">
                  <c:v>216.34389838679508</c:v>
                </c:pt>
                <c:pt idx="23">
                  <c:v>215.18553709693498</c:v>
                </c:pt>
                <c:pt idx="24">
                  <c:v>216.90625915722768</c:v>
                </c:pt>
                <c:pt idx="25">
                  <c:v>217.66535053403811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9BC-4A8B-9B78-07A25C46E9A6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6'!$E$69:$AD$69</c:f>
              <c:numCache>
                <c:formatCode>General</c:formatCode>
                <c:ptCount val="26"/>
                <c:pt idx="0">
                  <c:v>223.19</c:v>
                </c:pt>
                <c:pt idx="1">
                  <c:v>219.33483511798602</c:v>
                </c:pt>
                <c:pt idx="2">
                  <c:v>216.54235491221897</c:v>
                </c:pt>
                <c:pt idx="3">
                  <c:v>220.94047715712173</c:v>
                </c:pt>
                <c:pt idx="4">
                  <c:v>221.83530472539513</c:v>
                </c:pt>
                <c:pt idx="5">
                  <c:v>225.92506052210345</c:v>
                </c:pt>
                <c:pt idx="6">
                  <c:v>223.37887143399993</c:v>
                </c:pt>
                <c:pt idx="7">
                  <c:v>226.94835385544354</c:v>
                </c:pt>
                <c:pt idx="8">
                  <c:v>229.48957587424866</c:v>
                </c:pt>
                <c:pt idx="9">
                  <c:v>235.85620656293915</c:v>
                </c:pt>
                <c:pt idx="10">
                  <c:v>236.74656103733946</c:v>
                </c:pt>
                <c:pt idx="11">
                  <c:v>239.53134887724445</c:v>
                </c:pt>
                <c:pt idx="12">
                  <c:v>243.41045211975131</c:v>
                </c:pt>
                <c:pt idx="13">
                  <c:v>240.52959563506437</c:v>
                </c:pt>
                <c:pt idx="14">
                  <c:v>238.56129346147699</c:v>
                </c:pt>
                <c:pt idx="15">
                  <c:v>236.38751784428388</c:v>
                </c:pt>
                <c:pt idx="16">
                  <c:v>231.18948490643859</c:v>
                </c:pt>
                <c:pt idx="17">
                  <c:v>228.08456416054119</c:v>
                </c:pt>
                <c:pt idx="18">
                  <c:v>230.09424872328884</c:v>
                </c:pt>
                <c:pt idx="19">
                  <c:v>233.80599071453102</c:v>
                </c:pt>
                <c:pt idx="20">
                  <c:v>235.71486056637968</c:v>
                </c:pt>
                <c:pt idx="21">
                  <c:v>236.6529179535296</c:v>
                </c:pt>
                <c:pt idx="22">
                  <c:v>234.06846458878437</c:v>
                </c:pt>
                <c:pt idx="23">
                  <c:v>235.94052940183505</c:v>
                </c:pt>
                <c:pt idx="24">
                  <c:v>236.00471678401541</c:v>
                </c:pt>
                <c:pt idx="25">
                  <c:v>234.59953115057888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9BC-4A8B-9B78-07A25C46E9A6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6'!$E$70:$AD$70</c:f>
              <c:numCache>
                <c:formatCode>General</c:formatCode>
                <c:ptCount val="26"/>
                <c:pt idx="0">
                  <c:v>223.19</c:v>
                </c:pt>
                <c:pt idx="1">
                  <c:v>231.00938676074114</c:v>
                </c:pt>
                <c:pt idx="2">
                  <c:v>236.19298200082926</c:v>
                </c:pt>
                <c:pt idx="3">
                  <c:v>234.65129205552125</c:v>
                </c:pt>
                <c:pt idx="4">
                  <c:v>231.49424444554529</c:v>
                </c:pt>
                <c:pt idx="5">
                  <c:v>227.98750929929557</c:v>
                </c:pt>
                <c:pt idx="6">
                  <c:v>232.8816927092918</c:v>
                </c:pt>
                <c:pt idx="7">
                  <c:v>235.62381205528348</c:v>
                </c:pt>
                <c:pt idx="8">
                  <c:v>234.77100949035457</c:v>
                </c:pt>
                <c:pt idx="9">
                  <c:v>230.36649523344559</c:v>
                </c:pt>
                <c:pt idx="10">
                  <c:v>228.36389053355359</c:v>
                </c:pt>
                <c:pt idx="11">
                  <c:v>224.51585379226455</c:v>
                </c:pt>
                <c:pt idx="12">
                  <c:v>225.14793534262574</c:v>
                </c:pt>
                <c:pt idx="13">
                  <c:v>225.79261282263445</c:v>
                </c:pt>
                <c:pt idx="14">
                  <c:v>225.05784870591913</c:v>
                </c:pt>
                <c:pt idx="15">
                  <c:v>230.62531403056252</c:v>
                </c:pt>
                <c:pt idx="16">
                  <c:v>237.02917604220798</c:v>
                </c:pt>
                <c:pt idx="17">
                  <c:v>233.32652172410533</c:v>
                </c:pt>
                <c:pt idx="18">
                  <c:v>234.87940626507532</c:v>
                </c:pt>
                <c:pt idx="19">
                  <c:v>237.19940445493322</c:v>
                </c:pt>
                <c:pt idx="20">
                  <c:v>237.16858872208203</c:v>
                </c:pt>
                <c:pt idx="21">
                  <c:v>242.38000032111702</c:v>
                </c:pt>
                <c:pt idx="22">
                  <c:v>242.28171681917354</c:v>
                </c:pt>
                <c:pt idx="23">
                  <c:v>235.9541667849187</c:v>
                </c:pt>
                <c:pt idx="24">
                  <c:v>234.58462869559753</c:v>
                </c:pt>
                <c:pt idx="25">
                  <c:v>234.30266556891797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9BC-4A8B-9B78-07A25C46E9A6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6'!$E$71:$AD$71</c:f>
              <c:numCache>
                <c:formatCode>General</c:formatCode>
                <c:ptCount val="26"/>
                <c:pt idx="0">
                  <c:v>223.19</c:v>
                </c:pt>
                <c:pt idx="1">
                  <c:v>217.26507742542472</c:v>
                </c:pt>
                <c:pt idx="2">
                  <c:v>219.73190242244101</c:v>
                </c:pt>
                <c:pt idx="3">
                  <c:v>213.80219826492763</c:v>
                </c:pt>
                <c:pt idx="4">
                  <c:v>211.63724851653689</c:v>
                </c:pt>
                <c:pt idx="5">
                  <c:v>208.35872350931848</c:v>
                </c:pt>
                <c:pt idx="6">
                  <c:v>210.13206319207214</c:v>
                </c:pt>
                <c:pt idx="7">
                  <c:v>211.28298722259396</c:v>
                </c:pt>
                <c:pt idx="8">
                  <c:v>216.00289844072611</c:v>
                </c:pt>
                <c:pt idx="9">
                  <c:v>216.82675147265456</c:v>
                </c:pt>
                <c:pt idx="10">
                  <c:v>224.54471434582081</c:v>
                </c:pt>
                <c:pt idx="11">
                  <c:v>226.4173606565989</c:v>
                </c:pt>
                <c:pt idx="12">
                  <c:v>226.205789642479</c:v>
                </c:pt>
                <c:pt idx="13">
                  <c:v>218.04050609713187</c:v>
                </c:pt>
                <c:pt idx="14">
                  <c:v>218.48860764649382</c:v>
                </c:pt>
                <c:pt idx="15">
                  <c:v>216.54371065942081</c:v>
                </c:pt>
                <c:pt idx="16">
                  <c:v>210.94804130733004</c:v>
                </c:pt>
                <c:pt idx="17">
                  <c:v>210.21442065649327</c:v>
                </c:pt>
                <c:pt idx="18">
                  <c:v>212.37873037500276</c:v>
                </c:pt>
                <c:pt idx="19">
                  <c:v>215.80435560891513</c:v>
                </c:pt>
                <c:pt idx="20">
                  <c:v>212.93307195170243</c:v>
                </c:pt>
                <c:pt idx="21">
                  <c:v>210.53869676443901</c:v>
                </c:pt>
                <c:pt idx="22">
                  <c:v>207.98532923874129</c:v>
                </c:pt>
                <c:pt idx="23">
                  <c:v>204.99997095712607</c:v>
                </c:pt>
                <c:pt idx="24">
                  <c:v>200.32079247283298</c:v>
                </c:pt>
                <c:pt idx="25">
                  <c:v>200.64184143249088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9BC-4A8B-9B78-07A25C46E9A6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6'!$E$72:$AD$72</c:f>
              <c:numCache>
                <c:formatCode>General</c:formatCode>
                <c:ptCount val="26"/>
                <c:pt idx="0">
                  <c:v>223.19</c:v>
                </c:pt>
                <c:pt idx="1">
                  <c:v>227.18800780595171</c:v>
                </c:pt>
                <c:pt idx="2">
                  <c:v>229.20725307534806</c:v>
                </c:pt>
                <c:pt idx="3">
                  <c:v>224.84069588216428</c:v>
                </c:pt>
                <c:pt idx="4">
                  <c:v>224.20302169715239</c:v>
                </c:pt>
                <c:pt idx="5">
                  <c:v>225.71567182449041</c:v>
                </c:pt>
                <c:pt idx="6">
                  <c:v>225.01774680299749</c:v>
                </c:pt>
                <c:pt idx="7">
                  <c:v>227.16710842715185</c:v>
                </c:pt>
                <c:pt idx="8">
                  <c:v>228.86459855153024</c:v>
                </c:pt>
                <c:pt idx="9">
                  <c:v>234.84358966204923</c:v>
                </c:pt>
                <c:pt idx="10">
                  <c:v>232.84665116734078</c:v>
                </c:pt>
                <c:pt idx="11">
                  <c:v>231.18947804405093</c:v>
                </c:pt>
                <c:pt idx="12">
                  <c:v>227.80464267652312</c:v>
                </c:pt>
                <c:pt idx="13">
                  <c:v>228.14191376647179</c:v>
                </c:pt>
                <c:pt idx="14">
                  <c:v>232.81910026396261</c:v>
                </c:pt>
                <c:pt idx="15">
                  <c:v>233.06575029629121</c:v>
                </c:pt>
                <c:pt idx="16">
                  <c:v>231.59276254400393</c:v>
                </c:pt>
                <c:pt idx="17">
                  <c:v>224.06981137561152</c:v>
                </c:pt>
                <c:pt idx="18">
                  <c:v>223.46057780082006</c:v>
                </c:pt>
                <c:pt idx="19">
                  <c:v>222.41970157267741</c:v>
                </c:pt>
                <c:pt idx="20">
                  <c:v>223.90553419948122</c:v>
                </c:pt>
                <c:pt idx="21">
                  <c:v>222.49205249392978</c:v>
                </c:pt>
                <c:pt idx="22">
                  <c:v>226.79607685602915</c:v>
                </c:pt>
                <c:pt idx="23">
                  <c:v>223.94778648798047</c:v>
                </c:pt>
                <c:pt idx="24">
                  <c:v>223.22394547418938</c:v>
                </c:pt>
                <c:pt idx="25">
                  <c:v>228.2736261628568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9BC-4A8B-9B78-07A25C46E9A6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6'!$E$73:$AD$73</c:f>
              <c:numCache>
                <c:formatCode>General</c:formatCode>
                <c:ptCount val="26"/>
                <c:pt idx="0">
                  <c:v>223.19</c:v>
                </c:pt>
                <c:pt idx="1">
                  <c:v>221.18318162777675</c:v>
                </c:pt>
                <c:pt idx="2">
                  <c:v>218.88545133801583</c:v>
                </c:pt>
                <c:pt idx="3">
                  <c:v>212.9712697457887</c:v>
                </c:pt>
                <c:pt idx="4">
                  <c:v>214.26399708475759</c:v>
                </c:pt>
                <c:pt idx="5">
                  <c:v>213.5933415702109</c:v>
                </c:pt>
                <c:pt idx="6">
                  <c:v>212.7813264528659</c:v>
                </c:pt>
                <c:pt idx="7">
                  <c:v>217.92830602996338</c:v>
                </c:pt>
                <c:pt idx="8">
                  <c:v>217.59977329515999</c:v>
                </c:pt>
                <c:pt idx="9">
                  <c:v>216.25811021401103</c:v>
                </c:pt>
                <c:pt idx="10">
                  <c:v>213.99002732090997</c:v>
                </c:pt>
                <c:pt idx="11">
                  <c:v>214.04548233733647</c:v>
                </c:pt>
                <c:pt idx="12">
                  <c:v>207.65904830411</c:v>
                </c:pt>
                <c:pt idx="13">
                  <c:v>206.7233593450286</c:v>
                </c:pt>
                <c:pt idx="14">
                  <c:v>206.23864055020275</c:v>
                </c:pt>
                <c:pt idx="15">
                  <c:v>204.93376624366388</c:v>
                </c:pt>
                <c:pt idx="16">
                  <c:v>205.4070250411435</c:v>
                </c:pt>
                <c:pt idx="17">
                  <c:v>204.89106060774918</c:v>
                </c:pt>
                <c:pt idx="18">
                  <c:v>203.37301351560379</c:v>
                </c:pt>
                <c:pt idx="19">
                  <c:v>208.91456888413444</c:v>
                </c:pt>
                <c:pt idx="20">
                  <c:v>204.48734446738885</c:v>
                </c:pt>
                <c:pt idx="21">
                  <c:v>202.05197747392768</c:v>
                </c:pt>
                <c:pt idx="22">
                  <c:v>202.12342383931519</c:v>
                </c:pt>
                <c:pt idx="23">
                  <c:v>203.75615066641515</c:v>
                </c:pt>
                <c:pt idx="24">
                  <c:v>204.26100213028903</c:v>
                </c:pt>
                <c:pt idx="25">
                  <c:v>201.65510441449669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9BC-4A8B-9B78-07A25C46E9A6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6'!$E$74:$AD$74</c:f>
              <c:numCache>
                <c:formatCode>General</c:formatCode>
                <c:ptCount val="26"/>
                <c:pt idx="0">
                  <c:v>223.19</c:v>
                </c:pt>
                <c:pt idx="1">
                  <c:v>221.69561616209833</c:v>
                </c:pt>
                <c:pt idx="2">
                  <c:v>220.72089357673124</c:v>
                </c:pt>
                <c:pt idx="3">
                  <c:v>225.00403387478428</c:v>
                </c:pt>
                <c:pt idx="4">
                  <c:v>221.98623780872984</c:v>
                </c:pt>
                <c:pt idx="5">
                  <c:v>221.80823175340353</c:v>
                </c:pt>
                <c:pt idx="6">
                  <c:v>223.0067844132424</c:v>
                </c:pt>
                <c:pt idx="7">
                  <c:v>223.25727045683209</c:v>
                </c:pt>
                <c:pt idx="8">
                  <c:v>221.08135584308408</c:v>
                </c:pt>
                <c:pt idx="9">
                  <c:v>220.54576453497148</c:v>
                </c:pt>
                <c:pt idx="10">
                  <c:v>228.01777978984416</c:v>
                </c:pt>
                <c:pt idx="11">
                  <c:v>226.45037362744091</c:v>
                </c:pt>
                <c:pt idx="12">
                  <c:v>225.98393052662277</c:v>
                </c:pt>
                <c:pt idx="13">
                  <c:v>221.99967664774238</c:v>
                </c:pt>
                <c:pt idx="14">
                  <c:v>220.64937275609861</c:v>
                </c:pt>
                <c:pt idx="15">
                  <c:v>217.50547957401264</c:v>
                </c:pt>
                <c:pt idx="16">
                  <c:v>221.12856633509008</c:v>
                </c:pt>
                <c:pt idx="17">
                  <c:v>226.64339379419442</c:v>
                </c:pt>
                <c:pt idx="18">
                  <c:v>229.87189501127526</c:v>
                </c:pt>
                <c:pt idx="19">
                  <c:v>235.34936027289132</c:v>
                </c:pt>
                <c:pt idx="20">
                  <c:v>235.79300359856222</c:v>
                </c:pt>
                <c:pt idx="21">
                  <c:v>229.4170388737879</c:v>
                </c:pt>
                <c:pt idx="22">
                  <c:v>227.93076375104246</c:v>
                </c:pt>
                <c:pt idx="23">
                  <c:v>232.85884599649611</c:v>
                </c:pt>
                <c:pt idx="24">
                  <c:v>233.83589899482701</c:v>
                </c:pt>
                <c:pt idx="25">
                  <c:v>234.97810282243188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9BC-4A8B-9B78-07A25C46E9A6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6'!$E$75:$AD$75</c:f>
              <c:numCache>
                <c:formatCode>General</c:formatCode>
                <c:ptCount val="26"/>
                <c:pt idx="0">
                  <c:v>223.19</c:v>
                </c:pt>
                <c:pt idx="1">
                  <c:v>221.47485961150301</c:v>
                </c:pt>
                <c:pt idx="2">
                  <c:v>222.23317698445592</c:v>
                </c:pt>
                <c:pt idx="3">
                  <c:v>219.18247781143825</c:v>
                </c:pt>
                <c:pt idx="4">
                  <c:v>216.23734112743608</c:v>
                </c:pt>
                <c:pt idx="5">
                  <c:v>212.03314546241529</c:v>
                </c:pt>
                <c:pt idx="6">
                  <c:v>214.25933182145562</c:v>
                </c:pt>
                <c:pt idx="7">
                  <c:v>218.29328880753016</c:v>
                </c:pt>
                <c:pt idx="8">
                  <c:v>218.56073013479576</c:v>
                </c:pt>
                <c:pt idx="9">
                  <c:v>221.10142745646309</c:v>
                </c:pt>
                <c:pt idx="10">
                  <c:v>223.49259384941169</c:v>
                </c:pt>
                <c:pt idx="11">
                  <c:v>219.27162677965219</c:v>
                </c:pt>
                <c:pt idx="12">
                  <c:v>217.42575300990285</c:v>
                </c:pt>
                <c:pt idx="13">
                  <c:v>221.81597813972866</c:v>
                </c:pt>
                <c:pt idx="14">
                  <c:v>220.10174715580362</c:v>
                </c:pt>
                <c:pt idx="15">
                  <c:v>218.72026029418345</c:v>
                </c:pt>
                <c:pt idx="16">
                  <c:v>219.05236685503291</c:v>
                </c:pt>
                <c:pt idx="17">
                  <c:v>220.34269021814299</c:v>
                </c:pt>
                <c:pt idx="18">
                  <c:v>224.79433963766496</c:v>
                </c:pt>
                <c:pt idx="19">
                  <c:v>225.84971109896216</c:v>
                </c:pt>
                <c:pt idx="20">
                  <c:v>227.89425273143232</c:v>
                </c:pt>
                <c:pt idx="21">
                  <c:v>227.03093008640138</c:v>
                </c:pt>
                <c:pt idx="22">
                  <c:v>225.48414027146609</c:v>
                </c:pt>
                <c:pt idx="23">
                  <c:v>230.61358388795173</c:v>
                </c:pt>
                <c:pt idx="24">
                  <c:v>222.98429087179034</c:v>
                </c:pt>
                <c:pt idx="25">
                  <c:v>224.23455647602933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9BC-4A8B-9B78-07A25C46E9A6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6'!$E$76:$AD$76</c:f>
              <c:numCache>
                <c:formatCode>General</c:formatCode>
                <c:ptCount val="26"/>
                <c:pt idx="0">
                  <c:v>223.19</c:v>
                </c:pt>
                <c:pt idx="1">
                  <c:v>223.80409885731726</c:v>
                </c:pt>
                <c:pt idx="2">
                  <c:v>223.73647821660137</c:v>
                </c:pt>
                <c:pt idx="3">
                  <c:v>220.76738514633098</c:v>
                </c:pt>
                <c:pt idx="4">
                  <c:v>223.4469145678932</c:v>
                </c:pt>
                <c:pt idx="5">
                  <c:v>232.68298321750899</c:v>
                </c:pt>
                <c:pt idx="6">
                  <c:v>236.4069249143898</c:v>
                </c:pt>
                <c:pt idx="7">
                  <c:v>238.74525612779325</c:v>
                </c:pt>
                <c:pt idx="8">
                  <c:v>235.54356742078804</c:v>
                </c:pt>
                <c:pt idx="9">
                  <c:v>236.88365115343026</c:v>
                </c:pt>
                <c:pt idx="10">
                  <c:v>242.62619017258132</c:v>
                </c:pt>
                <c:pt idx="11">
                  <c:v>245.01391806978597</c:v>
                </c:pt>
                <c:pt idx="12">
                  <c:v>244.77392368121173</c:v>
                </c:pt>
                <c:pt idx="13">
                  <c:v>249.50063200640591</c:v>
                </c:pt>
                <c:pt idx="14">
                  <c:v>247.89954750516191</c:v>
                </c:pt>
                <c:pt idx="15">
                  <c:v>248.07649776001466</c:v>
                </c:pt>
                <c:pt idx="16">
                  <c:v>244.59881842906074</c:v>
                </c:pt>
                <c:pt idx="17">
                  <c:v>247.9576873918563</c:v>
                </c:pt>
                <c:pt idx="18">
                  <c:v>243.28106148654172</c:v>
                </c:pt>
                <c:pt idx="19">
                  <c:v>233.574915403462</c:v>
                </c:pt>
                <c:pt idx="20">
                  <c:v>234.46846953936191</c:v>
                </c:pt>
                <c:pt idx="21">
                  <c:v>232.74373941166459</c:v>
                </c:pt>
                <c:pt idx="22">
                  <c:v>235.08220297741141</c:v>
                </c:pt>
                <c:pt idx="23">
                  <c:v>230.73603891477183</c:v>
                </c:pt>
                <c:pt idx="24">
                  <c:v>235.84601658164163</c:v>
                </c:pt>
                <c:pt idx="25">
                  <c:v>235.29579253310536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9BC-4A8B-9B78-07A25C46E9A6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6'!$E$77:$AD$77</c:f>
              <c:numCache>
                <c:formatCode>General</c:formatCode>
                <c:ptCount val="26"/>
                <c:pt idx="0">
                  <c:v>223.19</c:v>
                </c:pt>
                <c:pt idx="1">
                  <c:v>217.92782845171166</c:v>
                </c:pt>
                <c:pt idx="2">
                  <c:v>218.30876506054423</c:v>
                </c:pt>
                <c:pt idx="3">
                  <c:v>217.41474307960311</c:v>
                </c:pt>
                <c:pt idx="4">
                  <c:v>215.04175026364072</c:v>
                </c:pt>
                <c:pt idx="5">
                  <c:v>218.0570943956258</c:v>
                </c:pt>
                <c:pt idx="6">
                  <c:v>220.98503979564808</c:v>
                </c:pt>
                <c:pt idx="7">
                  <c:v>217.66810088658872</c:v>
                </c:pt>
                <c:pt idx="8">
                  <c:v>215.54268843278257</c:v>
                </c:pt>
                <c:pt idx="9">
                  <c:v>218.75728990901987</c:v>
                </c:pt>
                <c:pt idx="10">
                  <c:v>219.04398496820914</c:v>
                </c:pt>
                <c:pt idx="11">
                  <c:v>220.00783106875897</c:v>
                </c:pt>
                <c:pt idx="12">
                  <c:v>211.81413436518915</c:v>
                </c:pt>
                <c:pt idx="13">
                  <c:v>205.1056186802102</c:v>
                </c:pt>
                <c:pt idx="14">
                  <c:v>200.30833298951364</c:v>
                </c:pt>
                <c:pt idx="15">
                  <c:v>199.91353593237324</c:v>
                </c:pt>
                <c:pt idx="16">
                  <c:v>199.75085765609705</c:v>
                </c:pt>
                <c:pt idx="17">
                  <c:v>203.00697786683529</c:v>
                </c:pt>
                <c:pt idx="18">
                  <c:v>204.91091692805608</c:v>
                </c:pt>
                <c:pt idx="19">
                  <c:v>199.32781995115778</c:v>
                </c:pt>
                <c:pt idx="20">
                  <c:v>196.97469879425336</c:v>
                </c:pt>
                <c:pt idx="21">
                  <c:v>193.38641929900015</c:v>
                </c:pt>
                <c:pt idx="22">
                  <c:v>192.10779171221603</c:v>
                </c:pt>
                <c:pt idx="23">
                  <c:v>187.77972717959835</c:v>
                </c:pt>
                <c:pt idx="24">
                  <c:v>191.80116486550099</c:v>
                </c:pt>
                <c:pt idx="25">
                  <c:v>189.28480610281616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9BC-4A8B-9B78-07A25C46E9A6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6'!$E$78:$AD$78</c:f>
              <c:numCache>
                <c:formatCode>General</c:formatCode>
                <c:ptCount val="26"/>
                <c:pt idx="0">
                  <c:v>223.19</c:v>
                </c:pt>
                <c:pt idx="1">
                  <c:v>222.07430350289508</c:v>
                </c:pt>
                <c:pt idx="2">
                  <c:v>223.36753182409302</c:v>
                </c:pt>
                <c:pt idx="3">
                  <c:v>217.24924607400501</c:v>
                </c:pt>
                <c:pt idx="4">
                  <c:v>214.94863681434526</c:v>
                </c:pt>
                <c:pt idx="5">
                  <c:v>217.43625121842206</c:v>
                </c:pt>
                <c:pt idx="6">
                  <c:v>215.63304859072659</c:v>
                </c:pt>
                <c:pt idx="7">
                  <c:v>211.16877276450043</c:v>
                </c:pt>
                <c:pt idx="8">
                  <c:v>212.92822206688422</c:v>
                </c:pt>
                <c:pt idx="9">
                  <c:v>213.51432039015751</c:v>
                </c:pt>
                <c:pt idx="10">
                  <c:v>210.42600916580099</c:v>
                </c:pt>
                <c:pt idx="11">
                  <c:v>206.57096064250555</c:v>
                </c:pt>
                <c:pt idx="12">
                  <c:v>207.06767342878632</c:v>
                </c:pt>
                <c:pt idx="13">
                  <c:v>207.99619438283855</c:v>
                </c:pt>
                <c:pt idx="14">
                  <c:v>211.32054655048896</c:v>
                </c:pt>
                <c:pt idx="15">
                  <c:v>209.9743313968718</c:v>
                </c:pt>
                <c:pt idx="16">
                  <c:v>211.52379063325139</c:v>
                </c:pt>
                <c:pt idx="17">
                  <c:v>215.62228861322467</c:v>
                </c:pt>
                <c:pt idx="18">
                  <c:v>214.26724102668149</c:v>
                </c:pt>
                <c:pt idx="19">
                  <c:v>214.69015824788934</c:v>
                </c:pt>
                <c:pt idx="20">
                  <c:v>217.78758647770835</c:v>
                </c:pt>
                <c:pt idx="21">
                  <c:v>212.76908138639982</c:v>
                </c:pt>
                <c:pt idx="22">
                  <c:v>217.1833583837024</c:v>
                </c:pt>
                <c:pt idx="23">
                  <c:v>216.02703910843138</c:v>
                </c:pt>
                <c:pt idx="24">
                  <c:v>213.77566778052673</c:v>
                </c:pt>
                <c:pt idx="25">
                  <c:v>210.29502442501348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9BC-4A8B-9B78-07A25C46E9A6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6'!$E$79:$AD$79</c:f>
              <c:numCache>
                <c:formatCode>General</c:formatCode>
                <c:ptCount val="26"/>
                <c:pt idx="0">
                  <c:v>223.19</c:v>
                </c:pt>
                <c:pt idx="1">
                  <c:v>221.0468799636451</c:v>
                </c:pt>
                <c:pt idx="2">
                  <c:v>222.26906121447772</c:v>
                </c:pt>
                <c:pt idx="3">
                  <c:v>222.978924938853</c:v>
                </c:pt>
                <c:pt idx="4">
                  <c:v>225.15733654891235</c:v>
                </c:pt>
                <c:pt idx="5">
                  <c:v>222.60929435317414</c:v>
                </c:pt>
                <c:pt idx="6">
                  <c:v>223.4770927071657</c:v>
                </c:pt>
                <c:pt idx="7">
                  <c:v>229.23142429241153</c:v>
                </c:pt>
                <c:pt idx="8">
                  <c:v>231.19305636582101</c:v>
                </c:pt>
                <c:pt idx="9">
                  <c:v>229.07816129670215</c:v>
                </c:pt>
                <c:pt idx="10">
                  <c:v>228.29126328538044</c:v>
                </c:pt>
                <c:pt idx="11">
                  <c:v>225.45243441385122</c:v>
                </c:pt>
                <c:pt idx="12">
                  <c:v>227.27030175829944</c:v>
                </c:pt>
                <c:pt idx="13">
                  <c:v>230.60540190769197</c:v>
                </c:pt>
                <c:pt idx="14">
                  <c:v>231.2676477060794</c:v>
                </c:pt>
                <c:pt idx="15">
                  <c:v>231.9589463595178</c:v>
                </c:pt>
                <c:pt idx="16">
                  <c:v>229.59977588173098</c:v>
                </c:pt>
                <c:pt idx="17">
                  <c:v>233.74148475549958</c:v>
                </c:pt>
                <c:pt idx="18">
                  <c:v>229.7225332533215</c:v>
                </c:pt>
                <c:pt idx="19">
                  <c:v>231.66092616304076</c:v>
                </c:pt>
                <c:pt idx="20">
                  <c:v>225.25225009398136</c:v>
                </c:pt>
                <c:pt idx="21">
                  <c:v>215.81290367005508</c:v>
                </c:pt>
                <c:pt idx="22">
                  <c:v>213.6730663010751</c:v>
                </c:pt>
                <c:pt idx="23">
                  <c:v>210.12924955358372</c:v>
                </c:pt>
                <c:pt idx="24">
                  <c:v>206.00315480306753</c:v>
                </c:pt>
                <c:pt idx="25">
                  <c:v>205.13377302959248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9BC-4A8B-9B78-07A25C46E9A6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6'!$E$80:$AD$80</c:f>
              <c:numCache>
                <c:formatCode>General</c:formatCode>
                <c:ptCount val="26"/>
                <c:pt idx="0">
                  <c:v>223.19</c:v>
                </c:pt>
                <c:pt idx="1">
                  <c:v>225.52548238898996</c:v>
                </c:pt>
                <c:pt idx="2">
                  <c:v>224.97112417503357</c:v>
                </c:pt>
                <c:pt idx="3">
                  <c:v>225.40484162348363</c:v>
                </c:pt>
                <c:pt idx="4">
                  <c:v>229.5520342651881</c:v>
                </c:pt>
                <c:pt idx="5">
                  <c:v>227.53205227842616</c:v>
                </c:pt>
                <c:pt idx="6">
                  <c:v>228.19601233264694</c:v>
                </c:pt>
                <c:pt idx="7">
                  <c:v>222.69169183472442</c:v>
                </c:pt>
                <c:pt idx="8">
                  <c:v>226.36274556672223</c:v>
                </c:pt>
                <c:pt idx="9">
                  <c:v>221.35346322363716</c:v>
                </c:pt>
                <c:pt idx="10">
                  <c:v>218.22736911505055</c:v>
                </c:pt>
                <c:pt idx="11">
                  <c:v>219.88197230905317</c:v>
                </c:pt>
                <c:pt idx="12">
                  <c:v>215.04559325777609</c:v>
                </c:pt>
                <c:pt idx="13">
                  <c:v>218.54536647916663</c:v>
                </c:pt>
                <c:pt idx="14">
                  <c:v>214.75744151241312</c:v>
                </c:pt>
                <c:pt idx="15">
                  <c:v>214.03922922816741</c:v>
                </c:pt>
                <c:pt idx="16">
                  <c:v>212.95598537684401</c:v>
                </c:pt>
                <c:pt idx="17">
                  <c:v>211.1653550796764</c:v>
                </c:pt>
                <c:pt idx="18">
                  <c:v>211.97272586837965</c:v>
                </c:pt>
                <c:pt idx="19">
                  <c:v>211.25758725651315</c:v>
                </c:pt>
                <c:pt idx="20">
                  <c:v>212.6066907866207</c:v>
                </c:pt>
                <c:pt idx="21">
                  <c:v>211.58998832817895</c:v>
                </c:pt>
                <c:pt idx="22">
                  <c:v>209.58384424470083</c:v>
                </c:pt>
                <c:pt idx="23">
                  <c:v>209.3708290666799</c:v>
                </c:pt>
                <c:pt idx="24">
                  <c:v>210.13783589791942</c:v>
                </c:pt>
                <c:pt idx="25">
                  <c:v>215.91550204807953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9BC-4A8B-9B78-07A25C46E9A6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6'!$E$81:$AD$81</c:f>
              <c:numCache>
                <c:formatCode>General</c:formatCode>
                <c:ptCount val="26"/>
                <c:pt idx="0">
                  <c:v>223.19</c:v>
                </c:pt>
                <c:pt idx="1">
                  <c:v>228.08359436973765</c:v>
                </c:pt>
                <c:pt idx="2">
                  <c:v>230.81572082992611</c:v>
                </c:pt>
                <c:pt idx="3">
                  <c:v>233.36840926420487</c:v>
                </c:pt>
                <c:pt idx="4">
                  <c:v>234.71806312946384</c:v>
                </c:pt>
                <c:pt idx="5">
                  <c:v>235.81702971863257</c:v>
                </c:pt>
                <c:pt idx="6">
                  <c:v>238.63244212991037</c:v>
                </c:pt>
                <c:pt idx="7">
                  <c:v>240.43443015074723</c:v>
                </c:pt>
                <c:pt idx="8">
                  <c:v>238.25406808516829</c:v>
                </c:pt>
                <c:pt idx="9">
                  <c:v>241.36837791921954</c:v>
                </c:pt>
                <c:pt idx="10">
                  <c:v>231.85271515445385</c:v>
                </c:pt>
                <c:pt idx="11">
                  <c:v>235.54888425191842</c:v>
                </c:pt>
                <c:pt idx="12">
                  <c:v>231.00726489501494</c:v>
                </c:pt>
                <c:pt idx="13">
                  <c:v>231.24811194525913</c:v>
                </c:pt>
                <c:pt idx="14">
                  <c:v>233.03982197507551</c:v>
                </c:pt>
                <c:pt idx="15">
                  <c:v>236.26297315565995</c:v>
                </c:pt>
                <c:pt idx="16">
                  <c:v>234.38379486778703</c:v>
                </c:pt>
                <c:pt idx="17">
                  <c:v>229.39100705282976</c:v>
                </c:pt>
                <c:pt idx="18">
                  <c:v>228.45028474357457</c:v>
                </c:pt>
                <c:pt idx="19">
                  <c:v>232.70830433803783</c:v>
                </c:pt>
                <c:pt idx="20">
                  <c:v>233.34284498889198</c:v>
                </c:pt>
                <c:pt idx="21">
                  <c:v>236.71057470199599</c:v>
                </c:pt>
                <c:pt idx="22">
                  <c:v>236.88172458890867</c:v>
                </c:pt>
                <c:pt idx="23">
                  <c:v>227.17285591951486</c:v>
                </c:pt>
                <c:pt idx="24">
                  <c:v>228.57740222480737</c:v>
                </c:pt>
                <c:pt idx="25">
                  <c:v>226.17169146660947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9BC-4A8B-9B78-07A25C46E9A6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6'!$E$82:$AD$82</c:f>
              <c:numCache>
                <c:formatCode>General</c:formatCode>
                <c:ptCount val="26"/>
                <c:pt idx="0">
                  <c:v>223.19</c:v>
                </c:pt>
                <c:pt idx="1">
                  <c:v>220.30378451602252</c:v>
                </c:pt>
                <c:pt idx="2">
                  <c:v>223.76421807638994</c:v>
                </c:pt>
                <c:pt idx="3">
                  <c:v>220.82619119230819</c:v>
                </c:pt>
                <c:pt idx="4">
                  <c:v>217.0641365971623</c:v>
                </c:pt>
                <c:pt idx="5">
                  <c:v>220.6951821501865</c:v>
                </c:pt>
                <c:pt idx="6">
                  <c:v>217.35964148241331</c:v>
                </c:pt>
                <c:pt idx="7">
                  <c:v>213.50530444778551</c:v>
                </c:pt>
                <c:pt idx="8">
                  <c:v>219.49030276206719</c:v>
                </c:pt>
                <c:pt idx="9">
                  <c:v>219.86810436975793</c:v>
                </c:pt>
                <c:pt idx="10">
                  <c:v>216.62137432047041</c:v>
                </c:pt>
                <c:pt idx="11">
                  <c:v>217.88435993247364</c:v>
                </c:pt>
                <c:pt idx="12">
                  <c:v>216.40873845907132</c:v>
                </c:pt>
                <c:pt idx="13">
                  <c:v>216.57227435806425</c:v>
                </c:pt>
                <c:pt idx="14">
                  <c:v>218.99309174533383</c:v>
                </c:pt>
                <c:pt idx="15">
                  <c:v>222.71805506494425</c:v>
                </c:pt>
                <c:pt idx="16">
                  <c:v>224.67135836935165</c:v>
                </c:pt>
                <c:pt idx="17">
                  <c:v>230.16247164407775</c:v>
                </c:pt>
                <c:pt idx="18">
                  <c:v>221.90043839437701</c:v>
                </c:pt>
                <c:pt idx="19">
                  <c:v>223.4425225302075</c:v>
                </c:pt>
                <c:pt idx="20">
                  <c:v>226.68311307629986</c:v>
                </c:pt>
                <c:pt idx="21">
                  <c:v>228.90618780473127</c:v>
                </c:pt>
                <c:pt idx="22">
                  <c:v>234.93669681175035</c:v>
                </c:pt>
                <c:pt idx="23">
                  <c:v>230.07932128351518</c:v>
                </c:pt>
                <c:pt idx="24">
                  <c:v>232.48979119827615</c:v>
                </c:pt>
                <c:pt idx="25">
                  <c:v>234.06864801929714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9BC-4A8B-9B78-07A25C46E9A6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6'!$E$83:$AD$83</c:f>
              <c:numCache>
                <c:formatCode>General</c:formatCode>
                <c:ptCount val="26"/>
                <c:pt idx="0">
                  <c:v>223.19</c:v>
                </c:pt>
                <c:pt idx="1">
                  <c:v>220.91263842843787</c:v>
                </c:pt>
                <c:pt idx="2">
                  <c:v>221.94111655089611</c:v>
                </c:pt>
                <c:pt idx="3">
                  <c:v>224.68510492724695</c:v>
                </c:pt>
                <c:pt idx="4">
                  <c:v>221.71150201980578</c:v>
                </c:pt>
                <c:pt idx="5">
                  <c:v>224.31841706379504</c:v>
                </c:pt>
                <c:pt idx="6">
                  <c:v>220.35629875613057</c:v>
                </c:pt>
                <c:pt idx="7">
                  <c:v>225.97607536946154</c:v>
                </c:pt>
                <c:pt idx="8">
                  <c:v>228.83866123087361</c:v>
                </c:pt>
                <c:pt idx="9">
                  <c:v>228.25295729360968</c:v>
                </c:pt>
                <c:pt idx="10">
                  <c:v>221.81089232049089</c:v>
                </c:pt>
                <c:pt idx="11">
                  <c:v>220.07439280621844</c:v>
                </c:pt>
                <c:pt idx="12">
                  <c:v>219.11673220607659</c:v>
                </c:pt>
                <c:pt idx="13">
                  <c:v>221.27146122142426</c:v>
                </c:pt>
                <c:pt idx="14">
                  <c:v>218.97690276527854</c:v>
                </c:pt>
                <c:pt idx="15">
                  <c:v>222.35110038099299</c:v>
                </c:pt>
                <c:pt idx="16">
                  <c:v>219.57964610237667</c:v>
                </c:pt>
                <c:pt idx="17">
                  <c:v>219.31108602783644</c:v>
                </c:pt>
                <c:pt idx="18">
                  <c:v>222.35077064507902</c:v>
                </c:pt>
                <c:pt idx="19">
                  <c:v>225.62723405442301</c:v>
                </c:pt>
                <c:pt idx="20">
                  <c:v>226.383225025299</c:v>
                </c:pt>
                <c:pt idx="21">
                  <c:v>225.88010578496943</c:v>
                </c:pt>
                <c:pt idx="22">
                  <c:v>231.35624439271135</c:v>
                </c:pt>
                <c:pt idx="23">
                  <c:v>233.44655397960696</c:v>
                </c:pt>
                <c:pt idx="24">
                  <c:v>232.86075728310246</c:v>
                </c:pt>
                <c:pt idx="25">
                  <c:v>233.80203342348551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9BC-4A8B-9B78-07A25C46E9A6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6'!$E$84:$AD$84</c:f>
              <c:numCache>
                <c:formatCode>General</c:formatCode>
                <c:ptCount val="26"/>
                <c:pt idx="0">
                  <c:v>223.19</c:v>
                </c:pt>
                <c:pt idx="1">
                  <c:v>218.49982037538638</c:v>
                </c:pt>
                <c:pt idx="2">
                  <c:v>215.90542506777868</c:v>
                </c:pt>
                <c:pt idx="3">
                  <c:v>217.51070613026957</c:v>
                </c:pt>
                <c:pt idx="4">
                  <c:v>217.57747207804081</c:v>
                </c:pt>
                <c:pt idx="5">
                  <c:v>216.50917473631714</c:v>
                </c:pt>
                <c:pt idx="6">
                  <c:v>215.17307415895513</c:v>
                </c:pt>
                <c:pt idx="7">
                  <c:v>217.20580015432415</c:v>
                </c:pt>
                <c:pt idx="8">
                  <c:v>214.39546564533188</c:v>
                </c:pt>
                <c:pt idx="9">
                  <c:v>213.06907760180837</c:v>
                </c:pt>
                <c:pt idx="10">
                  <c:v>209.82602267132336</c:v>
                </c:pt>
                <c:pt idx="11">
                  <c:v>216.03168562343819</c:v>
                </c:pt>
                <c:pt idx="12">
                  <c:v>214.14427398023244</c:v>
                </c:pt>
                <c:pt idx="13">
                  <c:v>212.4625241100313</c:v>
                </c:pt>
                <c:pt idx="14">
                  <c:v>213.42269694265181</c:v>
                </c:pt>
                <c:pt idx="15">
                  <c:v>211.10600721141435</c:v>
                </c:pt>
                <c:pt idx="16">
                  <c:v>213.23440792573703</c:v>
                </c:pt>
                <c:pt idx="17">
                  <c:v>214.11876762015189</c:v>
                </c:pt>
                <c:pt idx="18">
                  <c:v>216.79559543838533</c:v>
                </c:pt>
                <c:pt idx="19">
                  <c:v>221.70141497151721</c:v>
                </c:pt>
                <c:pt idx="20">
                  <c:v>217.97354494459069</c:v>
                </c:pt>
                <c:pt idx="21">
                  <c:v>219.44823813356123</c:v>
                </c:pt>
                <c:pt idx="22">
                  <c:v>217.60466269577748</c:v>
                </c:pt>
                <c:pt idx="23">
                  <c:v>221.05514636570942</c:v>
                </c:pt>
                <c:pt idx="24">
                  <c:v>225.19742456684074</c:v>
                </c:pt>
                <c:pt idx="25">
                  <c:v>221.47061616365082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9BC-4A8B-9B78-07A25C46E9A6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6'!$E$85:$AD$85</c:f>
              <c:numCache>
                <c:formatCode>General</c:formatCode>
                <c:ptCount val="26"/>
                <c:pt idx="0">
                  <c:v>223.19</c:v>
                </c:pt>
                <c:pt idx="1">
                  <c:v>219.21952120234801</c:v>
                </c:pt>
                <c:pt idx="2">
                  <c:v>216.62961996520571</c:v>
                </c:pt>
                <c:pt idx="3">
                  <c:v>219.13611674223966</c:v>
                </c:pt>
                <c:pt idx="4">
                  <c:v>222.81269481051885</c:v>
                </c:pt>
                <c:pt idx="5">
                  <c:v>221.94283573171998</c:v>
                </c:pt>
                <c:pt idx="6">
                  <c:v>224.12711309504874</c:v>
                </c:pt>
                <c:pt idx="7">
                  <c:v>226.74205039817681</c:v>
                </c:pt>
                <c:pt idx="8">
                  <c:v>225.1732835249903</c:v>
                </c:pt>
                <c:pt idx="9">
                  <c:v>225.42602958088133</c:v>
                </c:pt>
                <c:pt idx="10">
                  <c:v>226.89221439366233</c:v>
                </c:pt>
                <c:pt idx="11">
                  <c:v>227.20044389975399</c:v>
                </c:pt>
                <c:pt idx="12">
                  <c:v>229.4007818220727</c:v>
                </c:pt>
                <c:pt idx="13">
                  <c:v>231.05227394383837</c:v>
                </c:pt>
                <c:pt idx="14">
                  <c:v>231.67051539811035</c:v>
                </c:pt>
                <c:pt idx="15">
                  <c:v>224.86193723704565</c:v>
                </c:pt>
                <c:pt idx="16">
                  <c:v>228.17255147802987</c:v>
                </c:pt>
                <c:pt idx="17">
                  <c:v>226.80286195895266</c:v>
                </c:pt>
                <c:pt idx="18">
                  <c:v>227.04716431123717</c:v>
                </c:pt>
                <c:pt idx="19">
                  <c:v>225.07570668859393</c:v>
                </c:pt>
                <c:pt idx="20">
                  <c:v>222.21809271026206</c:v>
                </c:pt>
                <c:pt idx="21">
                  <c:v>221.16758800381834</c:v>
                </c:pt>
                <c:pt idx="22">
                  <c:v>227.23928608409815</c:v>
                </c:pt>
                <c:pt idx="23">
                  <c:v>229.8308919243309</c:v>
                </c:pt>
                <c:pt idx="24">
                  <c:v>229.94430021053779</c:v>
                </c:pt>
                <c:pt idx="25">
                  <c:v>226.99601700345713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9BC-4A8B-9B78-07A25C46E9A6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6'!$E$86:$AD$86</c:f>
              <c:numCache>
                <c:formatCode>General</c:formatCode>
                <c:ptCount val="26"/>
                <c:pt idx="0">
                  <c:v>223.19</c:v>
                </c:pt>
                <c:pt idx="1">
                  <c:v>221.05083905913267</c:v>
                </c:pt>
                <c:pt idx="2">
                  <c:v>218.33050117074785</c:v>
                </c:pt>
                <c:pt idx="3">
                  <c:v>221.92127755432492</c:v>
                </c:pt>
                <c:pt idx="4">
                  <c:v>225.05627888810545</c:v>
                </c:pt>
                <c:pt idx="5">
                  <c:v>222.8381882496071</c:v>
                </c:pt>
                <c:pt idx="6">
                  <c:v>226.43090068533681</c:v>
                </c:pt>
                <c:pt idx="7">
                  <c:v>230.31296674395134</c:v>
                </c:pt>
                <c:pt idx="8">
                  <c:v>230.4529096210963</c:v>
                </c:pt>
                <c:pt idx="9">
                  <c:v>226.2768420859984</c:v>
                </c:pt>
                <c:pt idx="10">
                  <c:v>225.64101407217024</c:v>
                </c:pt>
                <c:pt idx="11">
                  <c:v>227.05746295905087</c:v>
                </c:pt>
                <c:pt idx="12">
                  <c:v>228.72253149037761</c:v>
                </c:pt>
                <c:pt idx="13">
                  <c:v>228.07388487287838</c:v>
                </c:pt>
                <c:pt idx="14">
                  <c:v>228.18010848638812</c:v>
                </c:pt>
                <c:pt idx="15">
                  <c:v>225.19000199581947</c:v>
                </c:pt>
                <c:pt idx="16">
                  <c:v>223.85903272328122</c:v>
                </c:pt>
                <c:pt idx="17">
                  <c:v>226.28729972827725</c:v>
                </c:pt>
                <c:pt idx="18">
                  <c:v>227.85797741466337</c:v>
                </c:pt>
                <c:pt idx="19">
                  <c:v>224.64972254790322</c:v>
                </c:pt>
                <c:pt idx="20">
                  <c:v>226.39440448831871</c:v>
                </c:pt>
                <c:pt idx="21">
                  <c:v>227.19314764905619</c:v>
                </c:pt>
                <c:pt idx="22">
                  <c:v>220.24189043246318</c:v>
                </c:pt>
                <c:pt idx="23">
                  <c:v>216.217644574909</c:v>
                </c:pt>
                <c:pt idx="24">
                  <c:v>218.5165914322647</c:v>
                </c:pt>
                <c:pt idx="25">
                  <c:v>222.35237425877449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9BC-4A8B-9B78-07A25C46E9A6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6'!$E$87:$AD$87</c:f>
              <c:numCache>
                <c:formatCode>General</c:formatCode>
                <c:ptCount val="26"/>
                <c:pt idx="0">
                  <c:v>223.19</c:v>
                </c:pt>
                <c:pt idx="1">
                  <c:v>232.9922761960915</c:v>
                </c:pt>
                <c:pt idx="2">
                  <c:v>236.65343744988488</c:v>
                </c:pt>
                <c:pt idx="3">
                  <c:v>237.27952076305684</c:v>
                </c:pt>
                <c:pt idx="4">
                  <c:v>234.07485615381506</c:v>
                </c:pt>
                <c:pt idx="5">
                  <c:v>229.55027085781123</c:v>
                </c:pt>
                <c:pt idx="6">
                  <c:v>231.88669642166556</c:v>
                </c:pt>
                <c:pt idx="7">
                  <c:v>231.75997674617912</c:v>
                </c:pt>
                <c:pt idx="8">
                  <c:v>226.05693447555927</c:v>
                </c:pt>
                <c:pt idx="9">
                  <c:v>225.51491472390254</c:v>
                </c:pt>
                <c:pt idx="10">
                  <c:v>221.7713467461692</c:v>
                </c:pt>
                <c:pt idx="11">
                  <c:v>226.81886635464051</c:v>
                </c:pt>
                <c:pt idx="12">
                  <c:v>229.67548429967684</c:v>
                </c:pt>
                <c:pt idx="13">
                  <c:v>234.29710683338237</c:v>
                </c:pt>
                <c:pt idx="14">
                  <c:v>237.25791078688874</c:v>
                </c:pt>
                <c:pt idx="15">
                  <c:v>236.73337335870735</c:v>
                </c:pt>
                <c:pt idx="16">
                  <c:v>230.70913595169358</c:v>
                </c:pt>
                <c:pt idx="17">
                  <c:v>232.49983945973005</c:v>
                </c:pt>
                <c:pt idx="18">
                  <c:v>231.83027305796574</c:v>
                </c:pt>
                <c:pt idx="19">
                  <c:v>233.53038626998483</c:v>
                </c:pt>
                <c:pt idx="20">
                  <c:v>240.58106618465939</c:v>
                </c:pt>
                <c:pt idx="21">
                  <c:v>248.97276218887669</c:v>
                </c:pt>
                <c:pt idx="22">
                  <c:v>252.16748762033296</c:v>
                </c:pt>
                <c:pt idx="23">
                  <c:v>256.54114990336967</c:v>
                </c:pt>
                <c:pt idx="24">
                  <c:v>251.83004565970853</c:v>
                </c:pt>
                <c:pt idx="25">
                  <c:v>249.1644135961032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9BC-4A8B-9B78-07A25C46E9A6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6'!$E$88:$AD$88</c:f>
              <c:numCache>
                <c:formatCode>General</c:formatCode>
                <c:ptCount val="26"/>
                <c:pt idx="0">
                  <c:v>223.19</c:v>
                </c:pt>
                <c:pt idx="1">
                  <c:v>220.02199361412877</c:v>
                </c:pt>
                <c:pt idx="2">
                  <c:v>225.07318690475449</c:v>
                </c:pt>
                <c:pt idx="3">
                  <c:v>224.52588088468005</c:v>
                </c:pt>
                <c:pt idx="4">
                  <c:v>229.25876132502958</c:v>
                </c:pt>
                <c:pt idx="5">
                  <c:v>225.69501945388467</c:v>
                </c:pt>
                <c:pt idx="6">
                  <c:v>221.9270109219913</c:v>
                </c:pt>
                <c:pt idx="7">
                  <c:v>221.43655100050424</c:v>
                </c:pt>
                <c:pt idx="8">
                  <c:v>224.2690081220891</c:v>
                </c:pt>
                <c:pt idx="9">
                  <c:v>226.5097672298524</c:v>
                </c:pt>
                <c:pt idx="10">
                  <c:v>230.772840737938</c:v>
                </c:pt>
                <c:pt idx="11">
                  <c:v>227.51729602749552</c:v>
                </c:pt>
                <c:pt idx="12">
                  <c:v>230.63247354233829</c:v>
                </c:pt>
                <c:pt idx="13">
                  <c:v>230.92876552054619</c:v>
                </c:pt>
                <c:pt idx="14">
                  <c:v>229.16850681074581</c:v>
                </c:pt>
                <c:pt idx="15">
                  <c:v>231.67312351695477</c:v>
                </c:pt>
                <c:pt idx="16">
                  <c:v>231.39712266245471</c:v>
                </c:pt>
                <c:pt idx="17">
                  <c:v>235.8341306020275</c:v>
                </c:pt>
                <c:pt idx="18">
                  <c:v>237.64344449613398</c:v>
                </c:pt>
                <c:pt idx="19">
                  <c:v>236.11717061302295</c:v>
                </c:pt>
                <c:pt idx="20">
                  <c:v>232.84754760451412</c:v>
                </c:pt>
                <c:pt idx="21">
                  <c:v>234.09740931143801</c:v>
                </c:pt>
                <c:pt idx="22">
                  <c:v>239.7078057015639</c:v>
                </c:pt>
                <c:pt idx="23">
                  <c:v>236.31529834027219</c:v>
                </c:pt>
                <c:pt idx="24">
                  <c:v>237.95533758333889</c:v>
                </c:pt>
                <c:pt idx="25">
                  <c:v>239.59886415242562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9BC-4A8B-9B78-07A25C46E9A6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6'!$E$89:$AD$89</c:f>
              <c:numCache>
                <c:formatCode>General</c:formatCode>
                <c:ptCount val="26"/>
                <c:pt idx="0">
                  <c:v>223.19</c:v>
                </c:pt>
                <c:pt idx="1">
                  <c:v>221.78440611371485</c:v>
                </c:pt>
                <c:pt idx="2">
                  <c:v>217.85357858745971</c:v>
                </c:pt>
                <c:pt idx="3">
                  <c:v>217.51680402409627</c:v>
                </c:pt>
                <c:pt idx="4">
                  <c:v>221.79826777525369</c:v>
                </c:pt>
                <c:pt idx="5">
                  <c:v>216.76838178657823</c:v>
                </c:pt>
                <c:pt idx="6">
                  <c:v>216.63938493292872</c:v>
                </c:pt>
                <c:pt idx="7">
                  <c:v>219.92647274261924</c:v>
                </c:pt>
                <c:pt idx="8">
                  <c:v>220.90376212910886</c:v>
                </c:pt>
                <c:pt idx="9">
                  <c:v>215.9711958249238</c:v>
                </c:pt>
                <c:pt idx="10">
                  <c:v>215.75978947886421</c:v>
                </c:pt>
                <c:pt idx="11">
                  <c:v>215.9474798152639</c:v>
                </c:pt>
                <c:pt idx="12">
                  <c:v>225.48696231919428</c:v>
                </c:pt>
                <c:pt idx="13">
                  <c:v>225.6506018135012</c:v>
                </c:pt>
                <c:pt idx="14">
                  <c:v>224.31175020218905</c:v>
                </c:pt>
                <c:pt idx="15">
                  <c:v>226.91460403913868</c:v>
                </c:pt>
                <c:pt idx="16">
                  <c:v>229.58108461483707</c:v>
                </c:pt>
                <c:pt idx="17">
                  <c:v>231.69097959786387</c:v>
                </c:pt>
                <c:pt idx="18">
                  <c:v>232.11365567359019</c:v>
                </c:pt>
                <c:pt idx="19">
                  <c:v>228.23603917215218</c:v>
                </c:pt>
                <c:pt idx="20">
                  <c:v>231.93374448086479</c:v>
                </c:pt>
                <c:pt idx="21">
                  <c:v>228.02963072236463</c:v>
                </c:pt>
                <c:pt idx="22">
                  <c:v>223.65880107101771</c:v>
                </c:pt>
                <c:pt idx="23">
                  <c:v>225.0744158694535</c:v>
                </c:pt>
                <c:pt idx="24">
                  <c:v>223.3389511827767</c:v>
                </c:pt>
                <c:pt idx="25">
                  <c:v>226.00776638599612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9BC-4A8B-9B78-07A25C46E9A6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6'!$E$90:$AD$90</c:f>
              <c:numCache>
                <c:formatCode>General</c:formatCode>
                <c:ptCount val="26"/>
                <c:pt idx="0">
                  <c:v>223.19</c:v>
                </c:pt>
                <c:pt idx="1">
                  <c:v>221.15111378769672</c:v>
                </c:pt>
                <c:pt idx="2">
                  <c:v>220.82417933027568</c:v>
                </c:pt>
                <c:pt idx="3">
                  <c:v>222.87800237482287</c:v>
                </c:pt>
                <c:pt idx="4">
                  <c:v>226.16546503034306</c:v>
                </c:pt>
                <c:pt idx="5">
                  <c:v>229.31493084910838</c:v>
                </c:pt>
                <c:pt idx="6">
                  <c:v>232.5590757053802</c:v>
                </c:pt>
                <c:pt idx="7">
                  <c:v>240.81295483330598</c:v>
                </c:pt>
                <c:pt idx="8">
                  <c:v>243.08171095161737</c:v>
                </c:pt>
                <c:pt idx="9">
                  <c:v>241.48968945541424</c:v>
                </c:pt>
                <c:pt idx="10">
                  <c:v>236.60511216224981</c:v>
                </c:pt>
                <c:pt idx="11">
                  <c:v>234.6033937528268</c:v>
                </c:pt>
                <c:pt idx="12">
                  <c:v>235.69353928475331</c:v>
                </c:pt>
                <c:pt idx="13">
                  <c:v>237.50858836368261</c:v>
                </c:pt>
                <c:pt idx="14">
                  <c:v>234.57150142979995</c:v>
                </c:pt>
                <c:pt idx="15">
                  <c:v>237.85546602566671</c:v>
                </c:pt>
                <c:pt idx="16">
                  <c:v>235.75841126006566</c:v>
                </c:pt>
                <c:pt idx="17">
                  <c:v>234.63419517451584</c:v>
                </c:pt>
                <c:pt idx="18">
                  <c:v>233.85111570672541</c:v>
                </c:pt>
                <c:pt idx="19">
                  <c:v>231.88098894577001</c:v>
                </c:pt>
                <c:pt idx="20">
                  <c:v>233.39471882635459</c:v>
                </c:pt>
                <c:pt idx="21">
                  <c:v>234.53504249590921</c:v>
                </c:pt>
                <c:pt idx="22">
                  <c:v>237.40448639499431</c:v>
                </c:pt>
                <c:pt idx="23">
                  <c:v>236.7503622862842</c:v>
                </c:pt>
                <c:pt idx="24">
                  <c:v>235.33809508503811</c:v>
                </c:pt>
                <c:pt idx="25">
                  <c:v>232.49668716587729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9BC-4A8B-9B78-07A25C46E9A6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6'!$E$91:$AD$91</c:f>
              <c:numCache>
                <c:formatCode>General</c:formatCode>
                <c:ptCount val="26"/>
                <c:pt idx="0">
                  <c:v>223.19</c:v>
                </c:pt>
                <c:pt idx="1">
                  <c:v>220.86842979725682</c:v>
                </c:pt>
                <c:pt idx="2">
                  <c:v>223.37998741783059</c:v>
                </c:pt>
                <c:pt idx="3">
                  <c:v>225.58449468790101</c:v>
                </c:pt>
                <c:pt idx="4">
                  <c:v>225.40707069620717</c:v>
                </c:pt>
                <c:pt idx="5">
                  <c:v>223.41241519061302</c:v>
                </c:pt>
                <c:pt idx="6">
                  <c:v>219.21239925442032</c:v>
                </c:pt>
                <c:pt idx="7">
                  <c:v>219.67430167301228</c:v>
                </c:pt>
                <c:pt idx="8">
                  <c:v>214.53166265107163</c:v>
                </c:pt>
                <c:pt idx="9">
                  <c:v>213.96924058899748</c:v>
                </c:pt>
                <c:pt idx="10">
                  <c:v>216.59283896086814</c:v>
                </c:pt>
                <c:pt idx="11">
                  <c:v>217.07761589224395</c:v>
                </c:pt>
                <c:pt idx="12">
                  <c:v>214.29376212983817</c:v>
                </c:pt>
                <c:pt idx="13">
                  <c:v>211.49486802605765</c:v>
                </c:pt>
                <c:pt idx="14">
                  <c:v>208.61545521354077</c:v>
                </c:pt>
                <c:pt idx="15">
                  <c:v>209.28027320446915</c:v>
                </c:pt>
                <c:pt idx="16">
                  <c:v>216.32398889113961</c:v>
                </c:pt>
                <c:pt idx="17">
                  <c:v>210.66236631540966</c:v>
                </c:pt>
                <c:pt idx="18">
                  <c:v>214.62170335107956</c:v>
                </c:pt>
                <c:pt idx="19">
                  <c:v>212.00228421886231</c:v>
                </c:pt>
                <c:pt idx="20">
                  <c:v>211.44690027122104</c:v>
                </c:pt>
                <c:pt idx="21">
                  <c:v>207.98346109884235</c:v>
                </c:pt>
                <c:pt idx="22">
                  <c:v>206.84473038884127</c:v>
                </c:pt>
                <c:pt idx="23">
                  <c:v>212.07206536037057</c:v>
                </c:pt>
                <c:pt idx="24">
                  <c:v>211.07735445455367</c:v>
                </c:pt>
                <c:pt idx="25">
                  <c:v>210.38244121043385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9BC-4A8B-9B78-07A25C46E9A6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6'!$E$92:$AD$92</c:f>
              <c:numCache>
                <c:formatCode>General</c:formatCode>
                <c:ptCount val="26"/>
                <c:pt idx="0">
                  <c:v>223.19</c:v>
                </c:pt>
                <c:pt idx="1">
                  <c:v>224.85008864540305</c:v>
                </c:pt>
                <c:pt idx="2">
                  <c:v>224.00626434066243</c:v>
                </c:pt>
                <c:pt idx="3">
                  <c:v>227.92961148257666</c:v>
                </c:pt>
                <c:pt idx="4">
                  <c:v>225.88521563808595</c:v>
                </c:pt>
                <c:pt idx="5">
                  <c:v>227.52132916123014</c:v>
                </c:pt>
                <c:pt idx="6">
                  <c:v>219.10638950910595</c:v>
                </c:pt>
                <c:pt idx="7">
                  <c:v>217.83288257027863</c:v>
                </c:pt>
                <c:pt idx="8">
                  <c:v>217.75048263452641</c:v>
                </c:pt>
                <c:pt idx="9">
                  <c:v>222.22558632912154</c:v>
                </c:pt>
                <c:pt idx="10">
                  <c:v>223.52610911086515</c:v>
                </c:pt>
                <c:pt idx="11">
                  <c:v>222.39890722682622</c:v>
                </c:pt>
                <c:pt idx="12">
                  <c:v>221.14785346363252</c:v>
                </c:pt>
                <c:pt idx="13">
                  <c:v>223.44105708501644</c:v>
                </c:pt>
                <c:pt idx="14">
                  <c:v>228.25399609919515</c:v>
                </c:pt>
                <c:pt idx="15">
                  <c:v>225.68149550678842</c:v>
                </c:pt>
                <c:pt idx="16">
                  <c:v>222.93379433794405</c:v>
                </c:pt>
                <c:pt idx="17">
                  <c:v>231.66206258911919</c:v>
                </c:pt>
                <c:pt idx="18">
                  <c:v>228.05402400506026</c:v>
                </c:pt>
                <c:pt idx="19">
                  <c:v>230.84068759646766</c:v>
                </c:pt>
                <c:pt idx="20">
                  <c:v>229.71231250549283</c:v>
                </c:pt>
                <c:pt idx="21">
                  <c:v>228.57714835235004</c:v>
                </c:pt>
                <c:pt idx="22">
                  <c:v>235.04066118123106</c:v>
                </c:pt>
                <c:pt idx="23">
                  <c:v>231.00046954072118</c:v>
                </c:pt>
                <c:pt idx="24">
                  <c:v>227.66538958313956</c:v>
                </c:pt>
                <c:pt idx="25">
                  <c:v>228.65903797711542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9BC-4A8B-9B78-07A25C46E9A6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6'!$E$93:$AD$93</c:f>
              <c:numCache>
                <c:formatCode>General</c:formatCode>
                <c:ptCount val="26"/>
                <c:pt idx="0">
                  <c:v>223.19</c:v>
                </c:pt>
                <c:pt idx="1">
                  <c:v>223.66354702536989</c:v>
                </c:pt>
                <c:pt idx="2">
                  <c:v>220.50249371548821</c:v>
                </c:pt>
                <c:pt idx="3">
                  <c:v>217.93609380455834</c:v>
                </c:pt>
                <c:pt idx="4">
                  <c:v>215.96636938794285</c:v>
                </c:pt>
                <c:pt idx="5">
                  <c:v>219.41722354141078</c:v>
                </c:pt>
                <c:pt idx="6">
                  <c:v>222.91431435377604</c:v>
                </c:pt>
                <c:pt idx="7">
                  <c:v>220.65792432846177</c:v>
                </c:pt>
                <c:pt idx="8">
                  <c:v>226.01795181653412</c:v>
                </c:pt>
                <c:pt idx="9">
                  <c:v>220.39785096906928</c:v>
                </c:pt>
                <c:pt idx="10">
                  <c:v>218.83183807833805</c:v>
                </c:pt>
                <c:pt idx="11">
                  <c:v>218.6927395868972</c:v>
                </c:pt>
                <c:pt idx="12">
                  <c:v>221.92463523479478</c:v>
                </c:pt>
                <c:pt idx="13">
                  <c:v>219.94426813140461</c:v>
                </c:pt>
                <c:pt idx="14">
                  <c:v>220.78300010328067</c:v>
                </c:pt>
                <c:pt idx="15">
                  <c:v>219.23137983060246</c:v>
                </c:pt>
                <c:pt idx="16">
                  <c:v>218.77735029021753</c:v>
                </c:pt>
                <c:pt idx="17">
                  <c:v>221.52933782886225</c:v>
                </c:pt>
                <c:pt idx="18">
                  <c:v>223.30490964116925</c:v>
                </c:pt>
                <c:pt idx="19">
                  <c:v>223.20323429545599</c:v>
                </c:pt>
                <c:pt idx="20">
                  <c:v>221.43004371109515</c:v>
                </c:pt>
                <c:pt idx="21">
                  <c:v>225.47105068040713</c:v>
                </c:pt>
                <c:pt idx="22">
                  <c:v>229.56851013402479</c:v>
                </c:pt>
                <c:pt idx="23">
                  <c:v>226.71168652410148</c:v>
                </c:pt>
                <c:pt idx="24">
                  <c:v>228.35424612081502</c:v>
                </c:pt>
                <c:pt idx="25">
                  <c:v>223.51229345165359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9BC-4A8B-9B78-07A25C46E9A6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6'!$E$94:$AD$94</c:f>
              <c:numCache>
                <c:formatCode>General</c:formatCode>
                <c:ptCount val="26"/>
                <c:pt idx="0">
                  <c:v>223.19</c:v>
                </c:pt>
                <c:pt idx="1">
                  <c:v>222.9302491550535</c:v>
                </c:pt>
                <c:pt idx="2">
                  <c:v>221.03764519318611</c:v>
                </c:pt>
                <c:pt idx="3">
                  <c:v>223.56831683932543</c:v>
                </c:pt>
                <c:pt idx="4">
                  <c:v>220.27259442437645</c:v>
                </c:pt>
                <c:pt idx="5">
                  <c:v>220.54259160865737</c:v>
                </c:pt>
                <c:pt idx="6">
                  <c:v>218.69377731978145</c:v>
                </c:pt>
                <c:pt idx="7">
                  <c:v>219.53441324821947</c:v>
                </c:pt>
                <c:pt idx="8">
                  <c:v>214.97648622530673</c:v>
                </c:pt>
                <c:pt idx="9">
                  <c:v>214.31931370755308</c:v>
                </c:pt>
                <c:pt idx="10">
                  <c:v>215.67371302381986</c:v>
                </c:pt>
                <c:pt idx="11">
                  <c:v>215.96644196814034</c:v>
                </c:pt>
                <c:pt idx="12">
                  <c:v>214.72629447587471</c:v>
                </c:pt>
                <c:pt idx="13">
                  <c:v>209.37822811587358</c:v>
                </c:pt>
                <c:pt idx="14">
                  <c:v>209.98537757531892</c:v>
                </c:pt>
                <c:pt idx="15">
                  <c:v>209.96509186082241</c:v>
                </c:pt>
                <c:pt idx="16">
                  <c:v>208.50598119475427</c:v>
                </c:pt>
                <c:pt idx="17">
                  <c:v>212.58042644553188</c:v>
                </c:pt>
                <c:pt idx="18">
                  <c:v>214.75519458884401</c:v>
                </c:pt>
                <c:pt idx="19">
                  <c:v>215.25280004140174</c:v>
                </c:pt>
                <c:pt idx="20">
                  <c:v>213.63286132415831</c:v>
                </c:pt>
                <c:pt idx="21">
                  <c:v>210.74924354679686</c:v>
                </c:pt>
                <c:pt idx="22">
                  <c:v>208.32119267712164</c:v>
                </c:pt>
                <c:pt idx="23">
                  <c:v>211.22416047852749</c:v>
                </c:pt>
                <c:pt idx="24">
                  <c:v>213.2107068982194</c:v>
                </c:pt>
                <c:pt idx="25">
                  <c:v>212.30476419602815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E9BC-4A8B-9B78-07A25C46E9A6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6'!$E$95:$AD$95</c:f>
              <c:numCache>
                <c:formatCode>General</c:formatCode>
                <c:ptCount val="26"/>
                <c:pt idx="0">
                  <c:v>223.19</c:v>
                </c:pt>
                <c:pt idx="1">
                  <c:v>220.85553117813217</c:v>
                </c:pt>
                <c:pt idx="2">
                  <c:v>217.48091614998691</c:v>
                </c:pt>
                <c:pt idx="3">
                  <c:v>221.91384360027627</c:v>
                </c:pt>
                <c:pt idx="4">
                  <c:v>222.25720391848714</c:v>
                </c:pt>
                <c:pt idx="5">
                  <c:v>222.2049201665674</c:v>
                </c:pt>
                <c:pt idx="6">
                  <c:v>219.10952343927124</c:v>
                </c:pt>
                <c:pt idx="7">
                  <c:v>219.59408094056758</c:v>
                </c:pt>
                <c:pt idx="8">
                  <c:v>219.47965906536473</c:v>
                </c:pt>
                <c:pt idx="9">
                  <c:v>219.86735275023028</c:v>
                </c:pt>
                <c:pt idx="10">
                  <c:v>219.03593292321719</c:v>
                </c:pt>
                <c:pt idx="11">
                  <c:v>217.65388695806683</c:v>
                </c:pt>
                <c:pt idx="12">
                  <c:v>216.15559512274791</c:v>
                </c:pt>
                <c:pt idx="13">
                  <c:v>210.83236844270675</c:v>
                </c:pt>
                <c:pt idx="14">
                  <c:v>209.61591862915577</c:v>
                </c:pt>
                <c:pt idx="15">
                  <c:v>211.30141794802273</c:v>
                </c:pt>
                <c:pt idx="16">
                  <c:v>211.97228622400954</c:v>
                </c:pt>
                <c:pt idx="17">
                  <c:v>219.01813529381209</c:v>
                </c:pt>
                <c:pt idx="18">
                  <c:v>223.17867304218609</c:v>
                </c:pt>
                <c:pt idx="19">
                  <c:v>222.70278734845891</c:v>
                </c:pt>
                <c:pt idx="20">
                  <c:v>223.37267789070924</c:v>
                </c:pt>
                <c:pt idx="21">
                  <c:v>229.29488313245477</c:v>
                </c:pt>
                <c:pt idx="22">
                  <c:v>232.43126914964918</c:v>
                </c:pt>
                <c:pt idx="23">
                  <c:v>231.21426406907048</c:v>
                </c:pt>
                <c:pt idx="24">
                  <c:v>235.00933461745197</c:v>
                </c:pt>
                <c:pt idx="25">
                  <c:v>236.21580481396751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E9BC-4A8B-9B78-07A25C46E9A6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6'!$E$96:$AD$96</c:f>
              <c:numCache>
                <c:formatCode>General</c:formatCode>
                <c:ptCount val="26"/>
                <c:pt idx="0">
                  <c:v>223.19</c:v>
                </c:pt>
                <c:pt idx="1">
                  <c:v>225.26706530838774</c:v>
                </c:pt>
                <c:pt idx="2">
                  <c:v>225.70168392145976</c:v>
                </c:pt>
                <c:pt idx="3">
                  <c:v>228.93728786418822</c:v>
                </c:pt>
                <c:pt idx="4">
                  <c:v>230.93888805202241</c:v>
                </c:pt>
                <c:pt idx="5">
                  <c:v>236.67845510734497</c:v>
                </c:pt>
                <c:pt idx="6">
                  <c:v>235.71084386432247</c:v>
                </c:pt>
                <c:pt idx="7">
                  <c:v>240.40285513238567</c:v>
                </c:pt>
                <c:pt idx="8">
                  <c:v>236.82569843490231</c:v>
                </c:pt>
                <c:pt idx="9">
                  <c:v>243.53506260176042</c:v>
                </c:pt>
                <c:pt idx="10">
                  <c:v>237.69052816377427</c:v>
                </c:pt>
                <c:pt idx="11">
                  <c:v>235.05828063417979</c:v>
                </c:pt>
                <c:pt idx="12">
                  <c:v>232.11020759241009</c:v>
                </c:pt>
                <c:pt idx="13">
                  <c:v>227.44610987649762</c:v>
                </c:pt>
                <c:pt idx="14">
                  <c:v>223.3772669369225</c:v>
                </c:pt>
                <c:pt idx="15">
                  <c:v>226.28811418227522</c:v>
                </c:pt>
                <c:pt idx="16">
                  <c:v>225.9930401867712</c:v>
                </c:pt>
                <c:pt idx="17">
                  <c:v>227.38988193133824</c:v>
                </c:pt>
                <c:pt idx="18">
                  <c:v>230.47630808879873</c:v>
                </c:pt>
                <c:pt idx="19">
                  <c:v>230.98591457393763</c:v>
                </c:pt>
                <c:pt idx="20">
                  <c:v>240.73268938275254</c:v>
                </c:pt>
                <c:pt idx="21">
                  <c:v>244.91991528876864</c:v>
                </c:pt>
                <c:pt idx="22">
                  <c:v>241.9680850205356</c:v>
                </c:pt>
                <c:pt idx="23">
                  <c:v>242.26729067198355</c:v>
                </c:pt>
                <c:pt idx="24">
                  <c:v>245.49507073717444</c:v>
                </c:pt>
                <c:pt idx="25">
                  <c:v>244.9134536511348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E9BC-4A8B-9B78-07A25C46E9A6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6'!$E$97:$AD$97</c:f>
              <c:numCache>
                <c:formatCode>General</c:formatCode>
                <c:ptCount val="26"/>
                <c:pt idx="0">
                  <c:v>223.19</c:v>
                </c:pt>
                <c:pt idx="1">
                  <c:v>229.37639082192001</c:v>
                </c:pt>
                <c:pt idx="2">
                  <c:v>231.8865394046959</c:v>
                </c:pt>
                <c:pt idx="3">
                  <c:v>230.83369674997763</c:v>
                </c:pt>
                <c:pt idx="4">
                  <c:v>225.87560054962131</c:v>
                </c:pt>
                <c:pt idx="5">
                  <c:v>226.64671696423596</c:v>
                </c:pt>
                <c:pt idx="6">
                  <c:v>229.46120769501505</c:v>
                </c:pt>
                <c:pt idx="7">
                  <c:v>232.98871231539096</c:v>
                </c:pt>
                <c:pt idx="8">
                  <c:v>230.21194306130616</c:v>
                </c:pt>
                <c:pt idx="9">
                  <c:v>229.24992582517021</c:v>
                </c:pt>
                <c:pt idx="10">
                  <c:v>222.73307661189352</c:v>
                </c:pt>
                <c:pt idx="11">
                  <c:v>221.75051964887331</c:v>
                </c:pt>
                <c:pt idx="12">
                  <c:v>226.03939216390597</c:v>
                </c:pt>
                <c:pt idx="13">
                  <c:v>230.63157412698254</c:v>
                </c:pt>
                <c:pt idx="14">
                  <c:v>228.63314621511748</c:v>
                </c:pt>
                <c:pt idx="15">
                  <c:v>224.07543675370792</c:v>
                </c:pt>
                <c:pt idx="16">
                  <c:v>223.39867104543652</c:v>
                </c:pt>
                <c:pt idx="17">
                  <c:v>221.97858639439048</c:v>
                </c:pt>
                <c:pt idx="18">
                  <c:v>224.06371855339233</c:v>
                </c:pt>
                <c:pt idx="19">
                  <c:v>222.33181756208128</c:v>
                </c:pt>
                <c:pt idx="20">
                  <c:v>220.92757181303085</c:v>
                </c:pt>
                <c:pt idx="21">
                  <c:v>218.32561240839829</c:v>
                </c:pt>
                <c:pt idx="22">
                  <c:v>220.27173634202822</c:v>
                </c:pt>
                <c:pt idx="23">
                  <c:v>223.14407171273439</c:v>
                </c:pt>
                <c:pt idx="24">
                  <c:v>231.03050790513771</c:v>
                </c:pt>
                <c:pt idx="25">
                  <c:v>223.86510121682718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E9BC-4A8B-9B78-07A25C46E9A6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6'!$E$98:$AD$98</c:f>
              <c:numCache>
                <c:formatCode>General</c:formatCode>
                <c:ptCount val="26"/>
                <c:pt idx="0">
                  <c:v>223.19</c:v>
                </c:pt>
                <c:pt idx="1">
                  <c:v>224.45244355065347</c:v>
                </c:pt>
                <c:pt idx="2">
                  <c:v>217.97581739871865</c:v>
                </c:pt>
                <c:pt idx="3">
                  <c:v>218.31442783212256</c:v>
                </c:pt>
                <c:pt idx="4">
                  <c:v>214.64160046242242</c:v>
                </c:pt>
                <c:pt idx="5">
                  <c:v>220.97068569667223</c:v>
                </c:pt>
                <c:pt idx="6">
                  <c:v>218.5340933935509</c:v>
                </c:pt>
                <c:pt idx="7">
                  <c:v>218.27479527994345</c:v>
                </c:pt>
                <c:pt idx="8">
                  <c:v>216.10126399304676</c:v>
                </c:pt>
                <c:pt idx="9">
                  <c:v>216.15167069880687</c:v>
                </c:pt>
                <c:pt idx="10">
                  <c:v>217.38031396793252</c:v>
                </c:pt>
                <c:pt idx="11">
                  <c:v>213.71558751043213</c:v>
                </c:pt>
                <c:pt idx="12">
                  <c:v>212.80900921297217</c:v>
                </c:pt>
                <c:pt idx="13">
                  <c:v>214.65998580881234</c:v>
                </c:pt>
                <c:pt idx="14">
                  <c:v>213.10666147307899</c:v>
                </c:pt>
                <c:pt idx="15">
                  <c:v>213.03594238814296</c:v>
                </c:pt>
                <c:pt idx="16">
                  <c:v>216.92728027675324</c:v>
                </c:pt>
                <c:pt idx="17">
                  <c:v>214.6944630183956</c:v>
                </c:pt>
                <c:pt idx="18">
                  <c:v>215.80314415809622</c:v>
                </c:pt>
                <c:pt idx="19">
                  <c:v>215.83573428347361</c:v>
                </c:pt>
                <c:pt idx="20">
                  <c:v>220.21627901831602</c:v>
                </c:pt>
                <c:pt idx="21">
                  <c:v>217.70835404913521</c:v>
                </c:pt>
                <c:pt idx="22">
                  <c:v>217.06464566459866</c:v>
                </c:pt>
                <c:pt idx="23">
                  <c:v>224.15981385385317</c:v>
                </c:pt>
                <c:pt idx="24">
                  <c:v>222.50762254790132</c:v>
                </c:pt>
                <c:pt idx="25">
                  <c:v>221.38073588514195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E9BC-4A8B-9B78-07A25C46E9A6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6'!$E$99:$AD$99</c:f>
              <c:numCache>
                <c:formatCode>General</c:formatCode>
                <c:ptCount val="26"/>
                <c:pt idx="0">
                  <c:v>223.19</c:v>
                </c:pt>
                <c:pt idx="1">
                  <c:v>224.8817709932494</c:v>
                </c:pt>
                <c:pt idx="2">
                  <c:v>229.97417555879147</c:v>
                </c:pt>
                <c:pt idx="3">
                  <c:v>229.68479346372817</c:v>
                </c:pt>
                <c:pt idx="4">
                  <c:v>225.87134027492149</c:v>
                </c:pt>
                <c:pt idx="5">
                  <c:v>230.29624937962825</c:v>
                </c:pt>
                <c:pt idx="6">
                  <c:v>227.51778050318811</c:v>
                </c:pt>
                <c:pt idx="7">
                  <c:v>227.47858033910126</c:v>
                </c:pt>
                <c:pt idx="8">
                  <c:v>230.7138742099645</c:v>
                </c:pt>
                <c:pt idx="9">
                  <c:v>228.82629394166457</c:v>
                </c:pt>
                <c:pt idx="10">
                  <c:v>231.84852125684736</c:v>
                </c:pt>
                <c:pt idx="11">
                  <c:v>232.25488702833977</c:v>
                </c:pt>
                <c:pt idx="12">
                  <c:v>231.11335722400074</c:v>
                </c:pt>
                <c:pt idx="13">
                  <c:v>232.6913493955112</c:v>
                </c:pt>
                <c:pt idx="14">
                  <c:v>229.18119613844738</c:v>
                </c:pt>
                <c:pt idx="15">
                  <c:v>232.16289399686553</c:v>
                </c:pt>
                <c:pt idx="16">
                  <c:v>230.4920115223855</c:v>
                </c:pt>
                <c:pt idx="17">
                  <c:v>231.48682108706171</c:v>
                </c:pt>
                <c:pt idx="18">
                  <c:v>228.314377020113</c:v>
                </c:pt>
                <c:pt idx="19">
                  <c:v>231.22241671198083</c:v>
                </c:pt>
                <c:pt idx="20">
                  <c:v>229.526242072016</c:v>
                </c:pt>
                <c:pt idx="21">
                  <c:v>234.64011635483871</c:v>
                </c:pt>
                <c:pt idx="22">
                  <c:v>236.23074351497078</c:v>
                </c:pt>
                <c:pt idx="23">
                  <c:v>240.68654540084628</c:v>
                </c:pt>
                <c:pt idx="24">
                  <c:v>246.31134046610427</c:v>
                </c:pt>
                <c:pt idx="25">
                  <c:v>243.70443268080734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E9BC-4A8B-9B78-07A25C46E9A6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6'!$E$100:$AD$100</c:f>
              <c:numCache>
                <c:formatCode>General</c:formatCode>
                <c:ptCount val="26"/>
                <c:pt idx="0">
                  <c:v>223.19</c:v>
                </c:pt>
                <c:pt idx="1">
                  <c:v>223.3081336267544</c:v>
                </c:pt>
                <c:pt idx="2">
                  <c:v>226.59804800729967</c:v>
                </c:pt>
                <c:pt idx="3">
                  <c:v>230.74370147081186</c:v>
                </c:pt>
                <c:pt idx="4">
                  <c:v>233.42566527337442</c:v>
                </c:pt>
                <c:pt idx="5">
                  <c:v>228.73194381874615</c:v>
                </c:pt>
                <c:pt idx="6">
                  <c:v>223.4517726887623</c:v>
                </c:pt>
                <c:pt idx="7">
                  <c:v>226.19818831856625</c:v>
                </c:pt>
                <c:pt idx="8">
                  <c:v>223.4617436777288</c:v>
                </c:pt>
                <c:pt idx="9">
                  <c:v>220.76149247848639</c:v>
                </c:pt>
                <c:pt idx="10">
                  <c:v>226.05082553641051</c:v>
                </c:pt>
                <c:pt idx="11">
                  <c:v>222.10649884349391</c:v>
                </c:pt>
                <c:pt idx="12">
                  <c:v>227.15039397637042</c:v>
                </c:pt>
                <c:pt idx="13">
                  <c:v>221.53412909625197</c:v>
                </c:pt>
                <c:pt idx="14">
                  <c:v>222.52994883876892</c:v>
                </c:pt>
                <c:pt idx="15">
                  <c:v>225.73009248303194</c:v>
                </c:pt>
                <c:pt idx="16">
                  <c:v>229.49412643109471</c:v>
                </c:pt>
                <c:pt idx="17">
                  <c:v>224.74793373478545</c:v>
                </c:pt>
                <c:pt idx="18">
                  <c:v>221.83336503817489</c:v>
                </c:pt>
                <c:pt idx="19">
                  <c:v>220.34723868330906</c:v>
                </c:pt>
                <c:pt idx="20">
                  <c:v>221.86477686284206</c:v>
                </c:pt>
                <c:pt idx="21">
                  <c:v>221.02876348220664</c:v>
                </c:pt>
                <c:pt idx="22">
                  <c:v>222.80126619677364</c:v>
                </c:pt>
                <c:pt idx="23">
                  <c:v>219.58305260123163</c:v>
                </c:pt>
                <c:pt idx="24">
                  <c:v>222.22707502602572</c:v>
                </c:pt>
                <c:pt idx="25">
                  <c:v>222.02510345929073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E9BC-4A8B-9B78-07A25C46E9A6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6'!$E$101:$AD$101</c:f>
              <c:numCache>
                <c:formatCode>General</c:formatCode>
                <c:ptCount val="26"/>
                <c:pt idx="0">
                  <c:v>223.19</c:v>
                </c:pt>
                <c:pt idx="1">
                  <c:v>222.41240416717574</c:v>
                </c:pt>
                <c:pt idx="2">
                  <c:v>217.30479679880256</c:v>
                </c:pt>
                <c:pt idx="3">
                  <c:v>220.87512212793044</c:v>
                </c:pt>
                <c:pt idx="4">
                  <c:v>219.9330257249656</c:v>
                </c:pt>
                <c:pt idx="5">
                  <c:v>217.56100890318865</c:v>
                </c:pt>
                <c:pt idx="6">
                  <c:v>216.90051709366446</c:v>
                </c:pt>
                <c:pt idx="7">
                  <c:v>218.35462280104713</c:v>
                </c:pt>
                <c:pt idx="8">
                  <c:v>218.20331786676556</c:v>
                </c:pt>
                <c:pt idx="9">
                  <c:v>215.74240348863614</c:v>
                </c:pt>
                <c:pt idx="10">
                  <c:v>216.82763613243588</c:v>
                </c:pt>
                <c:pt idx="11">
                  <c:v>213.15307361498799</c:v>
                </c:pt>
                <c:pt idx="12">
                  <c:v>207.88405099749929</c:v>
                </c:pt>
                <c:pt idx="13">
                  <c:v>207.71004107864002</c:v>
                </c:pt>
                <c:pt idx="14">
                  <c:v>207.68690481297472</c:v>
                </c:pt>
                <c:pt idx="15">
                  <c:v>208.39087953953876</c:v>
                </c:pt>
                <c:pt idx="16">
                  <c:v>206.48776576463166</c:v>
                </c:pt>
                <c:pt idx="17">
                  <c:v>209.64777206601693</c:v>
                </c:pt>
                <c:pt idx="18">
                  <c:v>208.3004741175917</c:v>
                </c:pt>
                <c:pt idx="19">
                  <c:v>207.42027178392928</c:v>
                </c:pt>
                <c:pt idx="20">
                  <c:v>209.33730684117029</c:v>
                </c:pt>
                <c:pt idx="21">
                  <c:v>212.80438213853677</c:v>
                </c:pt>
                <c:pt idx="22">
                  <c:v>210.74200953956321</c:v>
                </c:pt>
                <c:pt idx="23">
                  <c:v>207.09680968970784</c:v>
                </c:pt>
                <c:pt idx="24">
                  <c:v>206.41579482266516</c:v>
                </c:pt>
                <c:pt idx="25">
                  <c:v>207.94475741716565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E9BC-4A8B-9B78-07A25C46E9A6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BrownianMotion!#REF!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9BC-4A8B-9B78-07A25C46E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30543"/>
        <c:axId val="385231375"/>
      </c:lineChart>
      <c:catAx>
        <c:axId val="38523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1375"/>
        <c:crosses val="autoZero"/>
        <c:auto val="1"/>
        <c:lblAlgn val="ctr"/>
        <c:lblOffset val="100"/>
        <c:noMultiLvlLbl val="0"/>
      </c:catAx>
      <c:valAx>
        <c:axId val="385231375"/>
        <c:scaling>
          <c:orientation val="minMax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58140</xdr:colOff>
      <xdr:row>43</xdr:row>
      <xdr:rowOff>85599</xdr:rowOff>
    </xdr:from>
    <xdr:to>
      <xdr:col>32</xdr:col>
      <xdr:colOff>49481</xdr:colOff>
      <xdr:row>73</xdr:row>
      <xdr:rowOff>136072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DBD12E-650C-4161-B3B3-0CBEC2934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67416</xdr:colOff>
      <xdr:row>3</xdr:row>
      <xdr:rowOff>39831</xdr:rowOff>
    </xdr:from>
    <xdr:to>
      <xdr:col>32</xdr:col>
      <xdr:colOff>24742</xdr:colOff>
      <xdr:row>42</xdr:row>
      <xdr:rowOff>136071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DF164C-56F7-4A96-AADD-5E0F0BCF0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210170</xdr:colOff>
      <xdr:row>1</xdr:row>
      <xdr:rowOff>0</xdr:rowOff>
    </xdr:from>
    <xdr:to>
      <xdr:col>21</xdr:col>
      <xdr:colOff>612914</xdr:colOff>
      <xdr:row>24</xdr:row>
      <xdr:rowOff>140805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01C39A-627F-4F07-A722-A87981200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0.03207</cdr:x>
      <cdr:y>0.28967</cdr:y>
    </cdr:from>
    <cdr:to>
      <cdr:x>0.93533</cdr:x>
      <cdr:y>0.29181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2C513-8DE0-E13C-8E68-B9101F42E63B}"/>
            </a:ext>
          </a:extLst>
        </cdr:cNvPr>
        <cdr:cNvCxnSpPr/>
      </cdr:nvCxnSpPr>
      <cdr:spPr>
        <a:xfrm xmlns:a="http://schemas.openxmlformats.org/drawingml/2006/main">
          <a:off x="249210" y="1269974"/>
          <a:ext cx="7018861" cy="93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0.03622</cdr:x>
      <cdr:y>0.65645</cdr:y>
    </cdr:from>
    <cdr:to>
      <cdr:x>0.95621</cdr:x>
      <cdr:y>0.65879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DB63420-2902-0AEC-20B6-B70C63A870CD}"/>
            </a:ext>
          </a:extLst>
        </cdr:cNvPr>
        <cdr:cNvCxnSpPr/>
      </cdr:nvCxnSpPr>
      <cdr:spPr>
        <a:xfrm xmlns:a="http://schemas.openxmlformats.org/drawingml/2006/main">
          <a:off x="281443" y="2877984"/>
          <a:ext cx="7148871" cy="1024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1</xdr:row>
      <xdr:rowOff>0</xdr:rowOff>
    </xdr:from>
    <xdr:to>
      <xdr:col>20</xdr:col>
      <xdr:colOff>571499</xdr:colOff>
      <xdr:row>26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714145-39BD-4EA7-B1F6-8590A316C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1</xdr:row>
      <xdr:rowOff>0</xdr:rowOff>
    </xdr:from>
    <xdr:to>
      <xdr:col>17</xdr:col>
      <xdr:colOff>590550</xdr:colOff>
      <xdr:row>29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DBED06-838C-484D-ACB1-E1A936CFB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0.03332</cdr:x>
      <cdr:y>0.38194</cdr:y>
    </cdr:from>
    <cdr:to>
      <cdr:x>0.98362</cdr:x>
      <cdr:y>0.38194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6D7AB4C8-9193-D952-8595-9CC9933E100E}"/>
            </a:ext>
          </a:extLst>
        </cdr:cNvPr>
        <cdr:cNvCxnSpPr/>
      </cdr:nvCxnSpPr>
      <cdr:spPr>
        <a:xfrm xmlns:a="http://schemas.openxmlformats.org/drawingml/2006/main">
          <a:off x="290513" y="2095500"/>
          <a:ext cx="8286750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0.03696</cdr:x>
      <cdr:y>0.76273</cdr:y>
    </cdr:from>
    <cdr:to>
      <cdr:x>0.97925</cdr:x>
      <cdr:y>0.76389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52EE8CCC-DA8D-B846-DB51-C231EEF1CDCA}"/>
            </a:ext>
          </a:extLst>
        </cdr:cNvPr>
        <cdr:cNvCxnSpPr/>
      </cdr:nvCxnSpPr>
      <cdr:spPr>
        <a:xfrm xmlns:a="http://schemas.openxmlformats.org/drawingml/2006/main">
          <a:off x="322263" y="4184650"/>
          <a:ext cx="8216900" cy="63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6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589642</xdr:colOff>
      <xdr:row>3</xdr:row>
      <xdr:rowOff>154214</xdr:rowOff>
    </xdr:from>
    <xdr:to>
      <xdr:col>80</xdr:col>
      <xdr:colOff>417285</xdr:colOff>
      <xdr:row>25</xdr:row>
      <xdr:rowOff>136072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DA01E-357C-463C-9521-FAC6414DB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Romain Mathieu Carcasse" id="{5101C11B-B108-4D1F-A27C-91CFFD798E56}" userId="S::w2007814@westminster.ac.uk::7cb19c2f-bd76-4e33-a30d-2075b1dac1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3" dT="2025-04-12T12:00:55.99" personId="{5101C11B-B108-4D1F-A27C-91CFFD798E56}" id="{F7FAB356-B400-4922-8779-F5D8670915BA}">
    <text>Last stock price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40B6-B768-4BA1-B3CD-AC030E558862}">
  <dimension ref="A1:G189"/>
  <sheetViews>
    <sheetView tabSelected="1" workbookViewId="0">
      <selection activeCell="F2" sqref="F2"/>
    </sheetView>
  </sheetViews>
  <sheetFormatPr defaultRowHeight="14.5" x14ac:dyDescent="0.35"/>
  <cols>
    <col min="1" max="1" width="10.08984375" bestFit="1" customWidth="1"/>
    <col min="5" max="5" width="7.81640625" bestFit="1" customWidth="1"/>
    <col min="6" max="6" width="8.90625" bestFit="1" customWidth="1"/>
    <col min="7" max="7" width="10.08984375" bestFit="1" customWidth="1"/>
  </cols>
  <sheetData>
    <row r="1" spans="1:7" x14ac:dyDescent="0.35">
      <c r="A1" t="s">
        <v>0</v>
      </c>
      <c r="B1" t="s">
        <v>66</v>
      </c>
      <c r="C1" t="s">
        <v>2</v>
      </c>
      <c r="F1" s="36" t="s">
        <v>4</v>
      </c>
      <c r="G1" s="36" t="s">
        <v>5</v>
      </c>
    </row>
    <row r="2" spans="1:7" x14ac:dyDescent="0.35">
      <c r="A2" s="2">
        <v>45474</v>
      </c>
      <c r="B2">
        <v>220.27</v>
      </c>
      <c r="E2" s="36" t="s">
        <v>3</v>
      </c>
      <c r="F2" s="42">
        <f>AVERAGE(C3:C189)</f>
        <v>7.0424385240788978E-5</v>
      </c>
      <c r="G2" s="41">
        <f>F2*252</f>
        <v>1.7746945080678821E-2</v>
      </c>
    </row>
    <row r="3" spans="1:7" x14ac:dyDescent="0.35">
      <c r="A3" s="2">
        <v>45475</v>
      </c>
      <c r="B3">
        <v>221.55</v>
      </c>
      <c r="C3" s="3">
        <f>LN(B3/B2)</f>
        <v>5.7942310494322798E-3</v>
      </c>
      <c r="E3" s="36" t="s">
        <v>6</v>
      </c>
      <c r="F3" s="43">
        <f>_xlfn.STDEV.S(C3:C189)</f>
        <v>1.4816844182572363E-2</v>
      </c>
      <c r="G3" s="41">
        <f>SQRT(252)*F3</f>
        <v>0.23521010953128349</v>
      </c>
    </row>
    <row r="4" spans="1:7" x14ac:dyDescent="0.35">
      <c r="A4" s="2">
        <v>45477</v>
      </c>
      <c r="B4">
        <v>226.34</v>
      </c>
      <c r="C4" s="3">
        <f t="shared" ref="C4:C67" si="0">LN(B4/B3)</f>
        <v>2.1389995892297006E-2</v>
      </c>
    </row>
    <row r="5" spans="1:7" x14ac:dyDescent="0.35">
      <c r="A5" s="2">
        <v>45480</v>
      </c>
      <c r="B5">
        <v>227.82</v>
      </c>
      <c r="C5" s="3">
        <f t="shared" si="0"/>
        <v>6.5175499339704939E-3</v>
      </c>
    </row>
    <row r="6" spans="1:7" x14ac:dyDescent="0.35">
      <c r="A6" s="2">
        <v>45481</v>
      </c>
      <c r="B6">
        <v>228.68</v>
      </c>
      <c r="C6" s="3">
        <f t="shared" si="0"/>
        <v>3.7678029240046994E-3</v>
      </c>
    </row>
    <row r="7" spans="1:7" x14ac:dyDescent="0.35">
      <c r="A7" s="2">
        <v>45482</v>
      </c>
      <c r="B7">
        <v>232.98</v>
      </c>
      <c r="C7" s="3">
        <f t="shared" si="0"/>
        <v>1.8628966575860231E-2</v>
      </c>
    </row>
    <row r="8" spans="1:7" x14ac:dyDescent="0.35">
      <c r="A8" s="2">
        <v>45483</v>
      </c>
      <c r="B8">
        <v>227.57</v>
      </c>
      <c r="C8" s="3">
        <f t="shared" si="0"/>
        <v>-2.349472960050368E-2</v>
      </c>
    </row>
    <row r="9" spans="1:7" x14ac:dyDescent="0.35">
      <c r="A9" s="2">
        <v>45484</v>
      </c>
      <c r="B9">
        <v>230.54</v>
      </c>
      <c r="C9" s="3">
        <f t="shared" si="0"/>
        <v>1.2966499801739235E-2</v>
      </c>
    </row>
    <row r="10" spans="1:7" x14ac:dyDescent="0.35">
      <c r="A10" s="2">
        <v>45487</v>
      </c>
      <c r="B10">
        <v>234.4</v>
      </c>
      <c r="C10" s="3">
        <f t="shared" si="0"/>
        <v>1.6604674529990988E-2</v>
      </c>
    </row>
    <row r="11" spans="1:7" x14ac:dyDescent="0.35">
      <c r="A11" s="2">
        <v>45488</v>
      </c>
      <c r="B11">
        <v>234.82</v>
      </c>
      <c r="C11" s="3">
        <f t="shared" si="0"/>
        <v>1.790205499208203E-3</v>
      </c>
    </row>
    <row r="12" spans="1:7" x14ac:dyDescent="0.35">
      <c r="A12" s="2">
        <v>45489</v>
      </c>
      <c r="B12">
        <v>228.88</v>
      </c>
      <c r="C12" s="3">
        <f t="shared" si="0"/>
        <v>-2.5621414460210976E-2</v>
      </c>
    </row>
    <row r="13" spans="1:7" x14ac:dyDescent="0.35">
      <c r="A13" s="2">
        <v>45490</v>
      </c>
      <c r="B13">
        <v>224.18</v>
      </c>
      <c r="C13" s="3">
        <f t="shared" si="0"/>
        <v>-2.0748548148905522E-2</v>
      </c>
    </row>
    <row r="14" spans="1:7" x14ac:dyDescent="0.35">
      <c r="A14" s="2">
        <v>45491</v>
      </c>
      <c r="B14">
        <v>224.31</v>
      </c>
      <c r="C14" s="3">
        <f t="shared" si="0"/>
        <v>5.7972308698451202E-4</v>
      </c>
    </row>
    <row r="15" spans="1:7" x14ac:dyDescent="0.35">
      <c r="A15" s="2">
        <v>45494</v>
      </c>
      <c r="B15">
        <v>223.96</v>
      </c>
      <c r="C15" s="3">
        <f t="shared" si="0"/>
        <v>-1.5615591992412968E-3</v>
      </c>
    </row>
    <row r="16" spans="1:7" x14ac:dyDescent="0.35">
      <c r="A16" s="2">
        <v>45495</v>
      </c>
      <c r="B16">
        <v>225.01</v>
      </c>
      <c r="C16" s="3">
        <f t="shared" si="0"/>
        <v>4.6773811805469389E-3</v>
      </c>
    </row>
    <row r="17" spans="1:3" x14ac:dyDescent="0.35">
      <c r="A17" s="2">
        <v>45496</v>
      </c>
      <c r="B17">
        <v>218.54</v>
      </c>
      <c r="C17" s="3">
        <f t="shared" si="0"/>
        <v>-2.917578151864024E-2</v>
      </c>
    </row>
    <row r="18" spans="1:3" x14ac:dyDescent="0.35">
      <c r="A18" s="2">
        <v>45497</v>
      </c>
      <c r="B18">
        <v>217.49</v>
      </c>
      <c r="C18" s="3">
        <f t="shared" si="0"/>
        <v>-4.8161916823298888E-3</v>
      </c>
    </row>
    <row r="19" spans="1:3" x14ac:dyDescent="0.35">
      <c r="A19" s="2">
        <v>45498</v>
      </c>
      <c r="B19">
        <v>217.96</v>
      </c>
      <c r="C19" s="3">
        <f t="shared" si="0"/>
        <v>2.1586872546282805E-3</v>
      </c>
    </row>
    <row r="20" spans="1:3" x14ac:dyDescent="0.35">
      <c r="A20" s="2">
        <v>45501</v>
      </c>
      <c r="B20">
        <v>218.24</v>
      </c>
      <c r="C20" s="3">
        <f t="shared" si="0"/>
        <v>1.2838149401997857E-3</v>
      </c>
    </row>
    <row r="21" spans="1:3" x14ac:dyDescent="0.35">
      <c r="A21" s="2">
        <v>45502</v>
      </c>
      <c r="B21">
        <v>218.8</v>
      </c>
      <c r="C21" s="3">
        <f t="shared" si="0"/>
        <v>2.5626958927289704E-3</v>
      </c>
    </row>
    <row r="22" spans="1:3" x14ac:dyDescent="0.35">
      <c r="A22" s="2">
        <v>45503</v>
      </c>
      <c r="B22">
        <v>222.08</v>
      </c>
      <c r="C22" s="3">
        <f t="shared" si="0"/>
        <v>1.4879606770613507E-2</v>
      </c>
    </row>
    <row r="23" spans="1:3" x14ac:dyDescent="0.35">
      <c r="A23" s="2">
        <v>45504</v>
      </c>
      <c r="B23">
        <v>218.36</v>
      </c>
      <c r="C23" s="3">
        <f t="shared" si="0"/>
        <v>-1.689260040488277E-2</v>
      </c>
    </row>
    <row r="24" spans="1:3" x14ac:dyDescent="0.35">
      <c r="A24" s="2">
        <v>45505</v>
      </c>
      <c r="B24">
        <v>219.86</v>
      </c>
      <c r="C24" s="3">
        <f t="shared" si="0"/>
        <v>6.8459032371609137E-3</v>
      </c>
    </row>
    <row r="25" spans="1:3" x14ac:dyDescent="0.35">
      <c r="A25" s="2">
        <v>45508</v>
      </c>
      <c r="B25">
        <v>209.27</v>
      </c>
      <c r="C25" s="3">
        <f t="shared" si="0"/>
        <v>-4.9365695898139543E-2</v>
      </c>
    </row>
    <row r="26" spans="1:3" x14ac:dyDescent="0.35">
      <c r="A26" s="2">
        <v>45509</v>
      </c>
      <c r="B26">
        <v>207.23</v>
      </c>
      <c r="C26" s="3">
        <f t="shared" si="0"/>
        <v>-9.7959967031821006E-3</v>
      </c>
    </row>
    <row r="27" spans="1:3" x14ac:dyDescent="0.35">
      <c r="A27" s="2">
        <v>45510</v>
      </c>
      <c r="B27">
        <v>209.82</v>
      </c>
      <c r="C27" s="3">
        <f t="shared" si="0"/>
        <v>1.2420732753943361E-2</v>
      </c>
    </row>
    <row r="28" spans="1:3" x14ac:dyDescent="0.35">
      <c r="A28" s="2">
        <v>45511</v>
      </c>
      <c r="B28">
        <v>213.31</v>
      </c>
      <c r="C28" s="3">
        <f t="shared" si="0"/>
        <v>1.6496486400387027E-2</v>
      </c>
    </row>
    <row r="29" spans="1:3" x14ac:dyDescent="0.35">
      <c r="A29" s="2">
        <v>45512</v>
      </c>
      <c r="B29">
        <v>216.24</v>
      </c>
      <c r="C29" s="3">
        <f t="shared" si="0"/>
        <v>1.3642395264465933E-2</v>
      </c>
    </row>
    <row r="30" spans="1:3" x14ac:dyDescent="0.35">
      <c r="A30" s="2">
        <v>45515</v>
      </c>
      <c r="B30">
        <v>217.53</v>
      </c>
      <c r="C30" s="3">
        <f t="shared" si="0"/>
        <v>5.9478700834188188E-3</v>
      </c>
    </row>
    <row r="31" spans="1:3" x14ac:dyDescent="0.35">
      <c r="A31" s="2">
        <v>45516</v>
      </c>
      <c r="B31">
        <v>221.27</v>
      </c>
      <c r="C31" s="3">
        <f t="shared" si="0"/>
        <v>1.7046903231228767E-2</v>
      </c>
    </row>
    <row r="32" spans="1:3" x14ac:dyDescent="0.35">
      <c r="A32" s="2">
        <v>45517</v>
      </c>
      <c r="B32">
        <v>221.72</v>
      </c>
      <c r="C32" s="3">
        <f t="shared" si="0"/>
        <v>2.0316492687641797E-3</v>
      </c>
    </row>
    <row r="33" spans="1:3" x14ac:dyDescent="0.35">
      <c r="A33" s="2">
        <v>45518</v>
      </c>
      <c r="B33">
        <v>224.72</v>
      </c>
      <c r="C33" s="3">
        <f t="shared" si="0"/>
        <v>1.3439858244384291E-2</v>
      </c>
    </row>
    <row r="34" spans="1:3" x14ac:dyDescent="0.35">
      <c r="A34" s="2">
        <v>45519</v>
      </c>
      <c r="B34">
        <v>226.05</v>
      </c>
      <c r="C34" s="3">
        <f t="shared" si="0"/>
        <v>5.9010309446258903E-3</v>
      </c>
    </row>
    <row r="35" spans="1:3" x14ac:dyDescent="0.35">
      <c r="A35" s="2">
        <v>45522</v>
      </c>
      <c r="B35">
        <v>225.89</v>
      </c>
      <c r="C35" s="3">
        <f t="shared" si="0"/>
        <v>-7.0805862143046461E-4</v>
      </c>
    </row>
    <row r="36" spans="1:3" x14ac:dyDescent="0.35">
      <c r="A36" s="2">
        <v>45523</v>
      </c>
      <c r="B36">
        <v>226.51</v>
      </c>
      <c r="C36" s="3">
        <f t="shared" si="0"/>
        <v>2.7409389396927126E-3</v>
      </c>
    </row>
    <row r="37" spans="1:3" x14ac:dyDescent="0.35">
      <c r="A37" s="2">
        <v>45524</v>
      </c>
      <c r="B37">
        <v>226.4</v>
      </c>
      <c r="C37" s="3">
        <f t="shared" si="0"/>
        <v>-4.8574772984859386E-4</v>
      </c>
    </row>
    <row r="38" spans="1:3" x14ac:dyDescent="0.35">
      <c r="A38" s="2">
        <v>45525</v>
      </c>
      <c r="B38">
        <v>224.53</v>
      </c>
      <c r="C38" s="3">
        <f t="shared" si="0"/>
        <v>-8.2940177849183654E-3</v>
      </c>
    </row>
    <row r="39" spans="1:3" x14ac:dyDescent="0.35">
      <c r="A39" s="2">
        <v>45526</v>
      </c>
      <c r="B39">
        <v>226.84</v>
      </c>
      <c r="C39" s="3">
        <f t="shared" si="0"/>
        <v>1.0235594601717834E-2</v>
      </c>
    </row>
    <row r="40" spans="1:3" x14ac:dyDescent="0.35">
      <c r="A40" s="2">
        <v>45529</v>
      </c>
      <c r="B40">
        <v>227.18</v>
      </c>
      <c r="C40" s="3">
        <f t="shared" si="0"/>
        <v>1.497731657448228E-3</v>
      </c>
    </row>
    <row r="41" spans="1:3" x14ac:dyDescent="0.35">
      <c r="A41" s="2">
        <v>45530</v>
      </c>
      <c r="B41">
        <v>228.03</v>
      </c>
      <c r="C41" s="3">
        <f t="shared" si="0"/>
        <v>3.7345444427833042E-3</v>
      </c>
    </row>
    <row r="42" spans="1:3" x14ac:dyDescent="0.35">
      <c r="A42" s="2">
        <v>45531</v>
      </c>
      <c r="B42">
        <v>226.49</v>
      </c>
      <c r="C42" s="3">
        <f t="shared" si="0"/>
        <v>-6.7764054079900871E-3</v>
      </c>
    </row>
    <row r="43" spans="1:3" x14ac:dyDescent="0.35">
      <c r="A43" s="2">
        <v>45532</v>
      </c>
      <c r="B43">
        <v>229.79</v>
      </c>
      <c r="C43" s="3">
        <f t="shared" si="0"/>
        <v>1.4465054528776243E-2</v>
      </c>
    </row>
    <row r="44" spans="1:3" x14ac:dyDescent="0.35">
      <c r="A44" s="2">
        <v>45533</v>
      </c>
      <c r="B44">
        <v>229</v>
      </c>
      <c r="C44" s="3">
        <f t="shared" si="0"/>
        <v>-3.4438448126052909E-3</v>
      </c>
    </row>
    <row r="45" spans="1:3" x14ac:dyDescent="0.35">
      <c r="A45" s="2">
        <v>45537</v>
      </c>
      <c r="B45">
        <v>222.77</v>
      </c>
      <c r="C45" s="3">
        <f t="shared" si="0"/>
        <v>-2.7582154477457006E-2</v>
      </c>
    </row>
    <row r="46" spans="1:3" x14ac:dyDescent="0.35">
      <c r="A46" s="2">
        <v>45538</v>
      </c>
      <c r="B46">
        <v>220.85</v>
      </c>
      <c r="C46" s="3">
        <f t="shared" si="0"/>
        <v>-8.6561110342471426E-3</v>
      </c>
    </row>
    <row r="47" spans="1:3" x14ac:dyDescent="0.35">
      <c r="A47" s="2">
        <v>45539</v>
      </c>
      <c r="B47">
        <v>222.38</v>
      </c>
      <c r="C47" s="3">
        <f t="shared" si="0"/>
        <v>6.9038922325676197E-3</v>
      </c>
    </row>
    <row r="48" spans="1:3" x14ac:dyDescent="0.35">
      <c r="A48" s="2">
        <v>45540</v>
      </c>
      <c r="B48">
        <v>220.82</v>
      </c>
      <c r="C48" s="3">
        <f t="shared" si="0"/>
        <v>-7.0397402641122122E-3</v>
      </c>
    </row>
    <row r="49" spans="1:3" x14ac:dyDescent="0.35">
      <c r="A49" s="2">
        <v>45543</v>
      </c>
      <c r="B49">
        <v>220.91</v>
      </c>
      <c r="C49" s="3">
        <f t="shared" si="0"/>
        <v>4.0748874310253498E-4</v>
      </c>
    </row>
    <row r="50" spans="1:3" x14ac:dyDescent="0.35">
      <c r="A50" s="2">
        <v>45544</v>
      </c>
      <c r="B50">
        <v>220.11</v>
      </c>
      <c r="C50" s="3">
        <f t="shared" si="0"/>
        <v>-3.6279573600808664E-3</v>
      </c>
    </row>
    <row r="51" spans="1:3" x14ac:dyDescent="0.35">
      <c r="A51" s="2">
        <v>45545</v>
      </c>
      <c r="B51">
        <v>222.66</v>
      </c>
      <c r="C51" s="3">
        <f t="shared" si="0"/>
        <v>1.1518522906548473E-2</v>
      </c>
    </row>
    <row r="52" spans="1:3" x14ac:dyDescent="0.35">
      <c r="A52" s="2">
        <v>45546</v>
      </c>
      <c r="B52">
        <v>222.77</v>
      </c>
      <c r="C52" s="3">
        <f t="shared" si="0"/>
        <v>4.9390477622147076E-4</v>
      </c>
    </row>
    <row r="53" spans="1:3" x14ac:dyDescent="0.35">
      <c r="A53" s="2">
        <v>45547</v>
      </c>
      <c r="B53">
        <v>222.5</v>
      </c>
      <c r="C53" s="3">
        <f t="shared" si="0"/>
        <v>-1.2127474704876769E-3</v>
      </c>
    </row>
    <row r="54" spans="1:3" x14ac:dyDescent="0.35">
      <c r="A54" s="2">
        <v>45550</v>
      </c>
      <c r="B54">
        <v>216.32</v>
      </c>
      <c r="C54" s="3">
        <f t="shared" si="0"/>
        <v>-2.8168308751695719E-2</v>
      </c>
    </row>
    <row r="55" spans="1:3" x14ac:dyDescent="0.35">
      <c r="A55" s="2">
        <v>45551</v>
      </c>
      <c r="B55">
        <v>216.79</v>
      </c>
      <c r="C55" s="3">
        <f t="shared" si="0"/>
        <v>2.1703501858254429E-3</v>
      </c>
    </row>
    <row r="56" spans="1:3" x14ac:dyDescent="0.35">
      <c r="A56" s="2">
        <v>45552</v>
      </c>
      <c r="B56">
        <v>220.69</v>
      </c>
      <c r="C56" s="3">
        <f t="shared" si="0"/>
        <v>1.7829858819643829E-2</v>
      </c>
    </row>
    <row r="57" spans="1:3" x14ac:dyDescent="0.35">
      <c r="A57" s="2">
        <v>45553</v>
      </c>
      <c r="B57">
        <v>228.87</v>
      </c>
      <c r="C57" s="3">
        <f t="shared" si="0"/>
        <v>3.6395154910179209E-2</v>
      </c>
    </row>
    <row r="58" spans="1:3" x14ac:dyDescent="0.35">
      <c r="A58" s="2">
        <v>45554</v>
      </c>
      <c r="B58">
        <v>228.2</v>
      </c>
      <c r="C58" s="3">
        <f t="shared" si="0"/>
        <v>-2.9317193422724623E-3</v>
      </c>
    </row>
    <row r="59" spans="1:3" x14ac:dyDescent="0.35">
      <c r="A59" s="2">
        <v>45557</v>
      </c>
      <c r="B59">
        <v>226.47</v>
      </c>
      <c r="C59" s="3">
        <f t="shared" si="0"/>
        <v>-7.6099516083320351E-3</v>
      </c>
    </row>
    <row r="60" spans="1:3" x14ac:dyDescent="0.35">
      <c r="A60" s="2">
        <v>45558</v>
      </c>
      <c r="B60">
        <v>227.37</v>
      </c>
      <c r="C60" s="3">
        <f t="shared" si="0"/>
        <v>3.9661606724042875E-3</v>
      </c>
    </row>
    <row r="61" spans="1:3" x14ac:dyDescent="0.35">
      <c r="A61" s="2">
        <v>45559</v>
      </c>
      <c r="B61">
        <v>226.37</v>
      </c>
      <c r="C61" s="3">
        <f t="shared" si="0"/>
        <v>-4.407817777012997E-3</v>
      </c>
    </row>
    <row r="62" spans="1:3" x14ac:dyDescent="0.35">
      <c r="A62" s="2">
        <v>45560</v>
      </c>
      <c r="B62">
        <v>227.52</v>
      </c>
      <c r="C62" s="3">
        <f t="shared" si="0"/>
        <v>5.0673178998415468E-3</v>
      </c>
    </row>
    <row r="63" spans="1:3" x14ac:dyDescent="0.35">
      <c r="A63" s="2">
        <v>45561</v>
      </c>
      <c r="B63">
        <v>227.79</v>
      </c>
      <c r="C63" s="3">
        <f t="shared" si="0"/>
        <v>1.1860052783758518E-3</v>
      </c>
    </row>
    <row r="64" spans="1:3" x14ac:dyDescent="0.35">
      <c r="A64" s="2">
        <v>45564</v>
      </c>
      <c r="B64">
        <v>233</v>
      </c>
      <c r="C64" s="3">
        <f t="shared" si="0"/>
        <v>2.2614301672448562E-2</v>
      </c>
    </row>
    <row r="65" spans="1:3" x14ac:dyDescent="0.35">
      <c r="A65" s="2">
        <v>45565</v>
      </c>
      <c r="B65">
        <v>226.21</v>
      </c>
      <c r="C65" s="3">
        <f t="shared" si="0"/>
        <v>-2.9574682195956357E-2</v>
      </c>
    </row>
    <row r="66" spans="1:3" x14ac:dyDescent="0.35">
      <c r="A66" s="2">
        <v>45566</v>
      </c>
      <c r="B66">
        <v>226.78</v>
      </c>
      <c r="C66" s="3">
        <f t="shared" si="0"/>
        <v>2.5166131739495158E-3</v>
      </c>
    </row>
    <row r="67" spans="1:3" x14ac:dyDescent="0.35">
      <c r="A67" s="2">
        <v>45567</v>
      </c>
      <c r="B67">
        <v>225.67</v>
      </c>
      <c r="C67" s="3">
        <f t="shared" si="0"/>
        <v>-4.9066293598749146E-3</v>
      </c>
    </row>
    <row r="68" spans="1:3" x14ac:dyDescent="0.35">
      <c r="A68" s="2">
        <v>45568</v>
      </c>
      <c r="B68">
        <v>226.8</v>
      </c>
      <c r="C68" s="3">
        <f t="shared" ref="C68:C131" si="1">LN(B68/B67)</f>
        <v>4.9948166697781288E-3</v>
      </c>
    </row>
    <row r="69" spans="1:3" x14ac:dyDescent="0.35">
      <c r="A69" s="2">
        <v>45571</v>
      </c>
      <c r="B69">
        <v>221.69</v>
      </c>
      <c r="C69" s="3">
        <f t="shared" si="1"/>
        <v>-2.2788562247735331E-2</v>
      </c>
    </row>
    <row r="70" spans="1:3" x14ac:dyDescent="0.35">
      <c r="A70" s="2">
        <v>45572</v>
      </c>
      <c r="B70">
        <v>225.77</v>
      </c>
      <c r="C70" s="3">
        <f t="shared" si="1"/>
        <v>1.8236772344019592E-2</v>
      </c>
    </row>
    <row r="71" spans="1:3" x14ac:dyDescent="0.35">
      <c r="A71" s="2">
        <v>45573</v>
      </c>
      <c r="B71">
        <v>229.54</v>
      </c>
      <c r="C71" s="3">
        <f t="shared" si="1"/>
        <v>1.6560524302640989E-2</v>
      </c>
    </row>
    <row r="72" spans="1:3" x14ac:dyDescent="0.35">
      <c r="A72" s="2">
        <v>45574</v>
      </c>
      <c r="B72">
        <v>229.04</v>
      </c>
      <c r="C72" s="3">
        <f t="shared" si="1"/>
        <v>-2.1806454626626935E-3</v>
      </c>
    </row>
    <row r="73" spans="1:3" x14ac:dyDescent="0.35">
      <c r="A73" s="2">
        <v>45575</v>
      </c>
      <c r="B73">
        <v>227.55</v>
      </c>
      <c r="C73" s="3">
        <f t="shared" si="1"/>
        <v>-6.5266663272085766E-3</v>
      </c>
    </row>
    <row r="74" spans="1:3" x14ac:dyDescent="0.35">
      <c r="A74" s="2">
        <v>45578</v>
      </c>
      <c r="B74">
        <v>231.3</v>
      </c>
      <c r="C74" s="3">
        <f t="shared" si="1"/>
        <v>1.6345574774742577E-2</v>
      </c>
    </row>
    <row r="75" spans="1:3" x14ac:dyDescent="0.35">
      <c r="A75" s="2">
        <v>45579</v>
      </c>
      <c r="B75">
        <v>233.85</v>
      </c>
      <c r="C75" s="3">
        <f t="shared" si="1"/>
        <v>1.0964314934501682E-2</v>
      </c>
    </row>
    <row r="76" spans="1:3" x14ac:dyDescent="0.35">
      <c r="A76" s="2">
        <v>45580</v>
      </c>
      <c r="B76">
        <v>231.78</v>
      </c>
      <c r="C76" s="3">
        <f t="shared" si="1"/>
        <v>-8.8912382656501972E-3</v>
      </c>
    </row>
    <row r="77" spans="1:3" x14ac:dyDescent="0.35">
      <c r="A77" s="2">
        <v>45581</v>
      </c>
      <c r="B77">
        <v>232.15</v>
      </c>
      <c r="C77" s="3">
        <f t="shared" si="1"/>
        <v>1.5950685596858294E-3</v>
      </c>
    </row>
    <row r="78" spans="1:3" x14ac:dyDescent="0.35">
      <c r="A78" s="2">
        <v>45582</v>
      </c>
      <c r="B78">
        <v>235</v>
      </c>
      <c r="C78" s="3">
        <f t="shared" si="1"/>
        <v>1.2201799678228265E-2</v>
      </c>
    </row>
    <row r="79" spans="1:3" x14ac:dyDescent="0.35">
      <c r="A79" s="2">
        <v>45585</v>
      </c>
      <c r="B79">
        <v>236.48</v>
      </c>
      <c r="C79" s="3">
        <f t="shared" si="1"/>
        <v>6.278123615677908E-3</v>
      </c>
    </row>
    <row r="80" spans="1:3" x14ac:dyDescent="0.35">
      <c r="A80" s="2">
        <v>45586</v>
      </c>
      <c r="B80">
        <v>235.86</v>
      </c>
      <c r="C80" s="3">
        <f t="shared" si="1"/>
        <v>-2.625229098012868E-3</v>
      </c>
    </row>
    <row r="81" spans="1:3" x14ac:dyDescent="0.35">
      <c r="A81" s="2">
        <v>45587</v>
      </c>
      <c r="B81">
        <v>230.76</v>
      </c>
      <c r="C81" s="3">
        <f t="shared" si="1"/>
        <v>-2.1860199273135369E-2</v>
      </c>
    </row>
    <row r="82" spans="1:3" x14ac:dyDescent="0.35">
      <c r="A82" s="2">
        <v>45588</v>
      </c>
      <c r="B82">
        <v>230.57</v>
      </c>
      <c r="C82" s="3">
        <f t="shared" si="1"/>
        <v>-8.2370542016678883E-4</v>
      </c>
    </row>
    <row r="83" spans="1:3" x14ac:dyDescent="0.35">
      <c r="A83" s="2">
        <v>45589</v>
      </c>
      <c r="B83">
        <v>231.41</v>
      </c>
      <c r="C83" s="3">
        <f t="shared" si="1"/>
        <v>3.6365250690583951E-3</v>
      </c>
    </row>
    <row r="84" spans="1:3" x14ac:dyDescent="0.35">
      <c r="A84" s="2">
        <v>45593</v>
      </c>
      <c r="B84">
        <v>233.4</v>
      </c>
      <c r="C84" s="3">
        <f t="shared" si="1"/>
        <v>8.5626908148752033E-3</v>
      </c>
    </row>
    <row r="85" spans="1:3" x14ac:dyDescent="0.35">
      <c r="A85" s="2">
        <v>45594</v>
      </c>
      <c r="B85">
        <v>233.67</v>
      </c>
      <c r="C85" s="3">
        <f t="shared" si="1"/>
        <v>1.1561437475111353E-3</v>
      </c>
    </row>
    <row r="86" spans="1:3" x14ac:dyDescent="0.35">
      <c r="A86" s="2">
        <v>45595</v>
      </c>
      <c r="B86">
        <v>230.1</v>
      </c>
      <c r="C86" s="3">
        <f t="shared" si="1"/>
        <v>-1.5395866558646653E-2</v>
      </c>
    </row>
    <row r="87" spans="1:3" x14ac:dyDescent="0.35">
      <c r="A87" s="2">
        <v>45596</v>
      </c>
      <c r="B87">
        <v>225.91</v>
      </c>
      <c r="C87" s="3">
        <f t="shared" si="1"/>
        <v>-1.8377307172189244E-2</v>
      </c>
    </row>
    <row r="88" spans="1:3" x14ac:dyDescent="0.35">
      <c r="A88" s="2">
        <v>45597</v>
      </c>
      <c r="B88">
        <v>222.91</v>
      </c>
      <c r="C88" s="3">
        <f t="shared" si="1"/>
        <v>-1.3368587316289905E-2</v>
      </c>
    </row>
    <row r="89" spans="1:3" x14ac:dyDescent="0.35">
      <c r="A89" s="2">
        <v>45600</v>
      </c>
      <c r="B89">
        <v>222.01</v>
      </c>
      <c r="C89" s="3">
        <f t="shared" si="1"/>
        <v>-4.0456766500141109E-3</v>
      </c>
    </row>
    <row r="90" spans="1:3" x14ac:dyDescent="0.35">
      <c r="A90" s="2">
        <v>45601</v>
      </c>
      <c r="B90">
        <v>223.45</v>
      </c>
      <c r="C90" s="3">
        <f t="shared" si="1"/>
        <v>6.4652494766336294E-3</v>
      </c>
    </row>
    <row r="91" spans="1:3" x14ac:dyDescent="0.35">
      <c r="A91" s="2">
        <v>45602</v>
      </c>
      <c r="B91">
        <v>222.72</v>
      </c>
      <c r="C91" s="3">
        <f t="shared" si="1"/>
        <v>-3.2722982334056835E-3</v>
      </c>
    </row>
    <row r="92" spans="1:3" x14ac:dyDescent="0.35">
      <c r="A92" s="2">
        <v>45603</v>
      </c>
      <c r="B92">
        <v>227.48</v>
      </c>
      <c r="C92" s="3">
        <f t="shared" si="1"/>
        <v>2.1146945292544149E-2</v>
      </c>
    </row>
    <row r="93" spans="1:3" x14ac:dyDescent="0.35">
      <c r="A93" s="2">
        <v>45604</v>
      </c>
      <c r="B93">
        <v>226.96</v>
      </c>
      <c r="C93" s="3">
        <f t="shared" si="1"/>
        <v>-2.2885319380029265E-3</v>
      </c>
    </row>
    <row r="94" spans="1:3" x14ac:dyDescent="0.35">
      <c r="A94" s="2">
        <v>45607</v>
      </c>
      <c r="B94">
        <v>224.23</v>
      </c>
      <c r="C94" s="3">
        <f t="shared" si="1"/>
        <v>-1.2101479715156712E-2</v>
      </c>
    </row>
    <row r="95" spans="1:3" x14ac:dyDescent="0.35">
      <c r="A95" s="2">
        <v>45608</v>
      </c>
      <c r="B95">
        <v>224.23</v>
      </c>
      <c r="C95" s="3">
        <f t="shared" si="1"/>
        <v>0</v>
      </c>
    </row>
    <row r="96" spans="1:3" x14ac:dyDescent="0.35">
      <c r="A96" s="2">
        <v>45609</v>
      </c>
      <c r="B96">
        <v>225.12</v>
      </c>
      <c r="C96" s="3">
        <f t="shared" si="1"/>
        <v>3.9612825806397481E-3</v>
      </c>
    </row>
    <row r="97" spans="1:3" x14ac:dyDescent="0.35">
      <c r="A97" s="2">
        <v>45610</v>
      </c>
      <c r="B97">
        <v>228.22</v>
      </c>
      <c r="C97" s="3">
        <f t="shared" si="1"/>
        <v>1.3676482640454679E-2</v>
      </c>
    </row>
    <row r="98" spans="1:3" x14ac:dyDescent="0.35">
      <c r="A98" s="2">
        <v>45611</v>
      </c>
      <c r="B98">
        <v>225</v>
      </c>
      <c r="C98" s="3">
        <f t="shared" si="1"/>
        <v>-1.4209673802113448E-2</v>
      </c>
    </row>
    <row r="99" spans="1:3" x14ac:dyDescent="0.35">
      <c r="A99" s="2">
        <v>45614</v>
      </c>
      <c r="B99">
        <v>228.02</v>
      </c>
      <c r="C99" s="3">
        <f t="shared" si="1"/>
        <v>1.3332942201153587E-2</v>
      </c>
    </row>
    <row r="100" spans="1:3" x14ac:dyDescent="0.35">
      <c r="A100" s="2">
        <v>45615</v>
      </c>
      <c r="B100">
        <v>228.28</v>
      </c>
      <c r="C100" s="3">
        <f t="shared" si="1"/>
        <v>1.1396012629335743E-3</v>
      </c>
    </row>
    <row r="101" spans="1:3" x14ac:dyDescent="0.35">
      <c r="A101" s="2">
        <v>45616</v>
      </c>
      <c r="B101">
        <v>229</v>
      </c>
      <c r="C101" s="3">
        <f t="shared" si="1"/>
        <v>3.1490578857323766E-3</v>
      </c>
    </row>
    <row r="102" spans="1:3" x14ac:dyDescent="0.35">
      <c r="A102" s="2">
        <v>45617</v>
      </c>
      <c r="B102">
        <v>228.52</v>
      </c>
      <c r="C102" s="3">
        <f t="shared" si="1"/>
        <v>-2.0982696979778065E-3</v>
      </c>
    </row>
    <row r="103" spans="1:3" x14ac:dyDescent="0.35">
      <c r="A103" s="2">
        <v>45618</v>
      </c>
      <c r="B103">
        <v>229.87</v>
      </c>
      <c r="C103" s="3">
        <f t="shared" si="1"/>
        <v>5.890197880063815E-3</v>
      </c>
    </row>
    <row r="104" spans="1:3" x14ac:dyDescent="0.35">
      <c r="A104" s="2">
        <v>45621</v>
      </c>
      <c r="B104">
        <v>232.87</v>
      </c>
      <c r="C104" s="3">
        <f t="shared" si="1"/>
        <v>1.2966426208818584E-2</v>
      </c>
    </row>
    <row r="105" spans="1:3" x14ac:dyDescent="0.35">
      <c r="A105" s="2">
        <v>45622</v>
      </c>
      <c r="B105">
        <v>235.06</v>
      </c>
      <c r="C105" s="3">
        <f t="shared" si="1"/>
        <v>9.3604427595636724E-3</v>
      </c>
    </row>
    <row r="106" spans="1:3" x14ac:dyDescent="0.35">
      <c r="A106" s="2">
        <v>45623</v>
      </c>
      <c r="B106">
        <v>234.93</v>
      </c>
      <c r="C106" s="3">
        <f t="shared" si="1"/>
        <v>-5.5320327375206512E-4</v>
      </c>
    </row>
    <row r="107" spans="1:3" x14ac:dyDescent="0.35">
      <c r="A107" s="2">
        <v>45625</v>
      </c>
      <c r="B107">
        <v>237.33</v>
      </c>
      <c r="C107" s="3">
        <f t="shared" si="1"/>
        <v>1.0163980270458799E-2</v>
      </c>
    </row>
    <row r="108" spans="1:3" x14ac:dyDescent="0.35">
      <c r="A108" s="2">
        <v>45628</v>
      </c>
      <c r="B108">
        <v>239.59</v>
      </c>
      <c r="C108" s="3">
        <f t="shared" si="1"/>
        <v>9.477551441854002E-3</v>
      </c>
    </row>
    <row r="109" spans="1:3" x14ac:dyDescent="0.35">
      <c r="A109" s="2">
        <v>45629</v>
      </c>
      <c r="B109">
        <v>242.65</v>
      </c>
      <c r="C109" s="3">
        <f t="shared" si="1"/>
        <v>1.269094670795666E-2</v>
      </c>
    </row>
    <row r="110" spans="1:3" x14ac:dyDescent="0.35">
      <c r="A110" s="2">
        <v>45630</v>
      </c>
      <c r="B110">
        <v>243.01</v>
      </c>
      <c r="C110" s="3">
        <f t="shared" si="1"/>
        <v>1.4825189059665656E-3</v>
      </c>
    </row>
    <row r="111" spans="1:3" x14ac:dyDescent="0.35">
      <c r="A111" s="2">
        <v>45631</v>
      </c>
      <c r="B111">
        <v>243.04</v>
      </c>
      <c r="C111" s="3">
        <f t="shared" si="1"/>
        <v>1.2344409027086238E-4</v>
      </c>
    </row>
    <row r="112" spans="1:3" x14ac:dyDescent="0.35">
      <c r="A112" s="2">
        <v>45632</v>
      </c>
      <c r="B112">
        <v>242.84</v>
      </c>
      <c r="C112" s="3">
        <f t="shared" si="1"/>
        <v>-8.2324858522934052E-4</v>
      </c>
    </row>
    <row r="113" spans="1:3" x14ac:dyDescent="0.35">
      <c r="A113" s="2">
        <v>45635</v>
      </c>
      <c r="B113">
        <v>246.75</v>
      </c>
      <c r="C113" s="3">
        <f t="shared" si="1"/>
        <v>1.5972888051357558E-2</v>
      </c>
    </row>
    <row r="114" spans="1:3" x14ac:dyDescent="0.35">
      <c r="A114" s="2">
        <v>45636</v>
      </c>
      <c r="B114">
        <v>247.77</v>
      </c>
      <c r="C114" s="3">
        <f t="shared" si="1"/>
        <v>4.1252181771443009E-3</v>
      </c>
    </row>
    <row r="115" spans="1:3" x14ac:dyDescent="0.35">
      <c r="A115" s="2">
        <v>45637</v>
      </c>
      <c r="B115">
        <v>246.49</v>
      </c>
      <c r="C115" s="3">
        <f t="shared" si="1"/>
        <v>-5.1794717822105452E-3</v>
      </c>
    </row>
    <row r="116" spans="1:3" x14ac:dyDescent="0.35">
      <c r="A116" s="2">
        <v>45638</v>
      </c>
      <c r="B116">
        <v>247.96</v>
      </c>
      <c r="C116" s="3">
        <f t="shared" si="1"/>
        <v>5.9460181251939897E-3</v>
      </c>
    </row>
    <row r="117" spans="1:3" x14ac:dyDescent="0.35">
      <c r="A117" s="2">
        <v>45639</v>
      </c>
      <c r="B117">
        <v>248.13</v>
      </c>
      <c r="C117" s="3">
        <f t="shared" si="1"/>
        <v>6.8535953820605803E-4</v>
      </c>
    </row>
    <row r="118" spans="1:3" x14ac:dyDescent="0.35">
      <c r="A118" s="2">
        <v>45642</v>
      </c>
      <c r="B118">
        <v>251.04</v>
      </c>
      <c r="C118" s="3">
        <f t="shared" si="1"/>
        <v>1.1659486612797755E-2</v>
      </c>
    </row>
    <row r="119" spans="1:3" x14ac:dyDescent="0.35">
      <c r="A119" s="2">
        <v>45643</v>
      </c>
      <c r="B119">
        <v>253.48</v>
      </c>
      <c r="C119" s="3">
        <f t="shared" si="1"/>
        <v>9.6726354705936723E-3</v>
      </c>
    </row>
    <row r="120" spans="1:3" x14ac:dyDescent="0.35">
      <c r="A120" s="2">
        <v>45644</v>
      </c>
      <c r="B120">
        <v>248.05</v>
      </c>
      <c r="C120" s="3">
        <f t="shared" si="1"/>
        <v>-2.1654585708258262E-2</v>
      </c>
    </row>
    <row r="121" spans="1:3" x14ac:dyDescent="0.35">
      <c r="A121" s="2">
        <v>45645</v>
      </c>
      <c r="B121">
        <v>249.79</v>
      </c>
      <c r="C121" s="3">
        <f t="shared" si="1"/>
        <v>6.9902261174959015E-3</v>
      </c>
    </row>
    <row r="122" spans="1:3" x14ac:dyDescent="0.35">
      <c r="A122" s="2">
        <v>45646</v>
      </c>
      <c r="B122">
        <v>254.49</v>
      </c>
      <c r="C122" s="3">
        <f t="shared" si="1"/>
        <v>1.8640977623199214E-2</v>
      </c>
    </row>
    <row r="123" spans="1:3" x14ac:dyDescent="0.35">
      <c r="A123" s="2">
        <v>45649</v>
      </c>
      <c r="B123">
        <v>255.27</v>
      </c>
      <c r="C123" s="3">
        <f t="shared" si="1"/>
        <v>3.0602660418225774E-3</v>
      </c>
    </row>
    <row r="124" spans="1:3" x14ac:dyDescent="0.35">
      <c r="A124" s="2">
        <v>45650</v>
      </c>
      <c r="B124">
        <v>258.2</v>
      </c>
      <c r="C124" s="3">
        <f t="shared" si="1"/>
        <v>1.1412669882966294E-2</v>
      </c>
    </row>
    <row r="125" spans="1:3" x14ac:dyDescent="0.35">
      <c r="A125" s="2">
        <v>45652</v>
      </c>
      <c r="B125">
        <v>259.02</v>
      </c>
      <c r="C125" s="3">
        <f t="shared" si="1"/>
        <v>3.1708003828989626E-3</v>
      </c>
    </row>
    <row r="126" spans="1:3" x14ac:dyDescent="0.35">
      <c r="A126" s="2">
        <v>45653</v>
      </c>
      <c r="B126">
        <v>255.59</v>
      </c>
      <c r="C126" s="3">
        <f t="shared" si="1"/>
        <v>-1.3330680688083499E-2</v>
      </c>
    </row>
    <row r="127" spans="1:3" x14ac:dyDescent="0.35">
      <c r="A127" s="2">
        <v>45656</v>
      </c>
      <c r="B127">
        <v>252.2</v>
      </c>
      <c r="C127" s="3">
        <f t="shared" si="1"/>
        <v>-1.3352174576538492E-2</v>
      </c>
    </row>
    <row r="128" spans="1:3" x14ac:dyDescent="0.35">
      <c r="A128" s="2">
        <v>45657</v>
      </c>
      <c r="B128">
        <v>250.42</v>
      </c>
      <c r="C128" s="3">
        <f t="shared" si="1"/>
        <v>-7.0829152900175382E-3</v>
      </c>
    </row>
    <row r="129" spans="1:3" x14ac:dyDescent="0.35">
      <c r="A129" s="2">
        <v>45659</v>
      </c>
      <c r="B129">
        <v>243.85</v>
      </c>
      <c r="C129" s="3">
        <f t="shared" si="1"/>
        <v>-2.6586226084739983E-2</v>
      </c>
    </row>
    <row r="130" spans="1:3" x14ac:dyDescent="0.35">
      <c r="A130" s="2">
        <v>45660</v>
      </c>
      <c r="B130">
        <v>243.36</v>
      </c>
      <c r="C130" s="3">
        <f t="shared" si="1"/>
        <v>-2.0114536450788353E-3</v>
      </c>
    </row>
    <row r="131" spans="1:3" x14ac:dyDescent="0.35">
      <c r="A131" s="2">
        <v>45663</v>
      </c>
      <c r="B131">
        <v>245</v>
      </c>
      <c r="C131" s="3">
        <f t="shared" si="1"/>
        <v>6.7163820337442027E-3</v>
      </c>
    </row>
    <row r="132" spans="1:3" x14ac:dyDescent="0.35">
      <c r="A132" s="2">
        <v>45664</v>
      </c>
      <c r="B132">
        <v>242.21</v>
      </c>
      <c r="C132" s="3">
        <f t="shared" ref="C132:C189" si="2">LN(B132/B131)</f>
        <v>-1.1453092086491822E-2</v>
      </c>
    </row>
    <row r="133" spans="1:3" x14ac:dyDescent="0.35">
      <c r="A133" s="2">
        <v>45665</v>
      </c>
      <c r="B133">
        <v>242.7</v>
      </c>
      <c r="C133" s="3">
        <f t="shared" si="2"/>
        <v>2.0209942743203797E-3</v>
      </c>
    </row>
    <row r="134" spans="1:3" x14ac:dyDescent="0.35">
      <c r="A134" s="2">
        <v>45667</v>
      </c>
      <c r="B134">
        <v>236.85</v>
      </c>
      <c r="C134" s="3">
        <f t="shared" si="2"/>
        <v>-2.4399083362794845E-2</v>
      </c>
    </row>
    <row r="135" spans="1:3" x14ac:dyDescent="0.35">
      <c r="A135" s="2">
        <v>45670</v>
      </c>
      <c r="B135">
        <v>234.4</v>
      </c>
      <c r="C135" s="3">
        <f t="shared" si="2"/>
        <v>-1.0397971666903203E-2</v>
      </c>
    </row>
    <row r="136" spans="1:3" x14ac:dyDescent="0.35">
      <c r="A136" s="2">
        <v>45671</v>
      </c>
      <c r="B136">
        <v>233.28</v>
      </c>
      <c r="C136" s="3">
        <f t="shared" si="2"/>
        <v>-4.7896088825642048E-3</v>
      </c>
    </row>
    <row r="137" spans="1:3" x14ac:dyDescent="0.35">
      <c r="A137" s="2">
        <v>45672</v>
      </c>
      <c r="B137">
        <v>237.87</v>
      </c>
      <c r="C137" s="3">
        <f t="shared" si="2"/>
        <v>1.9484857132124001E-2</v>
      </c>
    </row>
    <row r="138" spans="1:3" x14ac:dyDescent="0.35">
      <c r="A138" s="2">
        <v>45673</v>
      </c>
      <c r="B138">
        <v>228.26</v>
      </c>
      <c r="C138" s="3">
        <f t="shared" si="2"/>
        <v>-4.1238975826963314E-2</v>
      </c>
    </row>
    <row r="139" spans="1:3" x14ac:dyDescent="0.35">
      <c r="A139" s="2">
        <v>45674</v>
      </c>
      <c r="B139">
        <v>229.98</v>
      </c>
      <c r="C139" s="3">
        <f t="shared" si="2"/>
        <v>7.5070184950648353E-3</v>
      </c>
    </row>
    <row r="140" spans="1:3" x14ac:dyDescent="0.35">
      <c r="A140" s="2">
        <v>45678</v>
      </c>
      <c r="B140">
        <v>222.64</v>
      </c>
      <c r="C140" s="3">
        <f t="shared" si="2"/>
        <v>-3.2436231402883438E-2</v>
      </c>
    </row>
    <row r="141" spans="1:3" x14ac:dyDescent="0.35">
      <c r="A141" s="2">
        <v>45679</v>
      </c>
      <c r="B141">
        <v>223.83</v>
      </c>
      <c r="C141" s="3">
        <f t="shared" si="2"/>
        <v>5.3307179338975266E-3</v>
      </c>
    </row>
    <row r="142" spans="1:3" x14ac:dyDescent="0.35">
      <c r="A142" s="2">
        <v>45680</v>
      </c>
      <c r="B142">
        <v>223.66</v>
      </c>
      <c r="C142" s="3">
        <f t="shared" si="2"/>
        <v>-7.5979355149053557E-4</v>
      </c>
    </row>
    <row r="143" spans="1:3" x14ac:dyDescent="0.35">
      <c r="A143" s="2">
        <v>45681</v>
      </c>
      <c r="B143">
        <v>222.78</v>
      </c>
      <c r="C143" s="3">
        <f t="shared" si="2"/>
        <v>-3.9423041829985839E-3</v>
      </c>
    </row>
    <row r="144" spans="1:3" x14ac:dyDescent="0.35">
      <c r="A144" s="2">
        <v>45684</v>
      </c>
      <c r="B144">
        <v>229.86</v>
      </c>
      <c r="C144" s="3">
        <f t="shared" si="2"/>
        <v>3.1285690523568978E-2</v>
      </c>
    </row>
    <row r="145" spans="1:3" x14ac:dyDescent="0.35">
      <c r="A145" s="2">
        <v>45685</v>
      </c>
      <c r="B145">
        <v>238.26</v>
      </c>
      <c r="C145" s="3">
        <f t="shared" si="2"/>
        <v>3.5892086430602384E-2</v>
      </c>
    </row>
    <row r="146" spans="1:3" x14ac:dyDescent="0.35">
      <c r="A146" s="2">
        <v>45686</v>
      </c>
      <c r="B146">
        <v>239.36</v>
      </c>
      <c r="C146" s="3">
        <f t="shared" si="2"/>
        <v>4.6061804148975023E-3</v>
      </c>
    </row>
    <row r="147" spans="1:3" x14ac:dyDescent="0.35">
      <c r="A147" s="2">
        <v>45687</v>
      </c>
      <c r="B147">
        <v>237.59</v>
      </c>
      <c r="C147" s="3">
        <f t="shared" si="2"/>
        <v>-7.4221957254156003E-3</v>
      </c>
    </row>
    <row r="148" spans="1:3" x14ac:dyDescent="0.35">
      <c r="A148" s="2">
        <v>45688</v>
      </c>
      <c r="B148">
        <v>236</v>
      </c>
      <c r="C148" s="3">
        <f t="shared" si="2"/>
        <v>-6.714694035086833E-3</v>
      </c>
    </row>
    <row r="149" spans="1:3" x14ac:dyDescent="0.35">
      <c r="A149" s="2">
        <v>45691</v>
      </c>
      <c r="B149">
        <v>228.01</v>
      </c>
      <c r="C149" s="3">
        <f t="shared" si="2"/>
        <v>-3.4442317383852845E-2</v>
      </c>
    </row>
    <row r="150" spans="1:3" x14ac:dyDescent="0.35">
      <c r="A150" s="2">
        <v>45692</v>
      </c>
      <c r="B150">
        <v>232.8</v>
      </c>
      <c r="C150" s="3">
        <f t="shared" si="2"/>
        <v>2.0790228215525564E-2</v>
      </c>
    </row>
    <row r="151" spans="1:3" x14ac:dyDescent="0.35">
      <c r="A151" s="2">
        <v>45693</v>
      </c>
      <c r="B151">
        <v>232.47</v>
      </c>
      <c r="C151" s="3">
        <f t="shared" si="2"/>
        <v>-1.4185314133143574E-3</v>
      </c>
    </row>
    <row r="152" spans="1:3" x14ac:dyDescent="0.35">
      <c r="A152" s="2">
        <v>45694</v>
      </c>
      <c r="B152">
        <v>233.22</v>
      </c>
      <c r="C152" s="3">
        <f t="shared" si="2"/>
        <v>3.2210296482183117E-3</v>
      </c>
    </row>
    <row r="153" spans="1:3" x14ac:dyDescent="0.35">
      <c r="A153" s="2">
        <v>45695</v>
      </c>
      <c r="B153">
        <v>227.63</v>
      </c>
      <c r="C153" s="3">
        <f t="shared" si="2"/>
        <v>-2.4260710332889599E-2</v>
      </c>
    </row>
    <row r="154" spans="1:3" x14ac:dyDescent="0.35">
      <c r="A154" s="2">
        <v>45698</v>
      </c>
      <c r="B154">
        <v>227.65</v>
      </c>
      <c r="C154" s="3">
        <f t="shared" si="2"/>
        <v>8.7858021493861051E-5</v>
      </c>
    </row>
    <row r="155" spans="1:3" x14ac:dyDescent="0.35">
      <c r="A155" s="2">
        <v>45699</v>
      </c>
      <c r="B155">
        <v>232.62</v>
      </c>
      <c r="C155" s="3">
        <f t="shared" si="2"/>
        <v>2.1596859130101596E-2</v>
      </c>
    </row>
    <row r="156" spans="1:3" x14ac:dyDescent="0.35">
      <c r="A156" s="2">
        <v>45700</v>
      </c>
      <c r="B156">
        <v>236.87</v>
      </c>
      <c r="C156" s="3">
        <f t="shared" si="2"/>
        <v>1.810524652359782E-2</v>
      </c>
    </row>
    <row r="157" spans="1:3" x14ac:dyDescent="0.35">
      <c r="A157" s="2">
        <v>45701</v>
      </c>
      <c r="B157">
        <v>241.53</v>
      </c>
      <c r="C157" s="3">
        <f t="shared" si="2"/>
        <v>1.9482221545508639E-2</v>
      </c>
    </row>
    <row r="158" spans="1:3" x14ac:dyDescent="0.35">
      <c r="A158" s="2">
        <v>45702</v>
      </c>
      <c r="B158">
        <v>244.6</v>
      </c>
      <c r="C158" s="3">
        <f t="shared" si="2"/>
        <v>1.2630534273072785E-2</v>
      </c>
    </row>
    <row r="159" spans="1:3" x14ac:dyDescent="0.35">
      <c r="A159" s="2">
        <v>45706</v>
      </c>
      <c r="B159">
        <v>244.47</v>
      </c>
      <c r="C159" s="3">
        <f t="shared" si="2"/>
        <v>-5.3162125283384893E-4</v>
      </c>
    </row>
    <row r="160" spans="1:3" x14ac:dyDescent="0.35">
      <c r="A160" s="2">
        <v>45707</v>
      </c>
      <c r="B160">
        <v>244.87</v>
      </c>
      <c r="C160" s="3">
        <f t="shared" si="2"/>
        <v>1.6348554750960618E-3</v>
      </c>
    </row>
    <row r="161" spans="1:3" x14ac:dyDescent="0.35">
      <c r="A161" s="2">
        <v>45708</v>
      </c>
      <c r="B161">
        <v>245.83</v>
      </c>
      <c r="C161" s="3">
        <f t="shared" si="2"/>
        <v>3.9127826565687213E-3</v>
      </c>
    </row>
    <row r="162" spans="1:3" x14ac:dyDescent="0.35">
      <c r="A162" s="2">
        <v>45709</v>
      </c>
      <c r="B162">
        <v>245.55</v>
      </c>
      <c r="C162" s="3">
        <f t="shared" si="2"/>
        <v>-1.1396476466492649E-3</v>
      </c>
    </row>
    <row r="163" spans="1:3" x14ac:dyDescent="0.35">
      <c r="A163" s="2">
        <v>45712</v>
      </c>
      <c r="B163">
        <v>247.1</v>
      </c>
      <c r="C163" s="3">
        <f t="shared" si="2"/>
        <v>6.2925205093107527E-3</v>
      </c>
    </row>
    <row r="164" spans="1:3" x14ac:dyDescent="0.35">
      <c r="A164" s="2">
        <v>45713</v>
      </c>
      <c r="B164">
        <v>247.04</v>
      </c>
      <c r="C164" s="3">
        <f t="shared" si="2"/>
        <v>-2.4284615815310331E-4</v>
      </c>
    </row>
    <row r="165" spans="1:3" x14ac:dyDescent="0.35">
      <c r="A165" s="2">
        <v>45714</v>
      </c>
      <c r="B165">
        <v>240.36</v>
      </c>
      <c r="C165" s="3">
        <f t="shared" si="2"/>
        <v>-2.7412467370684025E-2</v>
      </c>
    </row>
    <row r="166" spans="1:3" x14ac:dyDescent="0.35">
      <c r="A166" s="2">
        <v>45715</v>
      </c>
      <c r="B166">
        <v>237.3</v>
      </c>
      <c r="C166" s="3">
        <f t="shared" si="2"/>
        <v>-1.2812636024009335E-2</v>
      </c>
    </row>
    <row r="167" spans="1:3" x14ac:dyDescent="0.35">
      <c r="A167" s="2">
        <v>45716</v>
      </c>
      <c r="B167">
        <v>241.84</v>
      </c>
      <c r="C167" s="3">
        <f t="shared" si="2"/>
        <v>1.8951187029484631E-2</v>
      </c>
    </row>
    <row r="168" spans="1:3" x14ac:dyDescent="0.35">
      <c r="A168" s="2">
        <v>45719</v>
      </c>
      <c r="B168">
        <v>238.03</v>
      </c>
      <c r="C168" s="3">
        <f t="shared" si="2"/>
        <v>-1.5879634323246551E-2</v>
      </c>
    </row>
    <row r="169" spans="1:3" x14ac:dyDescent="0.35">
      <c r="A169" s="2">
        <v>45720</v>
      </c>
      <c r="B169">
        <v>235.93</v>
      </c>
      <c r="C169" s="3">
        <f t="shared" si="2"/>
        <v>-8.8615652893341244E-3</v>
      </c>
    </row>
    <row r="170" spans="1:3" x14ac:dyDescent="0.35">
      <c r="A170" s="2">
        <v>45721</v>
      </c>
      <c r="B170">
        <v>235.74</v>
      </c>
      <c r="C170" s="3">
        <f t="shared" si="2"/>
        <v>-8.0564806019855866E-4</v>
      </c>
    </row>
    <row r="171" spans="1:3" x14ac:dyDescent="0.35">
      <c r="A171" s="2">
        <v>45722</v>
      </c>
      <c r="B171">
        <v>235.33</v>
      </c>
      <c r="C171" s="3">
        <f t="shared" si="2"/>
        <v>-1.740718379554715E-3</v>
      </c>
    </row>
    <row r="172" spans="1:3" x14ac:dyDescent="0.35">
      <c r="A172" s="2">
        <v>45723</v>
      </c>
      <c r="B172">
        <v>239.07</v>
      </c>
      <c r="C172" s="3">
        <f t="shared" si="2"/>
        <v>1.5767611658897701E-2</v>
      </c>
    </row>
    <row r="173" spans="1:3" x14ac:dyDescent="0.35">
      <c r="A173" s="2">
        <v>45726</v>
      </c>
      <c r="B173">
        <v>227.48</v>
      </c>
      <c r="C173" s="3">
        <f t="shared" si="2"/>
        <v>-4.9694073639167571E-2</v>
      </c>
    </row>
    <row r="174" spans="1:3" x14ac:dyDescent="0.35">
      <c r="A174" s="2">
        <v>45727</v>
      </c>
      <c r="B174">
        <v>220.84</v>
      </c>
      <c r="C174" s="3">
        <f t="shared" si="2"/>
        <v>-2.9623865022754978E-2</v>
      </c>
    </row>
    <row r="175" spans="1:3" x14ac:dyDescent="0.35">
      <c r="A175" s="2">
        <v>45728</v>
      </c>
      <c r="B175">
        <v>216.98</v>
      </c>
      <c r="C175" s="3">
        <f t="shared" si="2"/>
        <v>-1.7633274021539299E-2</v>
      </c>
    </row>
    <row r="176" spans="1:3" x14ac:dyDescent="0.35">
      <c r="A176" s="2">
        <v>45729</v>
      </c>
      <c r="B176">
        <v>209.68</v>
      </c>
      <c r="C176" s="3">
        <f t="shared" si="2"/>
        <v>-3.4222624379153584E-2</v>
      </c>
    </row>
    <row r="177" spans="1:3" x14ac:dyDescent="0.35">
      <c r="A177" s="2">
        <v>45730</v>
      </c>
      <c r="B177">
        <v>213.49</v>
      </c>
      <c r="C177" s="3">
        <f t="shared" si="2"/>
        <v>1.8007434149081746E-2</v>
      </c>
    </row>
    <row r="178" spans="1:3" x14ac:dyDescent="0.35">
      <c r="A178" s="2">
        <v>45733</v>
      </c>
      <c r="B178">
        <v>214</v>
      </c>
      <c r="C178" s="3">
        <f t="shared" si="2"/>
        <v>2.3860218576188547E-3</v>
      </c>
    </row>
    <row r="179" spans="1:3" x14ac:dyDescent="0.35">
      <c r="A179" s="2">
        <v>45734</v>
      </c>
      <c r="B179">
        <v>212.69</v>
      </c>
      <c r="C179" s="3">
        <f t="shared" si="2"/>
        <v>-6.1403084953978448E-3</v>
      </c>
    </row>
    <row r="180" spans="1:3" x14ac:dyDescent="0.35">
      <c r="A180" s="2">
        <v>45735</v>
      </c>
      <c r="B180">
        <v>215.24</v>
      </c>
      <c r="C180" s="3">
        <f t="shared" si="2"/>
        <v>1.1917978094765389E-2</v>
      </c>
    </row>
    <row r="181" spans="1:3" x14ac:dyDescent="0.35">
      <c r="A181" s="2">
        <v>45736</v>
      </c>
      <c r="B181">
        <v>214.1</v>
      </c>
      <c r="C181" s="3">
        <f t="shared" si="2"/>
        <v>-5.3104890255818429E-3</v>
      </c>
    </row>
    <row r="182" spans="1:3" x14ac:dyDescent="0.35">
      <c r="A182" s="2">
        <v>45737</v>
      </c>
      <c r="B182">
        <v>218.27</v>
      </c>
      <c r="C182" s="3">
        <f t="shared" si="2"/>
        <v>1.9289632955349155E-2</v>
      </c>
    </row>
    <row r="183" spans="1:3" x14ac:dyDescent="0.35">
      <c r="A183" s="2">
        <v>45740</v>
      </c>
      <c r="B183">
        <v>220.73</v>
      </c>
      <c r="C183" s="3">
        <f t="shared" si="2"/>
        <v>1.1207406602134005E-2</v>
      </c>
    </row>
    <row r="184" spans="1:3" x14ac:dyDescent="0.35">
      <c r="A184" s="2">
        <v>45741</v>
      </c>
      <c r="B184">
        <v>223.75</v>
      </c>
      <c r="C184" s="3">
        <f t="shared" si="2"/>
        <v>1.3589122001844327E-2</v>
      </c>
    </row>
    <row r="185" spans="1:3" x14ac:dyDescent="0.35">
      <c r="A185" s="2">
        <v>45742</v>
      </c>
      <c r="B185">
        <v>221.53</v>
      </c>
      <c r="C185" s="3">
        <f t="shared" si="2"/>
        <v>-9.9713366603807335E-3</v>
      </c>
    </row>
    <row r="186" spans="1:3" x14ac:dyDescent="0.35">
      <c r="A186" s="2">
        <v>45743</v>
      </c>
      <c r="B186">
        <v>223.85</v>
      </c>
      <c r="C186" s="3">
        <f t="shared" si="2"/>
        <v>1.041816419239041E-2</v>
      </c>
    </row>
    <row r="187" spans="1:3" x14ac:dyDescent="0.35">
      <c r="A187" s="2">
        <v>45744</v>
      </c>
      <c r="B187">
        <v>217.9</v>
      </c>
      <c r="C187" s="3">
        <f t="shared" si="2"/>
        <v>-2.693994273640031E-2</v>
      </c>
    </row>
    <row r="188" spans="1:3" x14ac:dyDescent="0.35">
      <c r="A188" s="2">
        <v>45746</v>
      </c>
      <c r="B188">
        <v>222.13</v>
      </c>
      <c r="C188" s="3">
        <f t="shared" si="2"/>
        <v>1.9226554118956955E-2</v>
      </c>
    </row>
    <row r="189" spans="1:3" x14ac:dyDescent="0.35">
      <c r="A189" s="2">
        <v>45747</v>
      </c>
      <c r="B189">
        <v>223.19</v>
      </c>
      <c r="C189" s="3">
        <f t="shared" si="2"/>
        <v>4.7606305665627204E-3</v>
      </c>
    </row>
  </sheetData>
  <sortState xmlns:xlrd2="http://schemas.microsoft.com/office/spreadsheetml/2017/richdata2" ref="A2:B189">
    <sortCondition ref="A2:A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559D-A938-4788-A865-238BC2BB2221}">
  <dimension ref="A1:M191"/>
  <sheetViews>
    <sheetView workbookViewId="0">
      <selection activeCell="J3" sqref="J3"/>
    </sheetView>
  </sheetViews>
  <sheetFormatPr defaultRowHeight="14.5" x14ac:dyDescent="0.35"/>
  <cols>
    <col min="1" max="1" width="10.08984375" bestFit="1" customWidth="1"/>
    <col min="4" max="4" width="14.36328125" customWidth="1"/>
    <col min="5" max="5" width="15.36328125" bestFit="1" customWidth="1"/>
    <col min="6" max="6" width="12.08984375" bestFit="1" customWidth="1"/>
    <col min="7" max="7" width="15.1796875" bestFit="1" customWidth="1"/>
    <col min="10" max="10" width="11.81640625" bestFit="1" customWidth="1"/>
    <col min="12" max="13" width="16.1796875" bestFit="1" customWidth="1"/>
    <col min="14" max="14" width="16.08984375" bestFit="1" customWidth="1"/>
  </cols>
  <sheetData>
    <row r="1" spans="1:13" x14ac:dyDescent="0.35">
      <c r="A1" t="s">
        <v>0</v>
      </c>
      <c r="B1" t="s">
        <v>67</v>
      </c>
      <c r="C1" s="1" t="s">
        <v>7</v>
      </c>
      <c r="D1" t="s">
        <v>69</v>
      </c>
      <c r="E1" t="s">
        <v>8</v>
      </c>
      <c r="F1" t="s">
        <v>9</v>
      </c>
      <c r="G1" t="s">
        <v>68</v>
      </c>
      <c r="H1" t="s">
        <v>10</v>
      </c>
    </row>
    <row r="2" spans="1:13" x14ac:dyDescent="0.35">
      <c r="A2" s="2">
        <v>45474</v>
      </c>
      <c r="B2">
        <v>220.27</v>
      </c>
      <c r="C2" s="1">
        <v>5509.01</v>
      </c>
      <c r="F2" s="4">
        <v>4.2900000000000001E-2</v>
      </c>
      <c r="J2" t="s">
        <v>11</v>
      </c>
    </row>
    <row r="3" spans="1:13" x14ac:dyDescent="0.35">
      <c r="A3" s="2">
        <v>45475</v>
      </c>
      <c r="B3">
        <v>221.55</v>
      </c>
      <c r="C3" s="1">
        <v>5537.02</v>
      </c>
      <c r="D3" s="3">
        <f>LN(B3/B2)</f>
        <v>5.7942310494322798E-3</v>
      </c>
      <c r="E3" s="3">
        <f>LN(C3/C2)</f>
        <v>5.0715161981972666E-3</v>
      </c>
      <c r="F3" s="3">
        <f>F2/252</f>
        <v>1.7023809523809523E-4</v>
      </c>
      <c r="G3" s="4">
        <f>D3-$F$3</f>
        <v>5.623992954194185E-3</v>
      </c>
      <c r="H3" s="4">
        <f>E3-$F$3</f>
        <v>4.9012781029591718E-3</v>
      </c>
      <c r="J3" s="35">
        <f>SLOPE(G3:G189,H3:H189)</f>
        <v>0.90829004771479405</v>
      </c>
    </row>
    <row r="4" spans="1:13" x14ac:dyDescent="0.35">
      <c r="A4" s="2">
        <v>45477</v>
      </c>
      <c r="B4">
        <v>226.34</v>
      </c>
      <c r="C4" s="1">
        <v>5567.19</v>
      </c>
      <c r="D4" s="3">
        <f t="shared" ref="D4:D67" si="0">LN(B4/B3)</f>
        <v>2.1389995892297006E-2</v>
      </c>
      <c r="E4" s="3">
        <f t="shared" ref="E4:E67" si="1">LN(C4/C3)</f>
        <v>5.4339884131971751E-3</v>
      </c>
      <c r="G4" s="4">
        <f t="shared" ref="G4:G67" si="2">D4-$F$3</f>
        <v>2.1219757797058911E-2</v>
      </c>
      <c r="H4" s="4">
        <f t="shared" ref="H4:H67" si="3">E4-$F$3</f>
        <v>5.2637503179590803E-3</v>
      </c>
    </row>
    <row r="5" spans="1:13" x14ac:dyDescent="0.35">
      <c r="A5" s="2">
        <v>45480</v>
      </c>
      <c r="B5">
        <v>227.82</v>
      </c>
      <c r="C5" s="1">
        <v>5572.85</v>
      </c>
      <c r="D5" s="3">
        <f t="shared" si="0"/>
        <v>6.5175499339704939E-3</v>
      </c>
      <c r="E5" s="3">
        <f t="shared" si="1"/>
        <v>1.0161544279964853E-3</v>
      </c>
      <c r="G5" s="4">
        <f t="shared" si="2"/>
        <v>6.3473118387323991E-3</v>
      </c>
      <c r="H5" s="4">
        <f t="shared" si="3"/>
        <v>8.4591633275839001E-4</v>
      </c>
      <c r="J5" t="s">
        <v>12</v>
      </c>
    </row>
    <row r="6" spans="1:13" x14ac:dyDescent="0.35">
      <c r="A6" s="2">
        <v>45481</v>
      </c>
      <c r="B6">
        <v>228.68</v>
      </c>
      <c r="C6" s="1">
        <v>5576.98</v>
      </c>
      <c r="D6" s="3">
        <f t="shared" si="0"/>
        <v>3.7678029240046994E-3</v>
      </c>
      <c r="E6" s="3">
        <f t="shared" si="1"/>
        <v>7.4081850375864739E-4</v>
      </c>
      <c r="G6" s="4">
        <f t="shared" si="2"/>
        <v>3.5975648287666041E-3</v>
      </c>
      <c r="H6" s="4">
        <f t="shared" si="3"/>
        <v>5.7058040852055213E-4</v>
      </c>
      <c r="J6" s="5" cm="1">
        <f t="array" ref="J6:K6">LINEST(G3:G189,H3:H189,FALSE,FALSE)</f>
        <v>0.90832055827199609</v>
      </c>
      <c r="K6">
        <v>0</v>
      </c>
    </row>
    <row r="7" spans="1:13" x14ac:dyDescent="0.35">
      <c r="A7" s="2">
        <v>45482</v>
      </c>
      <c r="B7">
        <v>232.98</v>
      </c>
      <c r="C7" s="1">
        <v>5633.91</v>
      </c>
      <c r="D7" s="3">
        <f t="shared" si="0"/>
        <v>1.8628966575860231E-2</v>
      </c>
      <c r="E7" s="3">
        <f t="shared" si="1"/>
        <v>1.0156283642139425E-2</v>
      </c>
      <c r="G7" s="4">
        <f t="shared" si="2"/>
        <v>1.8458728480622136E-2</v>
      </c>
      <c r="H7" s="4">
        <f t="shared" si="3"/>
        <v>9.9860455469013305E-3</v>
      </c>
    </row>
    <row r="8" spans="1:13" x14ac:dyDescent="0.35">
      <c r="A8" s="2">
        <v>45483</v>
      </c>
      <c r="B8">
        <v>227.57</v>
      </c>
      <c r="C8" s="1">
        <v>5584.54</v>
      </c>
      <c r="D8" s="3">
        <f t="shared" si="0"/>
        <v>-2.349472960050368E-2</v>
      </c>
      <c r="E8" s="3">
        <f t="shared" si="1"/>
        <v>-8.8016292301766504E-3</v>
      </c>
      <c r="G8" s="4">
        <f t="shared" si="2"/>
        <v>-2.3664967695741775E-2</v>
      </c>
      <c r="H8" s="4">
        <f t="shared" si="3"/>
        <v>-8.9718673254147452E-3</v>
      </c>
    </row>
    <row r="9" spans="1:13" x14ac:dyDescent="0.35">
      <c r="A9" s="2">
        <v>45484</v>
      </c>
      <c r="B9">
        <v>230.54</v>
      </c>
      <c r="C9" s="1">
        <v>5615.35</v>
      </c>
      <c r="D9" s="3">
        <f t="shared" si="0"/>
        <v>1.2966499801739235E-2</v>
      </c>
      <c r="E9" s="3">
        <f t="shared" si="1"/>
        <v>5.5018536287759819E-3</v>
      </c>
      <c r="G9" s="4">
        <f t="shared" si="2"/>
        <v>1.279626170650114E-2</v>
      </c>
      <c r="H9" s="4">
        <f t="shared" si="3"/>
        <v>5.3316155335378871E-3</v>
      </c>
      <c r="L9" s="39" t="s">
        <v>17</v>
      </c>
      <c r="M9" s="37">
        <v>0.95</v>
      </c>
    </row>
    <row r="10" spans="1:13" x14ac:dyDescent="0.35">
      <c r="A10" s="2">
        <v>45487</v>
      </c>
      <c r="B10">
        <v>234.4</v>
      </c>
      <c r="C10" s="1">
        <v>5631.22</v>
      </c>
      <c r="D10" s="3">
        <f t="shared" si="0"/>
        <v>1.6604674529990988E-2</v>
      </c>
      <c r="E10" s="3">
        <f t="shared" si="1"/>
        <v>2.822195662042845E-3</v>
      </c>
      <c r="G10" s="4">
        <f t="shared" si="2"/>
        <v>1.6434436434752894E-2</v>
      </c>
      <c r="H10" s="4">
        <f t="shared" si="3"/>
        <v>2.6519575668047498E-3</v>
      </c>
      <c r="L10" s="40" t="s">
        <v>16</v>
      </c>
      <c r="M10" s="38" t="s">
        <v>15</v>
      </c>
    </row>
    <row r="11" spans="1:13" x14ac:dyDescent="0.35">
      <c r="A11" s="2">
        <v>45488</v>
      </c>
      <c r="B11">
        <v>234.82</v>
      </c>
      <c r="C11" s="1">
        <v>5667.2</v>
      </c>
      <c r="D11" s="3">
        <f t="shared" si="0"/>
        <v>1.790205499208203E-3</v>
      </c>
      <c r="E11" s="3">
        <f t="shared" si="1"/>
        <v>6.3690536600414091E-3</v>
      </c>
      <c r="G11" s="4">
        <f t="shared" si="2"/>
        <v>1.6199674039701077E-3</v>
      </c>
      <c r="H11" s="4">
        <f t="shared" si="3"/>
        <v>6.1988155648033142E-3</v>
      </c>
      <c r="L11" s="39" t="s">
        <v>14</v>
      </c>
      <c r="M11" s="37">
        <f>_xlfn.STDEV.S(D3:D189)</f>
        <v>1.4816844182572363E-2</v>
      </c>
    </row>
    <row r="12" spans="1:13" x14ac:dyDescent="0.35">
      <c r="A12" s="2">
        <v>45489</v>
      </c>
      <c r="B12">
        <v>228.88</v>
      </c>
      <c r="C12" s="1">
        <v>5588.27</v>
      </c>
      <c r="D12" s="3">
        <f t="shared" si="0"/>
        <v>-2.5621414460210976E-2</v>
      </c>
      <c r="E12" s="3">
        <f t="shared" si="1"/>
        <v>-1.4025410555021933E-2</v>
      </c>
      <c r="G12" s="4">
        <f t="shared" si="2"/>
        <v>-2.579165255544907E-2</v>
      </c>
      <c r="H12" s="4">
        <f t="shared" si="3"/>
        <v>-1.4195648650260028E-2</v>
      </c>
      <c r="L12" s="40" t="s">
        <v>13</v>
      </c>
      <c r="M12" s="38">
        <v>1.645</v>
      </c>
    </row>
    <row r="13" spans="1:13" x14ac:dyDescent="0.35">
      <c r="A13" s="2">
        <v>45490</v>
      </c>
      <c r="B13">
        <v>224.18</v>
      </c>
      <c r="C13" s="1">
        <v>5544.59</v>
      </c>
      <c r="D13" s="3">
        <f t="shared" si="0"/>
        <v>-2.0748548148905522E-2</v>
      </c>
      <c r="E13" s="3">
        <f t="shared" si="1"/>
        <v>-7.8470804696827295E-3</v>
      </c>
      <c r="G13" s="4">
        <f t="shared" si="2"/>
        <v>-2.0918786244143617E-2</v>
      </c>
      <c r="H13" s="4">
        <f t="shared" si="3"/>
        <v>-8.0173185649208244E-3</v>
      </c>
      <c r="L13" s="39" t="s">
        <v>73</v>
      </c>
      <c r="M13" s="44">
        <f>B189</f>
        <v>223.19</v>
      </c>
    </row>
    <row r="14" spans="1:13" x14ac:dyDescent="0.35">
      <c r="A14" s="2">
        <v>45491</v>
      </c>
      <c r="B14">
        <v>224.31</v>
      </c>
      <c r="C14" s="1">
        <v>5505</v>
      </c>
      <c r="D14" s="3">
        <f t="shared" si="0"/>
        <v>5.7972308698451202E-4</v>
      </c>
      <c r="E14" s="3">
        <f t="shared" si="1"/>
        <v>-7.1659074070294041E-3</v>
      </c>
      <c r="G14" s="4">
        <f t="shared" si="2"/>
        <v>4.0948499174641676E-4</v>
      </c>
      <c r="H14" s="4">
        <f t="shared" si="3"/>
        <v>-7.3361455022674989E-3</v>
      </c>
      <c r="L14" s="20"/>
      <c r="M14" s="38">
        <f>M11*M13*M12</f>
        <v>5.4399680403631949</v>
      </c>
    </row>
    <row r="15" spans="1:13" x14ac:dyDescent="0.35">
      <c r="A15" s="2">
        <v>45494</v>
      </c>
      <c r="B15">
        <v>223.96</v>
      </c>
      <c r="C15" s="1">
        <v>5564.41</v>
      </c>
      <c r="D15" s="3">
        <f t="shared" si="0"/>
        <v>-1.5615591992412968E-3</v>
      </c>
      <c r="E15" s="3">
        <f t="shared" si="1"/>
        <v>1.0734189165974961E-2</v>
      </c>
      <c r="G15" s="4">
        <f t="shared" si="2"/>
        <v>-1.731797294479392E-3</v>
      </c>
      <c r="H15" s="4">
        <f t="shared" si="3"/>
        <v>1.0563951070736866E-2</v>
      </c>
    </row>
    <row r="16" spans="1:13" x14ac:dyDescent="0.35">
      <c r="A16" s="2">
        <v>45495</v>
      </c>
      <c r="B16">
        <v>225.01</v>
      </c>
      <c r="C16" s="1">
        <v>5555.74</v>
      </c>
      <c r="D16" s="3">
        <f t="shared" si="0"/>
        <v>4.6773811805469389E-3</v>
      </c>
      <c r="E16" s="3">
        <f t="shared" si="1"/>
        <v>-1.5593317997995005E-3</v>
      </c>
      <c r="G16" s="4">
        <f t="shared" si="2"/>
        <v>4.5071430853088441E-3</v>
      </c>
      <c r="H16" s="4">
        <f t="shared" si="3"/>
        <v>-1.7295698950375957E-3</v>
      </c>
    </row>
    <row r="17" spans="1:8" x14ac:dyDescent="0.35">
      <c r="A17" s="2">
        <v>45496</v>
      </c>
      <c r="B17">
        <v>218.54</v>
      </c>
      <c r="C17" s="1">
        <v>5427.13</v>
      </c>
      <c r="D17" s="3">
        <f t="shared" si="0"/>
        <v>-2.917578151864024E-2</v>
      </c>
      <c r="E17" s="3">
        <f t="shared" si="1"/>
        <v>-2.3421178443889513E-2</v>
      </c>
      <c r="G17" s="4">
        <f t="shared" si="2"/>
        <v>-2.9346019613878335E-2</v>
      </c>
      <c r="H17" s="4">
        <f t="shared" si="3"/>
        <v>-2.3591416539127608E-2</v>
      </c>
    </row>
    <row r="18" spans="1:8" x14ac:dyDescent="0.35">
      <c r="A18" s="2">
        <v>45497</v>
      </c>
      <c r="B18">
        <v>217.49</v>
      </c>
      <c r="C18" s="1">
        <v>5399.22</v>
      </c>
      <c r="D18" s="3">
        <f t="shared" si="0"/>
        <v>-4.8161916823298888E-3</v>
      </c>
      <c r="E18" s="3">
        <f t="shared" si="1"/>
        <v>-5.1559504042484414E-3</v>
      </c>
      <c r="G18" s="4">
        <f t="shared" si="2"/>
        <v>-4.9864297775679836E-3</v>
      </c>
      <c r="H18" s="4">
        <f t="shared" si="3"/>
        <v>-5.3261884994865363E-3</v>
      </c>
    </row>
    <row r="19" spans="1:8" x14ac:dyDescent="0.35">
      <c r="A19" s="2">
        <v>45498</v>
      </c>
      <c r="B19">
        <v>217.96</v>
      </c>
      <c r="C19" s="1">
        <v>5459.1</v>
      </c>
      <c r="D19" s="3">
        <f t="shared" si="0"/>
        <v>2.1586872546282805E-3</v>
      </c>
      <c r="E19" s="3">
        <f t="shared" si="1"/>
        <v>1.1029442312488889E-2</v>
      </c>
      <c r="G19" s="4">
        <f t="shared" si="2"/>
        <v>1.9884491593901853E-3</v>
      </c>
      <c r="H19" s="4">
        <f t="shared" si="3"/>
        <v>1.0859204217250795E-2</v>
      </c>
    </row>
    <row r="20" spans="1:8" x14ac:dyDescent="0.35">
      <c r="A20" s="2">
        <v>45501</v>
      </c>
      <c r="B20">
        <v>218.24</v>
      </c>
      <c r="C20" s="1">
        <v>5463.54</v>
      </c>
      <c r="D20" s="3">
        <f t="shared" si="0"/>
        <v>1.2838149401997857E-3</v>
      </c>
      <c r="E20" s="3">
        <f t="shared" si="1"/>
        <v>8.129903108684501E-4</v>
      </c>
      <c r="G20" s="4">
        <f t="shared" si="2"/>
        <v>1.1135768449616905E-3</v>
      </c>
      <c r="H20" s="4">
        <f t="shared" si="3"/>
        <v>6.4275221563035484E-4</v>
      </c>
    </row>
    <row r="21" spans="1:8" x14ac:dyDescent="0.35">
      <c r="A21" s="2">
        <v>45502</v>
      </c>
      <c r="B21">
        <v>218.8</v>
      </c>
      <c r="C21" s="1">
        <v>5436.44</v>
      </c>
      <c r="D21" s="3">
        <f t="shared" si="0"/>
        <v>2.5626958927289704E-3</v>
      </c>
      <c r="E21" s="3">
        <f t="shared" si="1"/>
        <v>-4.9724964337360253E-3</v>
      </c>
      <c r="G21" s="4">
        <f t="shared" si="2"/>
        <v>2.3924577974908752E-3</v>
      </c>
      <c r="H21" s="4">
        <f t="shared" si="3"/>
        <v>-5.1427345289741201E-3</v>
      </c>
    </row>
    <row r="22" spans="1:8" x14ac:dyDescent="0.35">
      <c r="A22" s="2">
        <v>45503</v>
      </c>
      <c r="B22">
        <v>222.08</v>
      </c>
      <c r="C22" s="1">
        <v>5522.3</v>
      </c>
      <c r="D22" s="3">
        <f t="shared" si="0"/>
        <v>1.4879606770613507E-2</v>
      </c>
      <c r="E22" s="3">
        <f t="shared" si="1"/>
        <v>1.567000529191805E-2</v>
      </c>
      <c r="G22" s="4">
        <f t="shared" si="2"/>
        <v>1.4709368675375412E-2</v>
      </c>
      <c r="H22" s="4">
        <f t="shared" si="3"/>
        <v>1.5499767196679955E-2</v>
      </c>
    </row>
    <row r="23" spans="1:8" x14ac:dyDescent="0.35">
      <c r="A23" s="2">
        <v>45504</v>
      </c>
      <c r="B23">
        <v>218.36</v>
      </c>
      <c r="C23" s="1">
        <v>5446.68</v>
      </c>
      <c r="D23" s="3">
        <f t="shared" si="0"/>
        <v>-1.689260040488277E-2</v>
      </c>
      <c r="E23" s="3">
        <f t="shared" si="1"/>
        <v>-1.3788191433053192E-2</v>
      </c>
      <c r="G23" s="4">
        <f t="shared" si="2"/>
        <v>-1.7062838500120865E-2</v>
      </c>
      <c r="H23" s="4">
        <f t="shared" si="3"/>
        <v>-1.3958429528291287E-2</v>
      </c>
    </row>
    <row r="24" spans="1:8" x14ac:dyDescent="0.35">
      <c r="A24" s="2">
        <v>45505</v>
      </c>
      <c r="B24">
        <v>219.86</v>
      </c>
      <c r="C24" s="1">
        <v>5346.56</v>
      </c>
      <c r="D24" s="3">
        <f t="shared" si="0"/>
        <v>6.8459032371609137E-3</v>
      </c>
      <c r="E24" s="3">
        <f t="shared" si="1"/>
        <v>-1.8552885294602865E-2</v>
      </c>
      <c r="G24" s="4">
        <f t="shared" si="2"/>
        <v>6.6756651419228189E-3</v>
      </c>
      <c r="H24" s="4">
        <f t="shared" si="3"/>
        <v>-1.8723123389840959E-2</v>
      </c>
    </row>
    <row r="25" spans="1:8" x14ac:dyDescent="0.35">
      <c r="A25" s="2">
        <v>45508</v>
      </c>
      <c r="B25">
        <v>209.27</v>
      </c>
      <c r="C25" s="1">
        <v>5186.33</v>
      </c>
      <c r="D25" s="3">
        <f t="shared" si="0"/>
        <v>-4.9365695898139543E-2</v>
      </c>
      <c r="E25" s="3">
        <f t="shared" si="1"/>
        <v>-3.0427045496882188E-2</v>
      </c>
      <c r="G25" s="4">
        <f t="shared" si="2"/>
        <v>-4.9535933993377641E-2</v>
      </c>
      <c r="H25" s="4">
        <f t="shared" si="3"/>
        <v>-3.0597283592120283E-2</v>
      </c>
    </row>
    <row r="26" spans="1:8" x14ac:dyDescent="0.35">
      <c r="A26" s="2">
        <v>45509</v>
      </c>
      <c r="B26">
        <v>207.23</v>
      </c>
      <c r="C26" s="1">
        <v>5240.03</v>
      </c>
      <c r="D26" s="3">
        <f t="shared" si="0"/>
        <v>-9.7959967031821006E-3</v>
      </c>
      <c r="E26" s="3">
        <f t="shared" si="1"/>
        <v>1.0300905557719547E-2</v>
      </c>
      <c r="G26" s="4">
        <f t="shared" si="2"/>
        <v>-9.9662347984201954E-3</v>
      </c>
      <c r="H26" s="4">
        <f t="shared" si="3"/>
        <v>1.0130667462481452E-2</v>
      </c>
    </row>
    <row r="27" spans="1:8" x14ac:dyDescent="0.35">
      <c r="A27" s="2">
        <v>45510</v>
      </c>
      <c r="B27">
        <v>209.82</v>
      </c>
      <c r="C27" s="1">
        <v>5199.5</v>
      </c>
      <c r="D27" s="3">
        <f t="shared" si="0"/>
        <v>1.2420732753943361E-2</v>
      </c>
      <c r="E27" s="3">
        <f t="shared" si="1"/>
        <v>-7.7647563892511828E-3</v>
      </c>
      <c r="G27" s="4">
        <f t="shared" si="2"/>
        <v>1.2250494658705266E-2</v>
      </c>
      <c r="H27" s="4">
        <f t="shared" si="3"/>
        <v>-7.9349944844892776E-3</v>
      </c>
    </row>
    <row r="28" spans="1:8" x14ac:dyDescent="0.35">
      <c r="A28" s="2">
        <v>45511</v>
      </c>
      <c r="B28">
        <v>213.31</v>
      </c>
      <c r="C28" s="1">
        <v>5319.31</v>
      </c>
      <c r="D28" s="3">
        <f t="shared" si="0"/>
        <v>1.6496486400387027E-2</v>
      </c>
      <c r="E28" s="3">
        <f t="shared" si="1"/>
        <v>2.2781128575607587E-2</v>
      </c>
      <c r="G28" s="4">
        <f t="shared" si="2"/>
        <v>1.6326248305148932E-2</v>
      </c>
      <c r="H28" s="4">
        <f t="shared" si="3"/>
        <v>2.2610890480369492E-2</v>
      </c>
    </row>
    <row r="29" spans="1:8" x14ac:dyDescent="0.35">
      <c r="A29" s="2">
        <v>45512</v>
      </c>
      <c r="B29">
        <v>216.24</v>
      </c>
      <c r="C29" s="1">
        <v>5344.16</v>
      </c>
      <c r="D29" s="3">
        <f t="shared" si="0"/>
        <v>1.3642395264465933E-2</v>
      </c>
      <c r="E29" s="3">
        <f t="shared" si="1"/>
        <v>4.660780212150723E-3</v>
      </c>
      <c r="G29" s="4">
        <f t="shared" si="2"/>
        <v>1.3472157169227839E-2</v>
      </c>
      <c r="H29" s="4">
        <f t="shared" si="3"/>
        <v>4.4905421169126282E-3</v>
      </c>
    </row>
    <row r="30" spans="1:8" x14ac:dyDescent="0.35">
      <c r="A30" s="2">
        <v>45515</v>
      </c>
      <c r="B30">
        <v>217.53</v>
      </c>
      <c r="C30" s="1">
        <v>5344.39</v>
      </c>
      <c r="D30" s="3">
        <f t="shared" si="0"/>
        <v>5.9478700834188188E-3</v>
      </c>
      <c r="E30" s="3">
        <f t="shared" si="1"/>
        <v>4.3036707511422095E-5</v>
      </c>
      <c r="G30" s="4">
        <f t="shared" si="2"/>
        <v>5.777631988180724E-3</v>
      </c>
      <c r="H30" s="4">
        <f t="shared" si="3"/>
        <v>-1.2720138772667313E-4</v>
      </c>
    </row>
    <row r="31" spans="1:8" x14ac:dyDescent="0.35">
      <c r="A31" s="2">
        <v>45516</v>
      </c>
      <c r="B31">
        <v>221.27</v>
      </c>
      <c r="C31" s="1">
        <v>5434.43</v>
      </c>
      <c r="D31" s="3">
        <f t="shared" si="0"/>
        <v>1.7046903231228767E-2</v>
      </c>
      <c r="E31" s="3">
        <f t="shared" si="1"/>
        <v>1.6707226654933075E-2</v>
      </c>
      <c r="G31" s="4">
        <f t="shared" si="2"/>
        <v>1.6876665135990673E-2</v>
      </c>
      <c r="H31" s="4">
        <f t="shared" si="3"/>
        <v>1.653698855969498E-2</v>
      </c>
    </row>
    <row r="32" spans="1:8" x14ac:dyDescent="0.35">
      <c r="A32" s="2">
        <v>45517</v>
      </c>
      <c r="B32">
        <v>221.72</v>
      </c>
      <c r="C32" s="1">
        <v>5455.21</v>
      </c>
      <c r="D32" s="3">
        <f t="shared" si="0"/>
        <v>2.0316492687641797E-3</v>
      </c>
      <c r="E32" s="3">
        <f t="shared" si="1"/>
        <v>3.816476067632372E-3</v>
      </c>
      <c r="G32" s="4">
        <f t="shared" si="2"/>
        <v>1.8614111735260844E-3</v>
      </c>
      <c r="H32" s="4">
        <f t="shared" si="3"/>
        <v>3.6462379723942767E-3</v>
      </c>
    </row>
    <row r="33" spans="1:8" x14ac:dyDescent="0.35">
      <c r="A33" s="2">
        <v>45518</v>
      </c>
      <c r="B33">
        <v>224.72</v>
      </c>
      <c r="C33" s="1">
        <v>5543.22</v>
      </c>
      <c r="D33" s="3">
        <f t="shared" si="0"/>
        <v>1.3439858244384291E-2</v>
      </c>
      <c r="E33" s="3">
        <f t="shared" si="1"/>
        <v>1.6004444012785939E-2</v>
      </c>
      <c r="G33" s="4">
        <f t="shared" si="2"/>
        <v>1.3269620149146196E-2</v>
      </c>
      <c r="H33" s="4">
        <f t="shared" si="3"/>
        <v>1.5834205917547844E-2</v>
      </c>
    </row>
    <row r="34" spans="1:8" x14ac:dyDescent="0.35">
      <c r="A34" s="2">
        <v>45519</v>
      </c>
      <c r="B34">
        <v>226.05</v>
      </c>
      <c r="C34" s="1">
        <v>5554.25</v>
      </c>
      <c r="D34" s="3">
        <f t="shared" si="0"/>
        <v>5.9010309446258903E-3</v>
      </c>
      <c r="E34" s="3">
        <f t="shared" si="1"/>
        <v>1.9878411263283945E-3</v>
      </c>
      <c r="G34" s="4">
        <f t="shared" si="2"/>
        <v>5.7307928493877955E-3</v>
      </c>
      <c r="H34" s="4">
        <f t="shared" si="3"/>
        <v>1.8176030310902993E-3</v>
      </c>
    </row>
    <row r="35" spans="1:8" x14ac:dyDescent="0.35">
      <c r="A35" s="2">
        <v>45522</v>
      </c>
      <c r="B35">
        <v>225.89</v>
      </c>
      <c r="C35" s="1">
        <v>5608.25</v>
      </c>
      <c r="D35" s="3">
        <f t="shared" si="0"/>
        <v>-7.0805862143046461E-4</v>
      </c>
      <c r="E35" s="3">
        <f t="shared" si="1"/>
        <v>9.6753274361777754E-3</v>
      </c>
      <c r="G35" s="4">
        <f t="shared" si="2"/>
        <v>-8.7829671666855987E-4</v>
      </c>
      <c r="H35" s="4">
        <f t="shared" si="3"/>
        <v>9.5050893409396806E-3</v>
      </c>
    </row>
    <row r="36" spans="1:8" x14ac:dyDescent="0.35">
      <c r="A36" s="2">
        <v>45523</v>
      </c>
      <c r="B36">
        <v>226.51</v>
      </c>
      <c r="C36" s="1">
        <v>5597.12</v>
      </c>
      <c r="D36" s="3">
        <f t="shared" si="0"/>
        <v>2.7409389396927126E-3</v>
      </c>
      <c r="E36" s="3">
        <f t="shared" si="1"/>
        <v>-1.9865481747165059E-3</v>
      </c>
      <c r="G36" s="4">
        <f t="shared" si="2"/>
        <v>2.5707008444546173E-3</v>
      </c>
      <c r="H36" s="4">
        <f t="shared" si="3"/>
        <v>-2.1567862699546012E-3</v>
      </c>
    </row>
    <row r="37" spans="1:8" x14ac:dyDescent="0.35">
      <c r="A37" s="2">
        <v>45524</v>
      </c>
      <c r="B37">
        <v>226.4</v>
      </c>
      <c r="C37" s="1">
        <v>5620.85</v>
      </c>
      <c r="D37" s="3">
        <f t="shared" si="0"/>
        <v>-4.8574772984859386E-4</v>
      </c>
      <c r="E37" s="3">
        <f t="shared" si="1"/>
        <v>4.2307182841846242E-3</v>
      </c>
      <c r="G37" s="4">
        <f t="shared" si="2"/>
        <v>-6.5598582508668906E-4</v>
      </c>
      <c r="H37" s="4">
        <f t="shared" si="3"/>
        <v>4.0604801889465294E-3</v>
      </c>
    </row>
    <row r="38" spans="1:8" x14ac:dyDescent="0.35">
      <c r="A38" s="2">
        <v>45525</v>
      </c>
      <c r="B38">
        <v>224.53</v>
      </c>
      <c r="C38" s="1">
        <v>5570.64</v>
      </c>
      <c r="D38" s="3">
        <f t="shared" si="0"/>
        <v>-8.2940177849183654E-3</v>
      </c>
      <c r="E38" s="3">
        <f t="shared" si="1"/>
        <v>-8.9729494254644684E-3</v>
      </c>
      <c r="G38" s="4">
        <f t="shared" si="2"/>
        <v>-8.4642558801564603E-3</v>
      </c>
      <c r="H38" s="4">
        <f t="shared" si="3"/>
        <v>-9.1431875207025632E-3</v>
      </c>
    </row>
    <row r="39" spans="1:8" x14ac:dyDescent="0.35">
      <c r="A39" s="2">
        <v>45526</v>
      </c>
      <c r="B39">
        <v>226.84</v>
      </c>
      <c r="C39" s="1">
        <v>5634.61</v>
      </c>
      <c r="D39" s="3">
        <f t="shared" si="0"/>
        <v>1.0235594601717834E-2</v>
      </c>
      <c r="E39" s="3">
        <f t="shared" si="1"/>
        <v>1.1417986208502448E-2</v>
      </c>
      <c r="G39" s="4">
        <f t="shared" si="2"/>
        <v>1.0065356506479739E-2</v>
      </c>
      <c r="H39" s="4">
        <f t="shared" si="3"/>
        <v>1.1247748113264353E-2</v>
      </c>
    </row>
    <row r="40" spans="1:8" x14ac:dyDescent="0.35">
      <c r="A40" s="2">
        <v>45529</v>
      </c>
      <c r="B40">
        <v>227.18</v>
      </c>
      <c r="C40" s="1">
        <v>5616.84</v>
      </c>
      <c r="D40" s="3">
        <f t="shared" si="0"/>
        <v>1.497731657448228E-3</v>
      </c>
      <c r="E40" s="3">
        <f t="shared" si="1"/>
        <v>-3.1587066155747872E-3</v>
      </c>
      <c r="G40" s="4">
        <f t="shared" si="2"/>
        <v>1.3274935622101327E-3</v>
      </c>
      <c r="H40" s="4">
        <f t="shared" si="3"/>
        <v>-3.3289447108128824E-3</v>
      </c>
    </row>
    <row r="41" spans="1:8" x14ac:dyDescent="0.35">
      <c r="A41" s="2">
        <v>45530</v>
      </c>
      <c r="B41">
        <v>228.03</v>
      </c>
      <c r="C41" s="1">
        <v>5625.8</v>
      </c>
      <c r="D41" s="3">
        <f t="shared" si="0"/>
        <v>3.7345444427833042E-3</v>
      </c>
      <c r="E41" s="3">
        <f t="shared" si="1"/>
        <v>1.5939320118754585E-3</v>
      </c>
      <c r="G41" s="4">
        <f t="shared" si="2"/>
        <v>3.5643063475452089E-3</v>
      </c>
      <c r="H41" s="4">
        <f t="shared" si="3"/>
        <v>1.4236939166373632E-3</v>
      </c>
    </row>
    <row r="42" spans="1:8" x14ac:dyDescent="0.35">
      <c r="A42" s="2">
        <v>45531</v>
      </c>
      <c r="B42">
        <v>226.49</v>
      </c>
      <c r="C42" s="1">
        <v>5592.18</v>
      </c>
      <c r="D42" s="3">
        <f t="shared" si="0"/>
        <v>-6.7764054079900871E-3</v>
      </c>
      <c r="E42" s="3">
        <f t="shared" si="1"/>
        <v>-5.9939669454233853E-3</v>
      </c>
      <c r="G42" s="4">
        <f t="shared" si="2"/>
        <v>-6.946643503228182E-3</v>
      </c>
      <c r="H42" s="4">
        <f t="shared" si="3"/>
        <v>-6.1642050406614801E-3</v>
      </c>
    </row>
    <row r="43" spans="1:8" x14ac:dyDescent="0.35">
      <c r="A43" s="2">
        <v>45532</v>
      </c>
      <c r="B43">
        <v>229.79</v>
      </c>
      <c r="C43" s="1">
        <v>5591.96</v>
      </c>
      <c r="D43" s="3">
        <f t="shared" si="0"/>
        <v>1.4465054528776243E-2</v>
      </c>
      <c r="E43" s="3">
        <f t="shared" si="1"/>
        <v>-3.934142455813639E-5</v>
      </c>
      <c r="G43" s="4">
        <f t="shared" si="2"/>
        <v>1.4294816433538148E-2</v>
      </c>
      <c r="H43" s="4">
        <f t="shared" si="3"/>
        <v>-2.0957951979623163E-4</v>
      </c>
    </row>
    <row r="44" spans="1:8" x14ac:dyDescent="0.35">
      <c r="A44" s="2">
        <v>45533</v>
      </c>
      <c r="B44">
        <v>229</v>
      </c>
      <c r="C44" s="1">
        <v>5648.4</v>
      </c>
      <c r="D44" s="3">
        <f t="shared" si="0"/>
        <v>-3.4438448126052909E-3</v>
      </c>
      <c r="E44" s="3">
        <f t="shared" si="1"/>
        <v>1.0042467382856683E-2</v>
      </c>
      <c r="G44" s="4">
        <f t="shared" si="2"/>
        <v>-3.6140829078433862E-3</v>
      </c>
      <c r="H44" s="4">
        <f t="shared" si="3"/>
        <v>9.8722292876185884E-3</v>
      </c>
    </row>
    <row r="45" spans="1:8" x14ac:dyDescent="0.35">
      <c r="A45" s="2">
        <v>45537</v>
      </c>
      <c r="B45">
        <v>222.77</v>
      </c>
      <c r="C45" s="1">
        <v>5528.93</v>
      </c>
      <c r="D45" s="3">
        <f t="shared" si="0"/>
        <v>-2.7582154477457006E-2</v>
      </c>
      <c r="E45" s="3">
        <f t="shared" si="1"/>
        <v>-2.137801245458143E-2</v>
      </c>
      <c r="G45" s="4">
        <f t="shared" si="2"/>
        <v>-2.77523925726951E-2</v>
      </c>
      <c r="H45" s="4">
        <f t="shared" si="3"/>
        <v>-2.1548250549819525E-2</v>
      </c>
    </row>
    <row r="46" spans="1:8" x14ac:dyDescent="0.35">
      <c r="A46" s="2">
        <v>45538</v>
      </c>
      <c r="B46">
        <v>220.85</v>
      </c>
      <c r="C46" s="1">
        <v>5520.07</v>
      </c>
      <c r="D46" s="3">
        <f t="shared" si="0"/>
        <v>-8.6561110342471426E-3</v>
      </c>
      <c r="E46" s="3">
        <f t="shared" si="1"/>
        <v>-1.6037653903594354E-3</v>
      </c>
      <c r="G46" s="4">
        <f t="shared" si="2"/>
        <v>-8.8263491294852375E-3</v>
      </c>
      <c r="H46" s="4">
        <f t="shared" si="3"/>
        <v>-1.7740034855975306E-3</v>
      </c>
    </row>
    <row r="47" spans="1:8" x14ac:dyDescent="0.35">
      <c r="A47" s="2">
        <v>45539</v>
      </c>
      <c r="B47">
        <v>222.38</v>
      </c>
      <c r="C47" s="1">
        <v>5503.41</v>
      </c>
      <c r="D47" s="3">
        <f t="shared" si="0"/>
        <v>6.9038922325676197E-3</v>
      </c>
      <c r="E47" s="3">
        <f t="shared" si="1"/>
        <v>-3.0226412501879545E-3</v>
      </c>
      <c r="G47" s="4">
        <f t="shared" si="2"/>
        <v>6.7336541373295249E-3</v>
      </c>
      <c r="H47" s="4">
        <f t="shared" si="3"/>
        <v>-3.1928793454260498E-3</v>
      </c>
    </row>
    <row r="48" spans="1:8" x14ac:dyDescent="0.35">
      <c r="A48" s="2">
        <v>45540</v>
      </c>
      <c r="B48">
        <v>220.82</v>
      </c>
      <c r="C48" s="1">
        <v>5408.42</v>
      </c>
      <c r="D48" s="3">
        <f t="shared" si="0"/>
        <v>-7.0397402641122122E-3</v>
      </c>
      <c r="E48" s="3">
        <f t="shared" si="1"/>
        <v>-1.7410901670867562E-2</v>
      </c>
      <c r="G48" s="4">
        <f t="shared" si="2"/>
        <v>-7.209978359350307E-3</v>
      </c>
      <c r="H48" s="4">
        <f t="shared" si="3"/>
        <v>-1.7581139766105657E-2</v>
      </c>
    </row>
    <row r="49" spans="1:8" x14ac:dyDescent="0.35">
      <c r="A49" s="2">
        <v>45543</v>
      </c>
      <c r="B49">
        <v>220.91</v>
      </c>
      <c r="C49" s="1">
        <v>5471.05</v>
      </c>
      <c r="D49" s="3">
        <f t="shared" si="0"/>
        <v>4.0748874310253498E-4</v>
      </c>
      <c r="E49" s="3">
        <f t="shared" si="1"/>
        <v>1.1513555690021488E-2</v>
      </c>
      <c r="G49" s="4">
        <f t="shared" si="2"/>
        <v>2.3725064786443974E-4</v>
      </c>
      <c r="H49" s="4">
        <f t="shared" si="3"/>
        <v>1.1343317594783393E-2</v>
      </c>
    </row>
    <row r="50" spans="1:8" x14ac:dyDescent="0.35">
      <c r="A50" s="2">
        <v>45544</v>
      </c>
      <c r="B50">
        <v>220.11</v>
      </c>
      <c r="C50" s="1">
        <v>5495.52</v>
      </c>
      <c r="D50" s="3">
        <f t="shared" si="0"/>
        <v>-3.6279573600808664E-3</v>
      </c>
      <c r="E50" s="3">
        <f t="shared" si="1"/>
        <v>4.4626607244902189E-3</v>
      </c>
      <c r="G50" s="4">
        <f t="shared" si="2"/>
        <v>-3.7981954553189617E-3</v>
      </c>
      <c r="H50" s="4">
        <f t="shared" si="3"/>
        <v>4.2924226292521241E-3</v>
      </c>
    </row>
    <row r="51" spans="1:8" x14ac:dyDescent="0.35">
      <c r="A51" s="2">
        <v>45545</v>
      </c>
      <c r="B51">
        <v>222.66</v>
      </c>
      <c r="C51" s="1">
        <v>5554.13</v>
      </c>
      <c r="D51" s="3">
        <f t="shared" si="0"/>
        <v>1.1518522906548473E-2</v>
      </c>
      <c r="E51" s="3">
        <f t="shared" si="1"/>
        <v>1.0608580303038784E-2</v>
      </c>
      <c r="G51" s="4">
        <f t="shared" si="2"/>
        <v>1.1348284811310378E-2</v>
      </c>
      <c r="H51" s="4">
        <f t="shared" si="3"/>
        <v>1.043834220780069E-2</v>
      </c>
    </row>
    <row r="52" spans="1:8" x14ac:dyDescent="0.35">
      <c r="A52" s="2">
        <v>45546</v>
      </c>
      <c r="B52">
        <v>222.77</v>
      </c>
      <c r="C52" s="1">
        <v>5595.76</v>
      </c>
      <c r="D52" s="3">
        <f t="shared" si="0"/>
        <v>4.9390477622147076E-4</v>
      </c>
      <c r="E52" s="3">
        <f t="shared" si="1"/>
        <v>7.46737294203047E-3</v>
      </c>
      <c r="G52" s="4">
        <f t="shared" si="2"/>
        <v>3.236666809833755E-4</v>
      </c>
      <c r="H52" s="4">
        <f t="shared" si="3"/>
        <v>7.2971348467923752E-3</v>
      </c>
    </row>
    <row r="53" spans="1:8" x14ac:dyDescent="0.35">
      <c r="A53" s="2">
        <v>45547</v>
      </c>
      <c r="B53">
        <v>222.5</v>
      </c>
      <c r="C53" s="1">
        <v>5626.02</v>
      </c>
      <c r="D53" s="3">
        <f t="shared" si="0"/>
        <v>-1.2127474704876769E-3</v>
      </c>
      <c r="E53" s="3">
        <f t="shared" si="1"/>
        <v>5.3930968783714164E-3</v>
      </c>
      <c r="G53" s="4">
        <f t="shared" si="2"/>
        <v>-1.3829855657257722E-3</v>
      </c>
      <c r="H53" s="4">
        <f t="shared" si="3"/>
        <v>5.2228587831333216E-3</v>
      </c>
    </row>
    <row r="54" spans="1:8" x14ac:dyDescent="0.35">
      <c r="A54" s="2">
        <v>45550</v>
      </c>
      <c r="B54">
        <v>216.32</v>
      </c>
      <c r="C54" s="1">
        <v>5633.09</v>
      </c>
      <c r="D54" s="3">
        <f t="shared" si="0"/>
        <v>-2.8168308751695719E-2</v>
      </c>
      <c r="E54" s="3">
        <f t="shared" si="1"/>
        <v>1.2558720767880025E-3</v>
      </c>
      <c r="G54" s="4">
        <f t="shared" si="2"/>
        <v>-2.8338546846933814E-2</v>
      </c>
      <c r="H54" s="4">
        <f t="shared" si="3"/>
        <v>1.0856339815499072E-3</v>
      </c>
    </row>
    <row r="55" spans="1:8" x14ac:dyDescent="0.35">
      <c r="A55" s="2">
        <v>45551</v>
      </c>
      <c r="B55">
        <v>216.79</v>
      </c>
      <c r="C55" s="1">
        <v>5634.58</v>
      </c>
      <c r="D55" s="3">
        <f t="shared" si="0"/>
        <v>2.1703501858254429E-3</v>
      </c>
      <c r="E55" s="3">
        <f t="shared" si="1"/>
        <v>2.6447349073670164E-4</v>
      </c>
      <c r="G55" s="4">
        <f t="shared" si="2"/>
        <v>2.0001120905873476E-3</v>
      </c>
      <c r="H55" s="4">
        <f t="shared" si="3"/>
        <v>9.4235395498606407E-5</v>
      </c>
    </row>
    <row r="56" spans="1:8" x14ac:dyDescent="0.35">
      <c r="A56" s="2">
        <v>45552</v>
      </c>
      <c r="B56">
        <v>220.69</v>
      </c>
      <c r="C56" s="1">
        <v>5618.26</v>
      </c>
      <c r="D56" s="3">
        <f t="shared" si="0"/>
        <v>1.7829858819643829E-2</v>
      </c>
      <c r="E56" s="3">
        <f t="shared" si="1"/>
        <v>-2.9006031263851696E-3</v>
      </c>
      <c r="G56" s="4">
        <f t="shared" si="2"/>
        <v>1.7659620724405734E-2</v>
      </c>
      <c r="H56" s="4">
        <f t="shared" si="3"/>
        <v>-3.0708412216232648E-3</v>
      </c>
    </row>
    <row r="57" spans="1:8" x14ac:dyDescent="0.35">
      <c r="A57" s="2">
        <v>45553</v>
      </c>
      <c r="B57">
        <v>228.87</v>
      </c>
      <c r="C57" s="1">
        <v>5713.64</v>
      </c>
      <c r="D57" s="3">
        <f t="shared" si="0"/>
        <v>3.6395154910179209E-2</v>
      </c>
      <c r="E57" s="3">
        <f t="shared" si="1"/>
        <v>1.6834291247586949E-2</v>
      </c>
      <c r="G57" s="4">
        <f t="shared" si="2"/>
        <v>3.622491681494111E-2</v>
      </c>
      <c r="H57" s="4">
        <f t="shared" si="3"/>
        <v>1.6664053152348854E-2</v>
      </c>
    </row>
    <row r="58" spans="1:8" x14ac:dyDescent="0.35">
      <c r="A58" s="2">
        <v>45554</v>
      </c>
      <c r="B58">
        <v>228.2</v>
      </c>
      <c r="C58" s="1">
        <v>5702.55</v>
      </c>
      <c r="D58" s="3">
        <f t="shared" si="0"/>
        <v>-2.9317193422724623E-3</v>
      </c>
      <c r="E58" s="3">
        <f t="shared" si="1"/>
        <v>-1.942855451501775E-3</v>
      </c>
      <c r="G58" s="4">
        <f t="shared" si="2"/>
        <v>-3.1019574375105575E-3</v>
      </c>
      <c r="H58" s="4">
        <f t="shared" si="3"/>
        <v>-2.1130935467398703E-3</v>
      </c>
    </row>
    <row r="59" spans="1:8" x14ac:dyDescent="0.35">
      <c r="A59" s="2">
        <v>45557</v>
      </c>
      <c r="B59">
        <v>226.47</v>
      </c>
      <c r="C59" s="1">
        <v>5718.57</v>
      </c>
      <c r="D59" s="3">
        <f t="shared" si="0"/>
        <v>-7.6099516083320351E-3</v>
      </c>
      <c r="E59" s="3">
        <f t="shared" si="1"/>
        <v>2.8053309143568263E-3</v>
      </c>
      <c r="G59" s="4">
        <f t="shared" si="2"/>
        <v>-7.78018970357013E-3</v>
      </c>
      <c r="H59" s="4">
        <f t="shared" si="3"/>
        <v>2.6350928191187311E-3</v>
      </c>
    </row>
    <row r="60" spans="1:8" x14ac:dyDescent="0.35">
      <c r="A60" s="2">
        <v>45558</v>
      </c>
      <c r="B60">
        <v>227.37</v>
      </c>
      <c r="C60" s="1">
        <v>5732.93</v>
      </c>
      <c r="D60" s="3">
        <f t="shared" si="0"/>
        <v>3.9661606724042875E-3</v>
      </c>
      <c r="E60" s="3">
        <f t="shared" si="1"/>
        <v>2.5079697029956895E-3</v>
      </c>
      <c r="G60" s="4">
        <f t="shared" si="2"/>
        <v>3.7959225771661922E-3</v>
      </c>
      <c r="H60" s="4">
        <f t="shared" si="3"/>
        <v>2.3377316077575943E-3</v>
      </c>
    </row>
    <row r="61" spans="1:8" x14ac:dyDescent="0.35">
      <c r="A61" s="2">
        <v>45559</v>
      </c>
      <c r="B61">
        <v>226.37</v>
      </c>
      <c r="C61" s="1">
        <v>5722.26</v>
      </c>
      <c r="D61" s="3">
        <f t="shared" si="0"/>
        <v>-4.407817777012997E-3</v>
      </c>
      <c r="E61" s="3">
        <f t="shared" si="1"/>
        <v>-1.8629115860669923E-3</v>
      </c>
      <c r="G61" s="4">
        <f t="shared" si="2"/>
        <v>-4.5780558722510918E-3</v>
      </c>
      <c r="H61" s="4">
        <f t="shared" si="3"/>
        <v>-2.0331496813050876E-3</v>
      </c>
    </row>
    <row r="62" spans="1:8" x14ac:dyDescent="0.35">
      <c r="A62" s="2">
        <v>45560</v>
      </c>
      <c r="B62">
        <v>227.52</v>
      </c>
      <c r="C62" s="1">
        <v>5745.37</v>
      </c>
      <c r="D62" s="3">
        <f t="shared" si="0"/>
        <v>5.0673178998415468E-3</v>
      </c>
      <c r="E62" s="3">
        <f t="shared" si="1"/>
        <v>4.0304808028723289E-3</v>
      </c>
      <c r="G62" s="4">
        <f t="shared" si="2"/>
        <v>4.8970798046034519E-3</v>
      </c>
      <c r="H62" s="4">
        <f t="shared" si="3"/>
        <v>3.8602427076342336E-3</v>
      </c>
    </row>
    <row r="63" spans="1:8" x14ac:dyDescent="0.35">
      <c r="A63" s="2">
        <v>45561</v>
      </c>
      <c r="B63">
        <v>227.79</v>
      </c>
      <c r="C63" s="1">
        <v>5738.17</v>
      </c>
      <c r="D63" s="3">
        <f t="shared" si="0"/>
        <v>1.1860052783758518E-3</v>
      </c>
      <c r="E63" s="3">
        <f t="shared" si="1"/>
        <v>-1.2539688882457197E-3</v>
      </c>
      <c r="G63" s="4">
        <f t="shared" si="2"/>
        <v>1.0157671831377566E-3</v>
      </c>
      <c r="H63" s="4">
        <f t="shared" si="3"/>
        <v>-1.4242069834838149E-3</v>
      </c>
    </row>
    <row r="64" spans="1:8" x14ac:dyDescent="0.35">
      <c r="A64" s="2">
        <v>45564</v>
      </c>
      <c r="B64">
        <v>233</v>
      </c>
      <c r="C64" s="1">
        <v>5762.48</v>
      </c>
      <c r="D64" s="3">
        <f t="shared" si="0"/>
        <v>2.2614301672448562E-2</v>
      </c>
      <c r="E64" s="3">
        <f t="shared" si="1"/>
        <v>4.227593432856073E-3</v>
      </c>
      <c r="G64" s="4">
        <f t="shared" si="2"/>
        <v>2.2444063577210467E-2</v>
      </c>
      <c r="H64" s="4">
        <f t="shared" si="3"/>
        <v>4.0573553376179782E-3</v>
      </c>
    </row>
    <row r="65" spans="1:8" x14ac:dyDescent="0.35">
      <c r="A65" s="2">
        <v>45565</v>
      </c>
      <c r="B65">
        <v>226.21</v>
      </c>
      <c r="C65" s="1">
        <v>5708.75</v>
      </c>
      <c r="D65" s="3">
        <f t="shared" si="0"/>
        <v>-2.9574682195956357E-2</v>
      </c>
      <c r="E65" s="3">
        <f t="shared" si="1"/>
        <v>-9.3678520838370288E-3</v>
      </c>
      <c r="G65" s="4">
        <f t="shared" si="2"/>
        <v>-2.9744920291194452E-2</v>
      </c>
      <c r="H65" s="4">
        <f t="shared" si="3"/>
        <v>-9.5380901790751236E-3</v>
      </c>
    </row>
    <row r="66" spans="1:8" x14ac:dyDescent="0.35">
      <c r="A66" s="2">
        <v>45566</v>
      </c>
      <c r="B66">
        <v>226.78</v>
      </c>
      <c r="C66" s="1">
        <v>5709.54</v>
      </c>
      <c r="D66" s="3">
        <f t="shared" si="0"/>
        <v>2.5166131739495158E-3</v>
      </c>
      <c r="E66" s="3">
        <f t="shared" si="1"/>
        <v>1.3837448536698041E-4</v>
      </c>
      <c r="G66" s="4">
        <f t="shared" si="2"/>
        <v>2.3463750787114206E-3</v>
      </c>
      <c r="H66" s="4">
        <f t="shared" si="3"/>
        <v>-3.1863609871114821E-5</v>
      </c>
    </row>
    <row r="67" spans="1:8" x14ac:dyDescent="0.35">
      <c r="A67" s="2">
        <v>45567</v>
      </c>
      <c r="B67">
        <v>225.67</v>
      </c>
      <c r="C67" s="1">
        <v>5699.94</v>
      </c>
      <c r="D67" s="3">
        <f t="shared" si="0"/>
        <v>-4.9066293598749146E-3</v>
      </c>
      <c r="E67" s="3">
        <f t="shared" si="1"/>
        <v>-1.6828115331257495E-3</v>
      </c>
      <c r="G67" s="4">
        <f t="shared" si="2"/>
        <v>-5.0768674551130094E-3</v>
      </c>
      <c r="H67" s="4">
        <f t="shared" si="3"/>
        <v>-1.8530496283638447E-3</v>
      </c>
    </row>
    <row r="68" spans="1:8" x14ac:dyDescent="0.35">
      <c r="A68" s="2">
        <v>45568</v>
      </c>
      <c r="B68">
        <v>226.8</v>
      </c>
      <c r="C68" s="1">
        <v>5751.07</v>
      </c>
      <c r="D68" s="3">
        <f t="shared" ref="D68:D131" si="4">LN(B68/B67)</f>
        <v>4.9948166697781288E-3</v>
      </c>
      <c r="E68" s="3">
        <f t="shared" ref="E68:E131" si="5">LN(C68/C67)</f>
        <v>8.9302759844378885E-3</v>
      </c>
      <c r="G68" s="4">
        <f t="shared" ref="G68:G131" si="6">D68-$F$3</f>
        <v>4.824578574540034E-3</v>
      </c>
      <c r="H68" s="4">
        <f t="shared" ref="H68:H131" si="7">E68-$F$3</f>
        <v>8.7600378891997937E-3</v>
      </c>
    </row>
    <row r="69" spans="1:8" x14ac:dyDescent="0.35">
      <c r="A69" s="2">
        <v>45571</v>
      </c>
      <c r="B69">
        <v>221.69</v>
      </c>
      <c r="C69" s="1">
        <v>5695.94</v>
      </c>
      <c r="D69" s="3">
        <f t="shared" si="4"/>
        <v>-2.2788562247735331E-2</v>
      </c>
      <c r="E69" s="3">
        <f t="shared" si="5"/>
        <v>-9.6322841074211688E-3</v>
      </c>
      <c r="G69" s="4">
        <f t="shared" si="6"/>
        <v>-2.2958800342973425E-2</v>
      </c>
      <c r="H69" s="4">
        <f t="shared" si="7"/>
        <v>-9.8025222026592636E-3</v>
      </c>
    </row>
    <row r="70" spans="1:8" x14ac:dyDescent="0.35">
      <c r="A70" s="2">
        <v>45572</v>
      </c>
      <c r="B70">
        <v>225.77</v>
      </c>
      <c r="C70" s="1">
        <v>5751.13</v>
      </c>
      <c r="D70" s="3">
        <f t="shared" si="4"/>
        <v>1.8236772344019592E-2</v>
      </c>
      <c r="E70" s="3">
        <f t="shared" si="5"/>
        <v>9.6427168941927138E-3</v>
      </c>
      <c r="G70" s="4">
        <f t="shared" si="6"/>
        <v>1.8066534248781498E-2</v>
      </c>
      <c r="H70" s="4">
        <f t="shared" si="7"/>
        <v>9.4724787989546189E-3</v>
      </c>
    </row>
    <row r="71" spans="1:8" x14ac:dyDescent="0.35">
      <c r="A71" s="2">
        <v>45573</v>
      </c>
      <c r="B71">
        <v>229.54</v>
      </c>
      <c r="C71" s="1">
        <v>5792.04</v>
      </c>
      <c r="D71" s="3">
        <f t="shared" si="4"/>
        <v>1.6560524302640989E-2</v>
      </c>
      <c r="E71" s="3">
        <f t="shared" si="5"/>
        <v>7.0882038963943272E-3</v>
      </c>
      <c r="G71" s="4">
        <f t="shared" si="6"/>
        <v>1.6390286207402894E-2</v>
      </c>
      <c r="H71" s="4">
        <f t="shared" si="7"/>
        <v>6.9179658011562324E-3</v>
      </c>
    </row>
    <row r="72" spans="1:8" x14ac:dyDescent="0.35">
      <c r="A72" s="2">
        <v>45574</v>
      </c>
      <c r="B72">
        <v>229.04</v>
      </c>
      <c r="C72" s="1">
        <v>5780.05</v>
      </c>
      <c r="D72" s="3">
        <f t="shared" si="4"/>
        <v>-2.1806454626626935E-3</v>
      </c>
      <c r="E72" s="3">
        <f t="shared" si="5"/>
        <v>-2.0722279710146596E-3</v>
      </c>
      <c r="G72" s="4">
        <f t="shared" si="6"/>
        <v>-2.3508835579007887E-3</v>
      </c>
      <c r="H72" s="4">
        <f t="shared" si="7"/>
        <v>-2.2424660662527548E-3</v>
      </c>
    </row>
    <row r="73" spans="1:8" x14ac:dyDescent="0.35">
      <c r="A73" s="2">
        <v>45575</v>
      </c>
      <c r="B73">
        <v>227.55</v>
      </c>
      <c r="C73" s="1">
        <v>5815.03</v>
      </c>
      <c r="D73" s="3">
        <f t="shared" si="4"/>
        <v>-6.5266663272085766E-3</v>
      </c>
      <c r="E73" s="3">
        <f t="shared" si="5"/>
        <v>6.0336118627852325E-3</v>
      </c>
      <c r="G73" s="4">
        <f t="shared" si="6"/>
        <v>-6.6969044224466714E-3</v>
      </c>
      <c r="H73" s="4">
        <f t="shared" si="7"/>
        <v>5.8633737675471377E-3</v>
      </c>
    </row>
    <row r="74" spans="1:8" x14ac:dyDescent="0.35">
      <c r="A74" s="2">
        <v>45578</v>
      </c>
      <c r="B74">
        <v>231.3</v>
      </c>
      <c r="C74" s="1">
        <v>5859.85</v>
      </c>
      <c r="D74" s="3">
        <f t="shared" si="4"/>
        <v>1.6345574774742577E-2</v>
      </c>
      <c r="E74" s="3">
        <f t="shared" si="5"/>
        <v>7.6780609629941675E-3</v>
      </c>
      <c r="G74" s="4">
        <f t="shared" si="6"/>
        <v>1.6175336679504482E-2</v>
      </c>
      <c r="H74" s="4">
        <f t="shared" si="7"/>
        <v>7.5078228677560727E-3</v>
      </c>
    </row>
    <row r="75" spans="1:8" x14ac:dyDescent="0.35">
      <c r="A75" s="2">
        <v>45579</v>
      </c>
      <c r="B75">
        <v>233.85</v>
      </c>
      <c r="C75" s="1">
        <v>5815.26</v>
      </c>
      <c r="D75" s="3">
        <f t="shared" si="4"/>
        <v>1.0964314934501682E-2</v>
      </c>
      <c r="E75" s="3">
        <f t="shared" si="5"/>
        <v>-7.6385090687541464E-3</v>
      </c>
      <c r="G75" s="4">
        <f t="shared" si="6"/>
        <v>1.0794076839263587E-2</v>
      </c>
      <c r="H75" s="4">
        <f t="shared" si="7"/>
        <v>-7.8087471639922412E-3</v>
      </c>
    </row>
    <row r="76" spans="1:8" x14ac:dyDescent="0.35">
      <c r="A76" s="2">
        <v>45580</v>
      </c>
      <c r="B76">
        <v>231.78</v>
      </c>
      <c r="C76" s="1">
        <v>5842.47</v>
      </c>
      <c r="D76" s="3">
        <f t="shared" si="4"/>
        <v>-8.8912382656501972E-3</v>
      </c>
      <c r="E76" s="3">
        <f t="shared" si="5"/>
        <v>4.6681557065759915E-3</v>
      </c>
      <c r="G76" s="4">
        <f t="shared" si="6"/>
        <v>-9.0614763608882921E-3</v>
      </c>
      <c r="H76" s="4">
        <f t="shared" si="7"/>
        <v>4.4979176113378967E-3</v>
      </c>
    </row>
    <row r="77" spans="1:8" x14ac:dyDescent="0.35">
      <c r="A77" s="2">
        <v>45581</v>
      </c>
      <c r="B77">
        <v>232.15</v>
      </c>
      <c r="C77" s="1">
        <v>5841.47</v>
      </c>
      <c r="D77" s="3">
        <f t="shared" si="4"/>
        <v>1.5950685596858294E-3</v>
      </c>
      <c r="E77" s="3">
        <f t="shared" si="5"/>
        <v>-1.7117513483320916E-4</v>
      </c>
      <c r="G77" s="4">
        <f t="shared" si="6"/>
        <v>1.4248304644477342E-3</v>
      </c>
      <c r="H77" s="4">
        <f t="shared" si="7"/>
        <v>-3.4141323007130439E-4</v>
      </c>
    </row>
    <row r="78" spans="1:8" x14ac:dyDescent="0.35">
      <c r="A78" s="2">
        <v>45582</v>
      </c>
      <c r="B78">
        <v>235</v>
      </c>
      <c r="C78" s="1">
        <v>5864.67</v>
      </c>
      <c r="D78" s="3">
        <f t="shared" si="4"/>
        <v>1.2201799678228265E-2</v>
      </c>
      <c r="E78" s="3">
        <f t="shared" si="5"/>
        <v>3.9637370431245362E-3</v>
      </c>
      <c r="G78" s="4">
        <f t="shared" si="6"/>
        <v>1.203156158299017E-2</v>
      </c>
      <c r="H78" s="4">
        <f t="shared" si="7"/>
        <v>3.793498947886441E-3</v>
      </c>
    </row>
    <row r="79" spans="1:8" x14ac:dyDescent="0.35">
      <c r="A79" s="2">
        <v>45585</v>
      </c>
      <c r="B79">
        <v>236.48</v>
      </c>
      <c r="C79" s="1">
        <v>5853.98</v>
      </c>
      <c r="D79" s="3">
        <f t="shared" si="4"/>
        <v>6.278123615677908E-3</v>
      </c>
      <c r="E79" s="3">
        <f t="shared" si="5"/>
        <v>-1.8244427413090425E-3</v>
      </c>
      <c r="G79" s="4">
        <f t="shared" si="6"/>
        <v>6.1078855204398132E-3</v>
      </c>
      <c r="H79" s="4">
        <f t="shared" si="7"/>
        <v>-1.9946808365471375E-3</v>
      </c>
    </row>
    <row r="80" spans="1:8" x14ac:dyDescent="0.35">
      <c r="A80" s="2">
        <v>45586</v>
      </c>
      <c r="B80">
        <v>235.86</v>
      </c>
      <c r="C80" s="1">
        <v>5851.2</v>
      </c>
      <c r="D80" s="3">
        <f t="shared" si="4"/>
        <v>-2.625229098012868E-3</v>
      </c>
      <c r="E80" s="3">
        <f t="shared" si="5"/>
        <v>-4.7500338350551163E-4</v>
      </c>
      <c r="G80" s="4">
        <f t="shared" si="6"/>
        <v>-2.7954671932509632E-3</v>
      </c>
      <c r="H80" s="4">
        <f t="shared" si="7"/>
        <v>-6.4524147874360689E-4</v>
      </c>
    </row>
    <row r="81" spans="1:8" x14ac:dyDescent="0.35">
      <c r="A81" s="2">
        <v>45587</v>
      </c>
      <c r="B81">
        <v>230.76</v>
      </c>
      <c r="C81" s="1">
        <v>5797.42</v>
      </c>
      <c r="D81" s="3">
        <f t="shared" si="4"/>
        <v>-2.1860199273135369E-2</v>
      </c>
      <c r="E81" s="3">
        <f t="shared" si="5"/>
        <v>-9.2337774119530536E-3</v>
      </c>
      <c r="G81" s="4">
        <f t="shared" si="6"/>
        <v>-2.2030437368373464E-2</v>
      </c>
      <c r="H81" s="4">
        <f t="shared" si="7"/>
        <v>-9.4040155071911484E-3</v>
      </c>
    </row>
    <row r="82" spans="1:8" x14ac:dyDescent="0.35">
      <c r="A82" s="2">
        <v>45588</v>
      </c>
      <c r="B82">
        <v>230.57</v>
      </c>
      <c r="C82" s="1">
        <v>5809.86</v>
      </c>
      <c r="D82" s="3">
        <f t="shared" si="4"/>
        <v>-8.2370542016678883E-4</v>
      </c>
      <c r="E82" s="3">
        <f t="shared" si="5"/>
        <v>2.1434831869283494E-3</v>
      </c>
      <c r="G82" s="4">
        <f t="shared" si="6"/>
        <v>-9.9394351540488409E-4</v>
      </c>
      <c r="H82" s="4">
        <f t="shared" si="7"/>
        <v>1.9732450916902541E-3</v>
      </c>
    </row>
    <row r="83" spans="1:8" x14ac:dyDescent="0.35">
      <c r="A83" s="2">
        <v>45589</v>
      </c>
      <c r="B83">
        <v>231.41</v>
      </c>
      <c r="C83" s="1">
        <v>5808.12</v>
      </c>
      <c r="D83" s="3">
        <f t="shared" si="4"/>
        <v>3.6365250690583951E-3</v>
      </c>
      <c r="E83" s="3">
        <f t="shared" si="5"/>
        <v>-2.9953572187414154E-4</v>
      </c>
      <c r="G83" s="4">
        <f t="shared" si="6"/>
        <v>3.4662869738202999E-3</v>
      </c>
      <c r="H83" s="4">
        <f t="shared" si="7"/>
        <v>-4.6977381711223675E-4</v>
      </c>
    </row>
    <row r="84" spans="1:8" x14ac:dyDescent="0.35">
      <c r="A84" s="2">
        <v>45593</v>
      </c>
      <c r="B84">
        <v>233.4</v>
      </c>
      <c r="C84" s="1">
        <v>5823.52</v>
      </c>
      <c r="D84" s="3">
        <f t="shared" si="4"/>
        <v>8.5626908148752033E-3</v>
      </c>
      <c r="E84" s="3">
        <f t="shared" si="5"/>
        <v>2.6479514493707988E-3</v>
      </c>
      <c r="G84" s="4">
        <f t="shared" si="6"/>
        <v>8.3924527196371085E-3</v>
      </c>
      <c r="H84" s="4">
        <f t="shared" si="7"/>
        <v>2.4777133541327035E-3</v>
      </c>
    </row>
    <row r="85" spans="1:8" x14ac:dyDescent="0.35">
      <c r="A85" s="2">
        <v>45594</v>
      </c>
      <c r="B85">
        <v>233.67</v>
      </c>
      <c r="C85" s="1">
        <v>5832.92</v>
      </c>
      <c r="D85" s="3">
        <f t="shared" si="4"/>
        <v>1.1561437475111353E-3</v>
      </c>
      <c r="E85" s="3">
        <f t="shared" si="5"/>
        <v>1.6128426925638532E-3</v>
      </c>
      <c r="G85" s="4">
        <f t="shared" si="6"/>
        <v>9.8590565227304008E-4</v>
      </c>
      <c r="H85" s="4">
        <f t="shared" si="7"/>
        <v>1.442604597325758E-3</v>
      </c>
    </row>
    <row r="86" spans="1:8" x14ac:dyDescent="0.35">
      <c r="A86" s="2">
        <v>45595</v>
      </c>
      <c r="B86">
        <v>230.1</v>
      </c>
      <c r="C86" s="1">
        <v>5813.67</v>
      </c>
      <c r="D86" s="3">
        <f t="shared" si="4"/>
        <v>-1.5395866558646653E-2</v>
      </c>
      <c r="E86" s="3">
        <f t="shared" si="5"/>
        <v>-3.3056916281390038E-3</v>
      </c>
      <c r="G86" s="4">
        <f t="shared" si="6"/>
        <v>-1.5566104653884747E-2</v>
      </c>
      <c r="H86" s="4">
        <f t="shared" si="7"/>
        <v>-3.4759297233770991E-3</v>
      </c>
    </row>
    <row r="87" spans="1:8" x14ac:dyDescent="0.35">
      <c r="A87" s="2">
        <v>45596</v>
      </c>
      <c r="B87">
        <v>225.91</v>
      </c>
      <c r="C87" s="1">
        <v>5705.45</v>
      </c>
      <c r="D87" s="3">
        <f t="shared" si="4"/>
        <v>-1.8377307172189244E-2</v>
      </c>
      <c r="E87" s="3">
        <f t="shared" si="5"/>
        <v>-1.8790182599519829E-2</v>
      </c>
      <c r="G87" s="4">
        <f t="shared" si="6"/>
        <v>-1.8547545267427339E-2</v>
      </c>
      <c r="H87" s="4">
        <f t="shared" si="7"/>
        <v>-1.8960420694757923E-2</v>
      </c>
    </row>
    <row r="88" spans="1:8" x14ac:dyDescent="0.35">
      <c r="A88" s="2">
        <v>45597</v>
      </c>
      <c r="B88">
        <v>222.91</v>
      </c>
      <c r="C88" s="1">
        <v>5728.8</v>
      </c>
      <c r="D88" s="3">
        <f t="shared" si="4"/>
        <v>-1.3368587316289905E-2</v>
      </c>
      <c r="E88" s="3">
        <f t="shared" si="5"/>
        <v>4.0842263302362366E-3</v>
      </c>
      <c r="G88" s="4">
        <f t="shared" si="6"/>
        <v>-1.3538825411528E-2</v>
      </c>
      <c r="H88" s="4">
        <f t="shared" si="7"/>
        <v>3.9139882349981418E-3</v>
      </c>
    </row>
    <row r="89" spans="1:8" x14ac:dyDescent="0.35">
      <c r="A89" s="2">
        <v>45600</v>
      </c>
      <c r="B89">
        <v>222.01</v>
      </c>
      <c r="C89" s="1">
        <v>5712.69</v>
      </c>
      <c r="D89" s="3">
        <f t="shared" si="4"/>
        <v>-4.0456766500141109E-3</v>
      </c>
      <c r="E89" s="3">
        <f t="shared" si="5"/>
        <v>-2.8160686495115016E-3</v>
      </c>
      <c r="G89" s="4">
        <f t="shared" si="6"/>
        <v>-4.2159147452522057E-3</v>
      </c>
      <c r="H89" s="4">
        <f t="shared" si="7"/>
        <v>-2.9863067447495968E-3</v>
      </c>
    </row>
    <row r="90" spans="1:8" x14ac:dyDescent="0.35">
      <c r="A90" s="2">
        <v>45601</v>
      </c>
      <c r="B90">
        <v>223.45</v>
      </c>
      <c r="C90" s="1">
        <v>5782.76</v>
      </c>
      <c r="D90" s="3">
        <f t="shared" si="4"/>
        <v>6.4652494766336294E-3</v>
      </c>
      <c r="E90" s="3">
        <f t="shared" si="5"/>
        <v>1.219106130274809E-2</v>
      </c>
      <c r="G90" s="4">
        <f t="shared" si="6"/>
        <v>6.2950113813955346E-3</v>
      </c>
      <c r="H90" s="4">
        <f t="shared" si="7"/>
        <v>1.2020823207509995E-2</v>
      </c>
    </row>
    <row r="91" spans="1:8" x14ac:dyDescent="0.35">
      <c r="A91" s="2">
        <v>45602</v>
      </c>
      <c r="B91">
        <v>222.72</v>
      </c>
      <c r="C91" s="1">
        <v>5929.04</v>
      </c>
      <c r="D91" s="3">
        <f t="shared" si="4"/>
        <v>-3.2722982334056835E-3</v>
      </c>
      <c r="E91" s="3">
        <f t="shared" si="5"/>
        <v>2.4981233838896531E-2</v>
      </c>
      <c r="G91" s="4">
        <f t="shared" si="6"/>
        <v>-3.4425363286437788E-3</v>
      </c>
      <c r="H91" s="4">
        <f t="shared" si="7"/>
        <v>2.4810995743658436E-2</v>
      </c>
    </row>
    <row r="92" spans="1:8" x14ac:dyDescent="0.35">
      <c r="A92" s="2">
        <v>45603</v>
      </c>
      <c r="B92">
        <v>227.48</v>
      </c>
      <c r="C92" s="1">
        <v>5973.1</v>
      </c>
      <c r="D92" s="3">
        <f t="shared" si="4"/>
        <v>2.1146945292544149E-2</v>
      </c>
      <c r="E92" s="3">
        <f t="shared" si="5"/>
        <v>7.4037444129894632E-3</v>
      </c>
      <c r="G92" s="4">
        <f t="shared" si="6"/>
        <v>2.0976707197306054E-2</v>
      </c>
      <c r="H92" s="4">
        <f t="shared" si="7"/>
        <v>7.2335063177513684E-3</v>
      </c>
    </row>
    <row r="93" spans="1:8" x14ac:dyDescent="0.35">
      <c r="A93" s="2">
        <v>45604</v>
      </c>
      <c r="B93">
        <v>226.96</v>
      </c>
      <c r="C93" s="1">
        <v>5995.54</v>
      </c>
      <c r="D93" s="3">
        <f t="shared" si="4"/>
        <v>-2.2885319380029265E-3</v>
      </c>
      <c r="E93" s="3">
        <f t="shared" si="5"/>
        <v>3.7498038697994338E-3</v>
      </c>
      <c r="G93" s="4">
        <f t="shared" si="6"/>
        <v>-2.4587700332410218E-3</v>
      </c>
      <c r="H93" s="4">
        <f t="shared" si="7"/>
        <v>3.5795657745613385E-3</v>
      </c>
    </row>
    <row r="94" spans="1:8" x14ac:dyDescent="0.35">
      <c r="A94" s="2">
        <v>45607</v>
      </c>
      <c r="B94">
        <v>224.23</v>
      </c>
      <c r="C94" s="1">
        <v>6001.35</v>
      </c>
      <c r="D94" s="3">
        <f t="shared" si="4"/>
        <v>-1.2101479715156712E-2</v>
      </c>
      <c r="E94" s="3">
        <f t="shared" si="5"/>
        <v>9.6858443383637458E-4</v>
      </c>
      <c r="G94" s="4">
        <f t="shared" si="6"/>
        <v>-1.2271717810394807E-2</v>
      </c>
      <c r="H94" s="4">
        <f t="shared" si="7"/>
        <v>7.9834633859827931E-4</v>
      </c>
    </row>
    <row r="95" spans="1:8" x14ac:dyDescent="0.35">
      <c r="A95" s="2">
        <v>45608</v>
      </c>
      <c r="B95">
        <v>224.23</v>
      </c>
      <c r="C95" s="1">
        <v>5983.99</v>
      </c>
      <c r="D95" s="3">
        <f t="shared" si="4"/>
        <v>0</v>
      </c>
      <c r="E95" s="3">
        <f t="shared" si="5"/>
        <v>-2.8968743715661891E-3</v>
      </c>
      <c r="G95" s="4">
        <f t="shared" si="6"/>
        <v>-1.7023809523809523E-4</v>
      </c>
      <c r="H95" s="4">
        <f t="shared" si="7"/>
        <v>-3.0671124668042843E-3</v>
      </c>
    </row>
    <row r="96" spans="1:8" x14ac:dyDescent="0.35">
      <c r="A96" s="2">
        <v>45609</v>
      </c>
      <c r="B96">
        <v>225.12</v>
      </c>
      <c r="C96" s="1">
        <v>5985.38</v>
      </c>
      <c r="D96" s="3">
        <f t="shared" si="4"/>
        <v>3.9612825806397481E-3</v>
      </c>
      <c r="E96" s="3">
        <f t="shared" si="5"/>
        <v>2.322595101076364E-4</v>
      </c>
      <c r="G96" s="4">
        <f t="shared" si="6"/>
        <v>3.7910444854016528E-3</v>
      </c>
      <c r="H96" s="4">
        <f t="shared" si="7"/>
        <v>6.2021414869541168E-5</v>
      </c>
    </row>
    <row r="97" spans="1:8" x14ac:dyDescent="0.35">
      <c r="A97" s="2">
        <v>45610</v>
      </c>
      <c r="B97">
        <v>228.22</v>
      </c>
      <c r="C97" s="1">
        <v>5949.17</v>
      </c>
      <c r="D97" s="3">
        <f t="shared" si="4"/>
        <v>1.3676482640454679E-2</v>
      </c>
      <c r="E97" s="3">
        <f t="shared" si="5"/>
        <v>-6.0681150291174617E-3</v>
      </c>
      <c r="G97" s="4">
        <f t="shared" si="6"/>
        <v>1.3506244545216584E-2</v>
      </c>
      <c r="H97" s="4">
        <f t="shared" si="7"/>
        <v>-6.2383531243555565E-3</v>
      </c>
    </row>
    <row r="98" spans="1:8" x14ac:dyDescent="0.35">
      <c r="A98" s="2">
        <v>45611</v>
      </c>
      <c r="B98">
        <v>225</v>
      </c>
      <c r="C98" s="1">
        <v>5870.62</v>
      </c>
      <c r="D98" s="3">
        <f t="shared" si="4"/>
        <v>-1.4209673802113448E-2</v>
      </c>
      <c r="E98" s="3">
        <f t="shared" si="5"/>
        <v>-1.3291463960568205E-2</v>
      </c>
      <c r="G98" s="4">
        <f t="shared" si="6"/>
        <v>-1.4379911897351542E-2</v>
      </c>
      <c r="H98" s="4">
        <f t="shared" si="7"/>
        <v>-1.34617020558063E-2</v>
      </c>
    </row>
    <row r="99" spans="1:8" x14ac:dyDescent="0.35">
      <c r="A99" s="2">
        <v>45614</v>
      </c>
      <c r="B99">
        <v>228.02</v>
      </c>
      <c r="C99" s="1">
        <v>5893.62</v>
      </c>
      <c r="D99" s="3">
        <f t="shared" si="4"/>
        <v>1.3332942201153587E-2</v>
      </c>
      <c r="E99" s="3">
        <f t="shared" si="5"/>
        <v>3.9101598241076656E-3</v>
      </c>
      <c r="G99" s="4">
        <f t="shared" si="6"/>
        <v>1.3162704105915492E-2</v>
      </c>
      <c r="H99" s="4">
        <f t="shared" si="7"/>
        <v>3.7399217288695704E-3</v>
      </c>
    </row>
    <row r="100" spans="1:8" x14ac:dyDescent="0.35">
      <c r="A100" s="2">
        <v>45615</v>
      </c>
      <c r="B100">
        <v>228.28</v>
      </c>
      <c r="C100" s="1">
        <v>5916.98</v>
      </c>
      <c r="D100" s="3">
        <f t="shared" si="4"/>
        <v>1.1396012629335743E-3</v>
      </c>
      <c r="E100" s="3">
        <f t="shared" si="5"/>
        <v>3.9557737052673715E-3</v>
      </c>
      <c r="G100" s="4">
        <f t="shared" si="6"/>
        <v>9.6936316769547903E-4</v>
      </c>
      <c r="H100" s="4">
        <f t="shared" si="7"/>
        <v>3.7855356100292763E-3</v>
      </c>
    </row>
    <row r="101" spans="1:8" x14ac:dyDescent="0.35">
      <c r="A101" s="2">
        <v>45616</v>
      </c>
      <c r="B101">
        <v>229</v>
      </c>
      <c r="C101" s="1">
        <v>5917.11</v>
      </c>
      <c r="D101" s="3">
        <f t="shared" si="4"/>
        <v>3.1490578857323766E-3</v>
      </c>
      <c r="E101" s="3">
        <f t="shared" si="5"/>
        <v>2.1970426117316337E-5</v>
      </c>
      <c r="G101" s="4">
        <f t="shared" si="6"/>
        <v>2.9788197904942813E-3</v>
      </c>
      <c r="H101" s="4">
        <f t="shared" si="7"/>
        <v>-1.4826766912077891E-4</v>
      </c>
    </row>
    <row r="102" spans="1:8" x14ac:dyDescent="0.35">
      <c r="A102" s="2">
        <v>45617</v>
      </c>
      <c r="B102">
        <v>228.52</v>
      </c>
      <c r="C102" s="1">
        <v>5948.71</v>
      </c>
      <c r="D102" s="3">
        <f t="shared" si="4"/>
        <v>-2.0982696979778065E-3</v>
      </c>
      <c r="E102" s="3">
        <f t="shared" si="5"/>
        <v>5.3262353051749837E-3</v>
      </c>
      <c r="G102" s="4">
        <f t="shared" si="6"/>
        <v>-2.2685077932159017E-3</v>
      </c>
      <c r="H102" s="4">
        <f t="shared" si="7"/>
        <v>5.1559972099368889E-3</v>
      </c>
    </row>
    <row r="103" spans="1:8" x14ac:dyDescent="0.35">
      <c r="A103" s="2">
        <v>45618</v>
      </c>
      <c r="B103">
        <v>229.87</v>
      </c>
      <c r="C103" s="1">
        <v>5969.34</v>
      </c>
      <c r="D103" s="3">
        <f t="shared" si="4"/>
        <v>5.890197880063815E-3</v>
      </c>
      <c r="E103" s="3">
        <f t="shared" si="5"/>
        <v>3.4619792004100735E-3</v>
      </c>
      <c r="G103" s="4">
        <f t="shared" si="6"/>
        <v>5.7199597848257202E-3</v>
      </c>
      <c r="H103" s="4">
        <f t="shared" si="7"/>
        <v>3.2917411051719783E-3</v>
      </c>
    </row>
    <row r="104" spans="1:8" x14ac:dyDescent="0.35">
      <c r="A104" s="2">
        <v>45621</v>
      </c>
      <c r="B104">
        <v>232.87</v>
      </c>
      <c r="C104" s="1">
        <v>5987.37</v>
      </c>
      <c r="D104" s="3">
        <f t="shared" si="4"/>
        <v>1.2966426208818584E-2</v>
      </c>
      <c r="E104" s="3">
        <f t="shared" si="5"/>
        <v>3.015882072251307E-3</v>
      </c>
      <c r="G104" s="4">
        <f t="shared" si="6"/>
        <v>1.2796188113580489E-2</v>
      </c>
      <c r="H104" s="4">
        <f t="shared" si="7"/>
        <v>2.8456439770132118E-3</v>
      </c>
    </row>
    <row r="105" spans="1:8" x14ac:dyDescent="0.35">
      <c r="A105" s="2">
        <v>45622</v>
      </c>
      <c r="B105">
        <v>235.06</v>
      </c>
      <c r="C105" s="1">
        <v>6021.63</v>
      </c>
      <c r="D105" s="3">
        <f t="shared" si="4"/>
        <v>9.3604427595636724E-3</v>
      </c>
      <c r="E105" s="3">
        <f t="shared" si="5"/>
        <v>5.7057361888066833E-3</v>
      </c>
      <c r="G105" s="4">
        <f t="shared" si="6"/>
        <v>9.1902046643255776E-3</v>
      </c>
      <c r="H105" s="4">
        <f t="shared" si="7"/>
        <v>5.5354980935685884E-3</v>
      </c>
    </row>
    <row r="106" spans="1:8" x14ac:dyDescent="0.35">
      <c r="A106" s="2">
        <v>45623</v>
      </c>
      <c r="B106">
        <v>234.93</v>
      </c>
      <c r="C106" s="1">
        <v>5998.74</v>
      </c>
      <c r="D106" s="3">
        <f t="shared" si="4"/>
        <v>-5.5320327375206512E-4</v>
      </c>
      <c r="E106" s="3">
        <f t="shared" si="5"/>
        <v>-3.8085396153748753E-3</v>
      </c>
      <c r="G106" s="4">
        <f t="shared" si="6"/>
        <v>-7.2344136899016038E-4</v>
      </c>
      <c r="H106" s="4">
        <f t="shared" si="7"/>
        <v>-3.9787777106129706E-3</v>
      </c>
    </row>
    <row r="107" spans="1:8" x14ac:dyDescent="0.35">
      <c r="A107" s="2">
        <v>45625</v>
      </c>
      <c r="B107">
        <v>237.33</v>
      </c>
      <c r="C107" s="1">
        <v>6032.38</v>
      </c>
      <c r="D107" s="3">
        <f t="shared" si="4"/>
        <v>1.0163980270458799E-2</v>
      </c>
      <c r="E107" s="3">
        <f t="shared" si="5"/>
        <v>5.5921788939180331E-3</v>
      </c>
      <c r="G107" s="4">
        <f t="shared" si="6"/>
        <v>9.9937421752207042E-3</v>
      </c>
      <c r="H107" s="4">
        <f t="shared" si="7"/>
        <v>5.4219407986799383E-3</v>
      </c>
    </row>
    <row r="108" spans="1:8" x14ac:dyDescent="0.35">
      <c r="A108" s="2">
        <v>45628</v>
      </c>
      <c r="B108">
        <v>239.59</v>
      </c>
      <c r="C108" s="1">
        <v>6047.15</v>
      </c>
      <c r="D108" s="3">
        <f t="shared" si="4"/>
        <v>9.477551441854002E-3</v>
      </c>
      <c r="E108" s="3">
        <f t="shared" si="5"/>
        <v>2.4454606033056034E-3</v>
      </c>
      <c r="G108" s="4">
        <f t="shared" si="6"/>
        <v>9.3073133466159072E-3</v>
      </c>
      <c r="H108" s="4">
        <f t="shared" si="7"/>
        <v>2.2752225080675081E-3</v>
      </c>
    </row>
    <row r="109" spans="1:8" x14ac:dyDescent="0.35">
      <c r="A109" s="2">
        <v>45629</v>
      </c>
      <c r="B109">
        <v>242.65</v>
      </c>
      <c r="C109" s="1">
        <v>6049.88</v>
      </c>
      <c r="D109" s="3">
        <f t="shared" si="4"/>
        <v>1.269094670795666E-2</v>
      </c>
      <c r="E109" s="3">
        <f t="shared" si="5"/>
        <v>4.5135046310470323E-4</v>
      </c>
      <c r="G109" s="4">
        <f t="shared" si="6"/>
        <v>1.2520708612718565E-2</v>
      </c>
      <c r="H109" s="4">
        <f t="shared" si="7"/>
        <v>2.8111236786660797E-4</v>
      </c>
    </row>
    <row r="110" spans="1:8" x14ac:dyDescent="0.35">
      <c r="A110" s="2">
        <v>45630</v>
      </c>
      <c r="B110">
        <v>243.01</v>
      </c>
      <c r="C110" s="1">
        <v>6086.49</v>
      </c>
      <c r="D110" s="3">
        <f t="shared" si="4"/>
        <v>1.4825189059665656E-3</v>
      </c>
      <c r="E110" s="3">
        <f t="shared" si="5"/>
        <v>6.0331237505021089E-3</v>
      </c>
      <c r="G110" s="4">
        <f t="shared" si="6"/>
        <v>1.3122808107284703E-3</v>
      </c>
      <c r="H110" s="4">
        <f t="shared" si="7"/>
        <v>5.862885655264014E-3</v>
      </c>
    </row>
    <row r="111" spans="1:8" x14ac:dyDescent="0.35">
      <c r="A111" s="2">
        <v>45631</v>
      </c>
      <c r="B111">
        <v>243.04</v>
      </c>
      <c r="C111" s="1">
        <v>6075.11</v>
      </c>
      <c r="D111" s="3">
        <f t="shared" si="4"/>
        <v>1.2344409027086238E-4</v>
      </c>
      <c r="E111" s="3">
        <f t="shared" si="5"/>
        <v>-1.8714648272306858E-3</v>
      </c>
      <c r="G111" s="4">
        <f t="shared" si="6"/>
        <v>-4.6794004967232856E-5</v>
      </c>
      <c r="H111" s="4">
        <f t="shared" si="7"/>
        <v>-2.0417029224687809E-3</v>
      </c>
    </row>
    <row r="112" spans="1:8" x14ac:dyDescent="0.35">
      <c r="A112" s="2">
        <v>45632</v>
      </c>
      <c r="B112">
        <v>242.84</v>
      </c>
      <c r="C112" s="1">
        <v>6090.27</v>
      </c>
      <c r="D112" s="3">
        <f t="shared" si="4"/>
        <v>-8.2324858522934052E-4</v>
      </c>
      <c r="E112" s="3">
        <f t="shared" si="5"/>
        <v>2.4923196558419955E-3</v>
      </c>
      <c r="G112" s="4">
        <f t="shared" si="6"/>
        <v>-9.9348668046743568E-4</v>
      </c>
      <c r="H112" s="4">
        <f t="shared" si="7"/>
        <v>2.3220815606039003E-3</v>
      </c>
    </row>
    <row r="113" spans="1:8" x14ac:dyDescent="0.35">
      <c r="A113" s="2">
        <v>45635</v>
      </c>
      <c r="B113">
        <v>246.75</v>
      </c>
      <c r="C113" s="1">
        <v>6052.85</v>
      </c>
      <c r="D113" s="3">
        <f t="shared" si="4"/>
        <v>1.5972888051357558E-2</v>
      </c>
      <c r="E113" s="3">
        <f t="shared" si="5"/>
        <v>-6.1631802121963038E-3</v>
      </c>
      <c r="G113" s="4">
        <f t="shared" si="6"/>
        <v>1.5802649956119463E-2</v>
      </c>
      <c r="H113" s="4">
        <f t="shared" si="7"/>
        <v>-6.3334183074343986E-3</v>
      </c>
    </row>
    <row r="114" spans="1:8" x14ac:dyDescent="0.35">
      <c r="A114" s="2">
        <v>45636</v>
      </c>
      <c r="B114">
        <v>247.77</v>
      </c>
      <c r="C114" s="1">
        <v>6034.91</v>
      </c>
      <c r="D114" s="3">
        <f t="shared" si="4"/>
        <v>4.1252181771443009E-3</v>
      </c>
      <c r="E114" s="3">
        <f t="shared" si="5"/>
        <v>-2.9682940713745675E-3</v>
      </c>
      <c r="G114" s="4">
        <f t="shared" si="6"/>
        <v>3.9549800819062061E-3</v>
      </c>
      <c r="H114" s="4">
        <f t="shared" si="7"/>
        <v>-3.1385321666126628E-3</v>
      </c>
    </row>
    <row r="115" spans="1:8" x14ac:dyDescent="0.35">
      <c r="A115" s="2">
        <v>45637</v>
      </c>
      <c r="B115">
        <v>246.49</v>
      </c>
      <c r="C115" s="1">
        <v>6084.19</v>
      </c>
      <c r="D115" s="3">
        <f t="shared" si="4"/>
        <v>-5.1794717822105452E-3</v>
      </c>
      <c r="E115" s="3">
        <f t="shared" si="5"/>
        <v>8.1326619328850828E-3</v>
      </c>
      <c r="G115" s="4">
        <f t="shared" si="6"/>
        <v>-5.34970987744864E-3</v>
      </c>
      <c r="H115" s="4">
        <f t="shared" si="7"/>
        <v>7.962423837646988E-3</v>
      </c>
    </row>
    <row r="116" spans="1:8" x14ac:dyDescent="0.35">
      <c r="A116" s="2">
        <v>45638</v>
      </c>
      <c r="B116">
        <v>247.96</v>
      </c>
      <c r="C116" s="1">
        <v>6051.25</v>
      </c>
      <c r="D116" s="3">
        <f t="shared" si="4"/>
        <v>5.9460181251939897E-3</v>
      </c>
      <c r="E116" s="3">
        <f t="shared" si="5"/>
        <v>-5.4287410919564485E-3</v>
      </c>
      <c r="G116" s="4">
        <f t="shared" si="6"/>
        <v>5.7757800299558949E-3</v>
      </c>
      <c r="H116" s="4">
        <f t="shared" si="7"/>
        <v>-5.5989791871945433E-3</v>
      </c>
    </row>
    <row r="117" spans="1:8" x14ac:dyDescent="0.35">
      <c r="A117" s="2">
        <v>45639</v>
      </c>
      <c r="B117">
        <v>248.13</v>
      </c>
      <c r="C117" s="1">
        <v>6051.09</v>
      </c>
      <c r="D117" s="3">
        <f t="shared" si="4"/>
        <v>6.8535953820605803E-4</v>
      </c>
      <c r="E117" s="3">
        <f t="shared" si="5"/>
        <v>-2.6441167577320025E-5</v>
      </c>
      <c r="G117" s="4">
        <f t="shared" si="6"/>
        <v>5.1512144296796277E-4</v>
      </c>
      <c r="H117" s="4">
        <f t="shared" si="7"/>
        <v>-1.9667926281541527E-4</v>
      </c>
    </row>
    <row r="118" spans="1:8" x14ac:dyDescent="0.35">
      <c r="A118" s="2">
        <v>45642</v>
      </c>
      <c r="B118">
        <v>251.04</v>
      </c>
      <c r="C118" s="1">
        <v>6074.08</v>
      </c>
      <c r="D118" s="3">
        <f t="shared" si="4"/>
        <v>1.1659486612797755E-2</v>
      </c>
      <c r="E118" s="3">
        <f t="shared" si="5"/>
        <v>3.7921163249597686E-3</v>
      </c>
      <c r="G118" s="4">
        <f t="shared" si="6"/>
        <v>1.1489248517559661E-2</v>
      </c>
      <c r="H118" s="4">
        <f t="shared" si="7"/>
        <v>3.6218782297216734E-3</v>
      </c>
    </row>
    <row r="119" spans="1:8" x14ac:dyDescent="0.35">
      <c r="A119" s="2">
        <v>45643</v>
      </c>
      <c r="B119">
        <v>253.48</v>
      </c>
      <c r="C119" s="1">
        <v>6050.61</v>
      </c>
      <c r="D119" s="3">
        <f t="shared" si="4"/>
        <v>9.6726354705936723E-3</v>
      </c>
      <c r="E119" s="3">
        <f t="shared" si="5"/>
        <v>-3.8714440227630084E-3</v>
      </c>
      <c r="G119" s="4">
        <f t="shared" si="6"/>
        <v>9.5023973753555774E-3</v>
      </c>
      <c r="H119" s="4">
        <f t="shared" si="7"/>
        <v>-4.0416821180011032E-3</v>
      </c>
    </row>
    <row r="120" spans="1:8" x14ac:dyDescent="0.35">
      <c r="A120" s="2">
        <v>45644</v>
      </c>
      <c r="B120">
        <v>248.05</v>
      </c>
      <c r="C120" s="1">
        <v>5872.16</v>
      </c>
      <c r="D120" s="3">
        <f t="shared" si="4"/>
        <v>-2.1654585708258262E-2</v>
      </c>
      <c r="E120" s="3">
        <f t="shared" si="5"/>
        <v>-2.9936554508987644E-2</v>
      </c>
      <c r="G120" s="4">
        <f t="shared" si="6"/>
        <v>-2.1824823803496356E-2</v>
      </c>
      <c r="H120" s="4">
        <f t="shared" si="7"/>
        <v>-3.0106792604225739E-2</v>
      </c>
    </row>
    <row r="121" spans="1:8" x14ac:dyDescent="0.35">
      <c r="A121" s="2">
        <v>45645</v>
      </c>
      <c r="B121">
        <v>249.79</v>
      </c>
      <c r="C121" s="1">
        <v>5867.08</v>
      </c>
      <c r="D121" s="3">
        <f t="shared" si="4"/>
        <v>6.9902261174959015E-3</v>
      </c>
      <c r="E121" s="3">
        <f t="shared" si="5"/>
        <v>-8.6547345775283581E-4</v>
      </c>
      <c r="G121" s="4">
        <f t="shared" si="6"/>
        <v>6.8199880222578066E-3</v>
      </c>
      <c r="H121" s="4">
        <f t="shared" si="7"/>
        <v>-1.035711552990931E-3</v>
      </c>
    </row>
    <row r="122" spans="1:8" x14ac:dyDescent="0.35">
      <c r="A122" s="2">
        <v>45646</v>
      </c>
      <c r="B122">
        <v>254.49</v>
      </c>
      <c r="C122" s="1">
        <v>5930.85</v>
      </c>
      <c r="D122" s="3">
        <f t="shared" si="4"/>
        <v>1.8640977623199214E-2</v>
      </c>
      <c r="E122" s="3">
        <f t="shared" si="5"/>
        <v>1.0810476252410672E-2</v>
      </c>
      <c r="G122" s="4">
        <f t="shared" si="6"/>
        <v>1.8470739527961119E-2</v>
      </c>
      <c r="H122" s="4">
        <f t="shared" si="7"/>
        <v>1.0640238157172577E-2</v>
      </c>
    </row>
    <row r="123" spans="1:8" x14ac:dyDescent="0.35">
      <c r="A123" s="2">
        <v>45649</v>
      </c>
      <c r="B123">
        <v>255.27</v>
      </c>
      <c r="C123" s="1">
        <v>5974.07</v>
      </c>
      <c r="D123" s="3">
        <f t="shared" si="4"/>
        <v>3.0602660418225774E-3</v>
      </c>
      <c r="E123" s="3">
        <f t="shared" si="5"/>
        <v>7.2608954754625398E-3</v>
      </c>
      <c r="G123" s="4">
        <f t="shared" si="6"/>
        <v>2.8900279465844821E-3</v>
      </c>
      <c r="H123" s="4">
        <f t="shared" si="7"/>
        <v>7.090657380224445E-3</v>
      </c>
    </row>
    <row r="124" spans="1:8" x14ac:dyDescent="0.35">
      <c r="A124" s="2">
        <v>45650</v>
      </c>
      <c r="B124">
        <v>258.2</v>
      </c>
      <c r="C124" s="1">
        <v>6040.04</v>
      </c>
      <c r="D124" s="3">
        <f t="shared" si="4"/>
        <v>1.1412669882966294E-2</v>
      </c>
      <c r="E124" s="3">
        <f t="shared" si="5"/>
        <v>1.0982197273831982E-2</v>
      </c>
      <c r="G124" s="4">
        <f t="shared" si="6"/>
        <v>1.1242431787728199E-2</v>
      </c>
      <c r="H124" s="4">
        <f t="shared" si="7"/>
        <v>1.0811959178593887E-2</v>
      </c>
    </row>
    <row r="125" spans="1:8" x14ac:dyDescent="0.35">
      <c r="A125" s="2">
        <v>45652</v>
      </c>
      <c r="B125">
        <v>259.02</v>
      </c>
      <c r="C125" s="1">
        <v>6037.59</v>
      </c>
      <c r="D125" s="3">
        <f t="shared" si="4"/>
        <v>3.1708003828989626E-3</v>
      </c>
      <c r="E125" s="3">
        <f t="shared" si="5"/>
        <v>-4.0570874146761795E-4</v>
      </c>
      <c r="G125" s="4">
        <f t="shared" si="6"/>
        <v>3.0005622876608674E-3</v>
      </c>
      <c r="H125" s="4">
        <f t="shared" si="7"/>
        <v>-5.7594683670571321E-4</v>
      </c>
    </row>
    <row r="126" spans="1:8" x14ac:dyDescent="0.35">
      <c r="A126" s="2">
        <v>45653</v>
      </c>
      <c r="B126">
        <v>255.59</v>
      </c>
      <c r="C126" s="1">
        <v>5970.84</v>
      </c>
      <c r="D126" s="3">
        <f t="shared" si="4"/>
        <v>-1.3330680688083499E-2</v>
      </c>
      <c r="E126" s="3">
        <f t="shared" si="5"/>
        <v>-1.111730467559637E-2</v>
      </c>
      <c r="G126" s="4">
        <f t="shared" si="6"/>
        <v>-1.3500918783321594E-2</v>
      </c>
      <c r="H126" s="4">
        <f t="shared" si="7"/>
        <v>-1.1287542770834465E-2</v>
      </c>
    </row>
    <row r="127" spans="1:8" x14ac:dyDescent="0.35">
      <c r="A127" s="2">
        <v>45656</v>
      </c>
      <c r="B127">
        <v>252.2</v>
      </c>
      <c r="C127" s="1">
        <v>5906.94</v>
      </c>
      <c r="D127" s="3">
        <f t="shared" si="4"/>
        <v>-1.3352174576538492E-2</v>
      </c>
      <c r="E127" s="3">
        <f t="shared" si="5"/>
        <v>-1.0759690191101295E-2</v>
      </c>
      <c r="G127" s="4">
        <f t="shared" si="6"/>
        <v>-1.3522412671776587E-2</v>
      </c>
      <c r="H127" s="4">
        <f t="shared" si="7"/>
        <v>-1.092992828633939E-2</v>
      </c>
    </row>
    <row r="128" spans="1:8" x14ac:dyDescent="0.35">
      <c r="A128" s="2">
        <v>45657</v>
      </c>
      <c r="B128">
        <v>250.42</v>
      </c>
      <c r="C128" s="1">
        <v>5881.63</v>
      </c>
      <c r="D128" s="3">
        <f t="shared" si="4"/>
        <v>-7.0829152900175382E-3</v>
      </c>
      <c r="E128" s="3">
        <f t="shared" si="5"/>
        <v>-4.2939964541344501E-3</v>
      </c>
      <c r="G128" s="4">
        <f t="shared" si="6"/>
        <v>-7.253153385255633E-3</v>
      </c>
      <c r="H128" s="4">
        <f t="shared" si="7"/>
        <v>-4.4642345493725449E-3</v>
      </c>
    </row>
    <row r="129" spans="1:8" x14ac:dyDescent="0.35">
      <c r="A129" s="2">
        <v>45659</v>
      </c>
      <c r="B129">
        <v>243.85</v>
      </c>
      <c r="C129" s="1">
        <v>5868.55</v>
      </c>
      <c r="D129" s="3">
        <f t="shared" si="4"/>
        <v>-2.6586226084739983E-2</v>
      </c>
      <c r="E129" s="3">
        <f t="shared" si="5"/>
        <v>-2.2263497925529528E-3</v>
      </c>
      <c r="G129" s="4">
        <f t="shared" si="6"/>
        <v>-2.6756464179978078E-2</v>
      </c>
      <c r="H129" s="4">
        <f t="shared" si="7"/>
        <v>-2.3965878877910481E-3</v>
      </c>
    </row>
    <row r="130" spans="1:8" x14ac:dyDescent="0.35">
      <c r="A130" s="2">
        <v>45660</v>
      </c>
      <c r="B130">
        <v>243.36</v>
      </c>
      <c r="C130" s="1">
        <v>5942.47</v>
      </c>
      <c r="D130" s="3">
        <f t="shared" si="4"/>
        <v>-2.0114536450788353E-3</v>
      </c>
      <c r="E130" s="3">
        <f t="shared" si="5"/>
        <v>1.2517287272659085E-2</v>
      </c>
      <c r="G130" s="4">
        <f t="shared" si="6"/>
        <v>-2.1816917403169305E-3</v>
      </c>
      <c r="H130" s="4">
        <f t="shared" si="7"/>
        <v>1.234704917742099E-2</v>
      </c>
    </row>
    <row r="131" spans="1:8" x14ac:dyDescent="0.35">
      <c r="A131" s="2">
        <v>45663</v>
      </c>
      <c r="B131">
        <v>245</v>
      </c>
      <c r="C131" s="1">
        <v>5975.38</v>
      </c>
      <c r="D131" s="3">
        <f t="shared" si="4"/>
        <v>6.7163820337442027E-3</v>
      </c>
      <c r="E131" s="3">
        <f t="shared" si="5"/>
        <v>5.5228222624888485E-3</v>
      </c>
      <c r="G131" s="4">
        <f t="shared" si="6"/>
        <v>6.5461439385061078E-3</v>
      </c>
      <c r="H131" s="4">
        <f t="shared" si="7"/>
        <v>5.3525841672507537E-3</v>
      </c>
    </row>
    <row r="132" spans="1:8" x14ac:dyDescent="0.35">
      <c r="A132" s="2">
        <v>45664</v>
      </c>
      <c r="B132">
        <v>242.21</v>
      </c>
      <c r="C132" s="1">
        <v>5909.03</v>
      </c>
      <c r="D132" s="3">
        <f t="shared" ref="D132:D189" si="8">LN(B132/B131)</f>
        <v>-1.1453092086491822E-2</v>
      </c>
      <c r="E132" s="3">
        <f t="shared" ref="E132:E189" si="9">LN(C132/C131)</f>
        <v>-1.116600476981219E-2</v>
      </c>
      <c r="G132" s="4">
        <f t="shared" ref="G132:G189" si="10">D132-$F$3</f>
        <v>-1.1623330181729917E-2</v>
      </c>
      <c r="H132" s="4">
        <f t="shared" ref="H132:H189" si="11">E132-$F$3</f>
        <v>-1.1336242865050285E-2</v>
      </c>
    </row>
    <row r="133" spans="1:8" x14ac:dyDescent="0.35">
      <c r="A133" s="2">
        <v>45665</v>
      </c>
      <c r="B133">
        <v>242.7</v>
      </c>
      <c r="C133" s="1">
        <v>5918.25</v>
      </c>
      <c r="D133" s="3">
        <f t="shared" si="8"/>
        <v>2.0209942743203797E-3</v>
      </c>
      <c r="E133" s="3">
        <f t="shared" si="9"/>
        <v>1.559107735282887E-3</v>
      </c>
      <c r="G133" s="4">
        <f t="shared" si="10"/>
        <v>1.8507561790822844E-3</v>
      </c>
      <c r="H133" s="4">
        <f t="shared" si="11"/>
        <v>1.3888696400447917E-3</v>
      </c>
    </row>
    <row r="134" spans="1:8" x14ac:dyDescent="0.35">
      <c r="A134" s="2">
        <v>45667</v>
      </c>
      <c r="B134">
        <v>236.85</v>
      </c>
      <c r="C134" s="1">
        <v>5827.04</v>
      </c>
      <c r="D134" s="3">
        <f t="shared" si="8"/>
        <v>-2.4399083362794845E-2</v>
      </c>
      <c r="E134" s="3">
        <f t="shared" si="9"/>
        <v>-1.5531644353894208E-2</v>
      </c>
      <c r="G134" s="4">
        <f t="shared" si="10"/>
        <v>-2.456932145803294E-2</v>
      </c>
      <c r="H134" s="4">
        <f t="shared" si="11"/>
        <v>-1.5701882449132305E-2</v>
      </c>
    </row>
    <row r="135" spans="1:8" x14ac:dyDescent="0.35">
      <c r="A135" s="2">
        <v>45670</v>
      </c>
      <c r="B135">
        <v>234.4</v>
      </c>
      <c r="C135" s="1">
        <v>5836.22</v>
      </c>
      <c r="D135" s="3">
        <f t="shared" si="8"/>
        <v>-1.0397971666903203E-2</v>
      </c>
      <c r="E135" s="3">
        <f t="shared" si="9"/>
        <v>1.5741742695762329E-3</v>
      </c>
      <c r="G135" s="4">
        <f t="shared" si="10"/>
        <v>-1.0568209762141298E-2</v>
      </c>
      <c r="H135" s="4">
        <f t="shared" si="11"/>
        <v>1.4039361743381376E-3</v>
      </c>
    </row>
    <row r="136" spans="1:8" x14ac:dyDescent="0.35">
      <c r="A136" s="2">
        <v>45671</v>
      </c>
      <c r="B136">
        <v>233.28</v>
      </c>
      <c r="C136" s="1">
        <v>5842.91</v>
      </c>
      <c r="D136" s="3">
        <f t="shared" si="8"/>
        <v>-4.7896088825642048E-3</v>
      </c>
      <c r="E136" s="3">
        <f t="shared" si="9"/>
        <v>1.1456334044923633E-3</v>
      </c>
      <c r="G136" s="4">
        <f t="shared" si="10"/>
        <v>-4.9598469778022996E-3</v>
      </c>
      <c r="H136" s="4">
        <f t="shared" si="11"/>
        <v>9.7539530925426802E-4</v>
      </c>
    </row>
    <row r="137" spans="1:8" x14ac:dyDescent="0.35">
      <c r="A137" s="2">
        <v>45672</v>
      </c>
      <c r="B137">
        <v>237.87</v>
      </c>
      <c r="C137" s="1">
        <v>5949.91</v>
      </c>
      <c r="D137" s="3">
        <f t="shared" si="8"/>
        <v>1.9484857132124001E-2</v>
      </c>
      <c r="E137" s="3">
        <f t="shared" si="9"/>
        <v>1.8147132985426716E-2</v>
      </c>
      <c r="G137" s="4">
        <f t="shared" si="10"/>
        <v>1.9314619036885906E-2</v>
      </c>
      <c r="H137" s="4">
        <f t="shared" si="11"/>
        <v>1.7976894890188621E-2</v>
      </c>
    </row>
    <row r="138" spans="1:8" x14ac:dyDescent="0.35">
      <c r="A138" s="2">
        <v>45673</v>
      </c>
      <c r="B138">
        <v>228.26</v>
      </c>
      <c r="C138" s="1">
        <v>5937.34</v>
      </c>
      <c r="D138" s="3">
        <f t="shared" si="8"/>
        <v>-4.1238975826963314E-2</v>
      </c>
      <c r="E138" s="3">
        <f t="shared" si="9"/>
        <v>-2.1148717634665781E-3</v>
      </c>
      <c r="G138" s="4">
        <f t="shared" si="10"/>
        <v>-4.1409213922201413E-2</v>
      </c>
      <c r="H138" s="4">
        <f t="shared" si="11"/>
        <v>-2.2851098587046734E-3</v>
      </c>
    </row>
    <row r="139" spans="1:8" x14ac:dyDescent="0.35">
      <c r="A139" s="2">
        <v>45674</v>
      </c>
      <c r="B139">
        <v>229.98</v>
      </c>
      <c r="C139" s="1">
        <v>5996.66</v>
      </c>
      <c r="D139" s="3">
        <f t="shared" si="8"/>
        <v>7.5070184950648353E-3</v>
      </c>
      <c r="E139" s="3">
        <f t="shared" si="9"/>
        <v>9.9414259357241096E-3</v>
      </c>
      <c r="G139" s="4">
        <f t="shared" si="10"/>
        <v>7.3367803998267405E-3</v>
      </c>
      <c r="H139" s="4">
        <f t="shared" si="11"/>
        <v>9.7711878404860147E-3</v>
      </c>
    </row>
    <row r="140" spans="1:8" x14ac:dyDescent="0.35">
      <c r="A140" s="2">
        <v>45678</v>
      </c>
      <c r="B140">
        <v>222.64</v>
      </c>
      <c r="C140" s="1">
        <v>6049.24</v>
      </c>
      <c r="D140" s="3">
        <f t="shared" si="8"/>
        <v>-3.2436231402883438E-2</v>
      </c>
      <c r="E140" s="3">
        <f t="shared" si="9"/>
        <v>8.7299967522312897E-3</v>
      </c>
      <c r="G140" s="4">
        <f t="shared" si="10"/>
        <v>-3.2606469498121536E-2</v>
      </c>
      <c r="H140" s="4">
        <f t="shared" si="11"/>
        <v>8.5597586569931949E-3</v>
      </c>
    </row>
    <row r="141" spans="1:8" x14ac:dyDescent="0.35">
      <c r="A141" s="2">
        <v>45679</v>
      </c>
      <c r="B141">
        <v>223.83</v>
      </c>
      <c r="C141" s="1">
        <v>6086.37</v>
      </c>
      <c r="D141" s="3">
        <f t="shared" si="8"/>
        <v>5.3307179338975266E-3</v>
      </c>
      <c r="E141" s="3">
        <f t="shared" si="9"/>
        <v>6.1192005774427091E-3</v>
      </c>
      <c r="G141" s="4">
        <f t="shared" si="10"/>
        <v>5.1604798386594318E-3</v>
      </c>
      <c r="H141" s="4">
        <f t="shared" si="11"/>
        <v>5.9489624822046143E-3</v>
      </c>
    </row>
    <row r="142" spans="1:8" x14ac:dyDescent="0.35">
      <c r="A142" s="2">
        <v>45680</v>
      </c>
      <c r="B142">
        <v>223.66</v>
      </c>
      <c r="C142" s="1">
        <v>6118.71</v>
      </c>
      <c r="D142" s="3">
        <f t="shared" si="8"/>
        <v>-7.5979355149053557E-4</v>
      </c>
      <c r="E142" s="3">
        <f t="shared" si="9"/>
        <v>5.2994450977238887E-3</v>
      </c>
      <c r="G142" s="4">
        <f t="shared" si="10"/>
        <v>-9.3003164672863083E-4</v>
      </c>
      <c r="H142" s="4">
        <f t="shared" si="11"/>
        <v>5.1292070024857939E-3</v>
      </c>
    </row>
    <row r="143" spans="1:8" x14ac:dyDescent="0.35">
      <c r="A143" s="2">
        <v>45681</v>
      </c>
      <c r="B143">
        <v>222.78</v>
      </c>
      <c r="C143" s="1">
        <v>6101.24</v>
      </c>
      <c r="D143" s="3">
        <f t="shared" si="8"/>
        <v>-3.9423041829985839E-3</v>
      </c>
      <c r="E143" s="3">
        <f t="shared" si="9"/>
        <v>-2.8592607828964826E-3</v>
      </c>
      <c r="G143" s="4">
        <f t="shared" si="10"/>
        <v>-4.1125422782366788E-3</v>
      </c>
      <c r="H143" s="4">
        <f t="shared" si="11"/>
        <v>-3.0294988781345779E-3</v>
      </c>
    </row>
    <row r="144" spans="1:8" x14ac:dyDescent="0.35">
      <c r="A144" s="2">
        <v>45684</v>
      </c>
      <c r="B144">
        <v>229.86</v>
      </c>
      <c r="C144" s="1">
        <v>6012.28</v>
      </c>
      <c r="D144" s="3">
        <f t="shared" si="8"/>
        <v>3.1285690523568978E-2</v>
      </c>
      <c r="E144" s="3">
        <f t="shared" si="9"/>
        <v>-1.4687984883634318E-2</v>
      </c>
      <c r="G144" s="4">
        <f t="shared" si="10"/>
        <v>3.1115452428330883E-2</v>
      </c>
      <c r="H144" s="4">
        <f t="shared" si="11"/>
        <v>-1.4858222978872413E-2</v>
      </c>
    </row>
    <row r="145" spans="1:8" x14ac:dyDescent="0.35">
      <c r="A145" s="2">
        <v>45685</v>
      </c>
      <c r="B145">
        <v>238.26</v>
      </c>
      <c r="C145" s="1">
        <v>6067.7</v>
      </c>
      <c r="D145" s="3">
        <f t="shared" si="8"/>
        <v>3.5892086430602384E-2</v>
      </c>
      <c r="E145" s="3">
        <f t="shared" si="9"/>
        <v>9.1755762546756169E-3</v>
      </c>
      <c r="G145" s="4">
        <f t="shared" si="10"/>
        <v>3.5721848335364285E-2</v>
      </c>
      <c r="H145" s="4">
        <f t="shared" si="11"/>
        <v>9.0053381594375221E-3</v>
      </c>
    </row>
    <row r="146" spans="1:8" x14ac:dyDescent="0.35">
      <c r="A146" s="2">
        <v>45686</v>
      </c>
      <c r="B146">
        <v>239.36</v>
      </c>
      <c r="C146" s="1">
        <v>6039.31</v>
      </c>
      <c r="D146" s="3">
        <f t="shared" si="8"/>
        <v>4.6061804148975023E-3</v>
      </c>
      <c r="E146" s="3">
        <f t="shared" si="9"/>
        <v>-4.6898535700948913E-3</v>
      </c>
      <c r="G146" s="4">
        <f t="shared" si="10"/>
        <v>4.4359423196594075E-3</v>
      </c>
      <c r="H146" s="4">
        <f t="shared" si="11"/>
        <v>-4.8600916653329862E-3</v>
      </c>
    </row>
    <row r="147" spans="1:8" x14ac:dyDescent="0.35">
      <c r="A147" s="2">
        <v>45687</v>
      </c>
      <c r="B147">
        <v>237.59</v>
      </c>
      <c r="C147" s="1">
        <v>6071.17</v>
      </c>
      <c r="D147" s="3">
        <f t="shared" si="8"/>
        <v>-7.4221957254156003E-3</v>
      </c>
      <c r="E147" s="3">
        <f t="shared" si="9"/>
        <v>5.2615707224356184E-3</v>
      </c>
      <c r="G147" s="4">
        <f t="shared" si="10"/>
        <v>-7.5924338206536952E-3</v>
      </c>
      <c r="H147" s="4">
        <f t="shared" si="11"/>
        <v>5.0913326271975236E-3</v>
      </c>
    </row>
    <row r="148" spans="1:8" x14ac:dyDescent="0.35">
      <c r="A148" s="2">
        <v>45688</v>
      </c>
      <c r="B148">
        <v>236</v>
      </c>
      <c r="C148" s="1">
        <v>6040.53</v>
      </c>
      <c r="D148" s="3">
        <f t="shared" si="8"/>
        <v>-6.714694035086833E-3</v>
      </c>
      <c r="E148" s="3">
        <f t="shared" si="9"/>
        <v>-5.0595812914254659E-3</v>
      </c>
      <c r="G148" s="4">
        <f t="shared" si="10"/>
        <v>-6.8849321303249278E-3</v>
      </c>
      <c r="H148" s="4">
        <f t="shared" si="11"/>
        <v>-5.2298193866635607E-3</v>
      </c>
    </row>
    <row r="149" spans="1:8" x14ac:dyDescent="0.35">
      <c r="A149" s="2">
        <v>45691</v>
      </c>
      <c r="B149">
        <v>228.01</v>
      </c>
      <c r="C149" s="1">
        <v>5994.57</v>
      </c>
      <c r="D149" s="3">
        <f t="shared" si="8"/>
        <v>-3.4442317383852845E-2</v>
      </c>
      <c r="E149" s="3">
        <f t="shared" si="9"/>
        <v>-7.637696973119063E-3</v>
      </c>
      <c r="G149" s="4">
        <f t="shared" si="10"/>
        <v>-3.4612555479090944E-2</v>
      </c>
      <c r="H149" s="4">
        <f t="shared" si="11"/>
        <v>-7.8079350683571578E-3</v>
      </c>
    </row>
    <row r="150" spans="1:8" x14ac:dyDescent="0.35">
      <c r="A150" s="2">
        <v>45692</v>
      </c>
      <c r="B150">
        <v>232.8</v>
      </c>
      <c r="C150" s="1">
        <v>6037.88</v>
      </c>
      <c r="D150" s="3">
        <f t="shared" si="8"/>
        <v>2.0790228215525564E-2</v>
      </c>
      <c r="E150" s="3">
        <f t="shared" si="9"/>
        <v>7.1988974883324779E-3</v>
      </c>
      <c r="G150" s="4">
        <f t="shared" si="10"/>
        <v>2.0619990120287469E-2</v>
      </c>
      <c r="H150" s="4">
        <f t="shared" si="11"/>
        <v>7.028659393094383E-3</v>
      </c>
    </row>
    <row r="151" spans="1:8" x14ac:dyDescent="0.35">
      <c r="A151" s="2">
        <v>45693</v>
      </c>
      <c r="B151">
        <v>232.47</v>
      </c>
      <c r="C151" s="1">
        <v>6061.48</v>
      </c>
      <c r="D151" s="3">
        <f t="shared" si="8"/>
        <v>-1.4185314133143574E-3</v>
      </c>
      <c r="E151" s="3">
        <f t="shared" si="9"/>
        <v>3.9010377290886913E-3</v>
      </c>
      <c r="G151" s="4">
        <f t="shared" si="10"/>
        <v>-1.5887695085524526E-3</v>
      </c>
      <c r="H151" s="4">
        <f t="shared" si="11"/>
        <v>3.7307996338505961E-3</v>
      </c>
    </row>
    <row r="152" spans="1:8" x14ac:dyDescent="0.35">
      <c r="A152" s="2">
        <v>45694</v>
      </c>
      <c r="B152">
        <v>233.22</v>
      </c>
      <c r="C152" s="1">
        <v>6083.57</v>
      </c>
      <c r="D152" s="3">
        <f t="shared" si="8"/>
        <v>3.2210296482183117E-3</v>
      </c>
      <c r="E152" s="3">
        <f t="shared" si="9"/>
        <v>3.637700027498819E-3</v>
      </c>
      <c r="G152" s="4">
        <f t="shared" si="10"/>
        <v>3.0507915529802165E-3</v>
      </c>
      <c r="H152" s="4">
        <f t="shared" si="11"/>
        <v>3.4674619322607237E-3</v>
      </c>
    </row>
    <row r="153" spans="1:8" x14ac:dyDescent="0.35">
      <c r="A153" s="2">
        <v>45695</v>
      </c>
      <c r="B153">
        <v>227.63</v>
      </c>
      <c r="C153" s="1">
        <v>6025.99</v>
      </c>
      <c r="D153" s="3">
        <f t="shared" si="8"/>
        <v>-2.4260710332889599E-2</v>
      </c>
      <c r="E153" s="3">
        <f t="shared" si="9"/>
        <v>-9.5099134821077444E-3</v>
      </c>
      <c r="G153" s="4">
        <f t="shared" si="10"/>
        <v>-2.4430948428127694E-2</v>
      </c>
      <c r="H153" s="4">
        <f t="shared" si="11"/>
        <v>-9.6801515773458392E-3</v>
      </c>
    </row>
    <row r="154" spans="1:8" x14ac:dyDescent="0.35">
      <c r="A154" s="2">
        <v>45698</v>
      </c>
      <c r="B154">
        <v>227.65</v>
      </c>
      <c r="C154" s="1">
        <v>6066.44</v>
      </c>
      <c r="D154" s="3">
        <f t="shared" si="8"/>
        <v>8.7858021493861051E-5</v>
      </c>
      <c r="E154" s="3">
        <f t="shared" si="9"/>
        <v>6.6901608481496353E-3</v>
      </c>
      <c r="G154" s="4">
        <f t="shared" si="10"/>
        <v>-8.2380073744234183E-5</v>
      </c>
      <c r="H154" s="4">
        <f t="shared" si="11"/>
        <v>6.5199227529115404E-3</v>
      </c>
    </row>
    <row r="155" spans="1:8" x14ac:dyDescent="0.35">
      <c r="A155" s="2">
        <v>45699</v>
      </c>
      <c r="B155">
        <v>232.62</v>
      </c>
      <c r="C155" s="1">
        <v>6068.5</v>
      </c>
      <c r="D155" s="3">
        <f t="shared" si="8"/>
        <v>2.1596859130101596E-2</v>
      </c>
      <c r="E155" s="3">
        <f t="shared" si="9"/>
        <v>3.3951548500248807E-4</v>
      </c>
      <c r="G155" s="4">
        <f t="shared" si="10"/>
        <v>2.1426621034863501E-2</v>
      </c>
      <c r="H155" s="4">
        <f t="shared" si="11"/>
        <v>1.6927738976439284E-4</v>
      </c>
    </row>
    <row r="156" spans="1:8" x14ac:dyDescent="0.35">
      <c r="A156" s="2">
        <v>45700</v>
      </c>
      <c r="B156">
        <v>236.87</v>
      </c>
      <c r="C156" s="1">
        <v>6051.97</v>
      </c>
      <c r="D156" s="3">
        <f t="shared" si="8"/>
        <v>1.810524652359782E-2</v>
      </c>
      <c r="E156" s="3">
        <f t="shared" si="9"/>
        <v>-2.7276186894511618E-3</v>
      </c>
      <c r="G156" s="4">
        <f t="shared" si="10"/>
        <v>1.7935008428359725E-2</v>
      </c>
      <c r="H156" s="4">
        <f t="shared" si="11"/>
        <v>-2.897856784689257E-3</v>
      </c>
    </row>
    <row r="157" spans="1:8" x14ac:dyDescent="0.35">
      <c r="A157" s="2">
        <v>45701</v>
      </c>
      <c r="B157">
        <v>241.53</v>
      </c>
      <c r="C157" s="1">
        <v>6115.07</v>
      </c>
      <c r="D157" s="3">
        <f t="shared" si="8"/>
        <v>1.9482221545508639E-2</v>
      </c>
      <c r="E157" s="3">
        <f t="shared" si="9"/>
        <v>1.0372377459622351E-2</v>
      </c>
      <c r="G157" s="4">
        <f t="shared" si="10"/>
        <v>1.9311983450270544E-2</v>
      </c>
      <c r="H157" s="4">
        <f t="shared" si="11"/>
        <v>1.0202139364384256E-2</v>
      </c>
    </row>
    <row r="158" spans="1:8" x14ac:dyDescent="0.35">
      <c r="A158" s="2">
        <v>45702</v>
      </c>
      <c r="B158">
        <v>244.6</v>
      </c>
      <c r="C158" s="1">
        <v>6114.63</v>
      </c>
      <c r="D158" s="3">
        <f t="shared" si="8"/>
        <v>1.2630534273072785E-2</v>
      </c>
      <c r="E158" s="3">
        <f t="shared" si="9"/>
        <v>-7.1955976056534599E-5</v>
      </c>
      <c r="G158" s="4">
        <f t="shared" si="10"/>
        <v>1.2460296177834691E-2</v>
      </c>
      <c r="H158" s="4">
        <f t="shared" si="11"/>
        <v>-2.4219407129462983E-4</v>
      </c>
    </row>
    <row r="159" spans="1:8" x14ac:dyDescent="0.35">
      <c r="A159" s="2">
        <v>45706</v>
      </c>
      <c r="B159">
        <v>244.47</v>
      </c>
      <c r="C159" s="1">
        <v>6129.58</v>
      </c>
      <c r="D159" s="3">
        <f t="shared" si="8"/>
        <v>-5.3162125283384893E-4</v>
      </c>
      <c r="E159" s="3">
        <f t="shared" si="9"/>
        <v>2.4419717448794743E-3</v>
      </c>
      <c r="G159" s="4">
        <f t="shared" si="10"/>
        <v>-7.018593480719442E-4</v>
      </c>
      <c r="H159" s="4">
        <f t="shared" si="11"/>
        <v>2.2717336496413791E-3</v>
      </c>
    </row>
    <row r="160" spans="1:8" x14ac:dyDescent="0.35">
      <c r="A160" s="2">
        <v>45707</v>
      </c>
      <c r="B160">
        <v>244.87</v>
      </c>
      <c r="C160" s="1">
        <v>6144.15</v>
      </c>
      <c r="D160" s="3">
        <f t="shared" si="8"/>
        <v>1.6348554750960618E-3</v>
      </c>
      <c r="E160" s="3">
        <f t="shared" si="9"/>
        <v>2.3741775065794562E-3</v>
      </c>
      <c r="G160" s="4">
        <f t="shared" si="10"/>
        <v>1.4646173798579666E-3</v>
      </c>
      <c r="H160" s="4">
        <f t="shared" si="11"/>
        <v>2.203939411341361E-3</v>
      </c>
    </row>
    <row r="161" spans="1:8" x14ac:dyDescent="0.35">
      <c r="A161" s="2">
        <v>45708</v>
      </c>
      <c r="B161">
        <v>245.83</v>
      </c>
      <c r="C161" s="1">
        <v>6117.52</v>
      </c>
      <c r="D161" s="3">
        <f t="shared" si="8"/>
        <v>3.9127826565687213E-3</v>
      </c>
      <c r="E161" s="3">
        <f t="shared" si="9"/>
        <v>-4.3436239711486854E-3</v>
      </c>
      <c r="G161" s="4">
        <f t="shared" si="10"/>
        <v>3.7425445613306261E-3</v>
      </c>
      <c r="H161" s="4">
        <f t="shared" si="11"/>
        <v>-4.5138620663867802E-3</v>
      </c>
    </row>
    <row r="162" spans="1:8" x14ac:dyDescent="0.35">
      <c r="A162" s="2">
        <v>45709</v>
      </c>
      <c r="B162">
        <v>245.55</v>
      </c>
      <c r="C162" s="1">
        <v>6013.13</v>
      </c>
      <c r="D162" s="3">
        <f t="shared" si="8"/>
        <v>-1.1396476466492649E-3</v>
      </c>
      <c r="E162" s="3">
        <f t="shared" si="9"/>
        <v>-1.7211373991262081E-2</v>
      </c>
      <c r="G162" s="4">
        <f t="shared" si="10"/>
        <v>-1.3098857418873601E-3</v>
      </c>
      <c r="H162" s="4">
        <f t="shared" si="11"/>
        <v>-1.7381612086500176E-2</v>
      </c>
    </row>
    <row r="163" spans="1:8" x14ac:dyDescent="0.35">
      <c r="A163" s="2">
        <v>45712</v>
      </c>
      <c r="B163">
        <v>247.1</v>
      </c>
      <c r="C163" s="1">
        <v>5983.25</v>
      </c>
      <c r="D163" s="3">
        <f t="shared" si="8"/>
        <v>6.2925205093107527E-3</v>
      </c>
      <c r="E163" s="3">
        <f t="shared" si="9"/>
        <v>-4.9815130548550111E-3</v>
      </c>
      <c r="G163" s="4">
        <f t="shared" si="10"/>
        <v>6.1222824140726578E-3</v>
      </c>
      <c r="H163" s="4">
        <f t="shared" si="11"/>
        <v>-5.1517511500931059E-3</v>
      </c>
    </row>
    <row r="164" spans="1:8" x14ac:dyDescent="0.35">
      <c r="A164" s="2">
        <v>45713</v>
      </c>
      <c r="B164">
        <v>247.04</v>
      </c>
      <c r="C164" s="1">
        <v>5955.25</v>
      </c>
      <c r="D164" s="3">
        <f t="shared" si="8"/>
        <v>-2.4284615815310331E-4</v>
      </c>
      <c r="E164" s="3">
        <f t="shared" si="9"/>
        <v>-4.690715138395557E-3</v>
      </c>
      <c r="G164" s="4">
        <f t="shared" si="10"/>
        <v>-4.1308425339119852E-4</v>
      </c>
      <c r="H164" s="4">
        <f t="shared" si="11"/>
        <v>-4.8609532336336518E-3</v>
      </c>
    </row>
    <row r="165" spans="1:8" x14ac:dyDescent="0.35">
      <c r="A165" s="2">
        <v>45714</v>
      </c>
      <c r="B165">
        <v>240.36</v>
      </c>
      <c r="C165" s="1">
        <v>5956.06</v>
      </c>
      <c r="D165" s="3">
        <f t="shared" si="8"/>
        <v>-2.7412467370684025E-2</v>
      </c>
      <c r="E165" s="3">
        <f t="shared" si="9"/>
        <v>1.3600519191397061E-4</v>
      </c>
      <c r="G165" s="4">
        <f t="shared" si="10"/>
        <v>-2.7582705465922119E-2</v>
      </c>
      <c r="H165" s="4">
        <f t="shared" si="11"/>
        <v>-3.4232903324124628E-5</v>
      </c>
    </row>
    <row r="166" spans="1:8" x14ac:dyDescent="0.35">
      <c r="A166" s="2">
        <v>45715</v>
      </c>
      <c r="B166">
        <v>237.3</v>
      </c>
      <c r="C166" s="1">
        <v>5861.57</v>
      </c>
      <c r="D166" s="3">
        <f t="shared" si="8"/>
        <v>-1.2812636024009335E-2</v>
      </c>
      <c r="E166" s="3">
        <f t="shared" si="9"/>
        <v>-1.5991702852089028E-2</v>
      </c>
      <c r="G166" s="4">
        <f t="shared" si="10"/>
        <v>-1.298287411924743E-2</v>
      </c>
      <c r="H166" s="4">
        <f t="shared" si="11"/>
        <v>-1.6161940947327123E-2</v>
      </c>
    </row>
    <row r="167" spans="1:8" x14ac:dyDescent="0.35">
      <c r="A167" s="2">
        <v>45716</v>
      </c>
      <c r="B167">
        <v>241.84</v>
      </c>
      <c r="C167" s="1">
        <v>5954.5</v>
      </c>
      <c r="D167" s="3">
        <f t="shared" si="8"/>
        <v>1.8951187029484631E-2</v>
      </c>
      <c r="E167" s="3">
        <f t="shared" si="9"/>
        <v>1.5729750431897126E-2</v>
      </c>
      <c r="G167" s="4">
        <f t="shared" si="10"/>
        <v>1.8780948934246536E-2</v>
      </c>
      <c r="H167" s="4">
        <f t="shared" si="11"/>
        <v>1.5559512336659032E-2</v>
      </c>
    </row>
    <row r="168" spans="1:8" x14ac:dyDescent="0.35">
      <c r="A168" s="2">
        <v>45719</v>
      </c>
      <c r="B168">
        <v>238.03</v>
      </c>
      <c r="C168" s="1">
        <v>5849.72</v>
      </c>
      <c r="D168" s="3">
        <f t="shared" si="8"/>
        <v>-1.5879634323246551E-2</v>
      </c>
      <c r="E168" s="3">
        <f t="shared" si="9"/>
        <v>-1.7753439375493379E-2</v>
      </c>
      <c r="G168" s="4">
        <f t="shared" si="10"/>
        <v>-1.6049872418484646E-2</v>
      </c>
      <c r="H168" s="4">
        <f t="shared" si="11"/>
        <v>-1.7923677470731474E-2</v>
      </c>
    </row>
    <row r="169" spans="1:8" x14ac:dyDescent="0.35">
      <c r="A169" s="2">
        <v>45720</v>
      </c>
      <c r="B169">
        <v>235.93</v>
      </c>
      <c r="C169" s="1">
        <v>5778.15</v>
      </c>
      <c r="D169" s="3">
        <f t="shared" si="8"/>
        <v>-8.8615652893341244E-3</v>
      </c>
      <c r="E169" s="3">
        <f t="shared" si="9"/>
        <v>-1.2310234603366469E-2</v>
      </c>
      <c r="G169" s="4">
        <f t="shared" si="10"/>
        <v>-9.0318033845722193E-3</v>
      </c>
      <c r="H169" s="4">
        <f t="shared" si="11"/>
        <v>-1.2480472698604564E-2</v>
      </c>
    </row>
    <row r="170" spans="1:8" x14ac:dyDescent="0.35">
      <c r="A170" s="2">
        <v>45721</v>
      </c>
      <c r="B170">
        <v>235.74</v>
      </c>
      <c r="C170" s="1">
        <v>5842.63</v>
      </c>
      <c r="D170" s="3">
        <f t="shared" si="8"/>
        <v>-8.0564806019855866E-4</v>
      </c>
      <c r="E170" s="3">
        <f t="shared" si="9"/>
        <v>1.1097475685101249E-2</v>
      </c>
      <c r="G170" s="4">
        <f t="shared" si="10"/>
        <v>-9.7588615543665392E-4</v>
      </c>
      <c r="H170" s="4">
        <f t="shared" si="11"/>
        <v>1.0927237589863154E-2</v>
      </c>
    </row>
    <row r="171" spans="1:8" x14ac:dyDescent="0.35">
      <c r="A171" s="2">
        <v>45722</v>
      </c>
      <c r="B171">
        <v>235.33</v>
      </c>
      <c r="C171" s="1">
        <v>5738.52</v>
      </c>
      <c r="D171" s="3">
        <f t="shared" si="8"/>
        <v>-1.740718379554715E-3</v>
      </c>
      <c r="E171" s="3">
        <f t="shared" si="9"/>
        <v>-1.7979700568310077E-2</v>
      </c>
      <c r="G171" s="4">
        <f t="shared" si="10"/>
        <v>-1.9109564747928102E-3</v>
      </c>
      <c r="H171" s="4">
        <f t="shared" si="11"/>
        <v>-1.8149938663548172E-2</v>
      </c>
    </row>
    <row r="172" spans="1:8" x14ac:dyDescent="0.35">
      <c r="A172" s="2">
        <v>45723</v>
      </c>
      <c r="B172">
        <v>239.07</v>
      </c>
      <c r="C172" s="1">
        <v>5770.2</v>
      </c>
      <c r="D172" s="3">
        <f t="shared" si="8"/>
        <v>1.5767611658897701E-2</v>
      </c>
      <c r="E172" s="3">
        <f t="shared" si="9"/>
        <v>5.5054046005090125E-3</v>
      </c>
      <c r="G172" s="4">
        <f t="shared" si="10"/>
        <v>1.5597373563659606E-2</v>
      </c>
      <c r="H172" s="4">
        <f t="shared" si="11"/>
        <v>5.3351665052709177E-3</v>
      </c>
    </row>
    <row r="173" spans="1:8" x14ac:dyDescent="0.35">
      <c r="A173" s="2">
        <v>45726</v>
      </c>
      <c r="B173">
        <v>227.48</v>
      </c>
      <c r="C173" s="1">
        <v>5614.56</v>
      </c>
      <c r="D173" s="3">
        <f t="shared" si="8"/>
        <v>-4.9694073639167571E-2</v>
      </c>
      <c r="E173" s="3">
        <f t="shared" si="9"/>
        <v>-2.7343518375984407E-2</v>
      </c>
      <c r="G173" s="4">
        <f t="shared" si="10"/>
        <v>-4.986431173440567E-2</v>
      </c>
      <c r="H173" s="4">
        <f t="shared" si="11"/>
        <v>-2.7513756471222502E-2</v>
      </c>
    </row>
    <row r="174" spans="1:8" x14ac:dyDescent="0.35">
      <c r="A174" s="2">
        <v>45727</v>
      </c>
      <c r="B174">
        <v>220.84</v>
      </c>
      <c r="C174" s="1">
        <v>5572.07</v>
      </c>
      <c r="D174" s="3">
        <f t="shared" si="8"/>
        <v>-2.9623865022754978E-2</v>
      </c>
      <c r="E174" s="3">
        <f t="shared" si="9"/>
        <v>-7.596604935651537E-3</v>
      </c>
      <c r="G174" s="4">
        <f t="shared" si="10"/>
        <v>-2.9794103117993073E-2</v>
      </c>
      <c r="H174" s="4">
        <f t="shared" si="11"/>
        <v>-7.7668430308896318E-3</v>
      </c>
    </row>
    <row r="175" spans="1:8" x14ac:dyDescent="0.35">
      <c r="A175" s="2">
        <v>45728</v>
      </c>
      <c r="B175">
        <v>216.98</v>
      </c>
      <c r="C175" s="1">
        <v>5599.3</v>
      </c>
      <c r="D175" s="3">
        <f t="shared" si="8"/>
        <v>-1.7633274021539299E-2</v>
      </c>
      <c r="E175" s="3">
        <f t="shared" si="9"/>
        <v>4.8749712752344252E-3</v>
      </c>
      <c r="G175" s="4">
        <f t="shared" si="10"/>
        <v>-1.7803512116777394E-2</v>
      </c>
      <c r="H175" s="4">
        <f t="shared" si="11"/>
        <v>4.7047331799963303E-3</v>
      </c>
    </row>
    <row r="176" spans="1:8" x14ac:dyDescent="0.35">
      <c r="A176" s="2">
        <v>45729</v>
      </c>
      <c r="B176">
        <v>209.68</v>
      </c>
      <c r="C176" s="1">
        <v>5521.52</v>
      </c>
      <c r="D176" s="3">
        <f t="shared" si="8"/>
        <v>-3.4222624379153584E-2</v>
      </c>
      <c r="E176" s="3">
        <f t="shared" si="9"/>
        <v>-1.3988405225352909E-2</v>
      </c>
      <c r="G176" s="4">
        <f t="shared" si="10"/>
        <v>-3.4392862474391682E-2</v>
      </c>
      <c r="H176" s="4">
        <f t="shared" si="11"/>
        <v>-1.4158643320591004E-2</v>
      </c>
    </row>
    <row r="177" spans="1:8" x14ac:dyDescent="0.35">
      <c r="A177" s="2">
        <v>45730</v>
      </c>
      <c r="B177">
        <v>213.49</v>
      </c>
      <c r="C177" s="1">
        <v>5638.94</v>
      </c>
      <c r="D177" s="3">
        <f t="shared" si="8"/>
        <v>1.8007434149081746E-2</v>
      </c>
      <c r="E177" s="3">
        <f t="shared" si="9"/>
        <v>2.1042919881408308E-2</v>
      </c>
      <c r="G177" s="4">
        <f t="shared" si="10"/>
        <v>1.7837196053843651E-2</v>
      </c>
      <c r="H177" s="4">
        <f t="shared" si="11"/>
        <v>2.0872681786170213E-2</v>
      </c>
    </row>
    <row r="178" spans="1:8" x14ac:dyDescent="0.35">
      <c r="A178" s="2">
        <v>45733</v>
      </c>
      <c r="B178">
        <v>214</v>
      </c>
      <c r="C178" s="1">
        <v>5675.12</v>
      </c>
      <c r="D178" s="3">
        <f t="shared" si="8"/>
        <v>2.3860218576188547E-3</v>
      </c>
      <c r="E178" s="3">
        <f t="shared" si="9"/>
        <v>6.3956039343475201E-3</v>
      </c>
      <c r="G178" s="4">
        <f t="shared" si="10"/>
        <v>2.2157837623807595E-3</v>
      </c>
      <c r="H178" s="4">
        <f t="shared" si="11"/>
        <v>6.2253658391094252E-3</v>
      </c>
    </row>
    <row r="179" spans="1:8" x14ac:dyDescent="0.35">
      <c r="A179" s="2">
        <v>45734</v>
      </c>
      <c r="B179">
        <v>212.69</v>
      </c>
      <c r="C179" s="1">
        <v>5614.66</v>
      </c>
      <c r="D179" s="3">
        <f t="shared" si="8"/>
        <v>-6.1403084953978448E-3</v>
      </c>
      <c r="E179" s="3">
        <f t="shared" si="9"/>
        <v>-1.071067425391002E-2</v>
      </c>
      <c r="G179" s="4">
        <f t="shared" si="10"/>
        <v>-6.3105465906359397E-3</v>
      </c>
      <c r="H179" s="4">
        <f t="shared" si="11"/>
        <v>-1.0880912349148114E-2</v>
      </c>
    </row>
    <row r="180" spans="1:8" x14ac:dyDescent="0.35">
      <c r="A180" s="2">
        <v>45735</v>
      </c>
      <c r="B180">
        <v>215.24</v>
      </c>
      <c r="C180" s="1">
        <v>5675.29</v>
      </c>
      <c r="D180" s="3">
        <f t="shared" si="8"/>
        <v>1.1917978094765389E-2</v>
      </c>
      <c r="E180" s="3">
        <f t="shared" si="9"/>
        <v>1.0740629118978858E-2</v>
      </c>
      <c r="G180" s="4">
        <f t="shared" si="10"/>
        <v>1.1747739999527294E-2</v>
      </c>
      <c r="H180" s="4">
        <f t="shared" si="11"/>
        <v>1.0570391023740763E-2</v>
      </c>
    </row>
    <row r="181" spans="1:8" x14ac:dyDescent="0.35">
      <c r="A181" s="2">
        <v>45736</v>
      </c>
      <c r="B181">
        <v>214.1</v>
      </c>
      <c r="C181" s="1">
        <v>5662.89</v>
      </c>
      <c r="D181" s="3">
        <f t="shared" si="8"/>
        <v>-5.3104890255818429E-3</v>
      </c>
      <c r="E181" s="3">
        <f t="shared" si="9"/>
        <v>-2.1873007738032347E-3</v>
      </c>
      <c r="G181" s="4">
        <f t="shared" si="10"/>
        <v>-5.4807271208199377E-3</v>
      </c>
      <c r="H181" s="4">
        <f t="shared" si="11"/>
        <v>-2.35753886904133E-3</v>
      </c>
    </row>
    <row r="182" spans="1:8" x14ac:dyDescent="0.35">
      <c r="A182" s="2">
        <v>45737</v>
      </c>
      <c r="B182">
        <v>218.27</v>
      </c>
      <c r="C182" s="1">
        <v>5667.56</v>
      </c>
      <c r="D182" s="3">
        <f t="shared" si="8"/>
        <v>1.9289632955349155E-2</v>
      </c>
      <c r="E182" s="3">
        <f t="shared" si="9"/>
        <v>8.2432741231720308E-4</v>
      </c>
      <c r="G182" s="4">
        <f t="shared" si="10"/>
        <v>1.911939486011106E-2</v>
      </c>
      <c r="H182" s="4">
        <f t="shared" si="11"/>
        <v>6.5408931707910782E-4</v>
      </c>
    </row>
    <row r="183" spans="1:8" x14ac:dyDescent="0.35">
      <c r="A183" s="2">
        <v>45740</v>
      </c>
      <c r="B183">
        <v>220.73</v>
      </c>
      <c r="C183" s="1">
        <v>5767.57</v>
      </c>
      <c r="D183" s="3">
        <f t="shared" si="8"/>
        <v>1.1207406602134005E-2</v>
      </c>
      <c r="E183" s="3">
        <f t="shared" si="9"/>
        <v>1.7492157944606672E-2</v>
      </c>
      <c r="G183" s="4">
        <f t="shared" si="10"/>
        <v>1.1037168506895911E-2</v>
      </c>
      <c r="H183" s="4">
        <f t="shared" si="11"/>
        <v>1.7321919849368577E-2</v>
      </c>
    </row>
    <row r="184" spans="1:8" x14ac:dyDescent="0.35">
      <c r="A184" s="2">
        <v>45741</v>
      </c>
      <c r="B184">
        <v>223.75</v>
      </c>
      <c r="C184" s="1">
        <v>5776.65</v>
      </c>
      <c r="D184" s="3">
        <f t="shared" si="8"/>
        <v>1.3589122001844327E-2</v>
      </c>
      <c r="E184" s="3">
        <f t="shared" si="9"/>
        <v>1.5730819184730236E-3</v>
      </c>
      <c r="G184" s="4">
        <f t="shared" si="10"/>
        <v>1.3418883906606232E-2</v>
      </c>
      <c r="H184" s="4">
        <f t="shared" si="11"/>
        <v>1.4028438232349283E-3</v>
      </c>
    </row>
    <row r="185" spans="1:8" x14ac:dyDescent="0.35">
      <c r="A185" s="2">
        <v>45742</v>
      </c>
      <c r="B185">
        <v>221.53</v>
      </c>
      <c r="C185" s="1">
        <v>5712.2</v>
      </c>
      <c r="D185" s="3">
        <f t="shared" si="8"/>
        <v>-9.9713366603807335E-3</v>
      </c>
      <c r="E185" s="3">
        <f t="shared" si="9"/>
        <v>-1.1219691455108281E-2</v>
      </c>
      <c r="G185" s="4">
        <f t="shared" si="10"/>
        <v>-1.0141574755618828E-2</v>
      </c>
      <c r="H185" s="4">
        <f t="shared" si="11"/>
        <v>-1.1389929550346376E-2</v>
      </c>
    </row>
    <row r="186" spans="1:8" x14ac:dyDescent="0.35">
      <c r="A186" s="2">
        <v>45743</v>
      </c>
      <c r="B186">
        <v>223.85</v>
      </c>
      <c r="C186" s="1">
        <v>5693.31</v>
      </c>
      <c r="D186" s="3">
        <f t="shared" si="8"/>
        <v>1.041816419239041E-2</v>
      </c>
      <c r="E186" s="3">
        <f t="shared" si="9"/>
        <v>-3.3124371066493626E-3</v>
      </c>
      <c r="G186" s="4">
        <f t="shared" si="10"/>
        <v>1.0247926097152315E-2</v>
      </c>
      <c r="H186" s="4">
        <f t="shared" si="11"/>
        <v>-3.4826752018874579E-3</v>
      </c>
    </row>
    <row r="187" spans="1:8" x14ac:dyDescent="0.35">
      <c r="A187" s="2">
        <v>45744</v>
      </c>
      <c r="B187">
        <v>217.9</v>
      </c>
      <c r="C187" s="1">
        <v>5580.94</v>
      </c>
      <c r="D187" s="3">
        <f t="shared" si="8"/>
        <v>-2.693994273640031E-2</v>
      </c>
      <c r="E187" s="3">
        <f t="shared" si="9"/>
        <v>-1.9934580336265845E-2</v>
      </c>
      <c r="G187" s="4">
        <f t="shared" si="10"/>
        <v>-2.7110180831638405E-2</v>
      </c>
      <c r="H187" s="4">
        <f t="shared" si="11"/>
        <v>-2.010481843150394E-2</v>
      </c>
    </row>
    <row r="188" spans="1:8" x14ac:dyDescent="0.35">
      <c r="A188" s="2">
        <v>45746</v>
      </c>
      <c r="B188">
        <v>222.13</v>
      </c>
      <c r="C188" s="1">
        <v>5611.85</v>
      </c>
      <c r="D188" s="3">
        <f t="shared" si="8"/>
        <v>1.9226554118956955E-2</v>
      </c>
      <c r="E188" s="3">
        <f t="shared" si="9"/>
        <v>5.523212456950013E-3</v>
      </c>
      <c r="G188" s="4">
        <f t="shared" si="10"/>
        <v>1.905631602371886E-2</v>
      </c>
      <c r="H188" s="4">
        <f t="shared" si="11"/>
        <v>5.3529743617119182E-3</v>
      </c>
    </row>
    <row r="189" spans="1:8" x14ac:dyDescent="0.35">
      <c r="A189" s="2">
        <v>45747</v>
      </c>
      <c r="B189">
        <v>223.19</v>
      </c>
      <c r="C189" s="1">
        <v>5633.07</v>
      </c>
      <c r="D189" s="3">
        <f t="shared" si="8"/>
        <v>4.7606305665627204E-3</v>
      </c>
      <c r="E189" s="3">
        <f t="shared" si="9"/>
        <v>3.7741531622356647E-3</v>
      </c>
      <c r="G189" s="4">
        <f t="shared" si="10"/>
        <v>4.5903924713246256E-3</v>
      </c>
      <c r="H189" s="4">
        <f t="shared" si="11"/>
        <v>3.6039150669975695E-3</v>
      </c>
    </row>
    <row r="191" spans="1:8" x14ac:dyDescent="0.35">
      <c r="B191">
        <f>COUNT(B2:B189)</f>
        <v>188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32C-0DF6-4262-9304-7CD86CA24D90}">
  <dimension ref="A1:H195"/>
  <sheetViews>
    <sheetView zoomScale="44" zoomScaleNormal="44" workbookViewId="0">
      <selection activeCell="H10" sqref="H10"/>
    </sheetView>
  </sheetViews>
  <sheetFormatPr defaultRowHeight="14.5" x14ac:dyDescent="0.35"/>
  <cols>
    <col min="1" max="1" width="11.6328125" style="6" bestFit="1" customWidth="1"/>
    <col min="2" max="2" width="8.7265625" style="6"/>
    <col min="3" max="3" width="10.36328125" bestFit="1" customWidth="1"/>
    <col min="4" max="5" width="11.36328125" bestFit="1" customWidth="1"/>
    <col min="6" max="6" width="13.6328125" style="6" customWidth="1"/>
    <col min="7" max="7" width="10.36328125" style="6" bestFit="1" customWidth="1"/>
    <col min="8" max="8" width="10" style="6" bestFit="1" customWidth="1"/>
  </cols>
  <sheetData>
    <row r="1" spans="1:8" x14ac:dyDescent="0.35">
      <c r="B1" s="6" t="s">
        <v>25</v>
      </c>
      <c r="C1" s="6">
        <v>9</v>
      </c>
      <c r="D1" s="6">
        <v>12</v>
      </c>
      <c r="E1" s="6">
        <v>26</v>
      </c>
      <c r="G1" s="6">
        <v>9</v>
      </c>
    </row>
    <row r="2" spans="1:8" x14ac:dyDescent="0.35">
      <c r="B2" s="6" t="s">
        <v>24</v>
      </c>
      <c r="C2" s="11">
        <f>2/(1+C1)</f>
        <v>0.2</v>
      </c>
      <c r="D2" s="11">
        <f>2/(1+D1)</f>
        <v>0.15384615384615385</v>
      </c>
      <c r="E2" s="11">
        <f>2/(1+E1)</f>
        <v>7.407407407407407E-2</v>
      </c>
      <c r="F2" s="7"/>
      <c r="G2" s="11">
        <f>2/(1+G1)</f>
        <v>0.2</v>
      </c>
    </row>
    <row r="4" spans="1:8" x14ac:dyDescent="0.35">
      <c r="A4" s="10" t="s">
        <v>0</v>
      </c>
      <c r="B4" s="10" t="s">
        <v>26</v>
      </c>
      <c r="C4" t="s">
        <v>23</v>
      </c>
      <c r="D4" t="s">
        <v>22</v>
      </c>
      <c r="E4" t="s">
        <v>21</v>
      </c>
      <c r="F4" s="6" t="s">
        <v>20</v>
      </c>
      <c r="G4" s="6" t="s">
        <v>19</v>
      </c>
      <c r="H4" s="6" t="s">
        <v>18</v>
      </c>
    </row>
    <row r="5" spans="1:8" x14ac:dyDescent="0.35">
      <c r="A5" s="2">
        <v>45474</v>
      </c>
      <c r="B5">
        <v>63.15</v>
      </c>
      <c r="C5" s="8">
        <f>IF(COUNTA($B$5:$B5)&lt;=C$1,AVERAGE($B$5:$B5),C$2*($B5-$C4)+$C4)</f>
        <v>63.15</v>
      </c>
      <c r="D5" s="8">
        <f>IF(COUNTA($B$5:$B5)&lt;=D$1,AVERAGE($B$5:$B5),D$2*($B5-$D4)+$D4)</f>
        <v>63.15</v>
      </c>
      <c r="E5" s="8">
        <f>IF(COUNTA($B$5:$B5)&lt;=E$1,AVERAGE($B$5:$B5),E$2*($B5-$E4)+$E4)</f>
        <v>63.15</v>
      </c>
      <c r="F5" s="7"/>
    </row>
    <row r="6" spans="1:8" x14ac:dyDescent="0.35">
      <c r="A6" s="2">
        <v>45475</v>
      </c>
      <c r="B6">
        <v>63.33</v>
      </c>
      <c r="C6" s="8">
        <f>IF(COUNTA($B$5:$B6)&lt;=C$1,AVERAGE($B$5:$B6),C$2*($B6-$C5)+$C5)</f>
        <v>63.239999999999995</v>
      </c>
      <c r="D6" s="8">
        <f>IF(COUNTA($B$5:$B6)&lt;=D$1,AVERAGE($B$5:$B6),D$2*($B6-$D5)+$D5)</f>
        <v>63.239999999999995</v>
      </c>
      <c r="E6" s="8">
        <f>IF(COUNTA($B$5:$B6)&lt;=E$1,AVERAGE($B$5:$B6),E$2*($B6-$E5)+$E5)</f>
        <v>63.239999999999995</v>
      </c>
      <c r="F6" s="7"/>
    </row>
    <row r="7" spans="1:8" x14ac:dyDescent="0.35">
      <c r="A7" s="2">
        <v>45477</v>
      </c>
      <c r="B7">
        <v>63.76</v>
      </c>
      <c r="C7" s="8">
        <f>IF(COUNTA($B$5:$B7)&lt;=C$1,AVERAGE($B$5:$B7),C$2*($B7-$C6)+$C6)</f>
        <v>63.413333333333327</v>
      </c>
      <c r="D7" s="8">
        <f>IF(COUNTA($B$5:$B7)&lt;=D$1,AVERAGE($B$5:$B7),D$2*($B7-$D6)+$D6)</f>
        <v>63.413333333333327</v>
      </c>
      <c r="E7" s="8">
        <f>IF(COUNTA($B$5:$B7)&lt;=E$1,AVERAGE($B$5:$B7),E$2*($B7-$E6)+$E6)</f>
        <v>63.413333333333327</v>
      </c>
      <c r="F7" s="7"/>
    </row>
    <row r="8" spans="1:8" x14ac:dyDescent="0.35">
      <c r="A8" s="2">
        <v>45480</v>
      </c>
      <c r="B8">
        <v>62.96</v>
      </c>
      <c r="C8" s="8">
        <f>IF(COUNTA($B$5:$B8)&lt;=C$1,AVERAGE($B$5:$B8),C$2*($B8-$C7)+$C7)</f>
        <v>63.3</v>
      </c>
      <c r="D8" s="8">
        <f>IF(COUNTA($B$5:$B8)&lt;=D$1,AVERAGE($B$5:$B8),D$2*($B8-$D7)+$D7)</f>
        <v>63.3</v>
      </c>
      <c r="E8" s="8">
        <f>IF(COUNTA($B$5:$B8)&lt;=E$1,AVERAGE($B$5:$B8),E$2*($B8-$E7)+$E7)</f>
        <v>63.3</v>
      </c>
      <c r="F8" s="7"/>
    </row>
    <row r="9" spans="1:8" x14ac:dyDescent="0.35">
      <c r="A9" s="2">
        <v>45481</v>
      </c>
      <c r="B9">
        <v>62.69</v>
      </c>
      <c r="C9" s="8">
        <f>IF(COUNTA($B$5:$B9)&lt;=C$1,AVERAGE($B$5:$B9),C$2*($B9-$C8)+$C8)</f>
        <v>63.177999999999997</v>
      </c>
      <c r="D9" s="8">
        <f>IF(COUNTA($B$5:$B9)&lt;=D$1,AVERAGE($B$5:$B9),D$2*($B9-$D8)+$D8)</f>
        <v>63.177999999999997</v>
      </c>
      <c r="E9" s="8">
        <f>IF(COUNTA($B$5:$B9)&lt;=E$1,AVERAGE($B$5:$B9),E$2*($B9-$E8)+$E8)</f>
        <v>63.177999999999997</v>
      </c>
      <c r="F9" s="7"/>
    </row>
    <row r="10" spans="1:8" x14ac:dyDescent="0.35">
      <c r="A10" s="2">
        <v>45482</v>
      </c>
      <c r="B10">
        <v>62.83</v>
      </c>
      <c r="C10" s="8">
        <f>IF(COUNTA($B$5:$B10)&lt;=C$1,AVERAGE($B$5:$B10),C$2*($B10-$C9)+$C9)</f>
        <v>63.12</v>
      </c>
      <c r="D10" s="8">
        <f>IF(COUNTA($B$5:$B10)&lt;=D$1,AVERAGE($B$5:$B10),D$2*($B10-$D9)+$D9)</f>
        <v>63.12</v>
      </c>
      <c r="E10" s="8">
        <f>IF(COUNTA($B$5:$B10)&lt;=E$1,AVERAGE($B$5:$B10),E$2*($B10-$E9)+$E9)</f>
        <v>63.12</v>
      </c>
      <c r="F10" s="7"/>
    </row>
    <row r="11" spans="1:8" x14ac:dyDescent="0.35">
      <c r="A11" s="2">
        <v>45483</v>
      </c>
      <c r="B11">
        <v>63.1</v>
      </c>
      <c r="C11" s="8">
        <f>IF(COUNTA($B$5:$B11)&lt;=C$1,AVERAGE($B$5:$B11),C$2*($B11-$C10)+$C10)</f>
        <v>63.117142857142859</v>
      </c>
      <c r="D11" s="8">
        <f>IF(COUNTA($B$5:$B11)&lt;=D$1,AVERAGE($B$5:$B11),D$2*($B11-$D10)+$D10)</f>
        <v>63.117142857142859</v>
      </c>
      <c r="E11" s="8">
        <f>IF(COUNTA($B$5:$B11)&lt;=E$1,AVERAGE($B$5:$B11),E$2*($B11-$E10)+$E10)</f>
        <v>63.117142857142859</v>
      </c>
      <c r="F11" s="7"/>
    </row>
    <row r="12" spans="1:8" x14ac:dyDescent="0.35">
      <c r="A12" s="2">
        <v>45484</v>
      </c>
      <c r="B12">
        <v>63.7</v>
      </c>
      <c r="C12" s="8">
        <f>IF(COUNTA($B$5:$B12)&lt;=C$1,AVERAGE($B$5:$B12),C$2*($B12-$C11)+$C11)</f>
        <v>63.19</v>
      </c>
      <c r="D12" s="8">
        <f>IF(COUNTA($B$5:$B12)&lt;=D$1,AVERAGE($B$5:$B12),D$2*($B12-$D11)+$D11)</f>
        <v>63.19</v>
      </c>
      <c r="E12" s="8">
        <f>IF(COUNTA($B$5:$B12)&lt;=E$1,AVERAGE($B$5:$B12),E$2*($B12-$E11)+$E11)</f>
        <v>63.19</v>
      </c>
      <c r="F12" s="7"/>
    </row>
    <row r="13" spans="1:8" x14ac:dyDescent="0.35">
      <c r="A13" s="2">
        <v>45487</v>
      </c>
      <c r="B13">
        <v>63.41</v>
      </c>
      <c r="C13" s="8">
        <f>IF(COUNTA($B$5:$B13)&lt;=C$1,AVERAGE($B$5:$B13),C$2*($B13-$C12)+$C12)</f>
        <v>63.214444444444439</v>
      </c>
      <c r="D13" s="8">
        <f>IF(COUNTA($B$5:$B13)&lt;=D$1,AVERAGE($B$5:$B13),D$2*($B13-$D12)+$D12)</f>
        <v>63.214444444444439</v>
      </c>
      <c r="E13" s="8">
        <f>IF(COUNTA($B$5:$B13)&lt;=E$1,AVERAGE($B$5:$B13),E$2*($B13-$E12)+$E12)</f>
        <v>63.214444444444439</v>
      </c>
      <c r="F13" s="7"/>
    </row>
    <row r="14" spans="1:8" x14ac:dyDescent="0.35">
      <c r="A14" s="2">
        <v>45488</v>
      </c>
      <c r="B14">
        <v>64.27</v>
      </c>
      <c r="C14" s="8">
        <f>IF(COUNTA($B$5:$B14)&lt;=C$1,AVERAGE($B$5:$B14),C$2*($B14-$C13)+$C13)</f>
        <v>63.425555555555547</v>
      </c>
      <c r="D14" s="8">
        <f>IF(COUNTA($B$5:$B14)&lt;=D$1,AVERAGE($B$5:$B14),D$2*($B14-$D13)+$D13)</f>
        <v>63.319999999999993</v>
      </c>
      <c r="E14" s="8">
        <f>IF(COUNTA($B$5:$B14)&lt;=E$1,AVERAGE($B$5:$B14),E$2*($B14-$E13)+$E13)</f>
        <v>63.319999999999993</v>
      </c>
      <c r="F14" s="7"/>
    </row>
    <row r="15" spans="1:8" x14ac:dyDescent="0.35">
      <c r="A15" s="2">
        <v>45489</v>
      </c>
      <c r="B15">
        <v>65.209999999999994</v>
      </c>
      <c r="C15" s="8">
        <f>IF(COUNTA($B$5:$B15)&lt;=C$1,AVERAGE($B$5:$B15),C$2*($B15-$C14)+$C14)</f>
        <v>63.782444444444437</v>
      </c>
      <c r="D15" s="8">
        <f>IF(COUNTA($B$5:$B15)&lt;=D$1,AVERAGE($B$5:$B15),D$2*($B15-$D14)+$D14)</f>
        <v>63.491818181818182</v>
      </c>
      <c r="E15" s="8">
        <f>IF(COUNTA($B$5:$B15)&lt;=E$1,AVERAGE($B$5:$B15),E$2*($B15-$E14)+$E14)</f>
        <v>63.491818181818182</v>
      </c>
      <c r="F15" s="7"/>
    </row>
    <row r="16" spans="1:8" x14ac:dyDescent="0.35">
      <c r="A16" s="2">
        <v>45490</v>
      </c>
      <c r="B16">
        <v>65.19</v>
      </c>
      <c r="C16" s="8">
        <f>IF(COUNTA($B$5:$B16)&lt;=C$1,AVERAGE($B$5:$B16),C$2*($B16-$C15)+$C15)</f>
        <v>64.063955555555552</v>
      </c>
      <c r="D16" s="8">
        <f>IF(COUNTA($B$5:$B16)&lt;=D$1,AVERAGE($B$5:$B16),D$2*($B16-$D15)+$D15)</f>
        <v>63.633333333333326</v>
      </c>
      <c r="E16" s="8">
        <f>IF(COUNTA($B$5:$B16)&lt;=E$1,AVERAGE($B$5:$B16),E$2*($B16-$E15)+$E15)</f>
        <v>63.633333333333326</v>
      </c>
      <c r="F16" s="7"/>
    </row>
    <row r="17" spans="1:8" x14ac:dyDescent="0.35">
      <c r="A17" s="2">
        <v>45491</v>
      </c>
      <c r="B17">
        <v>65.290000000000006</v>
      </c>
      <c r="C17" s="8">
        <f>IF(COUNTA($B$5:$B17)&lt;=C$1,AVERAGE($B$5:$B17),C$2*($B17-$C16)+$C16)</f>
        <v>64.309164444444448</v>
      </c>
      <c r="D17" s="8">
        <f>IF(COUNTA($B$5:$B17)&lt;=D$1,AVERAGE($B$5:$B17),D$2*($B17-$D16)+$D16)</f>
        <v>63.888205128205122</v>
      </c>
      <c r="E17" s="8">
        <f>IF(COUNTA($B$5:$B17)&lt;=E$1,AVERAGE($B$5:$B17),E$2*($B17-$E16)+$E16)</f>
        <v>63.76076923076922</v>
      </c>
      <c r="F17" s="7">
        <f t="shared" ref="F17:F48" si="0">D17-E17</f>
        <v>0.12743589743590178</v>
      </c>
      <c r="G17" s="7">
        <f>IF(COUNTA($F$5:$F17)&lt;=G$1,AVERAGE($F$5:$F17),G$2*($F17-$G16)+$G16)</f>
        <v>0.12743589743590178</v>
      </c>
      <c r="H17" s="7">
        <f t="shared" ref="H17:H48" si="1">F17-G17</f>
        <v>0</v>
      </c>
    </row>
    <row r="18" spans="1:8" x14ac:dyDescent="0.35">
      <c r="A18" s="2">
        <v>45494</v>
      </c>
      <c r="B18">
        <v>64.77</v>
      </c>
      <c r="C18" s="8">
        <f>IF(COUNTA($B$5:$B18)&lt;=C$1,AVERAGE($B$5:$B18),C$2*($B18-$C17)+$C17)</f>
        <v>64.401331555555558</v>
      </c>
      <c r="D18" s="8">
        <f>IF(COUNTA($B$5:$B18)&lt;=D$1,AVERAGE($B$5:$B18),D$2*($B18-$D17)+$D17)</f>
        <v>64.023865877712026</v>
      </c>
      <c r="E18" s="8">
        <f>IF(COUNTA($B$5:$B18)&lt;=E$1,AVERAGE($B$5:$B18),E$2*($B18-$E17)+$E17)</f>
        <v>63.832857142857129</v>
      </c>
      <c r="F18" s="7">
        <f t="shared" si="0"/>
        <v>0.191008734854897</v>
      </c>
      <c r="G18" s="7">
        <f>IF(COUNTA($F$5:$F18)&lt;=G$1,AVERAGE($F$5:$F18),G$2*($F18-$G17)+$G17)</f>
        <v>0.15922231614539939</v>
      </c>
      <c r="H18" s="7">
        <f t="shared" si="1"/>
        <v>3.178641870949761E-2</v>
      </c>
    </row>
    <row r="19" spans="1:8" x14ac:dyDescent="0.35">
      <c r="A19" s="2">
        <v>45495</v>
      </c>
      <c r="B19">
        <v>64.959999999999994</v>
      </c>
      <c r="C19" s="8">
        <f>IF(COUNTA($B$5:$B19)&lt;=C$1,AVERAGE($B$5:$B19),C$2*($B19-$C18)+$C18)</f>
        <v>64.513065244444448</v>
      </c>
      <c r="D19" s="8">
        <f>IF(COUNTA($B$5:$B19)&lt;=D$1,AVERAGE($B$5:$B19),D$2*($B19-$D18)+$D18)</f>
        <v>64.167886511910169</v>
      </c>
      <c r="E19" s="8">
        <f>IF(COUNTA($B$5:$B19)&lt;=E$1,AVERAGE($B$5:$B19),E$2*($B19-$E18)+$E18)</f>
        <v>63.907999999999994</v>
      </c>
      <c r="F19" s="7">
        <f t="shared" si="0"/>
        <v>0.25988651191017453</v>
      </c>
      <c r="G19" s="7">
        <f>IF(COUNTA($F$5:$F19)&lt;=G$1,AVERAGE($F$5:$F19),G$2*($F19-$G18)+$G18)</f>
        <v>0.19277704806699111</v>
      </c>
      <c r="H19" s="7">
        <f t="shared" si="1"/>
        <v>6.710946384318342E-2</v>
      </c>
    </row>
    <row r="20" spans="1:8" x14ac:dyDescent="0.35">
      <c r="A20" s="2">
        <v>45496</v>
      </c>
      <c r="B20">
        <v>65.81</v>
      </c>
      <c r="C20" s="8">
        <f>IF(COUNTA($B$5:$B20)&lt;=C$1,AVERAGE($B$5:$B20),C$2*($B20-$C19)+$C19)</f>
        <v>64.772452195555559</v>
      </c>
      <c r="D20" s="8">
        <f>IF(COUNTA($B$5:$B20)&lt;=D$1,AVERAGE($B$5:$B20),D$2*($B20-$D19)+$D19)</f>
        <v>64.420519356231679</v>
      </c>
      <c r="E20" s="8">
        <f>IF(COUNTA($B$5:$B20)&lt;=E$1,AVERAGE($B$5:$B20),E$2*($B20-$E19)+$E19)</f>
        <v>64.02687499999999</v>
      </c>
      <c r="F20" s="7">
        <f t="shared" si="0"/>
        <v>0.39364435623168959</v>
      </c>
      <c r="G20" s="7">
        <f>IF(COUNTA($F$5:$F20)&lt;=G$1,AVERAGE($F$5:$F20),G$2*($F20-$G19)+$G19)</f>
        <v>0.24299387510816572</v>
      </c>
      <c r="H20" s="7">
        <f t="shared" si="1"/>
        <v>0.15065048112352386</v>
      </c>
    </row>
    <row r="21" spans="1:8" x14ac:dyDescent="0.35">
      <c r="A21" s="2">
        <v>45497</v>
      </c>
      <c r="B21">
        <v>66.069999999999993</v>
      </c>
      <c r="C21" s="8">
        <f>IF(COUNTA($B$5:$B21)&lt;=C$1,AVERAGE($B$5:$B21),C$2*($B21-$C20)+$C20)</f>
        <v>65.031961756444446</v>
      </c>
      <c r="D21" s="8">
        <f>IF(COUNTA($B$5:$B21)&lt;=D$1,AVERAGE($B$5:$B21),D$2*($B21-$D20)+$D20)</f>
        <v>64.67428560911911</v>
      </c>
      <c r="E21" s="8">
        <f>IF(COUNTA($B$5:$B21)&lt;=E$1,AVERAGE($B$5:$B21),E$2*($B21-$E20)+$E20)</f>
        <v>64.147058823529392</v>
      </c>
      <c r="F21" s="7">
        <f t="shared" si="0"/>
        <v>0.52722678558971836</v>
      </c>
      <c r="G21" s="7">
        <f>IF(COUNTA($F$5:$F21)&lt;=G$1,AVERAGE($F$5:$F21),G$2*($F21-$G20)+$G20)</f>
        <v>0.29984045720447627</v>
      </c>
      <c r="H21" s="7">
        <f t="shared" si="1"/>
        <v>0.22738632838524209</v>
      </c>
    </row>
    <row r="22" spans="1:8" x14ac:dyDescent="0.35">
      <c r="A22" s="2">
        <v>45498</v>
      </c>
      <c r="B22">
        <v>67.05</v>
      </c>
      <c r="C22" s="8">
        <f>IF(COUNTA($B$5:$B22)&lt;=C$1,AVERAGE($B$5:$B22),C$2*($B22-$C21)+$C21)</f>
        <v>65.435569405155562</v>
      </c>
      <c r="D22" s="8">
        <f>IF(COUNTA($B$5:$B22)&lt;=D$1,AVERAGE($B$5:$B22),D$2*($B22-$D21)+$D21)</f>
        <v>65.039780130793091</v>
      </c>
      <c r="E22" s="8">
        <f>IF(COUNTA($B$5:$B22)&lt;=E$1,AVERAGE($B$5:$B22),E$2*($B22-$E21)+$E21)</f>
        <v>64.308333333333323</v>
      </c>
      <c r="F22" s="7">
        <f t="shared" si="0"/>
        <v>0.73144679745976759</v>
      </c>
      <c r="G22" s="7">
        <f>IF(COUNTA($F$5:$F22)&lt;=G$1,AVERAGE($F$5:$F22),G$2*($F22-$G21)+$G21)</f>
        <v>0.37177484724702481</v>
      </c>
      <c r="H22" s="7">
        <f t="shared" si="1"/>
        <v>0.35967195021274279</v>
      </c>
    </row>
    <row r="23" spans="1:8" x14ac:dyDescent="0.35">
      <c r="A23" s="2">
        <v>45501</v>
      </c>
      <c r="B23">
        <v>66.83</v>
      </c>
      <c r="C23" s="8">
        <f>IF(COUNTA($B$5:$B23)&lt;=C$1,AVERAGE($B$5:$B23),C$2*($B23-$C22)+$C22)</f>
        <v>65.714455524124446</v>
      </c>
      <c r="D23" s="8">
        <f>IF(COUNTA($B$5:$B23)&lt;=D$1,AVERAGE($B$5:$B23),D$2*($B23-$D22)+$D22)</f>
        <v>65.315198572209539</v>
      </c>
      <c r="E23" s="8">
        <f>IF(COUNTA($B$5:$B23)&lt;=E$1,AVERAGE($B$5:$B23),E$2*($B23-$E22)+$E22)</f>
        <v>64.441052631578927</v>
      </c>
      <c r="F23" s="7">
        <f t="shared" si="0"/>
        <v>0.87414594063061202</v>
      </c>
      <c r="G23" s="7">
        <f>IF(COUNTA($F$5:$F23)&lt;=G$1,AVERAGE($F$5:$F23),G$2*($F23-$G22)+$G22)</f>
        <v>0.44354214630182298</v>
      </c>
      <c r="H23" s="7">
        <f t="shared" si="1"/>
        <v>0.43060379432878904</v>
      </c>
    </row>
    <row r="24" spans="1:8" x14ac:dyDescent="0.35">
      <c r="A24" s="2">
        <v>45502</v>
      </c>
      <c r="B24">
        <v>67.680000000000007</v>
      </c>
      <c r="C24" s="8">
        <f>IF(COUNTA($B$5:$B24)&lt;=C$1,AVERAGE($B$5:$B24),C$2*($B24-$C23)+$C23)</f>
        <v>66.107564419299564</v>
      </c>
      <c r="D24" s="8">
        <f>IF(COUNTA($B$5:$B24)&lt;=D$1,AVERAGE($B$5:$B24),D$2*($B24-$D23)+$D23)</f>
        <v>65.679014176484998</v>
      </c>
      <c r="E24" s="8">
        <f>IF(COUNTA($B$5:$B24)&lt;=E$1,AVERAGE($B$5:$B24),E$2*($B24-$E23)+$E23)</f>
        <v>64.60299999999998</v>
      </c>
      <c r="F24" s="7">
        <f t="shared" si="0"/>
        <v>1.0760141764850175</v>
      </c>
      <c r="G24" s="7">
        <f>IF(COUNTA($F$5:$F24)&lt;=G$1,AVERAGE($F$5:$F24),G$2*($F24-$G23)+$G23)</f>
        <v>0.5226011500747223</v>
      </c>
      <c r="H24" s="7">
        <f t="shared" si="1"/>
        <v>0.55341302641029522</v>
      </c>
    </row>
    <row r="25" spans="1:8" x14ac:dyDescent="0.35">
      <c r="A25" s="2">
        <v>45503</v>
      </c>
      <c r="B25">
        <v>66.739999999999995</v>
      </c>
      <c r="C25" s="8">
        <f>IF(COUNTA($B$5:$B25)&lt;=C$1,AVERAGE($B$5:$B25),C$2*($B25-$C24)+$C24)</f>
        <v>66.234051535439647</v>
      </c>
      <c r="D25" s="8">
        <f>IF(COUNTA($B$5:$B25)&lt;=D$1,AVERAGE($B$5:$B25),D$2*($B25-$D24)+$D24)</f>
        <v>65.84224276471808</v>
      </c>
      <c r="E25" s="8">
        <f>IF(COUNTA($B$5:$B25)&lt;=E$1,AVERAGE($B$5:$B25),E$2*($B25-$E24)+$E24)</f>
        <v>64.704761904761895</v>
      </c>
      <c r="F25" s="7">
        <f t="shared" si="0"/>
        <v>1.1374808599561845</v>
      </c>
      <c r="G25" s="7">
        <f>IF(COUNTA($F$5:$F25)&lt;=G$1,AVERAGE($F$5:$F25),G$2*($F25-$G24)+$G24)</f>
        <v>0.59092111783932921</v>
      </c>
      <c r="H25" s="7">
        <f t="shared" si="1"/>
        <v>0.54655974211685532</v>
      </c>
    </row>
    <row r="26" spans="1:8" x14ac:dyDescent="0.35">
      <c r="A26" s="2">
        <v>45504</v>
      </c>
      <c r="B26">
        <v>67.959999999999994</v>
      </c>
      <c r="C26" s="8">
        <f>IF(COUNTA($B$5:$B26)&lt;=C$1,AVERAGE($B$5:$B26),C$2*($B26-$C25)+$C25)</f>
        <v>66.579241228351719</v>
      </c>
      <c r="D26" s="8">
        <f>IF(COUNTA($B$5:$B26)&lt;=D$1,AVERAGE($B$5:$B26),D$2*($B26-$D25)+$D25)</f>
        <v>66.168051570146062</v>
      </c>
      <c r="E26" s="8">
        <f>IF(COUNTA($B$5:$B26)&lt;=E$1,AVERAGE($B$5:$B26),E$2*($B26-$E25)+$E25)</f>
        <v>64.852727272727265</v>
      </c>
      <c r="F26" s="7">
        <f t="shared" si="0"/>
        <v>1.3153242974187975</v>
      </c>
      <c r="G26" s="7">
        <f>IF(COUNTA($F$5:$F26)&lt;=G$1,AVERAGE($F$5:$F26),G$2*($F26-$G25)+$G25)</f>
        <v>0.73580175375522283</v>
      </c>
      <c r="H26" s="7">
        <f t="shared" si="1"/>
        <v>0.5795225436635747</v>
      </c>
    </row>
    <row r="27" spans="1:8" x14ac:dyDescent="0.35">
      <c r="A27" s="2">
        <v>45505</v>
      </c>
      <c r="B27">
        <v>69.33</v>
      </c>
      <c r="C27" s="8">
        <f>IF(COUNTA($B$5:$B27)&lt;=C$1,AVERAGE($B$5:$B27),C$2*($B27-$C26)+$C26)</f>
        <v>67.129392982681381</v>
      </c>
      <c r="D27" s="8">
        <f>IF(COUNTA($B$5:$B27)&lt;=D$1,AVERAGE($B$5:$B27),D$2*($B27-$D26)+$D26)</f>
        <v>66.654505174738972</v>
      </c>
      <c r="E27" s="8">
        <f>IF(COUNTA($B$5:$B27)&lt;=E$1,AVERAGE($B$5:$B27),E$2*($B27-$E26)+$E26)</f>
        <v>65.047391304347812</v>
      </c>
      <c r="F27" s="7">
        <f t="shared" si="0"/>
        <v>1.60711387039116</v>
      </c>
      <c r="G27" s="7">
        <f>IF(COUNTA($F$5:$F27)&lt;=G$1,AVERAGE($F$5:$F27),G$2*($F27-$G26)+$G26)</f>
        <v>0.91006417708241027</v>
      </c>
      <c r="H27" s="7">
        <f t="shared" si="1"/>
        <v>0.69704969330874977</v>
      </c>
    </row>
    <row r="28" spans="1:8" x14ac:dyDescent="0.35">
      <c r="A28" s="2">
        <v>45508</v>
      </c>
      <c r="B28">
        <v>68.099999999999994</v>
      </c>
      <c r="C28" s="8">
        <f>IF(COUNTA($B$5:$B28)&lt;=C$1,AVERAGE($B$5:$B28),C$2*($B28-$C27)+$C27)</f>
        <v>67.323514386145106</v>
      </c>
      <c r="D28" s="8">
        <f>IF(COUNTA($B$5:$B28)&lt;=D$1,AVERAGE($B$5:$B28),D$2*($B28-$D27)+$D27)</f>
        <v>66.876888994009903</v>
      </c>
      <c r="E28" s="8">
        <f>IF(COUNTA($B$5:$B28)&lt;=E$1,AVERAGE($B$5:$B28),E$2*($B28-$E27)+$E27)</f>
        <v>65.174583333333317</v>
      </c>
      <c r="F28" s="7">
        <f t="shared" si="0"/>
        <v>1.7023056606765863</v>
      </c>
      <c r="G28" s="7">
        <f>IF(COUNTA($F$5:$F28)&lt;=G$1,AVERAGE($F$5:$F28),G$2*($F28-$G27)+$G27)</f>
        <v>1.0685124738012455</v>
      </c>
      <c r="H28" s="7">
        <f t="shared" si="1"/>
        <v>0.63379318687534081</v>
      </c>
    </row>
    <row r="29" spans="1:8" x14ac:dyDescent="0.35">
      <c r="A29" s="2">
        <v>45509</v>
      </c>
      <c r="B29">
        <v>68.05</v>
      </c>
      <c r="C29" s="8">
        <f>IF(COUNTA($B$5:$B29)&lt;=C$1,AVERAGE($B$5:$B29),C$2*($B29-$C28)+$C28)</f>
        <v>67.46881150891609</v>
      </c>
      <c r="D29" s="8">
        <f>IF(COUNTA($B$5:$B29)&lt;=D$1,AVERAGE($B$5:$B29),D$2*($B29-$D28)+$D28)</f>
        <v>67.057367610316078</v>
      </c>
      <c r="E29" s="8">
        <f>IF(COUNTA($B$5:$B29)&lt;=E$1,AVERAGE($B$5:$B29),E$2*($B29-$E28)+$E28)</f>
        <v>65.289599999999979</v>
      </c>
      <c r="F29" s="7">
        <f t="shared" si="0"/>
        <v>1.7677676103160991</v>
      </c>
      <c r="G29" s="7">
        <f>IF(COUNTA($F$5:$F29)&lt;=G$1,AVERAGE($F$5:$F29),G$2*($F29-$G28)+$G28)</f>
        <v>1.2083635011042162</v>
      </c>
      <c r="H29" s="7">
        <f t="shared" si="1"/>
        <v>0.55940410921188288</v>
      </c>
    </row>
    <row r="30" spans="1:8" x14ac:dyDescent="0.35">
      <c r="A30" s="2">
        <v>45510</v>
      </c>
      <c r="B30">
        <v>68.459999999999994</v>
      </c>
      <c r="C30" s="8">
        <f>IF(COUNTA($B$5:$B30)&lt;=C$1,AVERAGE($B$5:$B30),C$2*($B30-$C29)+$C29)</f>
        <v>67.667049207132877</v>
      </c>
      <c r="D30" s="8">
        <f>IF(COUNTA($B$5:$B30)&lt;=D$1,AVERAGE($B$5:$B30),D$2*($B30-$D29)+$D29)</f>
        <v>67.273157208728989</v>
      </c>
      <c r="E30" s="8">
        <f>IF(COUNTA($B$5:$B30)&lt;=E$1,AVERAGE($B$5:$B30),E$2*($B30-$E29)+$E29)</f>
        <v>65.411538461538441</v>
      </c>
      <c r="F30" s="7">
        <f t="shared" si="0"/>
        <v>1.8616187471905477</v>
      </c>
      <c r="G30" s="7">
        <f>IF(COUNTA($F$5:$F30)&lt;=G$1,AVERAGE($F$5:$F30),G$2*($F30-$G29)+$G29)</f>
        <v>1.3390145503214825</v>
      </c>
      <c r="H30" s="7">
        <f t="shared" si="1"/>
        <v>0.52260419686906512</v>
      </c>
    </row>
    <row r="31" spans="1:8" x14ac:dyDescent="0.35">
      <c r="A31" s="2">
        <v>45511</v>
      </c>
      <c r="B31">
        <v>68.73</v>
      </c>
      <c r="C31" s="8">
        <f>IF(COUNTA($B$5:$B31)&lt;=C$1,AVERAGE($B$5:$B31),C$2*($B31-$C30)+$C30)</f>
        <v>67.879639365706296</v>
      </c>
      <c r="D31" s="8">
        <f>IF(COUNTA($B$5:$B31)&lt;=D$1,AVERAGE($B$5:$B31),D$2*($B31-$D30)+$D30)</f>
        <v>67.497286868924533</v>
      </c>
      <c r="E31" s="8">
        <f>IF(COUNTA($B$5:$B31)&lt;=E$1,AVERAGE($B$5:$B31),E$2*($B31-$E30)+$E30)</f>
        <v>65.657350427350408</v>
      </c>
      <c r="F31" s="7">
        <f t="shared" si="0"/>
        <v>1.8399364415741246</v>
      </c>
      <c r="G31" s="7">
        <f>IF(COUNTA($F$5:$F31)&lt;=G$1,AVERAGE($F$5:$F31),G$2*($F31-$G30)+$G30)</f>
        <v>1.439198928572011</v>
      </c>
      <c r="H31" s="7">
        <f t="shared" si="1"/>
        <v>0.40073751300211358</v>
      </c>
    </row>
    <row r="32" spans="1:8" x14ac:dyDescent="0.35">
      <c r="A32" s="2">
        <v>45512</v>
      </c>
      <c r="B32">
        <v>68.680000000000007</v>
      </c>
      <c r="C32" s="8">
        <f>IF(COUNTA($B$5:$B32)&lt;=C$1,AVERAGE($B$5:$B32),C$2*($B32-$C31)+$C31)</f>
        <v>68.039711492565033</v>
      </c>
      <c r="D32" s="8">
        <f>IF(COUNTA($B$5:$B32)&lt;=D$1,AVERAGE($B$5:$B32),D$2*($B32-$D31)+$D31)</f>
        <v>67.679242735243832</v>
      </c>
      <c r="E32" s="8">
        <f>IF(COUNTA($B$5:$B32)&lt;=E$1,AVERAGE($B$5:$B32),E$2*($B32-$E31)+$E31)</f>
        <v>65.881250395694821</v>
      </c>
      <c r="F32" s="7">
        <f t="shared" si="0"/>
        <v>1.7979923395490118</v>
      </c>
      <c r="G32" s="7">
        <f>IF(COUNTA($F$5:$F32)&lt;=G$1,AVERAGE($F$5:$F32),G$2*($F32-$G31)+$G31)</f>
        <v>1.5109576107674112</v>
      </c>
      <c r="H32" s="7">
        <f t="shared" si="1"/>
        <v>0.28703472878160063</v>
      </c>
    </row>
    <row r="33" spans="1:8" x14ac:dyDescent="0.35">
      <c r="A33" s="2">
        <v>45515</v>
      </c>
      <c r="B33">
        <v>68.17</v>
      </c>
      <c r="C33" s="8">
        <f>IF(COUNTA($B$5:$B33)&lt;=C$1,AVERAGE($B$5:$B33),C$2*($B33-$C32)+$C32)</f>
        <v>68.065769194052024</v>
      </c>
      <c r="D33" s="8">
        <f>IF(COUNTA($B$5:$B33)&lt;=D$1,AVERAGE($B$5:$B33),D$2*($B33-$D32)+$D32)</f>
        <v>67.754743852898628</v>
      </c>
      <c r="E33" s="8">
        <f>IF(COUNTA($B$5:$B33)&lt;=E$1,AVERAGE($B$5:$B33),E$2*($B33-$E32)+$E32)</f>
        <v>66.050787403421126</v>
      </c>
      <c r="F33" s="7">
        <f t="shared" si="0"/>
        <v>1.7039564494775021</v>
      </c>
      <c r="G33" s="7">
        <f>IF(COUNTA($F$5:$F33)&lt;=G$1,AVERAGE($F$5:$F33),G$2*($F33-$G32)+$G32)</f>
        <v>1.5495573785094294</v>
      </c>
      <c r="H33" s="7">
        <f t="shared" si="1"/>
        <v>0.1543990709680727</v>
      </c>
    </row>
    <row r="34" spans="1:8" x14ac:dyDescent="0.35">
      <c r="A34" s="2">
        <v>45516</v>
      </c>
      <c r="B34">
        <v>68.459999999999994</v>
      </c>
      <c r="C34" s="8">
        <f>IF(COUNTA($B$5:$B34)&lt;=C$1,AVERAGE($B$5:$B34),C$2*($B34-$C33)+$C33)</f>
        <v>68.144615355241612</v>
      </c>
      <c r="D34" s="8">
        <f>IF(COUNTA($B$5:$B34)&lt;=D$1,AVERAGE($B$5:$B34),D$2*($B34-$D33)+$D33)</f>
        <v>67.86324479860653</v>
      </c>
      <c r="E34" s="8">
        <f>IF(COUNTA($B$5:$B34)&lt;=E$1,AVERAGE($B$5:$B34),E$2*($B34-$E33)+$E33)</f>
        <v>66.229247595760299</v>
      </c>
      <c r="F34" s="7">
        <f t="shared" si="0"/>
        <v>1.6339972028462313</v>
      </c>
      <c r="G34" s="7">
        <f>IF(COUNTA($F$5:$F34)&lt;=G$1,AVERAGE($F$5:$F34),G$2*($F34-$G33)+$G33)</f>
        <v>1.5664453433767898</v>
      </c>
      <c r="H34" s="7">
        <f t="shared" si="1"/>
        <v>6.7551859469441533E-2</v>
      </c>
    </row>
    <row r="35" spans="1:8" x14ac:dyDescent="0.35">
      <c r="A35" s="2">
        <v>45517</v>
      </c>
      <c r="B35">
        <v>68.58</v>
      </c>
      <c r="C35" s="8">
        <f>IF(COUNTA($B$5:$B35)&lt;=C$1,AVERAGE($B$5:$B35),C$2*($B35-$C34)+$C34)</f>
        <v>68.231692284193286</v>
      </c>
      <c r="D35" s="8">
        <f>IF(COUNTA($B$5:$B35)&lt;=D$1,AVERAGE($B$5:$B35),D$2*($B35-$D34)+$D34)</f>
        <v>67.973514829590144</v>
      </c>
      <c r="E35" s="8">
        <f>IF(COUNTA($B$5:$B35)&lt;=E$1,AVERAGE($B$5:$B35),E$2*($B35-$E34)+$E34)</f>
        <v>66.403377403481755</v>
      </c>
      <c r="F35" s="7">
        <f t="shared" si="0"/>
        <v>1.5701374261083885</v>
      </c>
      <c r="G35" s="7">
        <f>IF(COUNTA($F$5:$F35)&lt;=G$1,AVERAGE($F$5:$F35),G$2*($F35-$G34)+$G34)</f>
        <v>1.5671837599231095</v>
      </c>
      <c r="H35" s="7">
        <f t="shared" si="1"/>
        <v>2.9536661852789248E-3</v>
      </c>
    </row>
    <row r="36" spans="1:8" x14ac:dyDescent="0.35">
      <c r="A36" s="2">
        <v>45518</v>
      </c>
      <c r="B36">
        <v>68.650000000000006</v>
      </c>
      <c r="C36" s="8">
        <f>IF(COUNTA($B$5:$B36)&lt;=C$1,AVERAGE($B$5:$B36),C$2*($B36-$C35)+$C35)</f>
        <v>68.315353827354627</v>
      </c>
      <c r="D36" s="8">
        <f>IF(COUNTA($B$5:$B36)&lt;=D$1,AVERAGE($B$5:$B36),D$2*($B36-$D35)+$D35)</f>
        <v>68.077589471191658</v>
      </c>
      <c r="E36" s="8">
        <f>IF(COUNTA($B$5:$B36)&lt;=E$1,AVERAGE($B$5:$B36),E$2*($B36-$E35)+$E35)</f>
        <v>66.569793892112742</v>
      </c>
      <c r="F36" s="7">
        <f t="shared" si="0"/>
        <v>1.5077955790789161</v>
      </c>
      <c r="G36" s="7">
        <f>IF(COUNTA($F$5:$F36)&lt;=G$1,AVERAGE($F$5:$F36),G$2*($F36-$G35)+$G35)</f>
        <v>1.5553061237542709</v>
      </c>
      <c r="H36" s="7">
        <f t="shared" si="1"/>
        <v>-4.751054467535476E-2</v>
      </c>
    </row>
    <row r="37" spans="1:8" x14ac:dyDescent="0.35">
      <c r="A37" s="2">
        <v>45519</v>
      </c>
      <c r="B37">
        <v>69.180000000000007</v>
      </c>
      <c r="C37" s="8">
        <f>IF(COUNTA($B$5:$B37)&lt;=C$1,AVERAGE($B$5:$B37),C$2*($B37-$C36)+$C36)</f>
        <v>68.488283061883706</v>
      </c>
      <c r="D37" s="8">
        <f>IF(COUNTA($B$5:$B37)&lt;=D$1,AVERAGE($B$5:$B37),D$2*($B37-$D36)+$D36)</f>
        <v>68.247191091008332</v>
      </c>
      <c r="E37" s="8">
        <f>IF(COUNTA($B$5:$B37)&lt;=E$1,AVERAGE($B$5:$B37),E$2*($B37-$E36)+$E36)</f>
        <v>66.763142492696986</v>
      </c>
      <c r="F37" s="7">
        <f t="shared" si="0"/>
        <v>1.4840485983113467</v>
      </c>
      <c r="G37" s="7">
        <f>IF(COUNTA($F$5:$F37)&lt;=G$1,AVERAGE($F$5:$F37),G$2*($F37-$G36)+$G36)</f>
        <v>1.5410546186656862</v>
      </c>
      <c r="H37" s="7">
        <f t="shared" si="1"/>
        <v>-5.7006020354339437E-2</v>
      </c>
    </row>
    <row r="38" spans="1:8" x14ac:dyDescent="0.35">
      <c r="A38" s="2">
        <v>45522</v>
      </c>
      <c r="B38">
        <v>68.98</v>
      </c>
      <c r="C38" s="8">
        <f>IF(COUNTA($B$5:$B38)&lt;=C$1,AVERAGE($B$5:$B38),C$2*($B38-$C37)+$C37)</f>
        <v>68.586626449506966</v>
      </c>
      <c r="D38" s="8">
        <f>IF(COUNTA($B$5:$B38)&lt;=D$1,AVERAGE($B$5:$B38),D$2*($B38-$D37)+$D37)</f>
        <v>68.359930923160903</v>
      </c>
      <c r="E38" s="8">
        <f>IF(COUNTA($B$5:$B38)&lt;=E$1,AVERAGE($B$5:$B38),E$2*($B38-$E37)+$E37)</f>
        <v>66.92735415990461</v>
      </c>
      <c r="F38" s="7">
        <f t="shared" si="0"/>
        <v>1.4325767632562929</v>
      </c>
      <c r="G38" s="7">
        <f>IF(COUNTA($F$5:$F38)&lt;=G$1,AVERAGE($F$5:$F38),G$2*($F38-$G37)+$G37)</f>
        <v>1.5193590475838075</v>
      </c>
      <c r="H38" s="7">
        <f t="shared" si="1"/>
        <v>-8.6782284327514558E-2</v>
      </c>
    </row>
    <row r="39" spans="1:8" x14ac:dyDescent="0.35">
      <c r="A39" s="2">
        <v>45523</v>
      </c>
      <c r="B39">
        <v>69.38</v>
      </c>
      <c r="C39" s="8">
        <f>IF(COUNTA($B$5:$B39)&lt;=C$1,AVERAGE($B$5:$B39),C$2*($B39-$C38)+$C38)</f>
        <v>68.745301159605575</v>
      </c>
      <c r="D39" s="8">
        <f>IF(COUNTA($B$5:$B39)&lt;=D$1,AVERAGE($B$5:$B39),D$2*($B39-$D38)+$D38)</f>
        <v>68.516864627289991</v>
      </c>
      <c r="E39" s="8">
        <f>IF(COUNTA($B$5:$B39)&lt;=E$1,AVERAGE($B$5:$B39),E$2*($B39-$E38)+$E38)</f>
        <v>67.109031629541306</v>
      </c>
      <c r="F39" s="7">
        <f t="shared" si="0"/>
        <v>1.4078329977486845</v>
      </c>
      <c r="G39" s="7">
        <f>IF(COUNTA($F$5:$F39)&lt;=G$1,AVERAGE($F$5:$F39),G$2*($F39-$G38)+$G38)</f>
        <v>1.4970538376167828</v>
      </c>
      <c r="H39" s="7">
        <f t="shared" si="1"/>
        <v>-8.9220839868098256E-2</v>
      </c>
    </row>
    <row r="40" spans="1:8" x14ac:dyDescent="0.35">
      <c r="A40" s="2">
        <v>45524</v>
      </c>
      <c r="B40">
        <v>69.569999999999993</v>
      </c>
      <c r="C40" s="8">
        <f>IF(COUNTA($B$5:$B40)&lt;=C$1,AVERAGE($B$5:$B40),C$2*($B40-$C39)+$C39)</f>
        <v>68.910240927684455</v>
      </c>
      <c r="D40" s="8">
        <f>IF(COUNTA($B$5:$B40)&lt;=D$1,AVERAGE($B$5:$B40),D$2*($B40-$D39)+$D39)</f>
        <v>68.678885453860758</v>
      </c>
      <c r="E40" s="8">
        <f>IF(COUNTA($B$5:$B40)&lt;=E$1,AVERAGE($B$5:$B40),E$2*($B40-$E39)+$E39)</f>
        <v>67.291325582908613</v>
      </c>
      <c r="F40" s="7">
        <f t="shared" si="0"/>
        <v>1.3875598709521455</v>
      </c>
      <c r="G40" s="7">
        <f>IF(COUNTA($F$5:$F40)&lt;=G$1,AVERAGE($F$5:$F40),G$2*($F40-$G39)+$G39)</f>
        <v>1.4751550442838552</v>
      </c>
      <c r="H40" s="7">
        <f t="shared" si="1"/>
        <v>-8.7595173331709741E-2</v>
      </c>
    </row>
    <row r="41" spans="1:8" x14ac:dyDescent="0.35">
      <c r="A41" s="2">
        <v>45525</v>
      </c>
      <c r="B41">
        <v>69.33</v>
      </c>
      <c r="C41" s="8">
        <f>IF(COUNTA($B$5:$B41)&lt;=C$1,AVERAGE($B$5:$B41),C$2*($B41-$C40)+$C40)</f>
        <v>68.994192742147561</v>
      </c>
      <c r="D41" s="8">
        <f>IF(COUNTA($B$5:$B41)&lt;=D$1,AVERAGE($B$5:$B41),D$2*($B41-$D40)+$D40)</f>
        <v>68.77905692249756</v>
      </c>
      <c r="E41" s="8">
        <f>IF(COUNTA($B$5:$B41)&lt;=E$1,AVERAGE($B$5:$B41),E$2*($B41-$E40)+$E40)</f>
        <v>67.442338502693161</v>
      </c>
      <c r="F41" s="7">
        <f t="shared" si="0"/>
        <v>1.3367184198043986</v>
      </c>
      <c r="G41" s="7">
        <f>IF(COUNTA($F$5:$F41)&lt;=G$1,AVERAGE($F$5:$F41),G$2*($F41-$G40)+$G40)</f>
        <v>1.4474677193879639</v>
      </c>
      <c r="H41" s="7">
        <f t="shared" si="1"/>
        <v>-0.11074929958356527</v>
      </c>
    </row>
    <row r="42" spans="1:8" x14ac:dyDescent="0.35">
      <c r="A42" s="2">
        <v>45526</v>
      </c>
      <c r="B42">
        <v>69.790000000000006</v>
      </c>
      <c r="C42" s="8">
        <f>IF(COUNTA($B$5:$B42)&lt;=C$1,AVERAGE($B$5:$B42),C$2*($B42-$C41)+$C41)</f>
        <v>69.153354193718044</v>
      </c>
      <c r="D42" s="8">
        <f>IF(COUNTA($B$5:$B42)&lt;=D$1,AVERAGE($B$5:$B42),D$2*($B42-$D41)+$D41)</f>
        <v>68.934586626728702</v>
      </c>
      <c r="E42" s="8">
        <f>IF(COUNTA($B$5:$B42)&lt;=E$1,AVERAGE($B$5:$B42),E$2*($B42-$E41)+$E41)</f>
        <v>67.616239354345524</v>
      </c>
      <c r="F42" s="7">
        <f t="shared" si="0"/>
        <v>1.3183472723831784</v>
      </c>
      <c r="G42" s="7">
        <f>IF(COUNTA($F$5:$F42)&lt;=G$1,AVERAGE($F$5:$F42),G$2*($F42-$G41)+$G41)</f>
        <v>1.4216436299870068</v>
      </c>
      <c r="H42" s="7">
        <f t="shared" si="1"/>
        <v>-0.10329635760382838</v>
      </c>
    </row>
    <row r="43" spans="1:8" x14ac:dyDescent="0.35">
      <c r="A43" s="2">
        <v>45529</v>
      </c>
      <c r="B43">
        <v>70.84</v>
      </c>
      <c r="C43" s="8">
        <f>IF(COUNTA($B$5:$B43)&lt;=C$1,AVERAGE($B$5:$B43),C$2*($B43-$C42)+$C42)</f>
        <v>69.490683354974436</v>
      </c>
      <c r="D43" s="8">
        <f>IF(COUNTA($B$5:$B43)&lt;=D$1,AVERAGE($B$5:$B43),D$2*($B43-$D42)+$D42)</f>
        <v>69.227727145693521</v>
      </c>
      <c r="E43" s="8">
        <f>IF(COUNTA($B$5:$B43)&lt;=E$1,AVERAGE($B$5:$B43),E$2*($B43-$E42)+$E42)</f>
        <v>67.855036439208817</v>
      </c>
      <c r="F43" s="7">
        <f t="shared" si="0"/>
        <v>1.372690706484704</v>
      </c>
      <c r="G43" s="7">
        <f>IF(COUNTA($F$5:$F43)&lt;=G$1,AVERAGE($F$5:$F43),G$2*($F43-$G42)+$G42)</f>
        <v>1.4118530452865463</v>
      </c>
      <c r="H43" s="7">
        <f t="shared" si="1"/>
        <v>-3.9162338801842278E-2</v>
      </c>
    </row>
    <row r="44" spans="1:8" x14ac:dyDescent="0.35">
      <c r="A44" s="2">
        <v>45530</v>
      </c>
      <c r="B44">
        <v>71.5</v>
      </c>
      <c r="C44" s="8">
        <f>IF(COUNTA($B$5:$B44)&lt;=C$1,AVERAGE($B$5:$B44),C$2*($B44-$C43)+$C43)</f>
        <v>69.892546683979546</v>
      </c>
      <c r="D44" s="8">
        <f>IF(COUNTA($B$5:$B44)&lt;=D$1,AVERAGE($B$5:$B44),D$2*($B44-$D43)+$D43)</f>
        <v>69.577307584817589</v>
      </c>
      <c r="E44" s="8">
        <f>IF(COUNTA($B$5:$B44)&lt;=E$1,AVERAGE($B$5:$B44),E$2*($B44-$E43)+$E43)</f>
        <v>68.125033740008163</v>
      </c>
      <c r="F44" s="7">
        <f t="shared" si="0"/>
        <v>1.4522738448094259</v>
      </c>
      <c r="G44" s="7">
        <f>IF(COUNTA($F$5:$F44)&lt;=G$1,AVERAGE($F$5:$F44),G$2*($F44-$G43)+$G43)</f>
        <v>1.4199372051911223</v>
      </c>
      <c r="H44" s="7">
        <f t="shared" si="1"/>
        <v>3.2336639618303575E-2</v>
      </c>
    </row>
    <row r="45" spans="1:8" x14ac:dyDescent="0.35">
      <c r="A45" s="2">
        <v>45531</v>
      </c>
      <c r="B45">
        <v>71.75</v>
      </c>
      <c r="C45" s="8">
        <f>IF(COUNTA($B$5:$B45)&lt;=C$1,AVERAGE($B$5:$B45),C$2*($B45-$C44)+$C44)</f>
        <v>70.264037347183631</v>
      </c>
      <c r="D45" s="8">
        <f>IF(COUNTA($B$5:$B45)&lt;=D$1,AVERAGE($B$5:$B45),D$2*($B45-$D44)+$D44)</f>
        <v>69.911567956384118</v>
      </c>
      <c r="E45" s="8">
        <f>IF(COUNTA($B$5:$B45)&lt;=E$1,AVERAGE($B$5:$B45),E$2*($B45-$E44)+$E44)</f>
        <v>68.393549759266818</v>
      </c>
      <c r="F45" s="7">
        <f t="shared" si="0"/>
        <v>1.5180181971172999</v>
      </c>
      <c r="G45" s="7">
        <f>IF(COUNTA($F$5:$F45)&lt;=G$1,AVERAGE($F$5:$F45),G$2*($F45-$G44)+$G44)</f>
        <v>1.4395534035763577</v>
      </c>
      <c r="H45" s="7">
        <f t="shared" si="1"/>
        <v>7.8464793540942157E-2</v>
      </c>
    </row>
    <row r="46" spans="1:8" x14ac:dyDescent="0.35">
      <c r="A46" s="2">
        <v>45532</v>
      </c>
      <c r="B46">
        <v>72.05</v>
      </c>
      <c r="C46" s="8">
        <f>IF(COUNTA($B$5:$B46)&lt;=C$1,AVERAGE($B$5:$B46),C$2*($B46-$C45)+$C45)</f>
        <v>70.621229877746899</v>
      </c>
      <c r="D46" s="8">
        <f>IF(COUNTA($B$5:$B46)&lt;=D$1,AVERAGE($B$5:$B46),D$2*($B46-$D45)+$D45)</f>
        <v>70.240557501555799</v>
      </c>
      <c r="E46" s="8">
        <f>IF(COUNTA($B$5:$B46)&lt;=E$1,AVERAGE($B$5:$B46),E$2*($B46-$E45)+$E45)</f>
        <v>68.664397925247059</v>
      </c>
      <c r="F46" s="7">
        <f t="shared" si="0"/>
        <v>1.5761595763087399</v>
      </c>
      <c r="G46" s="7">
        <f>IF(COUNTA($F$5:$F46)&lt;=G$1,AVERAGE($F$5:$F46),G$2*($F46-$G45)+$G45)</f>
        <v>1.4668746381228341</v>
      </c>
      <c r="H46" s="7">
        <f t="shared" si="1"/>
        <v>0.10928493818590579</v>
      </c>
    </row>
    <row r="47" spans="1:8" x14ac:dyDescent="0.35">
      <c r="A47" s="2">
        <v>45533</v>
      </c>
      <c r="B47">
        <v>72.47</v>
      </c>
      <c r="C47" s="8">
        <f>IF(COUNTA($B$5:$B47)&lt;=C$1,AVERAGE($B$5:$B47),C$2*($B47-$C46)+$C46)</f>
        <v>70.990983902197513</v>
      </c>
      <c r="D47" s="8">
        <f>IF(COUNTA($B$5:$B47)&lt;=D$1,AVERAGE($B$5:$B47),D$2*($B47-$D46)+$D46)</f>
        <v>70.583548655162602</v>
      </c>
      <c r="E47" s="8">
        <f>IF(COUNTA($B$5:$B47)&lt;=E$1,AVERAGE($B$5:$B47),E$2*($B47-$E46)+$E46)</f>
        <v>68.94629437522876</v>
      </c>
      <c r="F47" s="7">
        <f t="shared" si="0"/>
        <v>1.6372542799338419</v>
      </c>
      <c r="G47" s="7">
        <f>IF(COUNTA($F$5:$F47)&lt;=G$1,AVERAGE($F$5:$F47),G$2*($F47-$G46)+$G46)</f>
        <v>1.5009505664850358</v>
      </c>
      <c r="H47" s="7">
        <f t="shared" si="1"/>
        <v>0.1363037134488061</v>
      </c>
    </row>
    <row r="48" spans="1:8" x14ac:dyDescent="0.35">
      <c r="A48" s="2">
        <v>45537</v>
      </c>
      <c r="B48">
        <v>73.010000000000005</v>
      </c>
      <c r="C48" s="8">
        <f>IF(COUNTA($B$5:$B48)&lt;=C$1,AVERAGE($B$5:$B48),C$2*($B48-$C47)+$C47)</f>
        <v>71.394787121758014</v>
      </c>
      <c r="D48" s="8">
        <f>IF(COUNTA($B$5:$B48)&lt;=D$1,AVERAGE($B$5:$B48),D$2*($B48-$D47)+$D47)</f>
        <v>70.956848862060667</v>
      </c>
      <c r="E48" s="8">
        <f>IF(COUNTA($B$5:$B48)&lt;=E$1,AVERAGE($B$5:$B48),E$2*($B48-$E47)+$E47)</f>
        <v>69.247309606693292</v>
      </c>
      <c r="F48" s="7">
        <f t="shared" si="0"/>
        <v>1.7095392553673747</v>
      </c>
      <c r="G48" s="7">
        <f>IF(COUNTA($F$5:$F48)&lt;=G$1,AVERAGE($F$5:$F48),G$2*($F48-$G47)+$G47)</f>
        <v>1.5426683042615035</v>
      </c>
      <c r="H48" s="7">
        <f t="shared" si="1"/>
        <v>0.16687095110587125</v>
      </c>
    </row>
    <row r="49" spans="1:8" x14ac:dyDescent="0.35">
      <c r="A49" s="2">
        <v>45538</v>
      </c>
      <c r="B49">
        <v>72.56</v>
      </c>
      <c r="C49" s="8">
        <f>IF(COUNTA($B$5:$B49)&lt;=C$1,AVERAGE($B$5:$B49),C$2*($B49-$C48)+$C48)</f>
        <v>71.627829697406412</v>
      </c>
      <c r="D49" s="8">
        <f>IF(COUNTA($B$5:$B49)&lt;=D$1,AVERAGE($B$5:$B49),D$2*($B49-$D48)+$D48)</f>
        <v>71.203487498666718</v>
      </c>
      <c r="E49" s="8">
        <f>IF(COUNTA($B$5:$B49)&lt;=E$1,AVERAGE($B$5:$B49),E$2*($B49-$E48)+$E48)</f>
        <v>69.492694080271562</v>
      </c>
      <c r="F49" s="7">
        <f t="shared" ref="F49:F80" si="2">D49-E49</f>
        <v>1.7107934183951556</v>
      </c>
      <c r="G49" s="7">
        <f>IF(COUNTA($F$5:$F49)&lt;=G$1,AVERAGE($F$5:$F49),G$2*($F49-$G48)+$G48)</f>
        <v>1.576293327088234</v>
      </c>
      <c r="H49" s="7">
        <f t="shared" ref="H49:H80" si="3">F49-G49</f>
        <v>0.13450009130692164</v>
      </c>
    </row>
    <row r="50" spans="1:8" x14ac:dyDescent="0.35">
      <c r="A50" s="2">
        <v>45539</v>
      </c>
      <c r="B50">
        <v>71.17</v>
      </c>
      <c r="C50" s="8">
        <f>IF(COUNTA($B$5:$B50)&lt;=C$1,AVERAGE($B$5:$B50),C$2*($B50-$C49)+$C49)</f>
        <v>71.536263757925127</v>
      </c>
      <c r="D50" s="8">
        <f>IF(COUNTA($B$5:$B50)&lt;=D$1,AVERAGE($B$5:$B50),D$2*($B50-$D49)+$D49)</f>
        <v>71.198335575794914</v>
      </c>
      <c r="E50" s="8">
        <f>IF(COUNTA($B$5:$B50)&lt;=E$1,AVERAGE($B$5:$B50),E$2*($B50-$E49)+$E49)</f>
        <v>69.616938963214409</v>
      </c>
      <c r="F50" s="7">
        <f t="shared" si="2"/>
        <v>1.5813966125805052</v>
      </c>
      <c r="G50" s="7">
        <f>IF(COUNTA($F$5:$F50)&lt;=G$1,AVERAGE($F$5:$F50),G$2*($F50-$G49)+$G49)</f>
        <v>1.5773139841866883</v>
      </c>
      <c r="H50" s="7">
        <f t="shared" si="3"/>
        <v>4.0826283938169006E-3</v>
      </c>
    </row>
    <row r="51" spans="1:8" x14ac:dyDescent="0.35">
      <c r="A51" s="2">
        <v>45540</v>
      </c>
      <c r="B51">
        <v>71.14</v>
      </c>
      <c r="C51" s="8">
        <f>IF(COUNTA($B$5:$B51)&lt;=C$1,AVERAGE($B$5:$B51),C$2*($B51-$C50)+$C50)</f>
        <v>71.457011006340096</v>
      </c>
      <c r="D51" s="8">
        <f>IF(COUNTA($B$5:$B51)&lt;=D$1,AVERAGE($B$5:$B51),D$2*($B51-$D50)+$D50)</f>
        <v>71.189360871826466</v>
      </c>
      <c r="E51" s="8">
        <f>IF(COUNTA($B$5:$B51)&lt;=E$1,AVERAGE($B$5:$B51),E$2*($B51-$E50)+$E50)</f>
        <v>69.729758299272603</v>
      </c>
      <c r="F51" s="7">
        <f t="shared" si="2"/>
        <v>1.4596025725538624</v>
      </c>
      <c r="G51" s="7">
        <f>IF(COUNTA($F$5:$F51)&lt;=G$1,AVERAGE($F$5:$F51),G$2*($F51-$G50)+$G50)</f>
        <v>1.5537717018601231</v>
      </c>
      <c r="H51" s="7">
        <f t="shared" si="3"/>
        <v>-9.4169129306260757E-2</v>
      </c>
    </row>
    <row r="52" spans="1:8" x14ac:dyDescent="0.35">
      <c r="A52" s="2">
        <v>45543</v>
      </c>
      <c r="B52">
        <v>71.849999999999994</v>
      </c>
      <c r="C52" s="8">
        <f>IF(COUNTA($B$5:$B52)&lt;=C$1,AVERAGE($B$5:$B52),C$2*($B52-$C51)+$C51)</f>
        <v>71.535608805072073</v>
      </c>
      <c r="D52" s="8">
        <f>IF(COUNTA($B$5:$B52)&lt;=D$1,AVERAGE($B$5:$B52),D$2*($B52-$D51)+$D51)</f>
        <v>71.290997660776242</v>
      </c>
      <c r="E52" s="8">
        <f>IF(COUNTA($B$5:$B52)&lt;=E$1,AVERAGE($B$5:$B52),E$2*($B52-$E51)+$E51)</f>
        <v>69.886813240067227</v>
      </c>
      <c r="F52" s="7">
        <f t="shared" si="2"/>
        <v>1.4041844207090151</v>
      </c>
      <c r="G52" s="7">
        <f>IF(COUNTA($F$5:$F52)&lt;=G$1,AVERAGE($F$5:$F52),G$2*($F52-$G51)+$G51)</f>
        <v>1.5238542456299016</v>
      </c>
      <c r="H52" s="7">
        <f t="shared" si="3"/>
        <v>-0.11966982492088651</v>
      </c>
    </row>
    <row r="53" spans="1:8" x14ac:dyDescent="0.35">
      <c r="A53" s="2">
        <v>45544</v>
      </c>
      <c r="B53">
        <v>71.55</v>
      </c>
      <c r="C53" s="8">
        <f>IF(COUNTA($B$5:$B53)&lt;=C$1,AVERAGE($B$5:$B53),C$2*($B53-$C52)+$C52)</f>
        <v>71.538487044057661</v>
      </c>
      <c r="D53" s="8">
        <f>IF(COUNTA($B$5:$B53)&lt;=D$1,AVERAGE($B$5:$B53),D$2*($B53-$D52)+$D52)</f>
        <v>71.330844174502971</v>
      </c>
      <c r="E53" s="8">
        <f>IF(COUNTA($B$5:$B53)&lt;=E$1,AVERAGE($B$5:$B53),E$2*($B53-$E52)+$E52)</f>
        <v>70.010012259321499</v>
      </c>
      <c r="F53" s="7">
        <f t="shared" si="2"/>
        <v>1.320831915181472</v>
      </c>
      <c r="G53" s="7">
        <f>IF(COUNTA($F$5:$F53)&lt;=G$1,AVERAGE($F$5:$F53),G$2*($F53-$G52)+$G52)</f>
        <v>1.4832497795402158</v>
      </c>
      <c r="H53" s="7">
        <f t="shared" si="3"/>
        <v>-0.16241786435874372</v>
      </c>
    </row>
    <row r="54" spans="1:8" x14ac:dyDescent="0.35">
      <c r="A54" s="2">
        <v>45545</v>
      </c>
      <c r="B54">
        <v>71.08</v>
      </c>
      <c r="C54" s="8">
        <f>IF(COUNTA($B$5:$B54)&lt;=C$1,AVERAGE($B$5:$B54),C$2*($B54-$C53)+$C53)</f>
        <v>71.446789635246134</v>
      </c>
      <c r="D54" s="8">
        <f>IF(COUNTA($B$5:$B54)&lt;=D$1,AVERAGE($B$5:$B54),D$2*($B54-$D53)+$D53)</f>
        <v>71.292252763040977</v>
      </c>
      <c r="E54" s="8">
        <f>IF(COUNTA($B$5:$B54)&lt;=E$1,AVERAGE($B$5:$B54),E$2*($B54-$E53)+$E53)</f>
        <v>70.08927061048287</v>
      </c>
      <c r="F54" s="7">
        <f t="shared" si="2"/>
        <v>1.202982152558107</v>
      </c>
      <c r="G54" s="7">
        <f>IF(COUNTA($F$5:$F54)&lt;=G$1,AVERAGE($F$5:$F54),G$2*($F54-$G53)+$G53)</f>
        <v>1.4271962541437939</v>
      </c>
      <c r="H54" s="7">
        <f t="shared" si="3"/>
        <v>-0.22421410158568689</v>
      </c>
    </row>
    <row r="55" spans="1:8" x14ac:dyDescent="0.35">
      <c r="A55" s="2">
        <v>45546</v>
      </c>
      <c r="B55">
        <v>71.23</v>
      </c>
      <c r="C55" s="8">
        <f>IF(COUNTA($B$5:$B55)&lt;=C$1,AVERAGE($B$5:$B55),C$2*($B55-$C54)+$C54)</f>
        <v>71.403431708196905</v>
      </c>
      <c r="D55" s="8">
        <f>IF(COUNTA($B$5:$B55)&lt;=D$1,AVERAGE($B$5:$B55),D$2*($B55-$D54)+$D54)</f>
        <v>71.282675414880828</v>
      </c>
      <c r="E55" s="8">
        <f>IF(COUNTA($B$5:$B55)&lt;=E$1,AVERAGE($B$5:$B55),E$2*($B55-$E54)+$E54)</f>
        <v>70.173769083780442</v>
      </c>
      <c r="F55" s="7">
        <f t="shared" si="2"/>
        <v>1.1089063311003855</v>
      </c>
      <c r="G55" s="7">
        <f>IF(COUNTA($F$5:$F55)&lt;=G$1,AVERAGE($F$5:$F55),G$2*($F55-$G54)+$G54)</f>
        <v>1.3635382695351121</v>
      </c>
      <c r="H55" s="7">
        <f t="shared" si="3"/>
        <v>-0.25463193843472665</v>
      </c>
    </row>
    <row r="56" spans="1:8" x14ac:dyDescent="0.35">
      <c r="A56" s="2">
        <v>45547</v>
      </c>
      <c r="B56">
        <v>71.41</v>
      </c>
      <c r="C56" s="8">
        <f>IF(COUNTA($B$5:$B56)&lt;=C$1,AVERAGE($B$5:$B56),C$2*($B56-$C55)+$C55)</f>
        <v>71.40474536655752</v>
      </c>
      <c r="D56" s="8">
        <f>IF(COUNTA($B$5:$B56)&lt;=D$1,AVERAGE($B$5:$B56),D$2*($B56-$D55)+$D55)</f>
        <v>71.302263812591463</v>
      </c>
      <c r="E56" s="8">
        <f>IF(COUNTA($B$5:$B56)&lt;=E$1,AVERAGE($B$5:$B56),E$2*($B56-$E55)+$E55)</f>
        <v>70.265341744241155</v>
      </c>
      <c r="F56" s="7">
        <f t="shared" si="2"/>
        <v>1.0369220683503073</v>
      </c>
      <c r="G56" s="7">
        <f>IF(COUNTA($F$5:$F56)&lt;=G$1,AVERAGE($F$5:$F56),G$2*($F56-$G55)+$G55)</f>
        <v>1.2982150292981511</v>
      </c>
      <c r="H56" s="7">
        <f t="shared" si="3"/>
        <v>-0.26129296094784382</v>
      </c>
    </row>
    <row r="57" spans="1:8" x14ac:dyDescent="0.35">
      <c r="A57" s="2">
        <v>45550</v>
      </c>
      <c r="B57">
        <v>72.099999999999994</v>
      </c>
      <c r="C57" s="8">
        <f>IF(COUNTA($B$5:$B57)&lt;=C$1,AVERAGE($B$5:$B57),C$2*($B57-$C56)+$C56)</f>
        <v>71.543796293246018</v>
      </c>
      <c r="D57" s="8">
        <f>IF(COUNTA($B$5:$B57)&lt;=D$1,AVERAGE($B$5:$B57),D$2*($B57-$D56)+$D56)</f>
        <v>71.424992456808155</v>
      </c>
      <c r="E57" s="8">
        <f>IF(COUNTA($B$5:$B57)&lt;=E$1,AVERAGE($B$5:$B57),E$2*($B57-$E56)+$E56)</f>
        <v>70.401242355778848</v>
      </c>
      <c r="F57" s="7">
        <f t="shared" si="2"/>
        <v>1.0237501010293073</v>
      </c>
      <c r="G57" s="7">
        <f>IF(COUNTA($F$5:$F57)&lt;=G$1,AVERAGE($F$5:$F57),G$2*($F57-$G56)+$G56)</f>
        <v>1.2433220436443824</v>
      </c>
      <c r="H57" s="7">
        <f t="shared" si="3"/>
        <v>-0.21957194261507507</v>
      </c>
    </row>
    <row r="58" spans="1:8" x14ac:dyDescent="0.35">
      <c r="A58" s="2">
        <v>45551</v>
      </c>
      <c r="B58">
        <v>71.8</v>
      </c>
      <c r="C58" s="8">
        <f>IF(COUNTA($B$5:$B58)&lt;=C$1,AVERAGE($B$5:$B58),C$2*($B58-$C57)+$C57)</f>
        <v>71.595037034596814</v>
      </c>
      <c r="D58" s="8">
        <f>IF(COUNTA($B$5:$B58)&lt;=D$1,AVERAGE($B$5:$B58),D$2*($B58-$D57)+$D57)</f>
        <v>71.482685924991515</v>
      </c>
      <c r="E58" s="8">
        <f>IF(COUNTA($B$5:$B58)&lt;=E$1,AVERAGE($B$5:$B58),E$2*($B58-$E57)+$E57)</f>
        <v>70.504854033128566</v>
      </c>
      <c r="F58" s="7">
        <f t="shared" si="2"/>
        <v>0.97783189186294805</v>
      </c>
      <c r="G58" s="7">
        <f>IF(COUNTA($F$5:$F58)&lt;=G$1,AVERAGE($F$5:$F58),G$2*($F58-$G57)+$G57)</f>
        <v>1.1902240132880955</v>
      </c>
      <c r="H58" s="7">
        <f t="shared" si="3"/>
        <v>-0.21239212142514741</v>
      </c>
    </row>
    <row r="59" spans="1:8" x14ac:dyDescent="0.35">
      <c r="A59" s="2">
        <v>45552</v>
      </c>
      <c r="B59">
        <v>71.75</v>
      </c>
      <c r="C59" s="8">
        <f>IF(COUNTA($B$5:$B59)&lt;=C$1,AVERAGE($B$5:$B59),C$2*($B59-$C58)+$C58)</f>
        <v>71.626029627677454</v>
      </c>
      <c r="D59" s="8">
        <f>IF(COUNTA($B$5:$B59)&lt;=D$1,AVERAGE($B$5:$B59),D$2*($B59-$D58)+$D58)</f>
        <v>71.523811167300508</v>
      </c>
      <c r="E59" s="8">
        <f>IF(COUNTA($B$5:$B59)&lt;=E$1,AVERAGE($B$5:$B59),E$2*($B59-$E58)+$E58)</f>
        <v>70.597087067711641</v>
      </c>
      <c r="F59" s="7">
        <f t="shared" si="2"/>
        <v>0.92672409958886703</v>
      </c>
      <c r="G59" s="7">
        <f>IF(COUNTA($F$5:$F59)&lt;=G$1,AVERAGE($F$5:$F59),G$2*($F59-$G58)+$G58)</f>
        <v>1.1375240305482497</v>
      </c>
      <c r="H59" s="7">
        <f t="shared" si="3"/>
        <v>-0.21079993095938265</v>
      </c>
    </row>
    <row r="60" spans="1:8" x14ac:dyDescent="0.35">
      <c r="A60" s="2">
        <v>45553</v>
      </c>
      <c r="B60">
        <v>70.62</v>
      </c>
      <c r="C60" s="8">
        <f>IF(COUNTA($B$5:$B60)&lt;=C$1,AVERAGE($B$5:$B60),C$2*($B60-$C59)+$C59)</f>
        <v>71.424823702141964</v>
      </c>
      <c r="D60" s="8">
        <f>IF(COUNTA($B$5:$B60)&lt;=D$1,AVERAGE($B$5:$B60),D$2*($B60-$D59)+$D59)</f>
        <v>71.384763295408121</v>
      </c>
      <c r="E60" s="8">
        <f>IF(COUNTA($B$5:$B60)&lt;=E$1,AVERAGE($B$5:$B60),E$2*($B60-$E59)+$E59)</f>
        <v>70.598784321955222</v>
      </c>
      <c r="F60" s="7">
        <f t="shared" si="2"/>
        <v>0.7859789734528988</v>
      </c>
      <c r="G60" s="7">
        <f>IF(COUNTA($F$5:$F60)&lt;=G$1,AVERAGE($F$5:$F60),G$2*($F60-$G59)+$G59)</f>
        <v>1.0672150191291796</v>
      </c>
      <c r="H60" s="7">
        <f t="shared" si="3"/>
        <v>-0.2812360456762808</v>
      </c>
    </row>
    <row r="61" spans="1:8" x14ac:dyDescent="0.35">
      <c r="A61" s="2">
        <v>45554</v>
      </c>
      <c r="B61">
        <v>71.64</v>
      </c>
      <c r="C61" s="8">
        <f>IF(COUNTA($B$5:$B61)&lt;=C$1,AVERAGE($B$5:$B61),C$2*($B61-$C60)+$C60)</f>
        <v>71.467858961713574</v>
      </c>
      <c r="D61" s="8">
        <f>IF(COUNTA($B$5:$B61)&lt;=D$1,AVERAGE($B$5:$B61),D$2*($B61-$D60)+$D60)</f>
        <v>71.424030480729954</v>
      </c>
      <c r="E61" s="8">
        <f>IF(COUNTA($B$5:$B61)&lt;=E$1,AVERAGE($B$5:$B61),E$2*($B61-$E60)+$E60)</f>
        <v>70.675911409217804</v>
      </c>
      <c r="F61" s="7">
        <f t="shared" si="2"/>
        <v>0.74811907151214996</v>
      </c>
      <c r="G61" s="7">
        <f>IF(COUNTA($F$5:$F61)&lt;=G$1,AVERAGE($F$5:$F61),G$2*($F61-$G60)+$G60)</f>
        <v>1.0033958296057737</v>
      </c>
      <c r="H61" s="7">
        <f t="shared" si="3"/>
        <v>-0.25527675809362371</v>
      </c>
    </row>
    <row r="62" spans="1:8" x14ac:dyDescent="0.35">
      <c r="A62" s="2">
        <v>45557</v>
      </c>
      <c r="B62">
        <v>71.73</v>
      </c>
      <c r="C62" s="8">
        <f>IF(COUNTA($B$5:$B62)&lt;=C$1,AVERAGE($B$5:$B62),C$2*($B62-$C61)+$C61)</f>
        <v>71.52028716937086</v>
      </c>
      <c r="D62" s="8">
        <f>IF(COUNTA($B$5:$B62)&lt;=D$1,AVERAGE($B$5:$B62),D$2*($B62-$D61)+$D61)</f>
        <v>71.471102714463811</v>
      </c>
      <c r="E62" s="8">
        <f>IF(COUNTA($B$5:$B62)&lt;=E$1,AVERAGE($B$5:$B62),E$2*($B62-$E61)+$E61)</f>
        <v>70.753992045572048</v>
      </c>
      <c r="F62" s="7">
        <f t="shared" si="2"/>
        <v>0.71711066889176323</v>
      </c>
      <c r="G62" s="7">
        <f>IF(COUNTA($F$5:$F62)&lt;=G$1,AVERAGE($F$5:$F62),G$2*($F62-$G61)+$G61)</f>
        <v>0.94613879746297158</v>
      </c>
      <c r="H62" s="7">
        <f t="shared" si="3"/>
        <v>-0.22902812857120836</v>
      </c>
    </row>
    <row r="63" spans="1:8" x14ac:dyDescent="0.35">
      <c r="A63" s="2">
        <v>45558</v>
      </c>
      <c r="B63">
        <v>71.33</v>
      </c>
      <c r="C63" s="8">
        <f>IF(COUNTA($B$5:$B63)&lt;=C$1,AVERAGE($B$5:$B63),C$2*($B63-$C62)+$C62)</f>
        <v>71.482229735496688</v>
      </c>
      <c r="D63" s="8">
        <f>IF(COUNTA($B$5:$B63)&lt;=D$1,AVERAGE($B$5:$B63),D$2*($B63-$D62)+$D62)</f>
        <v>71.449394604546299</v>
      </c>
      <c r="E63" s="8">
        <f>IF(COUNTA($B$5:$B63)&lt;=E$1,AVERAGE($B$5:$B63),E$2*($B63-$E62)+$E62)</f>
        <v>70.796659301455605</v>
      </c>
      <c r="F63" s="7">
        <f t="shared" si="2"/>
        <v>0.65273530309069372</v>
      </c>
      <c r="G63" s="7">
        <f>IF(COUNTA($F$5:$F63)&lt;=G$1,AVERAGE($F$5:$F63),G$2*($F63-$G62)+$G62)</f>
        <v>0.88745809858851599</v>
      </c>
      <c r="H63" s="7">
        <f t="shared" si="3"/>
        <v>-0.23472279549782227</v>
      </c>
    </row>
    <row r="64" spans="1:8" x14ac:dyDescent="0.35">
      <c r="A64" s="2">
        <v>45559</v>
      </c>
      <c r="B64">
        <v>71.45</v>
      </c>
      <c r="C64" s="8">
        <f>IF(COUNTA($B$5:$B64)&lt;=C$1,AVERAGE($B$5:$B64),C$2*($B64-$C63)+$C63)</f>
        <v>71.475783788397351</v>
      </c>
      <c r="D64" s="8">
        <f>IF(COUNTA($B$5:$B64)&lt;=D$1,AVERAGE($B$5:$B64),D$2*($B64-$D63)+$D63)</f>
        <v>71.449487742308406</v>
      </c>
      <c r="E64" s="8">
        <f>IF(COUNTA($B$5:$B64)&lt;=E$1,AVERAGE($B$5:$B64),E$2*($B64-$E63)+$E63)</f>
        <v>70.845054908755188</v>
      </c>
      <c r="F64" s="7">
        <f t="shared" si="2"/>
        <v>0.60443283355321853</v>
      </c>
      <c r="G64" s="7">
        <f>IF(COUNTA($F$5:$F64)&lt;=G$1,AVERAGE($F$5:$F64),G$2*($F64-$G63)+$G63)</f>
        <v>0.83085304558145645</v>
      </c>
      <c r="H64" s="7">
        <f t="shared" si="3"/>
        <v>-0.22642021202823792</v>
      </c>
    </row>
    <row r="65" spans="1:8" x14ac:dyDescent="0.35">
      <c r="A65" s="2">
        <v>45560</v>
      </c>
      <c r="B65">
        <v>71.400000000000006</v>
      </c>
      <c r="C65" s="8">
        <f>IF(COUNTA($B$5:$B65)&lt;=C$1,AVERAGE($B$5:$B65),C$2*($B65-$C64)+$C64)</f>
        <v>71.460627030717887</v>
      </c>
      <c r="D65" s="8">
        <f>IF(COUNTA($B$5:$B65)&lt;=D$1,AVERAGE($B$5:$B65),D$2*($B65-$D64)+$D64)</f>
        <v>71.441874243491725</v>
      </c>
      <c r="E65" s="8">
        <f>IF(COUNTA($B$5:$B65)&lt;=E$1,AVERAGE($B$5:$B65),E$2*($B65-$E64)+$E64)</f>
        <v>70.886161952551106</v>
      </c>
      <c r="F65" s="7">
        <f t="shared" si="2"/>
        <v>0.55571229094061891</v>
      </c>
      <c r="G65" s="7">
        <f>IF(COUNTA($F$5:$F65)&lt;=G$1,AVERAGE($F$5:$F65),G$2*($F65-$G64)+$G64)</f>
        <v>0.77582489465328897</v>
      </c>
      <c r="H65" s="7">
        <f t="shared" si="3"/>
        <v>-0.22011260371267005</v>
      </c>
    </row>
    <row r="66" spans="1:8" x14ac:dyDescent="0.35">
      <c r="A66" s="2">
        <v>45561</v>
      </c>
      <c r="B66">
        <v>71.790000000000006</v>
      </c>
      <c r="C66" s="8">
        <f>IF(COUNTA($B$5:$B66)&lt;=C$1,AVERAGE($B$5:$B66),C$2*($B66-$C65)+$C65)</f>
        <v>71.526501624574308</v>
      </c>
      <c r="D66" s="8">
        <f>IF(COUNTA($B$5:$B66)&lt;=D$1,AVERAGE($B$5:$B66),D$2*($B66-$D65)+$D65)</f>
        <v>71.495432052185308</v>
      </c>
      <c r="E66" s="8">
        <f>IF(COUNTA($B$5:$B66)&lt;=E$1,AVERAGE($B$5:$B66),E$2*($B66-$E65)+$E65)</f>
        <v>70.953112919028797</v>
      </c>
      <c r="F66" s="7">
        <f t="shared" si="2"/>
        <v>0.5423191331565107</v>
      </c>
      <c r="G66" s="7">
        <f>IF(COUNTA($F$5:$F66)&lt;=G$1,AVERAGE($F$5:$F66),G$2*($F66-$G65)+$G65)</f>
        <v>0.72912374235393329</v>
      </c>
      <c r="H66" s="7">
        <f t="shared" si="3"/>
        <v>-0.18680460919742259</v>
      </c>
    </row>
    <row r="67" spans="1:8" x14ac:dyDescent="0.35">
      <c r="A67" s="2">
        <v>45564</v>
      </c>
      <c r="B67">
        <v>71.86</v>
      </c>
      <c r="C67" s="8">
        <f>IF(COUNTA($B$5:$B67)&lt;=C$1,AVERAGE($B$5:$B67),C$2*($B67-$C66)+$C66)</f>
        <v>71.593201299659441</v>
      </c>
      <c r="D67" s="8">
        <f>IF(COUNTA($B$5:$B67)&lt;=D$1,AVERAGE($B$5:$B67),D$2*($B67-$D66)+$D66)</f>
        <v>71.551519428772181</v>
      </c>
      <c r="E67" s="8">
        <f>IF(COUNTA($B$5:$B67)&lt;=E$1,AVERAGE($B$5:$B67),E$2*($B67-$E66)+$E66)</f>
        <v>71.020289739841473</v>
      </c>
      <c r="F67" s="7">
        <f t="shared" si="2"/>
        <v>0.53122968893070777</v>
      </c>
      <c r="G67" s="7">
        <f>IF(COUNTA($F$5:$F67)&lt;=G$1,AVERAGE($F$5:$F67),G$2*($F67-$G66)+$G66)</f>
        <v>0.68954493166928821</v>
      </c>
      <c r="H67" s="7">
        <f t="shared" si="3"/>
        <v>-0.15831524273858044</v>
      </c>
    </row>
    <row r="68" spans="1:8" x14ac:dyDescent="0.35">
      <c r="A68" s="2">
        <v>45565</v>
      </c>
      <c r="B68">
        <v>71.709999999999994</v>
      </c>
      <c r="C68" s="8">
        <f>IF(COUNTA($B$5:$B68)&lt;=C$1,AVERAGE($B$5:$B68),C$2*($B68-$C67)+$C67)</f>
        <v>71.616561039727557</v>
      </c>
      <c r="D68" s="8">
        <f>IF(COUNTA($B$5:$B68)&lt;=D$1,AVERAGE($B$5:$B68),D$2*($B68-$D67)+$D67)</f>
        <v>71.575901055114926</v>
      </c>
      <c r="E68" s="8">
        <f>IF(COUNTA($B$5:$B68)&lt;=E$1,AVERAGE($B$5:$B68),E$2*($B68-$E67)+$E67)</f>
        <v>71.071379388742102</v>
      </c>
      <c r="F68" s="7">
        <f t="shared" si="2"/>
        <v>0.50452166637282403</v>
      </c>
      <c r="G68" s="7">
        <f>IF(COUNTA($F$5:$F68)&lt;=G$1,AVERAGE($F$5:$F68),G$2*($F68-$G67)+$G67)</f>
        <v>0.65254027860999542</v>
      </c>
      <c r="H68" s="7">
        <f t="shared" si="3"/>
        <v>-0.14801861223717139</v>
      </c>
    </row>
    <row r="69" spans="1:8" x14ac:dyDescent="0.35">
      <c r="A69" s="2">
        <v>45566</v>
      </c>
      <c r="B69">
        <v>71.010000000000005</v>
      </c>
      <c r="C69" s="8">
        <f>IF(COUNTA($B$5:$B69)&lt;=C$1,AVERAGE($B$5:$B69),C$2*($B69-$C68)+$C68)</f>
        <v>71.49524883178205</v>
      </c>
      <c r="D69" s="8">
        <f>IF(COUNTA($B$5:$B69)&lt;=D$1,AVERAGE($B$5:$B69),D$2*($B69-$D68)+$D68)</f>
        <v>71.488839354328022</v>
      </c>
      <c r="E69" s="8">
        <f>IF(COUNTA($B$5:$B69)&lt;=E$1,AVERAGE($B$5:$B69),E$2*($B69-$E68)+$E68)</f>
        <v>71.066832767353802</v>
      </c>
      <c r="F69" s="7">
        <f t="shared" si="2"/>
        <v>0.42200658697422</v>
      </c>
      <c r="G69" s="7">
        <f>IF(COUNTA($F$5:$F69)&lt;=G$1,AVERAGE($F$5:$F69),G$2*($F69-$G68)+$G68)</f>
        <v>0.60643354028284036</v>
      </c>
      <c r="H69" s="7">
        <f t="shared" si="3"/>
        <v>-0.18442695330862036</v>
      </c>
    </row>
    <row r="70" spans="1:8" x14ac:dyDescent="0.35">
      <c r="A70" s="2">
        <v>45567</v>
      </c>
      <c r="B70">
        <v>70.52</v>
      </c>
      <c r="C70" s="8">
        <f>IF(COUNTA($B$5:$B70)&lt;=C$1,AVERAGE($B$5:$B70),C$2*($B70-$C69)+$C69)</f>
        <v>71.300199065425645</v>
      </c>
      <c r="D70" s="8">
        <f>IF(COUNTA($B$5:$B70)&lt;=D$1,AVERAGE($B$5:$B70),D$2*($B70-$D69)+$D69)</f>
        <v>71.339787145969865</v>
      </c>
      <c r="E70" s="8">
        <f>IF(COUNTA($B$5:$B70)&lt;=E$1,AVERAGE($B$5:$B70),E$2*($B70-$E69)+$E69)</f>
        <v>71.026326636438711</v>
      </c>
      <c r="F70" s="7">
        <f t="shared" si="2"/>
        <v>0.31346050953115423</v>
      </c>
      <c r="G70" s="7">
        <f>IF(COUNTA($F$5:$F70)&lt;=G$1,AVERAGE($F$5:$F70),G$2*($F70-$G69)+$G69)</f>
        <v>0.54783893413250317</v>
      </c>
      <c r="H70" s="7">
        <f t="shared" si="3"/>
        <v>-0.23437842460134894</v>
      </c>
    </row>
    <row r="71" spans="1:8" x14ac:dyDescent="0.35">
      <c r="A71" s="2">
        <v>45568</v>
      </c>
      <c r="B71">
        <v>70.17</v>
      </c>
      <c r="C71" s="8">
        <f>IF(COUNTA($B$5:$B71)&lt;=C$1,AVERAGE($B$5:$B71),C$2*($B71-$C70)+$C70)</f>
        <v>71.074159252340522</v>
      </c>
      <c r="D71" s="8">
        <f>IF(COUNTA($B$5:$B71)&lt;=D$1,AVERAGE($B$5:$B71),D$2*($B71-$D70)+$D70)</f>
        <v>71.159819892743727</v>
      </c>
      <c r="E71" s="8">
        <f>IF(COUNTA($B$5:$B71)&lt;=E$1,AVERAGE($B$5:$B71),E$2*($B71-$E70)+$E70)</f>
        <v>70.962895033739542</v>
      </c>
      <c r="F71" s="7">
        <f t="shared" si="2"/>
        <v>0.19692485900418433</v>
      </c>
      <c r="G71" s="7">
        <f>IF(COUNTA($F$5:$F71)&lt;=G$1,AVERAGE($F$5:$F71),G$2*($F71-$G70)+$G70)</f>
        <v>0.47765611910683942</v>
      </c>
      <c r="H71" s="7">
        <f t="shared" si="3"/>
        <v>-0.28073126010265509</v>
      </c>
    </row>
    <row r="72" spans="1:8" x14ac:dyDescent="0.35">
      <c r="A72" s="2">
        <v>45571</v>
      </c>
      <c r="B72">
        <v>69.010000000000005</v>
      </c>
      <c r="C72" s="8">
        <f>IF(COUNTA($B$5:$B72)&lt;=C$1,AVERAGE($B$5:$B72),C$2*($B72-$C71)+$C71)</f>
        <v>70.661327401872413</v>
      </c>
      <c r="D72" s="8">
        <f>IF(COUNTA($B$5:$B72)&lt;=D$1,AVERAGE($B$5:$B72),D$2*($B72-$D71)+$D71)</f>
        <v>70.829078370783151</v>
      </c>
      <c r="E72" s="8">
        <f>IF(COUNTA($B$5:$B72)&lt;=E$1,AVERAGE($B$5:$B72),E$2*($B72-$E71)+$E71)</f>
        <v>70.818236142351424</v>
      </c>
      <c r="F72" s="7">
        <f t="shared" si="2"/>
        <v>1.0842228431727108E-2</v>
      </c>
      <c r="G72" s="7">
        <f>IF(COUNTA($F$5:$F72)&lt;=G$1,AVERAGE($F$5:$F72),G$2*($F72-$G71)+$G71)</f>
        <v>0.38429334097181694</v>
      </c>
      <c r="H72" s="7">
        <f t="shared" si="3"/>
        <v>-0.37345111254008984</v>
      </c>
    </row>
    <row r="73" spans="1:8" x14ac:dyDescent="0.35">
      <c r="A73" s="2">
        <v>45572</v>
      </c>
      <c r="B73">
        <v>69.180000000000007</v>
      </c>
      <c r="C73" s="8">
        <f>IF(COUNTA($B$5:$B73)&lt;=C$1,AVERAGE($B$5:$B73),C$2*($B73-$C72)+$C72)</f>
        <v>70.365061921497926</v>
      </c>
      <c r="D73" s="8">
        <f>IF(COUNTA($B$5:$B73)&lt;=D$1,AVERAGE($B$5:$B73),D$2*($B73-$D72)+$D72)</f>
        <v>70.575374006047284</v>
      </c>
      <c r="E73" s="8">
        <f>IF(COUNTA($B$5:$B73)&lt;=E$1,AVERAGE($B$5:$B73),E$2*($B73-$E72)+$E72)</f>
        <v>70.696885316992066</v>
      </c>
      <c r="F73" s="7">
        <f t="shared" si="2"/>
        <v>-0.12151131094478274</v>
      </c>
      <c r="G73" s="7">
        <f>IF(COUNTA($F$5:$F73)&lt;=G$1,AVERAGE($F$5:$F73),G$2*($F73-$G72)+$G72)</f>
        <v>0.28313241058849697</v>
      </c>
      <c r="H73" s="7">
        <f t="shared" si="3"/>
        <v>-0.40464372153327971</v>
      </c>
    </row>
    <row r="74" spans="1:8" x14ac:dyDescent="0.35">
      <c r="A74" s="2">
        <v>45573</v>
      </c>
      <c r="B74">
        <v>69.569999999999993</v>
      </c>
      <c r="C74" s="8">
        <f>IF(COUNTA($B$5:$B74)&lt;=C$1,AVERAGE($B$5:$B74),C$2*($B74-$C73)+$C73)</f>
        <v>70.206049537198339</v>
      </c>
      <c r="D74" s="8">
        <f>IF(COUNTA($B$5:$B74)&lt;=D$1,AVERAGE($B$5:$B74),D$2*($B74-$D73)+$D73)</f>
        <v>70.420701082040011</v>
      </c>
      <c r="E74" s="8">
        <f>IF(COUNTA($B$5:$B74)&lt;=E$1,AVERAGE($B$5:$B74),E$2*($B74-$E73)+$E73)</f>
        <v>70.613412330548215</v>
      </c>
      <c r="F74" s="7">
        <f t="shared" si="2"/>
        <v>-0.19271124850820343</v>
      </c>
      <c r="G74" s="7">
        <f>IF(COUNTA($F$5:$F74)&lt;=G$1,AVERAGE($F$5:$F74),G$2*($F74-$G73)+$G73)</f>
        <v>0.18796367876915687</v>
      </c>
      <c r="H74" s="7">
        <f t="shared" si="3"/>
        <v>-0.3806749272773603</v>
      </c>
    </row>
    <row r="75" spans="1:8" x14ac:dyDescent="0.35">
      <c r="A75" s="2">
        <v>45574</v>
      </c>
      <c r="B75">
        <v>69.25</v>
      </c>
      <c r="C75" s="8">
        <f>IF(COUNTA($B$5:$B75)&lt;=C$1,AVERAGE($B$5:$B75),C$2*($B75-$C74)+$C74)</f>
        <v>70.014839629758669</v>
      </c>
      <c r="D75" s="8">
        <f>IF(COUNTA($B$5:$B75)&lt;=D$1,AVERAGE($B$5:$B75),D$2*($B75-$D74)+$D74)</f>
        <v>70.240593223264625</v>
      </c>
      <c r="E75" s="8">
        <f>IF(COUNTA($B$5:$B75)&lt;=E$1,AVERAGE($B$5:$B75),E$2*($B75-$E74)+$E74)</f>
        <v>70.512418824581687</v>
      </c>
      <c r="F75" s="7">
        <f t="shared" si="2"/>
        <v>-0.27182560131706168</v>
      </c>
      <c r="G75" s="7">
        <f>IF(COUNTA($F$5:$F75)&lt;=G$1,AVERAGE($F$5:$F75),G$2*($F75-$G74)+$G74)</f>
        <v>9.6005822751913161E-2</v>
      </c>
      <c r="H75" s="7">
        <f t="shared" si="3"/>
        <v>-0.36783142406897484</v>
      </c>
    </row>
    <row r="76" spans="1:8" x14ac:dyDescent="0.35">
      <c r="A76" s="2">
        <v>45575</v>
      </c>
      <c r="B76">
        <v>69.569999999999993</v>
      </c>
      <c r="C76" s="8">
        <f>IF(COUNTA($B$5:$B76)&lt;=C$1,AVERAGE($B$5:$B76),C$2*($B76-$C75)+$C75)</f>
        <v>69.925871703806934</v>
      </c>
      <c r="D76" s="8">
        <f>IF(COUNTA($B$5:$B76)&lt;=D$1,AVERAGE($B$5:$B76),D$2*($B76-$D75)+$D75)</f>
        <v>70.137425035070066</v>
      </c>
      <c r="E76" s="8">
        <f>IF(COUNTA($B$5:$B76)&lt;=E$1,AVERAGE($B$5:$B76),E$2*($B76-$E75)+$E75)</f>
        <v>70.442610022760817</v>
      </c>
      <c r="F76" s="7">
        <f t="shared" si="2"/>
        <v>-0.30518498769075109</v>
      </c>
      <c r="G76" s="7">
        <f>IF(COUNTA($F$5:$F76)&lt;=G$1,AVERAGE($F$5:$F76),G$2*($F76-$G75)+$G75)</f>
        <v>1.5767660663380312E-2</v>
      </c>
      <c r="H76" s="7">
        <f t="shared" si="3"/>
        <v>-0.3209526483541314</v>
      </c>
    </row>
    <row r="77" spans="1:8" x14ac:dyDescent="0.35">
      <c r="A77" s="2">
        <v>45578</v>
      </c>
      <c r="B77">
        <v>70.34</v>
      </c>
      <c r="C77" s="8">
        <f>IF(COUNTA($B$5:$B77)&lt;=C$1,AVERAGE($B$5:$B77),C$2*($B77-$C76)+$C76)</f>
        <v>70.008697363045542</v>
      </c>
      <c r="D77" s="8">
        <f>IF(COUNTA($B$5:$B77)&lt;=D$1,AVERAGE($B$5:$B77),D$2*($B77-$D76)+$D76)</f>
        <v>70.168590414290051</v>
      </c>
      <c r="E77" s="8">
        <f>IF(COUNTA($B$5:$B77)&lt;=E$1,AVERAGE($B$5:$B77),E$2*($B77-$E76)+$E76)</f>
        <v>70.435009280334086</v>
      </c>
      <c r="F77" s="7">
        <f t="shared" si="2"/>
        <v>-0.26641886604403453</v>
      </c>
      <c r="G77" s="7">
        <f>IF(COUNTA($F$5:$F77)&lt;=G$1,AVERAGE($F$5:$F77),G$2*($F77-$G76)+$G76)</f>
        <v>-4.0669644678102662E-2</v>
      </c>
      <c r="H77" s="7">
        <f t="shared" si="3"/>
        <v>-0.22574922136593187</v>
      </c>
    </row>
    <row r="78" spans="1:8" x14ac:dyDescent="0.35">
      <c r="A78" s="2">
        <v>45579</v>
      </c>
      <c r="B78">
        <v>70.34</v>
      </c>
      <c r="C78" s="8">
        <f>IF(COUNTA($B$5:$B78)&lt;=C$1,AVERAGE($B$5:$B78),C$2*($B78-$C77)+$C77)</f>
        <v>70.074957890436437</v>
      </c>
      <c r="D78" s="8">
        <f>IF(COUNTA($B$5:$B78)&lt;=D$1,AVERAGE($B$5:$B78),D$2*($B78-$D77)+$D77)</f>
        <v>70.194961119783883</v>
      </c>
      <c r="E78" s="8">
        <f>IF(COUNTA($B$5:$B78)&lt;=E$1,AVERAGE($B$5:$B78),E$2*($B78-$E77)+$E77)</f>
        <v>70.4279715558649</v>
      </c>
      <c r="F78" s="7">
        <f t="shared" si="2"/>
        <v>-0.23301043608101679</v>
      </c>
      <c r="G78" s="7">
        <f>IF(COUNTA($F$5:$F78)&lt;=G$1,AVERAGE($F$5:$F78),G$2*($F78-$G77)+$G77)</f>
        <v>-7.9137802958685499E-2</v>
      </c>
      <c r="H78" s="7">
        <f t="shared" si="3"/>
        <v>-0.15387263312233129</v>
      </c>
    </row>
    <row r="79" spans="1:8" x14ac:dyDescent="0.35">
      <c r="A79" s="2">
        <v>45580</v>
      </c>
      <c r="B79">
        <v>70.569999999999993</v>
      </c>
      <c r="C79" s="8">
        <f>IF(COUNTA($B$5:$B79)&lt;=C$1,AVERAGE($B$5:$B79),C$2*($B79-$C78)+$C78)</f>
        <v>70.173966312349151</v>
      </c>
      <c r="D79" s="8">
        <f>IF(COUNTA($B$5:$B79)&lt;=D$1,AVERAGE($B$5:$B79),D$2*($B79-$D78)+$D78)</f>
        <v>70.252659409047894</v>
      </c>
      <c r="E79" s="8">
        <f>IF(COUNTA($B$5:$B79)&lt;=E$1,AVERAGE($B$5:$B79),E$2*($B79-$E78)+$E78)</f>
        <v>70.438492181356395</v>
      </c>
      <c r="F79" s="7">
        <f t="shared" si="2"/>
        <v>-0.18583277230850115</v>
      </c>
      <c r="G79" s="7">
        <f>IF(COUNTA($F$5:$F79)&lt;=G$1,AVERAGE($F$5:$F79),G$2*($F79-$G78)+$G78)</f>
        <v>-0.10047679682864863</v>
      </c>
      <c r="H79" s="7">
        <f t="shared" si="3"/>
        <v>-8.5355975479852519E-2</v>
      </c>
    </row>
    <row r="80" spans="1:8" x14ac:dyDescent="0.35">
      <c r="A80" s="2">
        <v>45581</v>
      </c>
      <c r="B80">
        <v>69.900000000000006</v>
      </c>
      <c r="C80" s="8">
        <f>IF(COUNTA($B$5:$B80)&lt;=C$1,AVERAGE($B$5:$B80),C$2*($B80-$C79)+$C79)</f>
        <v>70.119173049879322</v>
      </c>
      <c r="D80" s="8">
        <f>IF(COUNTA($B$5:$B80)&lt;=D$1,AVERAGE($B$5:$B80),D$2*($B80-$D79)+$D79)</f>
        <v>70.198404115348225</v>
      </c>
      <c r="E80" s="8">
        <f>IF(COUNTA($B$5:$B80)&lt;=E$1,AVERAGE($B$5:$B80),E$2*($B80-$E79)+$E79)</f>
        <v>70.398603871626293</v>
      </c>
      <c r="F80" s="7">
        <f t="shared" si="2"/>
        <v>-0.2001997562780673</v>
      </c>
      <c r="G80" s="7">
        <f>IF(COUNTA($F$5:$F80)&lt;=G$1,AVERAGE($F$5:$F80),G$2*($F80-$G79)+$G79)</f>
        <v>-0.12042138871853236</v>
      </c>
      <c r="H80" s="7">
        <f t="shared" si="3"/>
        <v>-7.9778367559534935E-2</v>
      </c>
    </row>
    <row r="81" spans="1:8" x14ac:dyDescent="0.35">
      <c r="A81" s="2">
        <v>45582</v>
      </c>
      <c r="B81">
        <v>70.44</v>
      </c>
      <c r="C81" s="8">
        <f>IF(COUNTA($B$5:$B81)&lt;=C$1,AVERAGE($B$5:$B81),C$2*($B81-$C80)+$C80)</f>
        <v>70.183338439903451</v>
      </c>
      <c r="D81" s="8">
        <f>IF(COUNTA($B$5:$B81)&lt;=D$1,AVERAGE($B$5:$B81),D$2*($B81-$D80)+$D80)</f>
        <v>70.235572712986965</v>
      </c>
      <c r="E81" s="8">
        <f>IF(COUNTA($B$5:$B81)&lt;=E$1,AVERAGE($B$5:$B81),E$2*($B81-$E80)+$E80)</f>
        <v>70.40167025150582</v>
      </c>
      <c r="F81" s="7">
        <f t="shared" ref="F81:F112" si="4">D81-E81</f>
        <v>-0.166097538518855</v>
      </c>
      <c r="G81" s="7">
        <f>IF(COUNTA($F$5:$F81)&lt;=G$1,AVERAGE($F$5:$F81),G$2*($F81-$G80)+$G80)</f>
        <v>-0.12955661867859689</v>
      </c>
      <c r="H81" s="7">
        <f t="shared" ref="H81:H112" si="5">F81-G81</f>
        <v>-3.6540919840258118E-2</v>
      </c>
    </row>
    <row r="82" spans="1:8" x14ac:dyDescent="0.35">
      <c r="A82" s="2">
        <v>45585</v>
      </c>
      <c r="B82">
        <v>69.45</v>
      </c>
      <c r="C82" s="8">
        <f>IF(COUNTA($B$5:$B82)&lt;=C$1,AVERAGE($B$5:$B82),C$2*($B82-$C81)+$C81)</f>
        <v>70.036670751922756</v>
      </c>
      <c r="D82" s="8">
        <f>IF(COUNTA($B$5:$B82)&lt;=D$1,AVERAGE($B$5:$B82),D$2*($B82-$D81)+$D81)</f>
        <v>70.114715372527428</v>
      </c>
      <c r="E82" s="8">
        <f>IF(COUNTA($B$5:$B82)&lt;=E$1,AVERAGE($B$5:$B82),E$2*($B82-$E81)+$E81)</f>
        <v>70.331176158801682</v>
      </c>
      <c r="F82" s="7">
        <f t="shared" si="4"/>
        <v>-0.21646078627425425</v>
      </c>
      <c r="G82" s="7">
        <f>IF(COUNTA($F$5:$F82)&lt;=G$1,AVERAGE($F$5:$F82),G$2*($F82-$G81)+$G81)</f>
        <v>-0.14693745219772836</v>
      </c>
      <c r="H82" s="7">
        <f t="shared" si="5"/>
        <v>-6.9523334076525889E-2</v>
      </c>
    </row>
    <row r="83" spans="1:8" x14ac:dyDescent="0.35">
      <c r="A83" s="2">
        <v>45586</v>
      </c>
      <c r="B83">
        <v>69.45</v>
      </c>
      <c r="C83" s="8">
        <f>IF(COUNTA($B$5:$B83)&lt;=C$1,AVERAGE($B$5:$B83),C$2*($B83-$C82)+$C82)</f>
        <v>69.919336601538205</v>
      </c>
      <c r="D83" s="8">
        <f>IF(COUNTA($B$5:$B83)&lt;=D$1,AVERAGE($B$5:$B83),D$2*($B83-$D82)+$D82)</f>
        <v>70.012451469061673</v>
      </c>
      <c r="E83" s="8">
        <f>IF(COUNTA($B$5:$B83)&lt;=E$1,AVERAGE($B$5:$B83),E$2*($B83-$E82)+$E82)</f>
        <v>70.265903850742305</v>
      </c>
      <c r="F83" s="7">
        <f t="shared" si="4"/>
        <v>-0.25345238168063133</v>
      </c>
      <c r="G83" s="7">
        <f>IF(COUNTA($F$5:$F83)&lt;=G$1,AVERAGE($F$5:$F83),G$2*($F83-$G82)+$G82)</f>
        <v>-0.16824043809430894</v>
      </c>
      <c r="H83" s="7">
        <f t="shared" si="5"/>
        <v>-8.5211943586322392E-2</v>
      </c>
    </row>
    <row r="84" spans="1:8" x14ac:dyDescent="0.35">
      <c r="A84" s="2">
        <v>45587</v>
      </c>
      <c r="B84">
        <v>68.010000000000005</v>
      </c>
      <c r="C84" s="8">
        <f>IF(COUNTA($B$5:$B84)&lt;=C$1,AVERAGE($B$5:$B84),C$2*($B84-$C83)+$C83)</f>
        <v>69.537469281230571</v>
      </c>
      <c r="D84" s="8">
        <f>IF(COUNTA($B$5:$B84)&lt;=D$1,AVERAGE($B$5:$B84),D$2*($B84-$D83)+$D83)</f>
        <v>69.704382012282949</v>
      </c>
      <c r="E84" s="8">
        <f>IF(COUNTA($B$5:$B84)&lt;=E$1,AVERAGE($B$5:$B84),E$2*($B84-$E83)+$E83)</f>
        <v>70.098799861798426</v>
      </c>
      <c r="F84" s="7">
        <f t="shared" si="4"/>
        <v>-0.39441784951547731</v>
      </c>
      <c r="G84" s="7">
        <f>IF(COUNTA($F$5:$F84)&lt;=G$1,AVERAGE($F$5:$F84),G$2*($F84-$G83)+$G83)</f>
        <v>-0.21347592037854263</v>
      </c>
      <c r="H84" s="7">
        <f t="shared" si="5"/>
        <v>-0.18094192913693469</v>
      </c>
    </row>
    <row r="85" spans="1:8" x14ac:dyDescent="0.35">
      <c r="A85" s="2">
        <v>45588</v>
      </c>
      <c r="B85">
        <v>67.3</v>
      </c>
      <c r="C85" s="8">
        <f>IF(COUNTA($B$5:$B85)&lt;=C$1,AVERAGE($B$5:$B85),C$2*($B85-$C84)+$C84)</f>
        <v>69.089975424984459</v>
      </c>
      <c r="D85" s="8">
        <f>IF(COUNTA($B$5:$B85)&lt;=D$1,AVERAGE($B$5:$B85),D$2*($B85-$D84)+$D84)</f>
        <v>69.334477087316344</v>
      </c>
      <c r="E85" s="8">
        <f>IF(COUNTA($B$5:$B85)&lt;=E$1,AVERAGE($B$5:$B85),E$2*($B85-$E84)+$E84)</f>
        <v>69.891481353517065</v>
      </c>
      <c r="F85" s="7">
        <f t="shared" si="4"/>
        <v>-0.55700426620072108</v>
      </c>
      <c r="G85" s="7">
        <f>IF(COUNTA($F$5:$F85)&lt;=G$1,AVERAGE($F$5:$F85),G$2*($F85-$G84)+$G84)</f>
        <v>-0.28218158954297834</v>
      </c>
      <c r="H85" s="7">
        <f t="shared" si="5"/>
        <v>-0.27482267665774274</v>
      </c>
    </row>
    <row r="86" spans="1:8" x14ac:dyDescent="0.35">
      <c r="A86" s="2">
        <v>45589</v>
      </c>
      <c r="B86">
        <v>66.92</v>
      </c>
      <c r="C86" s="8">
        <f>IF(COUNTA($B$5:$B86)&lt;=C$1,AVERAGE($B$5:$B86),C$2*($B86-$C85)+$C85)</f>
        <v>68.655980339987565</v>
      </c>
      <c r="D86" s="8">
        <f>IF(COUNTA($B$5:$B86)&lt;=D$1,AVERAGE($B$5:$B86),D$2*($B86-$D85)+$D85)</f>
        <v>68.963019073883061</v>
      </c>
      <c r="E86" s="8">
        <f>IF(COUNTA($B$5:$B86)&lt;=E$1,AVERAGE($B$5:$B86),E$2*($B86-$E85)+$E85)</f>
        <v>69.671371623626911</v>
      </c>
      <c r="F86" s="7">
        <f t="shared" si="4"/>
        <v>-0.70835254974385009</v>
      </c>
      <c r="G86" s="7">
        <f>IF(COUNTA($F$5:$F86)&lt;=G$1,AVERAGE($F$5:$F86),G$2*($F86-$G85)+$G85)</f>
        <v>-0.36741578158315269</v>
      </c>
      <c r="H86" s="7">
        <f t="shared" si="5"/>
        <v>-0.3409367681606974</v>
      </c>
    </row>
    <row r="87" spans="1:8" x14ac:dyDescent="0.35">
      <c r="A87" s="2">
        <v>45593</v>
      </c>
      <c r="B87">
        <v>66.67</v>
      </c>
      <c r="C87" s="8">
        <f>IF(COUNTA($B$5:$B87)&lt;=C$1,AVERAGE($B$5:$B87),C$2*($B87-$C86)+$C86)</f>
        <v>68.258784271990052</v>
      </c>
      <c r="D87" s="8">
        <f>IF(COUNTA($B$5:$B87)&lt;=D$1,AVERAGE($B$5:$B87),D$2*($B87-$D86)+$D86)</f>
        <v>68.610246908670277</v>
      </c>
      <c r="E87" s="8">
        <f>IF(COUNTA($B$5:$B87)&lt;=E$1,AVERAGE($B$5:$B87),E$2*($B87-$E86)+$E86)</f>
        <v>69.449047799654551</v>
      </c>
      <c r="F87" s="7">
        <f t="shared" si="4"/>
        <v>-0.83880089098427391</v>
      </c>
      <c r="G87" s="7">
        <f>IF(COUNTA($F$5:$F87)&lt;=G$1,AVERAGE($F$5:$F87),G$2*($F87-$G86)+$G86)</f>
        <v>-0.46169280346337693</v>
      </c>
      <c r="H87" s="7">
        <f t="shared" si="5"/>
        <v>-0.37710808752089697</v>
      </c>
    </row>
    <row r="88" spans="1:8" x14ac:dyDescent="0.35">
      <c r="A88" s="2">
        <v>45594</v>
      </c>
      <c r="B88">
        <v>65.56</v>
      </c>
      <c r="C88" s="8">
        <f>IF(COUNTA($B$5:$B88)&lt;=C$1,AVERAGE($B$5:$B88),C$2*($B88-$C87)+$C87)</f>
        <v>67.719027417592045</v>
      </c>
      <c r="D88" s="8">
        <f>IF(COUNTA($B$5:$B88)&lt;=D$1,AVERAGE($B$5:$B88),D$2*($B88-$D87)+$D87)</f>
        <v>68.140978153490238</v>
      </c>
      <c r="E88" s="8">
        <f>IF(COUNTA($B$5:$B88)&lt;=E$1,AVERAGE($B$5:$B88),E$2*($B88-$E87)+$E87)</f>
        <v>69.16097018486532</v>
      </c>
      <c r="F88" s="7">
        <f t="shared" si="4"/>
        <v>-1.0199920313750823</v>
      </c>
      <c r="G88" s="7">
        <f>IF(COUNTA($F$5:$F88)&lt;=G$1,AVERAGE($F$5:$F88),G$2*($F88-$G87)+$G87)</f>
        <v>-0.57335264904571803</v>
      </c>
      <c r="H88" s="7">
        <f t="shared" si="5"/>
        <v>-0.44663938232936429</v>
      </c>
    </row>
    <row r="89" spans="1:8" x14ac:dyDescent="0.35">
      <c r="A89" s="2">
        <v>45595</v>
      </c>
      <c r="B89">
        <v>65.92</v>
      </c>
      <c r="C89" s="8">
        <f>IF(COUNTA($B$5:$B89)&lt;=C$1,AVERAGE($B$5:$B89),C$2*($B89-$C88)+$C88)</f>
        <v>67.359221934073631</v>
      </c>
      <c r="D89" s="8">
        <f>IF(COUNTA($B$5:$B89)&lt;=D$1,AVERAGE($B$5:$B89),D$2*($B89-$D88)+$D88)</f>
        <v>67.799289206799429</v>
      </c>
      <c r="E89" s="8">
        <f>IF(COUNTA($B$5:$B89)&lt;=E$1,AVERAGE($B$5:$B89),E$2*($B89-$E88)+$E88)</f>
        <v>68.920898319319747</v>
      </c>
      <c r="F89" s="7">
        <f t="shared" si="4"/>
        <v>-1.1216091125203178</v>
      </c>
      <c r="G89" s="7">
        <f>IF(COUNTA($F$5:$F89)&lt;=G$1,AVERAGE($F$5:$F89),G$2*($F89-$G88)+$G88)</f>
        <v>-0.68300394174063794</v>
      </c>
      <c r="H89" s="7">
        <f t="shared" si="5"/>
        <v>-0.43860517077967986</v>
      </c>
    </row>
    <row r="90" spans="1:8" x14ac:dyDescent="0.35">
      <c r="A90" s="2">
        <v>45596</v>
      </c>
      <c r="B90">
        <v>65.31</v>
      </c>
      <c r="C90" s="8">
        <f>IF(COUNTA($B$5:$B90)&lt;=C$1,AVERAGE($B$5:$B90),C$2*($B90-$C89)+$C89)</f>
        <v>66.949377547258905</v>
      </c>
      <c r="D90" s="8">
        <f>IF(COUNTA($B$5:$B90)&lt;=D$1,AVERAGE($B$5:$B90),D$2*($B90-$D89)+$D89)</f>
        <v>67.416321636522596</v>
      </c>
      <c r="E90" s="8">
        <f>IF(COUNTA($B$5:$B90)&lt;=E$1,AVERAGE($B$5:$B90),E$2*($B90-$E89)+$E89)</f>
        <v>68.653424369740506</v>
      </c>
      <c r="F90" s="7">
        <f t="shared" si="4"/>
        <v>-1.2371027332179096</v>
      </c>
      <c r="G90" s="7">
        <f>IF(COUNTA($F$5:$F90)&lt;=G$1,AVERAGE($F$5:$F90),G$2*($F90-$G89)+$G89)</f>
        <v>-0.79382370003609226</v>
      </c>
      <c r="H90" s="7">
        <f t="shared" si="5"/>
        <v>-0.44327903318181738</v>
      </c>
    </row>
    <row r="91" spans="1:8" x14ac:dyDescent="0.35">
      <c r="A91" s="2">
        <v>45597</v>
      </c>
      <c r="B91">
        <v>65.010000000000005</v>
      </c>
      <c r="C91" s="8">
        <f>IF(COUNTA($B$5:$B91)&lt;=C$1,AVERAGE($B$5:$B91),C$2*($B91-$C90)+$C90)</f>
        <v>66.561502037807131</v>
      </c>
      <c r="D91" s="8">
        <f>IF(COUNTA($B$5:$B91)&lt;=D$1,AVERAGE($B$5:$B91),D$2*($B91-$D90)+$D90)</f>
        <v>67.046118307826816</v>
      </c>
      <c r="E91" s="8">
        <f>IF(COUNTA($B$5:$B91)&lt;=E$1,AVERAGE($B$5:$B91),E$2*($B91-$E90)+$E90)</f>
        <v>68.383541083093064</v>
      </c>
      <c r="F91" s="7">
        <f t="shared" si="4"/>
        <v>-1.3374227752662478</v>
      </c>
      <c r="G91" s="7">
        <f>IF(COUNTA($F$5:$F91)&lt;=G$1,AVERAGE($F$5:$F91),G$2*($F91-$G90)+$G90)</f>
        <v>-0.90254351508212338</v>
      </c>
      <c r="H91" s="7">
        <f t="shared" si="5"/>
        <v>-0.43487926018412437</v>
      </c>
    </row>
    <row r="92" spans="1:8" x14ac:dyDescent="0.35">
      <c r="A92" s="2">
        <v>45600</v>
      </c>
      <c r="B92">
        <v>65.11</v>
      </c>
      <c r="C92" s="8">
        <f>IF(COUNTA($B$5:$B92)&lt;=C$1,AVERAGE($B$5:$B92),C$2*($B92-$C91)+$C91)</f>
        <v>66.271201630245699</v>
      </c>
      <c r="D92" s="8">
        <f>IF(COUNTA($B$5:$B92)&lt;=D$1,AVERAGE($B$5:$B92),D$2*($B92-$D91)+$D91)</f>
        <v>66.748253952776537</v>
      </c>
      <c r="E92" s="8">
        <f>IF(COUNTA($B$5:$B92)&lt;=E$1,AVERAGE($B$5:$B92),E$2*($B92-$E91)+$E91)</f>
        <v>68.141056558419507</v>
      </c>
      <c r="F92" s="7">
        <f t="shared" si="4"/>
        <v>-1.3928026056429701</v>
      </c>
      <c r="G92" s="7">
        <f>IF(COUNTA($F$5:$F92)&lt;=G$1,AVERAGE($F$5:$F92),G$2*($F92-$G91)+$G91)</f>
        <v>-1.0005953331942927</v>
      </c>
      <c r="H92" s="7">
        <f t="shared" si="5"/>
        <v>-0.39220727244867737</v>
      </c>
    </row>
    <row r="93" spans="1:8" x14ac:dyDescent="0.35">
      <c r="A93" s="2">
        <v>45601</v>
      </c>
      <c r="B93">
        <v>65.37</v>
      </c>
      <c r="C93" s="8">
        <f>IF(COUNTA($B$5:$B93)&lt;=C$1,AVERAGE($B$5:$B93),C$2*($B93-$C92)+$C92)</f>
        <v>66.090961304196554</v>
      </c>
      <c r="D93" s="8">
        <f>IF(COUNTA($B$5:$B93)&lt;=D$1,AVERAGE($B$5:$B93),D$2*($B93-$D92)+$D92)</f>
        <v>66.536214883118603</v>
      </c>
      <c r="E93" s="8">
        <f>IF(COUNTA($B$5:$B93)&lt;=E$1,AVERAGE($B$5:$B93),E$2*($B93-$E92)+$E92)</f>
        <v>67.93579310964769</v>
      </c>
      <c r="F93" s="7">
        <f t="shared" si="4"/>
        <v>-1.399578226529087</v>
      </c>
      <c r="G93" s="7">
        <f>IF(COUNTA($F$5:$F93)&lt;=G$1,AVERAGE($F$5:$F93),G$2*($F93-$G92)+$G92)</f>
        <v>-1.0803919118612515</v>
      </c>
      <c r="H93" s="7">
        <f t="shared" si="5"/>
        <v>-0.31918631466783554</v>
      </c>
    </row>
    <row r="94" spans="1:8" x14ac:dyDescent="0.35">
      <c r="A94" s="2">
        <v>45602</v>
      </c>
      <c r="B94">
        <v>63.7</v>
      </c>
      <c r="C94" s="8">
        <f>IF(COUNTA($B$5:$B94)&lt;=C$1,AVERAGE($B$5:$B94),C$2*($B94-$C93)+$C93)</f>
        <v>65.612769043357247</v>
      </c>
      <c r="D94" s="8">
        <f>IF(COUNTA($B$5:$B94)&lt;=D$1,AVERAGE($B$5:$B94),D$2*($B94-$D93)+$D93)</f>
        <v>66.099874131869583</v>
      </c>
      <c r="E94" s="8">
        <f>IF(COUNTA($B$5:$B94)&lt;=E$1,AVERAGE($B$5:$B94),E$2*($B94-$E93)+$E93)</f>
        <v>67.622030657081197</v>
      </c>
      <c r="F94" s="7">
        <f t="shared" si="4"/>
        <v>-1.5221565252116136</v>
      </c>
      <c r="G94" s="7">
        <f>IF(COUNTA($F$5:$F94)&lt;=G$1,AVERAGE($F$5:$F94),G$2*($F94-$G93)+$G93)</f>
        <v>-1.1687448345313238</v>
      </c>
      <c r="H94" s="7">
        <f t="shared" si="5"/>
        <v>-0.35341169068028977</v>
      </c>
    </row>
    <row r="95" spans="1:8" x14ac:dyDescent="0.35">
      <c r="A95" s="2">
        <v>45603</v>
      </c>
      <c r="B95">
        <v>63.66</v>
      </c>
      <c r="C95" s="8">
        <f>IF(COUNTA($B$5:$B95)&lt;=C$1,AVERAGE($B$5:$B95),C$2*($B95-$C94)+$C94)</f>
        <v>65.222215234685791</v>
      </c>
      <c r="D95" s="8">
        <f>IF(COUNTA($B$5:$B95)&lt;=D$1,AVERAGE($B$5:$B95),D$2*($B95-$D94)+$D94)</f>
        <v>65.724508880812721</v>
      </c>
      <c r="E95" s="8">
        <f>IF(COUNTA($B$5:$B95)&lt;=E$1,AVERAGE($B$5:$B95),E$2*($B95-$E94)+$E94)</f>
        <v>67.328546904704808</v>
      </c>
      <c r="F95" s="7">
        <f t="shared" si="4"/>
        <v>-1.6040380238920875</v>
      </c>
      <c r="G95" s="7">
        <f>IF(COUNTA($F$5:$F95)&lt;=G$1,AVERAGE($F$5:$F95),G$2*($F95-$G94)+$G94)</f>
        <v>-1.2558034724034766</v>
      </c>
      <c r="H95" s="7">
        <f t="shared" si="5"/>
        <v>-0.34823455148861093</v>
      </c>
    </row>
    <row r="96" spans="1:8" x14ac:dyDescent="0.35">
      <c r="A96" s="2">
        <v>45604</v>
      </c>
      <c r="B96">
        <v>63.92</v>
      </c>
      <c r="C96" s="8">
        <f>IF(COUNTA($B$5:$B96)&lt;=C$1,AVERAGE($B$5:$B96),C$2*($B96-$C95)+$C95)</f>
        <v>64.961772187748636</v>
      </c>
      <c r="D96" s="8">
        <f>IF(COUNTA($B$5:$B96)&lt;=D$1,AVERAGE($B$5:$B96),D$2*($B96-$D95)+$D95)</f>
        <v>65.446892129918453</v>
      </c>
      <c r="E96" s="8">
        <f>IF(COUNTA($B$5:$B96)&lt;=E$1,AVERAGE($B$5:$B96),E$2*($B96-$E95)+$E95)</f>
        <v>67.076061948800742</v>
      </c>
      <c r="F96" s="7">
        <f t="shared" si="4"/>
        <v>-1.6291698188822892</v>
      </c>
      <c r="G96" s="7">
        <f>IF(COUNTA($F$5:$F96)&lt;=G$1,AVERAGE($F$5:$F96),G$2*($F96-$G95)+$G95)</f>
        <v>-1.3304767416992391</v>
      </c>
      <c r="H96" s="7">
        <f t="shared" si="5"/>
        <v>-0.29869307718305005</v>
      </c>
    </row>
    <row r="97" spans="1:8" x14ac:dyDescent="0.35">
      <c r="A97" s="2">
        <v>45607</v>
      </c>
      <c r="B97">
        <v>63.36</v>
      </c>
      <c r="C97" s="8">
        <f>IF(COUNTA($B$5:$B97)&lt;=C$1,AVERAGE($B$5:$B97),C$2*($B97-$C96)+$C96)</f>
        <v>64.641417750198912</v>
      </c>
      <c r="D97" s="8">
        <f>IF(COUNTA($B$5:$B97)&lt;=D$1,AVERAGE($B$5:$B97),D$2*($B97-$D96)+$D96)</f>
        <v>65.125831802238693</v>
      </c>
      <c r="E97" s="8">
        <f>IF(COUNTA($B$5:$B97)&lt;=E$1,AVERAGE($B$5:$B97),E$2*($B97-$E96)+$E96)</f>
        <v>66.800798100741432</v>
      </c>
      <c r="F97" s="7">
        <f t="shared" si="4"/>
        <v>-1.6749662985027385</v>
      </c>
      <c r="G97" s="7">
        <f>IF(COUNTA($F$5:$F97)&lt;=G$1,AVERAGE($F$5:$F97),G$2*($F97-$G96)+$G96)</f>
        <v>-1.3993746530599389</v>
      </c>
      <c r="H97" s="7">
        <f t="shared" si="5"/>
        <v>-0.27559164544279957</v>
      </c>
    </row>
    <row r="98" spans="1:8" x14ac:dyDescent="0.35">
      <c r="A98" s="2">
        <v>45608</v>
      </c>
      <c r="B98">
        <v>63.2</v>
      </c>
      <c r="C98" s="8">
        <f>IF(COUNTA($B$5:$B98)&lt;=C$1,AVERAGE($B$5:$B98),C$2*($B98-$C97)+$C97)</f>
        <v>64.353134200159133</v>
      </c>
      <c r="D98" s="8">
        <f>IF(COUNTA($B$5:$B98)&lt;=D$1,AVERAGE($B$5:$B98),D$2*($B98-$D97)+$D97)</f>
        <v>64.829549986509662</v>
      </c>
      <c r="E98" s="8">
        <f>IF(COUNTA($B$5:$B98)&lt;=E$1,AVERAGE($B$5:$B98),E$2*($B98-$E97)+$E97)</f>
        <v>66.534072315501319</v>
      </c>
      <c r="F98" s="7">
        <f t="shared" si="4"/>
        <v>-1.7045223289916578</v>
      </c>
      <c r="G98" s="7">
        <f>IF(COUNTA($F$5:$F98)&lt;=G$1,AVERAGE($F$5:$F98),G$2*($F98-$G97)+$G97)</f>
        <v>-1.4604041882462826</v>
      </c>
      <c r="H98" s="7">
        <f t="shared" si="5"/>
        <v>-0.24411814074537519</v>
      </c>
    </row>
    <row r="99" spans="1:8" x14ac:dyDescent="0.35">
      <c r="A99" s="2">
        <v>45609</v>
      </c>
      <c r="B99">
        <v>63</v>
      </c>
      <c r="C99" s="8">
        <f>IF(COUNTA($B$5:$B99)&lt;=C$1,AVERAGE($B$5:$B99),C$2*($B99-$C98)+$C98)</f>
        <v>64.082507360127309</v>
      </c>
      <c r="D99" s="8">
        <f>IF(COUNTA($B$5:$B99)&lt;=D$1,AVERAGE($B$5:$B99),D$2*($B99-$D98)+$D98)</f>
        <v>64.548080757815868</v>
      </c>
      <c r="E99" s="8">
        <f>IF(COUNTA($B$5:$B99)&lt;=E$1,AVERAGE($B$5:$B99),E$2*($B99-$E98)+$E98)</f>
        <v>66.272289181019744</v>
      </c>
      <c r="F99" s="7">
        <f t="shared" si="4"/>
        <v>-1.7242084232038764</v>
      </c>
      <c r="G99" s="7">
        <f>IF(COUNTA($F$5:$F99)&lt;=G$1,AVERAGE($F$5:$F99),G$2*($F99-$G98)+$G98)</f>
        <v>-1.5131650352378014</v>
      </c>
      <c r="H99" s="7">
        <f t="shared" si="5"/>
        <v>-0.21104338796607491</v>
      </c>
    </row>
    <row r="100" spans="1:8" x14ac:dyDescent="0.35">
      <c r="A100" s="2">
        <v>45610</v>
      </c>
      <c r="B100">
        <v>62.55</v>
      </c>
      <c r="C100" s="8">
        <f>IF(COUNTA($B$5:$B100)&lt;=C$1,AVERAGE($B$5:$B100),C$2*($B100-$C99)+$C99)</f>
        <v>63.776005888101849</v>
      </c>
      <c r="D100" s="8">
        <f>IF(COUNTA($B$5:$B100)&lt;=D$1,AVERAGE($B$5:$B100),D$2*($B100-$D99)+$D99)</f>
        <v>64.240683718151885</v>
      </c>
      <c r="E100" s="8">
        <f>IF(COUNTA($B$5:$B100)&lt;=E$1,AVERAGE($B$5:$B100),E$2*($B100-$E99)+$E99)</f>
        <v>65.996564056499764</v>
      </c>
      <c r="F100" s="7">
        <f t="shared" si="4"/>
        <v>-1.7558803383478789</v>
      </c>
      <c r="G100" s="7">
        <f>IF(COUNTA($F$5:$F100)&lt;=G$1,AVERAGE($F$5:$F100),G$2*($F100-$G99)+$G99)</f>
        <v>-1.5617080958598168</v>
      </c>
      <c r="H100" s="7">
        <f t="shared" si="5"/>
        <v>-0.19417224248806209</v>
      </c>
    </row>
    <row r="101" spans="1:8" x14ac:dyDescent="0.35">
      <c r="A101" s="2">
        <v>45611</v>
      </c>
      <c r="B101">
        <v>61.74</v>
      </c>
      <c r="C101" s="8">
        <f>IF(COUNTA($B$5:$B101)&lt;=C$1,AVERAGE($B$5:$B101),C$2*($B101-$C100)+$C100)</f>
        <v>63.368804710481477</v>
      </c>
      <c r="D101" s="8">
        <f>IF(COUNTA($B$5:$B101)&lt;=D$1,AVERAGE($B$5:$B101),D$2*($B101-$D100)+$D100)</f>
        <v>63.855963146128516</v>
      </c>
      <c r="E101" s="8">
        <f>IF(COUNTA($B$5:$B101)&lt;=E$1,AVERAGE($B$5:$B101),E$2*($B101-$E100)+$E100)</f>
        <v>65.681263015277565</v>
      </c>
      <c r="F101" s="7">
        <f t="shared" si="4"/>
        <v>-1.825299869149049</v>
      </c>
      <c r="G101" s="7">
        <f>IF(COUNTA($F$5:$F101)&lt;=G$1,AVERAGE($F$5:$F101),G$2*($F101-$G100)+$G100)</f>
        <v>-1.6144264505176633</v>
      </c>
      <c r="H101" s="7">
        <f t="shared" si="5"/>
        <v>-0.21087341863138565</v>
      </c>
    </row>
    <row r="102" spans="1:8" x14ac:dyDescent="0.35">
      <c r="A102" s="2">
        <v>45614</v>
      </c>
      <c r="B102">
        <v>61.86</v>
      </c>
      <c r="C102" s="8">
        <f>IF(COUNTA($B$5:$B102)&lt;=C$1,AVERAGE($B$5:$B102),C$2*($B102-$C101)+$C101)</f>
        <v>63.067043768385183</v>
      </c>
      <c r="D102" s="8">
        <f>IF(COUNTA($B$5:$B102)&lt;=D$1,AVERAGE($B$5:$B102),D$2*($B102-$D101)+$D101)</f>
        <v>63.548891892877975</v>
      </c>
      <c r="E102" s="8">
        <f>IF(COUNTA($B$5:$B102)&lt;=E$1,AVERAGE($B$5:$B102),E$2*($B102-$E101)+$E101)</f>
        <v>65.398206495627377</v>
      </c>
      <c r="F102" s="7">
        <f t="shared" si="4"/>
        <v>-1.8493146027494021</v>
      </c>
      <c r="G102" s="7">
        <f>IF(COUNTA($F$5:$F102)&lt;=G$1,AVERAGE($F$5:$F102),G$2*($F102-$G101)+$G101)</f>
        <v>-1.6614040809640112</v>
      </c>
      <c r="H102" s="7">
        <f t="shared" si="5"/>
        <v>-0.18791052178539092</v>
      </c>
    </row>
    <row r="103" spans="1:8" x14ac:dyDescent="0.35">
      <c r="A103" s="2">
        <v>45615</v>
      </c>
      <c r="B103">
        <v>62.59</v>
      </c>
      <c r="C103" s="8">
        <f>IF(COUNTA($B$5:$B103)&lt;=C$1,AVERAGE($B$5:$B103),C$2*($B103-$C102)+$C102)</f>
        <v>62.971635014708149</v>
      </c>
      <c r="D103" s="8">
        <f>IF(COUNTA($B$5:$B103)&lt;=D$1,AVERAGE($B$5:$B103),D$2*($B103-$D102)+$D102)</f>
        <v>63.401370063204439</v>
      </c>
      <c r="E103" s="8">
        <f>IF(COUNTA($B$5:$B103)&lt;=E$1,AVERAGE($B$5:$B103),E$2*($B103-$E102)+$E102)</f>
        <v>65.190191199654976</v>
      </c>
      <c r="F103" s="7">
        <f t="shared" si="4"/>
        <v>-1.7888211364505366</v>
      </c>
      <c r="G103" s="7">
        <f>IF(COUNTA($F$5:$F103)&lt;=G$1,AVERAGE($F$5:$F103),G$2*($F103-$G102)+$G102)</f>
        <v>-1.6868874920613162</v>
      </c>
      <c r="H103" s="7">
        <f t="shared" si="5"/>
        <v>-0.10193364438922048</v>
      </c>
    </row>
    <row r="104" spans="1:8" x14ac:dyDescent="0.35">
      <c r="A104" s="2">
        <v>45616</v>
      </c>
      <c r="B104">
        <v>62.99</v>
      </c>
      <c r="C104" s="8">
        <f>IF(COUNTA($B$5:$B104)&lt;=C$1,AVERAGE($B$5:$B104),C$2*($B104-$C103)+$C103)</f>
        <v>62.975308011766522</v>
      </c>
      <c r="D104" s="8">
        <f>IF(COUNTA($B$5:$B104)&lt;=D$1,AVERAGE($B$5:$B104),D$2*($B104-$D103)+$D103)</f>
        <v>63.338082361172987</v>
      </c>
      <c r="E104" s="8">
        <f>IF(COUNTA($B$5:$B104)&lt;=E$1,AVERAGE($B$5:$B104),E$2*($B104-$E103)+$E103)</f>
        <v>65.027214073754607</v>
      </c>
      <c r="F104" s="7">
        <f t="shared" si="4"/>
        <v>-1.6891317125816201</v>
      </c>
      <c r="G104" s="7">
        <f>IF(COUNTA($F$5:$F104)&lt;=G$1,AVERAGE($F$5:$F104),G$2*($F104-$G103)+$G103)</f>
        <v>-1.687336336165377</v>
      </c>
      <c r="H104" s="7">
        <f t="shared" si="5"/>
        <v>-1.7953764162430552E-3</v>
      </c>
    </row>
    <row r="105" spans="1:8" x14ac:dyDescent="0.35">
      <c r="A105" s="2">
        <v>45617</v>
      </c>
      <c r="B105">
        <v>63.76</v>
      </c>
      <c r="C105" s="8">
        <f>IF(COUNTA($B$5:$B105)&lt;=C$1,AVERAGE($B$5:$B105),C$2*($B105-$C104)+$C104)</f>
        <v>63.13224640941322</v>
      </c>
      <c r="D105" s="8">
        <f>IF(COUNTA($B$5:$B105)&lt;=D$1,AVERAGE($B$5:$B105),D$2*($B105-$D104)+$D104)</f>
        <v>63.402992767146372</v>
      </c>
      <c r="E105" s="8">
        <f>IF(COUNTA($B$5:$B105)&lt;=E$1,AVERAGE($B$5:$B105),E$2*($B105-$E104)+$E104)</f>
        <v>64.933346364587592</v>
      </c>
      <c r="F105" s="7">
        <f t="shared" si="4"/>
        <v>-1.5303535974412199</v>
      </c>
      <c r="G105" s="7">
        <f>IF(COUNTA($F$5:$F105)&lt;=G$1,AVERAGE($F$5:$F105),G$2*($F105-$G104)+$G104)</f>
        <v>-1.6559397884205456</v>
      </c>
      <c r="H105" s="7">
        <f t="shared" si="5"/>
        <v>0.12558619097932566</v>
      </c>
    </row>
    <row r="106" spans="1:8" x14ac:dyDescent="0.35">
      <c r="A106" s="2">
        <v>45618</v>
      </c>
      <c r="B106">
        <v>63.92</v>
      </c>
      <c r="C106" s="8">
        <f>IF(COUNTA($B$5:$B106)&lt;=C$1,AVERAGE($B$5:$B106),C$2*($B106-$C105)+$C105)</f>
        <v>63.289797127530576</v>
      </c>
      <c r="D106" s="8">
        <f>IF(COUNTA($B$5:$B106)&lt;=D$1,AVERAGE($B$5:$B106),D$2*($B106-$D105)+$D105)</f>
        <v>63.482532341431543</v>
      </c>
      <c r="E106" s="8">
        <f>IF(COUNTA($B$5:$B106)&lt;=E$1,AVERAGE($B$5:$B106),E$2*($B106-$E105)+$E105)</f>
        <v>64.858283670914432</v>
      </c>
      <c r="F106" s="7">
        <f t="shared" si="4"/>
        <v>-1.3757513294828883</v>
      </c>
      <c r="G106" s="7">
        <f>IF(COUNTA($F$5:$F106)&lt;=G$1,AVERAGE($F$5:$F106),G$2*($F106-$G105)+$G105)</f>
        <v>-1.5999020966330142</v>
      </c>
      <c r="H106" s="7">
        <f t="shared" si="5"/>
        <v>0.22415076715012594</v>
      </c>
    </row>
    <row r="107" spans="1:8" x14ac:dyDescent="0.35">
      <c r="A107" s="2">
        <v>45621</v>
      </c>
      <c r="B107">
        <v>64.38</v>
      </c>
      <c r="C107" s="8">
        <f>IF(COUNTA($B$5:$B107)&lt;=C$1,AVERAGE($B$5:$B107),C$2*($B107-$C106)+$C106)</f>
        <v>63.50783770202446</v>
      </c>
      <c r="D107" s="8">
        <f>IF(COUNTA($B$5:$B107)&lt;=D$1,AVERAGE($B$5:$B107),D$2*($B107-$D106)+$D106)</f>
        <v>63.620604288903614</v>
      </c>
      <c r="E107" s="8">
        <f>IF(COUNTA($B$5:$B107)&lt;=E$1,AVERAGE($B$5:$B107),E$2*($B107-$E106)+$E106)</f>
        <v>64.8228552508467</v>
      </c>
      <c r="F107" s="7">
        <f t="shared" si="4"/>
        <v>-1.2022509619430863</v>
      </c>
      <c r="G107" s="7">
        <f>IF(COUNTA($F$5:$F107)&lt;=G$1,AVERAGE($F$5:$F107),G$2*($F107-$G106)+$G106)</f>
        <v>-1.5203718696950286</v>
      </c>
      <c r="H107" s="7">
        <f t="shared" si="5"/>
        <v>0.31812090775194224</v>
      </c>
    </row>
    <row r="108" spans="1:8" x14ac:dyDescent="0.35">
      <c r="A108" s="2">
        <v>45622</v>
      </c>
      <c r="B108">
        <v>64.55</v>
      </c>
      <c r="C108" s="8">
        <f>IF(COUNTA($B$5:$B108)&lt;=C$1,AVERAGE($B$5:$B108),C$2*($B108-$C107)+$C107)</f>
        <v>63.716270161619569</v>
      </c>
      <c r="D108" s="8">
        <f>IF(COUNTA($B$5:$B108)&lt;=D$1,AVERAGE($B$5:$B108),D$2*($B108-$D107)+$D107)</f>
        <v>63.763588244456905</v>
      </c>
      <c r="E108" s="8">
        <f>IF(COUNTA($B$5:$B108)&lt;=E$1,AVERAGE($B$5:$B108),E$2*($B108-$E107)+$E107)</f>
        <v>64.802643750783986</v>
      </c>
      <c r="F108" s="7">
        <f t="shared" si="4"/>
        <v>-1.039055506327081</v>
      </c>
      <c r="G108" s="7">
        <f>IF(COUNTA($F$5:$F108)&lt;=G$1,AVERAGE($F$5:$F108),G$2*($F108-$G107)+$G107)</f>
        <v>-1.4241085970214391</v>
      </c>
      <c r="H108" s="7">
        <f t="shared" si="5"/>
        <v>0.38505309069435811</v>
      </c>
    </row>
    <row r="109" spans="1:8" x14ac:dyDescent="0.35">
      <c r="A109" s="2">
        <v>45623</v>
      </c>
      <c r="B109">
        <v>64.430000000000007</v>
      </c>
      <c r="C109" s="8">
        <f>IF(COUNTA($B$5:$B109)&lt;=C$1,AVERAGE($B$5:$B109),C$2*($B109-$C108)+$C108)</f>
        <v>63.859016129295654</v>
      </c>
      <c r="D109" s="8">
        <f>IF(COUNTA($B$5:$B109)&lt;=D$1,AVERAGE($B$5:$B109),D$2*($B109-$D108)+$D108)</f>
        <v>63.866113129925075</v>
      </c>
      <c r="E109" s="8">
        <f>IF(COUNTA($B$5:$B109)&lt;=E$1,AVERAGE($B$5:$B109),E$2*($B109-$E108)+$E108)</f>
        <v>64.775040509985175</v>
      </c>
      <c r="F109" s="7">
        <f t="shared" si="4"/>
        <v>-0.90892738006009921</v>
      </c>
      <c r="G109" s="7">
        <f>IF(COUNTA($F$5:$F109)&lt;=G$1,AVERAGE($F$5:$F109),G$2*($F109-$G108)+$G108)</f>
        <v>-1.3210723536291711</v>
      </c>
      <c r="H109" s="7">
        <f t="shared" si="5"/>
        <v>0.41214497356907187</v>
      </c>
    </row>
    <row r="110" spans="1:8" x14ac:dyDescent="0.35">
      <c r="A110" s="2">
        <v>45625</v>
      </c>
      <c r="B110">
        <v>64.08</v>
      </c>
      <c r="C110" s="8">
        <f>IF(COUNTA($B$5:$B110)&lt;=C$1,AVERAGE($B$5:$B110),C$2*($B110-$C109)+$C109)</f>
        <v>63.903212903436525</v>
      </c>
      <c r="D110" s="8">
        <f>IF(COUNTA($B$5:$B110)&lt;=D$1,AVERAGE($B$5:$B110),D$2*($B110-$D109)+$D109)</f>
        <v>63.899018802244292</v>
      </c>
      <c r="E110" s="8">
        <f>IF(COUNTA($B$5:$B110)&lt;=E$1,AVERAGE($B$5:$B110),E$2*($B110-$E109)+$E109)</f>
        <v>64.723556027764047</v>
      </c>
      <c r="F110" s="7">
        <f t="shared" si="4"/>
        <v>-0.82453722551975517</v>
      </c>
      <c r="G110" s="7">
        <f>IF(COUNTA($F$5:$F110)&lt;=G$1,AVERAGE($F$5:$F110),G$2*($F110-$G109)+$G109)</f>
        <v>-1.221765328007288</v>
      </c>
      <c r="H110" s="7">
        <f t="shared" si="5"/>
        <v>0.39722810248753282</v>
      </c>
    </row>
    <row r="111" spans="1:8" x14ac:dyDescent="0.35">
      <c r="A111" s="2">
        <v>45628</v>
      </c>
      <c r="B111">
        <v>63.65</v>
      </c>
      <c r="C111" s="8">
        <f>IF(COUNTA($B$5:$B111)&lt;=C$1,AVERAGE($B$5:$B111),C$2*($B111-$C110)+$C110)</f>
        <v>63.852570322749223</v>
      </c>
      <c r="D111" s="8">
        <f>IF(COUNTA($B$5:$B111)&lt;=D$1,AVERAGE($B$5:$B111),D$2*($B111-$D110)+$D110)</f>
        <v>63.86070821728363</v>
      </c>
      <c r="E111" s="8">
        <f>IF(COUNTA($B$5:$B111)&lt;=E$1,AVERAGE($B$5:$B111),E$2*($B111-$E110)+$E110)</f>
        <v>64.64403335904079</v>
      </c>
      <c r="F111" s="7">
        <f t="shared" si="4"/>
        <v>-0.78332514175716028</v>
      </c>
      <c r="G111" s="7">
        <f>IF(COUNTA($F$5:$F111)&lt;=G$1,AVERAGE($F$5:$F111),G$2*($F111-$G110)+$G110)</f>
        <v>-1.1340772907572625</v>
      </c>
      <c r="H111" s="7">
        <f t="shared" si="5"/>
        <v>0.35075214900010221</v>
      </c>
    </row>
    <row r="112" spans="1:8" x14ac:dyDescent="0.35">
      <c r="A112" s="2">
        <v>45629</v>
      </c>
      <c r="B112">
        <v>63.52</v>
      </c>
      <c r="C112" s="8">
        <f>IF(COUNTA($B$5:$B112)&lt;=C$1,AVERAGE($B$5:$B112),C$2*($B112-$C111)+$C111)</f>
        <v>63.78605625819938</v>
      </c>
      <c r="D112" s="8">
        <f>IF(COUNTA($B$5:$B112)&lt;=D$1,AVERAGE($B$5:$B112),D$2*($B112-$D111)+$D111)</f>
        <v>63.808291568470764</v>
      </c>
      <c r="E112" s="8">
        <f>IF(COUNTA($B$5:$B112)&lt;=E$1,AVERAGE($B$5:$B112),E$2*($B112-$E111)+$E111)</f>
        <v>64.560771628741477</v>
      </c>
      <c r="F112" s="7">
        <f t="shared" si="4"/>
        <v>-0.75248006027071312</v>
      </c>
      <c r="G112" s="7">
        <f>IF(COUNTA($F$5:$F112)&lt;=G$1,AVERAGE($F$5:$F112),G$2*($F112-$G111)+$G111)</f>
        <v>-1.0577578446599527</v>
      </c>
      <c r="H112" s="7">
        <f t="shared" si="5"/>
        <v>0.30527778438923958</v>
      </c>
    </row>
    <row r="113" spans="1:8" x14ac:dyDescent="0.35">
      <c r="A113" s="2">
        <v>45630</v>
      </c>
      <c r="B113">
        <v>62.21</v>
      </c>
      <c r="C113" s="8">
        <f>IF(COUNTA($B$5:$B113)&lt;=C$1,AVERAGE($B$5:$B113),C$2*($B113-$C112)+$C112)</f>
        <v>63.470845006559507</v>
      </c>
      <c r="D113" s="8">
        <f>IF(COUNTA($B$5:$B113)&lt;=D$1,AVERAGE($B$5:$B113),D$2*($B113-$D112)+$D112)</f>
        <v>63.562400557936797</v>
      </c>
      <c r="E113" s="8">
        <f>IF(COUNTA($B$5:$B113)&lt;=E$1,AVERAGE($B$5:$B113),E$2*($B113-$E112)+$E112)</f>
        <v>64.386640396982855</v>
      </c>
      <c r="F113" s="7">
        <f t="shared" ref="F113:F144" si="6">D113-E113</f>
        <v>-0.82423983904605791</v>
      </c>
      <c r="G113" s="7">
        <f>IF(COUNTA($F$5:$F113)&lt;=G$1,AVERAGE($F$5:$F113),G$2*($F113-$G112)+$G112)</f>
        <v>-1.0110542435371737</v>
      </c>
      <c r="H113" s="7">
        <f t="shared" ref="H113:H144" si="7">F113-G113</f>
        <v>0.18681440449111575</v>
      </c>
    </row>
    <row r="114" spans="1:8" x14ac:dyDescent="0.35">
      <c r="A114" s="2">
        <v>45631</v>
      </c>
      <c r="B114">
        <v>62.92</v>
      </c>
      <c r="C114" s="8">
        <f>IF(COUNTA($B$5:$B114)&lt;=C$1,AVERAGE($B$5:$B114),C$2*($B114-$C113)+$C113)</f>
        <v>63.360676005247605</v>
      </c>
      <c r="D114" s="8">
        <f>IF(COUNTA($B$5:$B114)&lt;=D$1,AVERAGE($B$5:$B114),D$2*($B114-$D113)+$D113)</f>
        <v>63.463569702869599</v>
      </c>
      <c r="E114" s="8">
        <f>IF(COUNTA($B$5:$B114)&lt;=E$1,AVERAGE($B$5:$B114),E$2*($B114-$E113)+$E113)</f>
        <v>64.278000367576723</v>
      </c>
      <c r="F114" s="7">
        <f t="shared" si="6"/>
        <v>-0.81443066470712466</v>
      </c>
      <c r="G114" s="7">
        <f>IF(COUNTA($F$5:$F114)&lt;=G$1,AVERAGE($F$5:$F114),G$2*($F114-$G113)+$G113)</f>
        <v>-0.97172952777116384</v>
      </c>
      <c r="H114" s="7">
        <f t="shared" si="7"/>
        <v>0.15729886306403917</v>
      </c>
    </row>
    <row r="115" spans="1:8" x14ac:dyDescent="0.35">
      <c r="A115" s="2">
        <v>45632</v>
      </c>
      <c r="B115">
        <v>62.53</v>
      </c>
      <c r="C115" s="8">
        <f>IF(COUNTA($B$5:$B115)&lt;=C$1,AVERAGE($B$5:$B115),C$2*($B115-$C114)+$C114)</f>
        <v>63.194540804198084</v>
      </c>
      <c r="D115" s="8">
        <f>IF(COUNTA($B$5:$B115)&lt;=D$1,AVERAGE($B$5:$B115),D$2*($B115-$D114)+$D114)</f>
        <v>63.319943594735811</v>
      </c>
      <c r="E115" s="8">
        <f>IF(COUNTA($B$5:$B115)&lt;=E$1,AVERAGE($B$5:$B115),E$2*($B115-$E114)+$E114)</f>
        <v>64.148518858867334</v>
      </c>
      <c r="F115" s="7">
        <f t="shared" si="6"/>
        <v>-0.82857526413152272</v>
      </c>
      <c r="G115" s="7">
        <f>IF(COUNTA($F$5:$F115)&lt;=G$1,AVERAGE($F$5:$F115),G$2*($F115-$G114)+$G114)</f>
        <v>-0.94309867504323563</v>
      </c>
      <c r="H115" s="7">
        <f t="shared" si="7"/>
        <v>0.11452341091171292</v>
      </c>
    </row>
    <row r="116" spans="1:8" x14ac:dyDescent="0.35">
      <c r="A116" s="2">
        <v>45635</v>
      </c>
      <c r="B116">
        <v>62.6</v>
      </c>
      <c r="C116" s="8">
        <f>IF(COUNTA($B$5:$B116)&lt;=C$1,AVERAGE($B$5:$B116),C$2*($B116-$C115)+$C115)</f>
        <v>63.075632643358468</v>
      </c>
      <c r="D116" s="8">
        <f>IF(COUNTA($B$5:$B116)&lt;=D$1,AVERAGE($B$5:$B116),D$2*($B116-$D115)+$D115)</f>
        <v>63.209183041699532</v>
      </c>
      <c r="E116" s="8">
        <f>IF(COUNTA($B$5:$B116)&lt;=E$1,AVERAGE($B$5:$B116),E$2*($B116-$E115)+$E115)</f>
        <v>64.033813758210499</v>
      </c>
      <c r="F116" s="7">
        <f t="shared" si="6"/>
        <v>-0.82463071651096698</v>
      </c>
      <c r="G116" s="7">
        <f>IF(COUNTA($F$5:$F116)&lt;=G$1,AVERAGE($F$5:$F116),G$2*($F116-$G115)+$G115)</f>
        <v>-0.91940508333678195</v>
      </c>
      <c r="H116" s="7">
        <f t="shared" si="7"/>
        <v>9.4774366825814971E-2</v>
      </c>
    </row>
    <row r="117" spans="1:8" x14ac:dyDescent="0.35">
      <c r="A117" s="2">
        <v>45636</v>
      </c>
      <c r="B117">
        <v>62.91</v>
      </c>
      <c r="C117" s="8">
        <f>IF(COUNTA($B$5:$B117)&lt;=C$1,AVERAGE($B$5:$B117),C$2*($B117-$C116)+$C116)</f>
        <v>63.042506114686773</v>
      </c>
      <c r="D117" s="8">
        <f>IF(COUNTA($B$5:$B117)&lt;=D$1,AVERAGE($B$5:$B117),D$2*($B117-$D116)+$D116)</f>
        <v>63.163154881438068</v>
      </c>
      <c r="E117" s="8">
        <f>IF(COUNTA($B$5:$B117)&lt;=E$1,AVERAGE($B$5:$B117),E$2*($B117-$E116)+$E116)</f>
        <v>63.950568294639353</v>
      </c>
      <c r="F117" s="7">
        <f t="shared" si="6"/>
        <v>-0.78741341320128555</v>
      </c>
      <c r="G117" s="7">
        <f>IF(COUNTA($F$5:$F117)&lt;=G$1,AVERAGE($F$5:$F117),G$2*($F117-$G116)+$G116)</f>
        <v>-0.89300674930968271</v>
      </c>
      <c r="H117" s="7">
        <f t="shared" si="7"/>
        <v>0.10559333610839716</v>
      </c>
    </row>
    <row r="118" spans="1:8" x14ac:dyDescent="0.35">
      <c r="A118" s="2">
        <v>45637</v>
      </c>
      <c r="B118">
        <v>62.64</v>
      </c>
      <c r="C118" s="8">
        <f>IF(COUNTA($B$5:$B118)&lt;=C$1,AVERAGE($B$5:$B118),C$2*($B118-$C117)+$C117)</f>
        <v>62.962004891749416</v>
      </c>
      <c r="D118" s="8">
        <f>IF(COUNTA($B$5:$B118)&lt;=D$1,AVERAGE($B$5:$B118),D$2*($B118-$D117)+$D117)</f>
        <v>63.082669515062982</v>
      </c>
      <c r="E118" s="8">
        <f>IF(COUNTA($B$5:$B118)&lt;=E$1,AVERAGE($B$5:$B118),E$2*($B118-$E117)+$E117)</f>
        <v>63.853489161703102</v>
      </c>
      <c r="F118" s="7">
        <f t="shared" si="6"/>
        <v>-0.77081964664012048</v>
      </c>
      <c r="G118" s="7">
        <f>IF(COUNTA($F$5:$F118)&lt;=G$1,AVERAGE($F$5:$F118),G$2*($F118-$G117)+$G117)</f>
        <v>-0.86856932877577031</v>
      </c>
      <c r="H118" s="7">
        <f t="shared" si="7"/>
        <v>9.7749682135649829E-2</v>
      </c>
    </row>
    <row r="119" spans="1:8" x14ac:dyDescent="0.35">
      <c r="A119" s="2">
        <v>45638</v>
      </c>
      <c r="B119">
        <v>63.84</v>
      </c>
      <c r="C119" s="8">
        <f>IF(COUNTA($B$5:$B119)&lt;=C$1,AVERAGE($B$5:$B119),C$2*($B119-$C118)+$C118)</f>
        <v>63.137603913399531</v>
      </c>
      <c r="D119" s="8">
        <f>IF(COUNTA($B$5:$B119)&lt;=D$1,AVERAGE($B$5:$B119),D$2*($B119-$D118)+$D118)</f>
        <v>63.199181897360987</v>
      </c>
      <c r="E119" s="8">
        <f>IF(COUNTA($B$5:$B119)&lt;=E$1,AVERAGE($B$5:$B119),E$2*($B119-$E118)+$E118)</f>
        <v>63.852489964539913</v>
      </c>
      <c r="F119" s="7">
        <f t="shared" si="6"/>
        <v>-0.65330806717892642</v>
      </c>
      <c r="G119" s="7">
        <f>IF(COUNTA($F$5:$F119)&lt;=G$1,AVERAGE($F$5:$F119),G$2*($F119-$G118)+$G118)</f>
        <v>-0.82551707645640149</v>
      </c>
      <c r="H119" s="7">
        <f t="shared" si="7"/>
        <v>0.17220900927747507</v>
      </c>
    </row>
    <row r="120" spans="1:8" x14ac:dyDescent="0.35">
      <c r="A120" s="2">
        <v>45639</v>
      </c>
      <c r="B120">
        <v>63.12</v>
      </c>
      <c r="C120" s="8">
        <f>IF(COUNTA($B$5:$B120)&lt;=C$1,AVERAGE($B$5:$B120),C$2*($B120-$C119)+$C119)</f>
        <v>63.134083130719624</v>
      </c>
      <c r="D120" s="8">
        <f>IF(COUNTA($B$5:$B120)&lt;=D$1,AVERAGE($B$5:$B120),D$2*($B120-$D119)+$D119)</f>
        <v>63.187000066997754</v>
      </c>
      <c r="E120" s="8">
        <f>IF(COUNTA($B$5:$B120)&lt;=E$1,AVERAGE($B$5:$B120),E$2*($B120-$E119)+$E119)</f>
        <v>63.798231448648067</v>
      </c>
      <c r="F120" s="7">
        <f t="shared" si="6"/>
        <v>-0.61123138165031321</v>
      </c>
      <c r="G120" s="7">
        <f>IF(COUNTA($F$5:$F120)&lt;=G$1,AVERAGE($F$5:$F120),G$2*($F120-$G119)+$G119)</f>
        <v>-0.78265993749518381</v>
      </c>
      <c r="H120" s="7">
        <f t="shared" si="7"/>
        <v>0.1714285558448706</v>
      </c>
    </row>
    <row r="121" spans="1:8" x14ac:dyDescent="0.35">
      <c r="A121" s="2">
        <v>45642</v>
      </c>
      <c r="B121">
        <v>62.55</v>
      </c>
      <c r="C121" s="8">
        <f>IF(COUNTA($B$5:$B121)&lt;=C$1,AVERAGE($B$5:$B121),C$2*($B121-$C120)+$C120)</f>
        <v>63.017266504575701</v>
      </c>
      <c r="D121" s="8">
        <f>IF(COUNTA($B$5:$B121)&lt;=D$1,AVERAGE($B$5:$B121),D$2*($B121-$D120)+$D120)</f>
        <v>63.089000056690409</v>
      </c>
      <c r="E121" s="8">
        <f>IF(COUNTA($B$5:$B121)&lt;=E$1,AVERAGE($B$5:$B121),E$2*($B121-$E120)+$E120)</f>
        <v>63.705769859859323</v>
      </c>
      <c r="F121" s="7">
        <f t="shared" si="6"/>
        <v>-0.61676980316891417</v>
      </c>
      <c r="G121" s="7">
        <f>IF(COUNTA($F$5:$F121)&lt;=G$1,AVERAGE($F$5:$F121),G$2*($F121-$G120)+$G120)</f>
        <v>-0.74948191062992986</v>
      </c>
      <c r="H121" s="7">
        <f t="shared" si="7"/>
        <v>0.13271210746101569</v>
      </c>
    </row>
    <row r="122" spans="1:8" x14ac:dyDescent="0.35">
      <c r="A122" s="2">
        <v>45643</v>
      </c>
      <c r="B122">
        <v>63.4</v>
      </c>
      <c r="C122" s="8">
        <f>IF(COUNTA($B$5:$B122)&lt;=C$1,AVERAGE($B$5:$B122),C$2*($B122-$C121)+$C121)</f>
        <v>63.093813203660559</v>
      </c>
      <c r="D122" s="8">
        <f>IF(COUNTA($B$5:$B122)&lt;=D$1,AVERAGE($B$5:$B122),D$2*($B122-$D121)+$D121)</f>
        <v>63.136846201814961</v>
      </c>
      <c r="E122" s="8">
        <f>IF(COUNTA($B$5:$B122)&lt;=E$1,AVERAGE($B$5:$B122),E$2*($B122-$E121)+$E121)</f>
        <v>63.683120240610485</v>
      </c>
      <c r="F122" s="7">
        <f t="shared" si="6"/>
        <v>-0.54627403879552361</v>
      </c>
      <c r="G122" s="7">
        <f>IF(COUNTA($F$5:$F122)&lt;=G$1,AVERAGE($F$5:$F122),G$2*($F122-$G121)+$G121)</f>
        <v>-0.70884033626304865</v>
      </c>
      <c r="H122" s="7">
        <f t="shared" si="7"/>
        <v>0.16256629746752504</v>
      </c>
    </row>
    <row r="123" spans="1:8" x14ac:dyDescent="0.35">
      <c r="A123" s="2">
        <v>45644</v>
      </c>
      <c r="B123">
        <v>62.85</v>
      </c>
      <c r="C123" s="8">
        <f>IF(COUNTA($B$5:$B123)&lt;=C$1,AVERAGE($B$5:$B123),C$2*($B123-$C122)+$C122)</f>
        <v>63.045050562928445</v>
      </c>
      <c r="D123" s="8">
        <f>IF(COUNTA($B$5:$B123)&lt;=D$1,AVERAGE($B$5:$B123),D$2*($B123-$D122)+$D122)</f>
        <v>63.092716016920349</v>
      </c>
      <c r="E123" s="8">
        <f>IF(COUNTA($B$5:$B123)&lt;=E$1,AVERAGE($B$5:$B123),E$2*($B123-$E122)+$E122)</f>
        <v>63.621407630194895</v>
      </c>
      <c r="F123" s="7">
        <f t="shared" si="6"/>
        <v>-0.52869161327454606</v>
      </c>
      <c r="G123" s="7">
        <f>IF(COUNTA($F$5:$F123)&lt;=G$1,AVERAGE($F$5:$F123),G$2*($F123-$G122)+$G122)</f>
        <v>-0.67281059166534818</v>
      </c>
      <c r="H123" s="7">
        <f t="shared" si="7"/>
        <v>0.14411897839080212</v>
      </c>
    </row>
    <row r="124" spans="1:8" x14ac:dyDescent="0.35">
      <c r="A124" s="2">
        <v>45645</v>
      </c>
      <c r="B124">
        <v>62.45</v>
      </c>
      <c r="C124" s="8">
        <f>IF(COUNTA($B$5:$B124)&lt;=C$1,AVERAGE($B$5:$B124),C$2*($B124-$C123)+$C123)</f>
        <v>62.926040450342754</v>
      </c>
      <c r="D124" s="8">
        <f>IF(COUNTA($B$5:$B124)&lt;=D$1,AVERAGE($B$5:$B124),D$2*($B124-$D123)+$D123)</f>
        <v>62.993836629701832</v>
      </c>
      <c r="E124" s="8">
        <f>IF(COUNTA($B$5:$B124)&lt;=E$1,AVERAGE($B$5:$B124),E$2*($B124-$E123)+$E123)</f>
        <v>63.534636694624901</v>
      </c>
      <c r="F124" s="7">
        <f t="shared" si="6"/>
        <v>-0.54080006492306865</v>
      </c>
      <c r="G124" s="7">
        <f>IF(COUNTA($F$5:$F124)&lt;=G$1,AVERAGE($F$5:$F124),G$2*($F124-$G123)+$G123)</f>
        <v>-0.64640848631689229</v>
      </c>
      <c r="H124" s="7">
        <f t="shared" si="7"/>
        <v>0.10560842139382365</v>
      </c>
    </row>
    <row r="125" spans="1:8" x14ac:dyDescent="0.35">
      <c r="A125" s="2">
        <v>45646</v>
      </c>
      <c r="B125">
        <v>62.55</v>
      </c>
      <c r="C125" s="8">
        <f>IF(COUNTA($B$5:$B125)&lt;=C$1,AVERAGE($B$5:$B125),C$2*($B125-$C124)+$C124)</f>
        <v>62.850832360274204</v>
      </c>
      <c r="D125" s="8">
        <f>IF(COUNTA($B$5:$B125)&lt;=D$1,AVERAGE($B$5:$B125),D$2*($B125-$D124)+$D124)</f>
        <v>62.925554071286165</v>
      </c>
      <c r="E125" s="8">
        <f>IF(COUNTA($B$5:$B125)&lt;=E$1,AVERAGE($B$5:$B125),E$2*($B125-$E124)+$E124)</f>
        <v>63.461700643171206</v>
      </c>
      <c r="F125" s="7">
        <f t="shared" si="6"/>
        <v>-0.53614657188504111</v>
      </c>
      <c r="G125" s="7">
        <f>IF(COUNTA($F$5:$F125)&lt;=G$1,AVERAGE($F$5:$F125),G$2*($F125-$G124)+$G124)</f>
        <v>-0.62435610343052206</v>
      </c>
      <c r="H125" s="7">
        <f t="shared" si="7"/>
        <v>8.8209531545480946E-2</v>
      </c>
    </row>
    <row r="126" spans="1:8" x14ac:dyDescent="0.35">
      <c r="A126" s="2">
        <v>45649</v>
      </c>
      <c r="B126">
        <v>62.38</v>
      </c>
      <c r="C126" s="8">
        <f>IF(COUNTA($B$5:$B126)&lt;=C$1,AVERAGE($B$5:$B126),C$2*($B126-$C125)+$C125)</f>
        <v>62.756665888219366</v>
      </c>
      <c r="D126" s="8">
        <f>IF(COUNTA($B$5:$B126)&lt;=D$1,AVERAGE($B$5:$B126),D$2*($B126-$D125)+$D125)</f>
        <v>62.841622675703675</v>
      </c>
      <c r="E126" s="8">
        <f>IF(COUNTA($B$5:$B126)&lt;=E$1,AVERAGE($B$5:$B126),E$2*($B126-$E125)+$E125)</f>
        <v>63.381574669602969</v>
      </c>
      <c r="F126" s="7">
        <f t="shared" si="6"/>
        <v>-0.53995199389929383</v>
      </c>
      <c r="G126" s="7">
        <f>IF(COUNTA($F$5:$F126)&lt;=G$1,AVERAGE($F$5:$F126),G$2*($F126-$G125)+$G125)</f>
        <v>-0.60747528152427643</v>
      </c>
      <c r="H126" s="7">
        <f t="shared" si="7"/>
        <v>6.7523287624982609E-2</v>
      </c>
    </row>
    <row r="127" spans="1:8" x14ac:dyDescent="0.35">
      <c r="A127" s="2">
        <v>45650</v>
      </c>
      <c r="B127">
        <v>62.84</v>
      </c>
      <c r="C127" s="8">
        <f>IF(COUNTA($B$5:$B127)&lt;=C$1,AVERAGE($B$5:$B127),C$2*($B127-$C126)+$C126)</f>
        <v>62.773332710575495</v>
      </c>
      <c r="D127" s="8">
        <f>IF(COUNTA($B$5:$B127)&lt;=D$1,AVERAGE($B$5:$B127),D$2*($B127-$D126)+$D126)</f>
        <v>62.841373033287724</v>
      </c>
      <c r="E127" s="8">
        <f>IF(COUNTA($B$5:$B127)&lt;=E$1,AVERAGE($B$5:$B127),E$2*($B127-$E126)+$E126)</f>
        <v>63.341458027410155</v>
      </c>
      <c r="F127" s="7">
        <f t="shared" si="6"/>
        <v>-0.50008499412243168</v>
      </c>
      <c r="G127" s="7">
        <f>IF(COUNTA($F$5:$F127)&lt;=G$1,AVERAGE($F$5:$F127),G$2*($F127-$G126)+$G126)</f>
        <v>-0.58599722404390753</v>
      </c>
      <c r="H127" s="7">
        <f t="shared" si="7"/>
        <v>8.5912229921475847E-2</v>
      </c>
    </row>
    <row r="128" spans="1:8" x14ac:dyDescent="0.35">
      <c r="A128" s="2">
        <v>45652</v>
      </c>
      <c r="B128">
        <v>62.57</v>
      </c>
      <c r="C128" s="8">
        <f>IF(COUNTA($B$5:$B128)&lt;=C$1,AVERAGE($B$5:$B128),C$2*($B128-$C127)+$C127)</f>
        <v>62.732666168460398</v>
      </c>
      <c r="D128" s="8">
        <f>IF(COUNTA($B$5:$B128)&lt;=D$1,AVERAGE($B$5:$B128),D$2*($B128-$D127)+$D127)</f>
        <v>62.79962333585884</v>
      </c>
      <c r="E128" s="8">
        <f>IF(COUNTA($B$5:$B128)&lt;=E$1,AVERAGE($B$5:$B128),E$2*($B128-$E127)+$E127)</f>
        <v>63.284312988342734</v>
      </c>
      <c r="F128" s="7">
        <f t="shared" si="6"/>
        <v>-0.48468965248389395</v>
      </c>
      <c r="G128" s="7">
        <f>IF(COUNTA($F$5:$F128)&lt;=G$1,AVERAGE($F$5:$F128),G$2*($F128-$G127)+$G127)</f>
        <v>-0.56573570973190479</v>
      </c>
      <c r="H128" s="7">
        <f t="shared" si="7"/>
        <v>8.1046057248010839E-2</v>
      </c>
    </row>
    <row r="129" spans="1:8" x14ac:dyDescent="0.35">
      <c r="A129" s="2">
        <v>45653</v>
      </c>
      <c r="B129">
        <v>62.45</v>
      </c>
      <c r="C129" s="8">
        <f>IF(COUNTA($B$5:$B129)&lt;=C$1,AVERAGE($B$5:$B129),C$2*($B129-$C128)+$C128)</f>
        <v>62.676132934768319</v>
      </c>
      <c r="D129" s="8">
        <f>IF(COUNTA($B$5:$B129)&lt;=D$1,AVERAGE($B$5:$B129),D$2*($B129-$D128)+$D128)</f>
        <v>62.745835130342094</v>
      </c>
      <c r="E129" s="8">
        <f>IF(COUNTA($B$5:$B129)&lt;=E$1,AVERAGE($B$5:$B129),E$2*($B129-$E128)+$E128)</f>
        <v>63.222512026243272</v>
      </c>
      <c r="F129" s="7">
        <f t="shared" si="6"/>
        <v>-0.47667689590117845</v>
      </c>
      <c r="G129" s="7">
        <f>IF(COUNTA($F$5:$F129)&lt;=G$1,AVERAGE($F$5:$F129),G$2*($F129-$G128)+$G128)</f>
        <v>-0.54792394696575952</v>
      </c>
      <c r="H129" s="7">
        <f t="shared" si="7"/>
        <v>7.1247051064581068E-2</v>
      </c>
    </row>
    <row r="130" spans="1:8" x14ac:dyDescent="0.35">
      <c r="A130" s="2">
        <v>45656</v>
      </c>
      <c r="B130">
        <v>62.03</v>
      </c>
      <c r="C130" s="8">
        <f>IF(COUNTA($B$5:$B130)&lt;=C$1,AVERAGE($B$5:$B130),C$2*($B130-$C129)+$C129)</f>
        <v>62.546906347814655</v>
      </c>
      <c r="D130" s="8">
        <f>IF(COUNTA($B$5:$B130)&lt;=D$1,AVERAGE($B$5:$B130),D$2*($B130-$D129)+$D129)</f>
        <v>62.635706648751004</v>
      </c>
      <c r="E130" s="8">
        <f>IF(COUNTA($B$5:$B130)&lt;=E$1,AVERAGE($B$5:$B130),E$2*($B130-$E129)+$E129)</f>
        <v>63.134177802077105</v>
      </c>
      <c r="F130" s="7">
        <f t="shared" si="6"/>
        <v>-0.49847115332610059</v>
      </c>
      <c r="G130" s="7">
        <f>IF(COUNTA($F$5:$F130)&lt;=G$1,AVERAGE($F$5:$F130),G$2*($F130-$G129)+$G129)</f>
        <v>-0.53803338823782776</v>
      </c>
      <c r="H130" s="7">
        <f t="shared" si="7"/>
        <v>3.9562234911727168E-2</v>
      </c>
    </row>
    <row r="131" spans="1:8" x14ac:dyDescent="0.35">
      <c r="A131" s="2">
        <v>45657</v>
      </c>
      <c r="B131">
        <v>62.26</v>
      </c>
      <c r="C131" s="8">
        <f>IF(COUNTA($B$5:$B131)&lt;=C$1,AVERAGE($B$5:$B131),C$2*($B131-$C130)+$C130)</f>
        <v>62.489525078251724</v>
      </c>
      <c r="D131" s="8">
        <f>IF(COUNTA($B$5:$B131)&lt;=D$1,AVERAGE($B$5:$B131),D$2*($B131-$D130)+$D130)</f>
        <v>62.577905625866237</v>
      </c>
      <c r="E131" s="8">
        <f>IF(COUNTA($B$5:$B131)&lt;=E$1,AVERAGE($B$5:$B131),E$2*($B131-$E130)+$E130)</f>
        <v>63.069423890812132</v>
      </c>
      <c r="F131" s="7">
        <f t="shared" si="6"/>
        <v>-0.49151826494589557</v>
      </c>
      <c r="G131" s="7">
        <f>IF(COUNTA($F$5:$F131)&lt;=G$1,AVERAGE($F$5:$F131),G$2*($F131-$G130)+$G130)</f>
        <v>-0.52873036357944136</v>
      </c>
      <c r="H131" s="7">
        <f t="shared" si="7"/>
        <v>3.7212098633545798E-2</v>
      </c>
    </row>
    <row r="132" spans="1:8" x14ac:dyDescent="0.35">
      <c r="A132" s="2">
        <v>45659</v>
      </c>
      <c r="B132">
        <v>61.84</v>
      </c>
      <c r="C132" s="8">
        <f>IF(COUNTA($B$5:$B132)&lt;=C$1,AVERAGE($B$5:$B132),C$2*($B132-$C131)+$C131)</f>
        <v>62.35962006260138</v>
      </c>
      <c r="D132" s="8">
        <f>IF(COUNTA($B$5:$B132)&lt;=D$1,AVERAGE($B$5:$B132),D$2*($B132-$D131)+$D131)</f>
        <v>62.46438168342528</v>
      </c>
      <c r="E132" s="8">
        <f>IF(COUNTA($B$5:$B132)&lt;=E$1,AVERAGE($B$5:$B132),E$2*($B132-$E131)+$E131)</f>
        <v>62.978355454455681</v>
      </c>
      <c r="F132" s="7">
        <f t="shared" si="6"/>
        <v>-0.51397377103040043</v>
      </c>
      <c r="G132" s="7">
        <f>IF(COUNTA($F$5:$F132)&lt;=G$1,AVERAGE($F$5:$F132),G$2*($F132-$G131)+$G131)</f>
        <v>-0.52577904506963313</v>
      </c>
      <c r="H132" s="7">
        <f t="shared" si="7"/>
        <v>1.1805274039232705E-2</v>
      </c>
    </row>
    <row r="133" spans="1:8" x14ac:dyDescent="0.35">
      <c r="A133" s="2">
        <v>45660</v>
      </c>
      <c r="B133">
        <v>61.75</v>
      </c>
      <c r="C133" s="8">
        <f>IF(COUNTA($B$5:$B133)&lt;=C$1,AVERAGE($B$5:$B133),C$2*($B133-$C132)+$C132)</f>
        <v>62.237696050081105</v>
      </c>
      <c r="D133" s="8">
        <f>IF(COUNTA($B$5:$B133)&lt;=D$1,AVERAGE($B$5:$B133),D$2*($B133-$D132)+$D132)</f>
        <v>62.354476809052159</v>
      </c>
      <c r="E133" s="8">
        <f>IF(COUNTA($B$5:$B133)&lt;=E$1,AVERAGE($B$5:$B133),E$2*($B133-$E132)+$E132)</f>
        <v>62.887366161533038</v>
      </c>
      <c r="F133" s="7">
        <f t="shared" si="6"/>
        <v>-0.5328893524808791</v>
      </c>
      <c r="G133" s="7">
        <f>IF(COUNTA($F$5:$F133)&lt;=G$1,AVERAGE($F$5:$F133),G$2*($F133-$G132)+$G132)</f>
        <v>-0.52720110655188235</v>
      </c>
      <c r="H133" s="7">
        <f t="shared" si="7"/>
        <v>-5.6882459289967491E-3</v>
      </c>
    </row>
    <row r="134" spans="1:8" x14ac:dyDescent="0.35">
      <c r="A134" s="2">
        <v>45663</v>
      </c>
      <c r="B134">
        <v>60.81</v>
      </c>
      <c r="C134" s="8">
        <f>IF(COUNTA($B$5:$B134)&lt;=C$1,AVERAGE($B$5:$B134),C$2*($B134-$C133)+$C133)</f>
        <v>61.952156840064887</v>
      </c>
      <c r="D134" s="8">
        <f>IF(COUNTA($B$5:$B134)&lt;=D$1,AVERAGE($B$5:$B134),D$2*($B134-$D133)+$D133)</f>
        <v>62.116864992274905</v>
      </c>
      <c r="E134" s="8">
        <f>IF(COUNTA($B$5:$B134)&lt;=E$1,AVERAGE($B$5:$B134),E$2*($B134-$E133)+$E133)</f>
        <v>62.733487186604663</v>
      </c>
      <c r="F134" s="7">
        <f t="shared" si="6"/>
        <v>-0.61662219432975718</v>
      </c>
      <c r="G134" s="7">
        <f>IF(COUNTA($F$5:$F134)&lt;=G$1,AVERAGE($F$5:$F134),G$2*($F134-$G133)+$G133)</f>
        <v>-0.54508532410745736</v>
      </c>
      <c r="H134" s="7">
        <f t="shared" si="7"/>
        <v>-7.153687022229982E-2</v>
      </c>
    </row>
    <row r="135" spans="1:8" x14ac:dyDescent="0.35">
      <c r="A135" s="2">
        <v>45664</v>
      </c>
      <c r="B135">
        <v>60.84</v>
      </c>
      <c r="C135" s="8">
        <f>IF(COUNTA($B$5:$B135)&lt;=C$1,AVERAGE($B$5:$B135),C$2*($B135-$C134)+$C134)</f>
        <v>61.729725472051911</v>
      </c>
      <c r="D135" s="8">
        <f>IF(COUNTA($B$5:$B135)&lt;=D$1,AVERAGE($B$5:$B135),D$2*($B135-$D134)+$D134)</f>
        <v>61.920424224232612</v>
      </c>
      <c r="E135" s="8">
        <f>IF(COUNTA($B$5:$B135)&lt;=E$1,AVERAGE($B$5:$B135),E$2*($B135-$E134)+$E134)</f>
        <v>62.593228876485796</v>
      </c>
      <c r="F135" s="7">
        <f t="shared" si="6"/>
        <v>-0.67280465225318409</v>
      </c>
      <c r="G135" s="7">
        <f>IF(COUNTA($F$5:$F135)&lt;=G$1,AVERAGE($F$5:$F135),G$2*($F135-$G134)+$G134)</f>
        <v>-0.5706291897366027</v>
      </c>
      <c r="H135" s="7">
        <f t="shared" si="7"/>
        <v>-0.10217546251658138</v>
      </c>
    </row>
    <row r="136" spans="1:8" x14ac:dyDescent="0.35">
      <c r="A136" s="2">
        <v>45665</v>
      </c>
      <c r="B136">
        <v>61.71</v>
      </c>
      <c r="C136" s="8">
        <f>IF(COUNTA($B$5:$B136)&lt;=C$1,AVERAGE($B$5:$B136),C$2*($B136-$C135)+$C135)</f>
        <v>61.725780377641527</v>
      </c>
      <c r="D136" s="8">
        <f>IF(COUNTA($B$5:$B136)&lt;=D$1,AVERAGE($B$5:$B136),D$2*($B136-$D135)+$D135)</f>
        <v>61.888051266658366</v>
      </c>
      <c r="E136" s="8">
        <f>IF(COUNTA($B$5:$B136)&lt;=E$1,AVERAGE($B$5:$B136),E$2*($B136-$E135)+$E135)</f>
        <v>62.527804515264627</v>
      </c>
      <c r="F136" s="7">
        <f t="shared" si="6"/>
        <v>-0.63975324860626159</v>
      </c>
      <c r="G136" s="7">
        <f>IF(COUNTA($F$5:$F136)&lt;=G$1,AVERAGE($F$5:$F136),G$2*($F136-$G135)+$G135)</f>
        <v>-0.5844540015105345</v>
      </c>
      <c r="H136" s="7">
        <f t="shared" si="7"/>
        <v>-5.5299247095727089E-2</v>
      </c>
    </row>
    <row r="137" spans="1:8" x14ac:dyDescent="0.35">
      <c r="A137" s="2">
        <v>45667</v>
      </c>
      <c r="B137">
        <v>61.07</v>
      </c>
      <c r="C137" s="8">
        <f>IF(COUNTA($B$5:$B137)&lt;=C$1,AVERAGE($B$5:$B137),C$2*($B137-$C136)+$C136)</f>
        <v>61.594624302113225</v>
      </c>
      <c r="D137" s="8">
        <f>IF(COUNTA($B$5:$B137)&lt;=D$1,AVERAGE($B$5:$B137),D$2*($B137-$D136)+$D136)</f>
        <v>61.762197225634004</v>
      </c>
      <c r="E137" s="8">
        <f>IF(COUNTA($B$5:$B137)&lt;=E$1,AVERAGE($B$5:$B137),E$2*($B137-$E136)+$E136)</f>
        <v>62.419818995615394</v>
      </c>
      <c r="F137" s="7">
        <f t="shared" si="6"/>
        <v>-0.65762176998138955</v>
      </c>
      <c r="G137" s="7">
        <f>IF(COUNTA($F$5:$F137)&lt;=G$1,AVERAGE($F$5:$F137),G$2*($F137-$G136)+$G136)</f>
        <v>-0.59908755520470547</v>
      </c>
      <c r="H137" s="7">
        <f t="shared" si="7"/>
        <v>-5.8534214776684079E-2</v>
      </c>
    </row>
    <row r="138" spans="1:8" x14ac:dyDescent="0.35">
      <c r="A138" s="2">
        <v>45670</v>
      </c>
      <c r="B138">
        <v>61.65</v>
      </c>
      <c r="C138" s="8">
        <f>IF(COUNTA($B$5:$B138)&lt;=C$1,AVERAGE($B$5:$B138),C$2*($B138-$C137)+$C137)</f>
        <v>61.605699441690582</v>
      </c>
      <c r="D138" s="8">
        <f>IF(COUNTA($B$5:$B138)&lt;=D$1,AVERAGE($B$5:$B138),D$2*($B138-$D137)+$D137)</f>
        <v>61.744936113998001</v>
      </c>
      <c r="E138" s="8">
        <f>IF(COUNTA($B$5:$B138)&lt;=E$1,AVERAGE($B$5:$B138),E$2*($B138-$E137)+$E137)</f>
        <v>62.36279536631055</v>
      </c>
      <c r="F138" s="7">
        <f t="shared" si="6"/>
        <v>-0.61785925231254879</v>
      </c>
      <c r="G138" s="7">
        <f>IF(COUNTA($F$5:$F138)&lt;=G$1,AVERAGE($F$5:$F138),G$2*($F138-$G137)+$G137)</f>
        <v>-0.60284189462627413</v>
      </c>
      <c r="H138" s="7">
        <f t="shared" si="7"/>
        <v>-1.5017357686274657E-2</v>
      </c>
    </row>
    <row r="139" spans="1:8" x14ac:dyDescent="0.35">
      <c r="A139" s="2">
        <v>45671</v>
      </c>
      <c r="B139">
        <v>62.04</v>
      </c>
      <c r="C139" s="8">
        <f>IF(COUNTA($B$5:$B139)&lt;=C$1,AVERAGE($B$5:$B139),C$2*($B139-$C138)+$C138)</f>
        <v>61.692559553352467</v>
      </c>
      <c r="D139" s="8">
        <f>IF(COUNTA($B$5:$B139)&lt;=D$1,AVERAGE($B$5:$B139),D$2*($B139-$D138)+$D138)</f>
        <v>61.79033055799831</v>
      </c>
      <c r="E139" s="8">
        <f>IF(COUNTA($B$5:$B139)&lt;=E$1,AVERAGE($B$5:$B139),E$2*($B139-$E138)+$E138)</f>
        <v>62.338884598435698</v>
      </c>
      <c r="F139" s="7">
        <f t="shared" si="6"/>
        <v>-0.54855404043738787</v>
      </c>
      <c r="G139" s="7">
        <f>IF(COUNTA($F$5:$F139)&lt;=G$1,AVERAGE($F$5:$F139),G$2*($F139-$G138)+$G138)</f>
        <v>-0.59198432378849686</v>
      </c>
      <c r="H139" s="7">
        <f t="shared" si="7"/>
        <v>4.3430283351108989E-2</v>
      </c>
    </row>
    <row r="140" spans="1:8" x14ac:dyDescent="0.35">
      <c r="A140" s="2">
        <v>45672</v>
      </c>
      <c r="B140">
        <v>61.77</v>
      </c>
      <c r="C140" s="8">
        <f>IF(COUNTA($B$5:$B140)&lt;=C$1,AVERAGE($B$5:$B140),C$2*($B140-$C139)+$C139)</f>
        <v>61.708047642681976</v>
      </c>
      <c r="D140" s="8">
        <f>IF(COUNTA($B$5:$B140)&lt;=D$1,AVERAGE($B$5:$B140),D$2*($B140-$D139)+$D139)</f>
        <v>61.787202779844726</v>
      </c>
      <c r="E140" s="8">
        <f>IF(COUNTA($B$5:$B140)&lt;=E$1,AVERAGE($B$5:$B140),E$2*($B140-$E139)+$E139)</f>
        <v>62.296744998551574</v>
      </c>
      <c r="F140" s="7">
        <f t="shared" si="6"/>
        <v>-0.5095422187068479</v>
      </c>
      <c r="G140" s="7">
        <f>IF(COUNTA($F$5:$F140)&lt;=G$1,AVERAGE($F$5:$F140),G$2*($F140-$G139)+$G139)</f>
        <v>-0.57549590277216711</v>
      </c>
      <c r="H140" s="7">
        <f t="shared" si="7"/>
        <v>6.5953684065319207E-2</v>
      </c>
    </row>
    <row r="141" spans="1:8" x14ac:dyDescent="0.35">
      <c r="A141" s="2">
        <v>45673</v>
      </c>
      <c r="B141">
        <v>62.25</v>
      </c>
      <c r="C141" s="8">
        <f>IF(COUNTA($B$5:$B141)&lt;=C$1,AVERAGE($B$5:$B141),C$2*($B141-$C140)+$C140)</f>
        <v>61.816438114145583</v>
      </c>
      <c r="D141" s="8">
        <f>IF(COUNTA($B$5:$B141)&lt;=D$1,AVERAGE($B$5:$B141),D$2*($B141-$D140)+$D140)</f>
        <v>61.858402352176306</v>
      </c>
      <c r="E141" s="8">
        <f>IF(COUNTA($B$5:$B141)&lt;=E$1,AVERAGE($B$5:$B141),E$2*($B141-$E140)+$E140)</f>
        <v>62.293282406066275</v>
      </c>
      <c r="F141" s="7">
        <f t="shared" si="6"/>
        <v>-0.43488005388996953</v>
      </c>
      <c r="G141" s="7">
        <f>IF(COUNTA($F$5:$F141)&lt;=G$1,AVERAGE($F$5:$F141),G$2*($F141-$G140)+$G140)</f>
        <v>-0.54737273299572764</v>
      </c>
      <c r="H141" s="7">
        <f t="shared" si="7"/>
        <v>0.11249267910575811</v>
      </c>
    </row>
    <row r="142" spans="1:8" x14ac:dyDescent="0.35">
      <c r="A142" s="2">
        <v>45674</v>
      </c>
      <c r="B142">
        <v>62.71</v>
      </c>
      <c r="C142" s="8">
        <f>IF(COUNTA($B$5:$B142)&lt;=C$1,AVERAGE($B$5:$B142),C$2*($B142-$C141)+$C141)</f>
        <v>61.995150491316465</v>
      </c>
      <c r="D142" s="8">
        <f>IF(COUNTA($B$5:$B142)&lt;=D$1,AVERAGE($B$5:$B142),D$2*($B142-$D141)+$D141)</f>
        <v>61.989417374918411</v>
      </c>
      <c r="E142" s="8">
        <f>IF(COUNTA($B$5:$B142)&lt;=E$1,AVERAGE($B$5:$B142),E$2*($B142-$E141)+$E141)</f>
        <v>62.324150375987294</v>
      </c>
      <c r="F142" s="7">
        <f t="shared" si="6"/>
        <v>-0.3347330010688836</v>
      </c>
      <c r="G142" s="7">
        <f>IF(COUNTA($F$5:$F142)&lt;=G$1,AVERAGE($F$5:$F142),G$2*($F142-$G141)+$G141)</f>
        <v>-0.50484478661035881</v>
      </c>
      <c r="H142" s="7">
        <f t="shared" si="7"/>
        <v>0.17011178554147521</v>
      </c>
    </row>
    <row r="143" spans="1:8" x14ac:dyDescent="0.35">
      <c r="A143" s="2">
        <v>45678</v>
      </c>
      <c r="B143">
        <v>62.42</v>
      </c>
      <c r="C143" s="8">
        <f>IF(COUNTA($B$5:$B143)&lt;=C$1,AVERAGE($B$5:$B143),C$2*($B143-$C142)+$C142)</f>
        <v>62.080120393053171</v>
      </c>
      <c r="D143" s="8">
        <f>IF(COUNTA($B$5:$B143)&lt;=D$1,AVERAGE($B$5:$B143),D$2*($B143-$D142)+$D142)</f>
        <v>62.055660855700197</v>
      </c>
      <c r="E143" s="8">
        <f>IF(COUNTA($B$5:$B143)&lt;=E$1,AVERAGE($B$5:$B143),E$2*($B143-$E142)+$E142)</f>
        <v>62.331250348136386</v>
      </c>
      <c r="F143" s="7">
        <f t="shared" si="6"/>
        <v>-0.27558949243618969</v>
      </c>
      <c r="G143" s="7">
        <f>IF(COUNTA($F$5:$F143)&lt;=G$1,AVERAGE($F$5:$F143),G$2*($F143-$G142)+$G142)</f>
        <v>-0.458993727775525</v>
      </c>
      <c r="H143" s="7">
        <f t="shared" si="7"/>
        <v>0.18340423533933531</v>
      </c>
    </row>
    <row r="144" spans="1:8" x14ac:dyDescent="0.35">
      <c r="A144" s="2">
        <v>45679</v>
      </c>
      <c r="B144">
        <v>61.78</v>
      </c>
      <c r="C144" s="8">
        <f>IF(COUNTA($B$5:$B144)&lt;=C$1,AVERAGE($B$5:$B144),C$2*($B144-$C143)+$C143)</f>
        <v>62.02009631444254</v>
      </c>
      <c r="D144" s="8">
        <f>IF(COUNTA($B$5:$B144)&lt;=D$1,AVERAGE($B$5:$B144),D$2*($B144-$D143)+$D143)</f>
        <v>62.013251493284784</v>
      </c>
      <c r="E144" s="8">
        <f>IF(COUNTA($B$5:$B144)&lt;=E$1,AVERAGE($B$5:$B144),E$2*($B144-$E143)+$E143)</f>
        <v>62.290416989015171</v>
      </c>
      <c r="F144" s="7">
        <f t="shared" si="6"/>
        <v>-0.27716549573038662</v>
      </c>
      <c r="G144" s="7">
        <f>IF(COUNTA($F$5:$F144)&lt;=G$1,AVERAGE($F$5:$F144),G$2*($F144-$G143)+$G143)</f>
        <v>-0.42262808136649732</v>
      </c>
      <c r="H144" s="7">
        <f t="shared" si="7"/>
        <v>0.1454625856361107</v>
      </c>
    </row>
    <row r="145" spans="1:8" x14ac:dyDescent="0.35">
      <c r="A145" s="2">
        <v>45680</v>
      </c>
      <c r="B145">
        <v>61.53</v>
      </c>
      <c r="C145" s="8">
        <f>IF(COUNTA($B$5:$B145)&lt;=C$1,AVERAGE($B$5:$B145),C$2*($B145-$C144)+$C144)</f>
        <v>61.922077051554034</v>
      </c>
      <c r="D145" s="8">
        <f>IF(COUNTA($B$5:$B145)&lt;=D$1,AVERAGE($B$5:$B145),D$2*($B145-$D144)+$D144)</f>
        <v>61.93890510970251</v>
      </c>
      <c r="E145" s="8">
        <f>IF(COUNTA($B$5:$B145)&lt;=E$1,AVERAGE($B$5:$B145),E$2*($B145-$E144)+$E144)</f>
        <v>62.234089804643673</v>
      </c>
      <c r="F145" s="7">
        <f t="shared" ref="F145:F176" si="8">D145-E145</f>
        <v>-0.29518469494116317</v>
      </c>
      <c r="G145" s="7">
        <f>IF(COUNTA($F$5:$F145)&lt;=G$1,AVERAGE($F$5:$F145),G$2*($F145-$G144)+$G144)</f>
        <v>-0.3971394040814305</v>
      </c>
      <c r="H145" s="7">
        <f t="shared" ref="H145:H176" si="9">F145-G145</f>
        <v>0.10195470914026733</v>
      </c>
    </row>
    <row r="146" spans="1:8" x14ac:dyDescent="0.35">
      <c r="A146" s="2">
        <v>45681</v>
      </c>
      <c r="B146">
        <v>61.92</v>
      </c>
      <c r="C146" s="8">
        <f>IF(COUNTA($B$5:$B146)&lt;=C$1,AVERAGE($B$5:$B146),C$2*($B146-$C145)+$C145)</f>
        <v>61.921661641243226</v>
      </c>
      <c r="D146" s="8">
        <f>IF(COUNTA($B$5:$B146)&lt;=D$1,AVERAGE($B$5:$B146),D$2*($B146-$D145)+$D145)</f>
        <v>61.935996631286741</v>
      </c>
      <c r="E146" s="8">
        <f>IF(COUNTA($B$5:$B146)&lt;=E$1,AVERAGE($B$5:$B146),E$2*($B146-$E145)+$E145)</f>
        <v>62.210823893188589</v>
      </c>
      <c r="F146" s="7">
        <f t="shared" si="8"/>
        <v>-0.27482726190184792</v>
      </c>
      <c r="G146" s="7">
        <f>IF(COUNTA($F$5:$F146)&lt;=G$1,AVERAGE($F$5:$F146),G$2*($F146-$G145)+$G145)</f>
        <v>-0.372676975645514</v>
      </c>
      <c r="H146" s="7">
        <f t="shared" si="9"/>
        <v>9.7849713743666078E-2</v>
      </c>
    </row>
    <row r="147" spans="1:8" x14ac:dyDescent="0.35">
      <c r="A147" s="2">
        <v>45684</v>
      </c>
      <c r="B147">
        <v>63.87</v>
      </c>
      <c r="C147" s="8">
        <f>IF(COUNTA($B$5:$B147)&lt;=C$1,AVERAGE($B$5:$B147),C$2*($B147-$C146)+$C146)</f>
        <v>62.31132931299458</v>
      </c>
      <c r="D147" s="8">
        <f>IF(COUNTA($B$5:$B147)&lt;=D$1,AVERAGE($B$5:$B147),D$2*($B147-$D146)+$D146)</f>
        <v>62.233535611088783</v>
      </c>
      <c r="E147" s="8">
        <f>IF(COUNTA($B$5:$B147)&lt;=E$1,AVERAGE($B$5:$B147),E$2*($B147-$E146)+$E146)</f>
        <v>62.33372582702647</v>
      </c>
      <c r="F147" s="7">
        <f t="shared" si="8"/>
        <v>-0.10019021593768684</v>
      </c>
      <c r="G147" s="7">
        <f>IF(COUNTA($F$5:$F147)&lt;=G$1,AVERAGE($F$5:$F147),G$2*($F147-$G146)+$G146)</f>
        <v>-0.31817962370394859</v>
      </c>
      <c r="H147" s="7">
        <f t="shared" si="9"/>
        <v>0.21798940776626174</v>
      </c>
    </row>
    <row r="148" spans="1:8" x14ac:dyDescent="0.35">
      <c r="A148" s="2">
        <v>45685</v>
      </c>
      <c r="B148">
        <v>62.36</v>
      </c>
      <c r="C148" s="8">
        <f>IF(COUNTA($B$5:$B148)&lt;=C$1,AVERAGE($B$5:$B148),C$2*($B148-$C147)+$C147)</f>
        <v>62.321063450395663</v>
      </c>
      <c r="D148" s="8">
        <f>IF(COUNTA($B$5:$B148)&lt;=D$1,AVERAGE($B$5:$B148),D$2*($B148-$D147)+$D147)</f>
        <v>62.252991670921276</v>
      </c>
      <c r="E148" s="8">
        <f>IF(COUNTA($B$5:$B148)&lt;=E$1,AVERAGE($B$5:$B148),E$2*($B148-$E147)+$E147)</f>
        <v>62.335672062061548</v>
      </c>
      <c r="F148" s="7">
        <f t="shared" si="8"/>
        <v>-8.2680391140272036E-2</v>
      </c>
      <c r="G148" s="7">
        <f>IF(COUNTA($F$5:$F148)&lt;=G$1,AVERAGE($F$5:$F148),G$2*($F148-$G147)+$G147)</f>
        <v>-0.27107977719121329</v>
      </c>
      <c r="H148" s="7">
        <f t="shared" si="9"/>
        <v>0.18839938605094125</v>
      </c>
    </row>
    <row r="149" spans="1:8" x14ac:dyDescent="0.35">
      <c r="A149" s="2">
        <v>45686</v>
      </c>
      <c r="B149">
        <v>62.83</v>
      </c>
      <c r="C149" s="8">
        <f>IF(COUNTA($B$5:$B149)&lt;=C$1,AVERAGE($B$5:$B149),C$2*($B149-$C148)+$C148)</f>
        <v>62.422850760316528</v>
      </c>
      <c r="D149" s="8">
        <f>IF(COUNTA($B$5:$B149)&lt;=D$1,AVERAGE($B$5:$B149),D$2*($B149-$D148)+$D148)</f>
        <v>62.341762183087233</v>
      </c>
      <c r="E149" s="8">
        <f>IF(COUNTA($B$5:$B149)&lt;=E$1,AVERAGE($B$5:$B149),E$2*($B149-$E148)+$E148)</f>
        <v>62.372288946353287</v>
      </c>
      <c r="F149" s="7">
        <f t="shared" si="8"/>
        <v>-3.0526763266053081E-2</v>
      </c>
      <c r="G149" s="7">
        <f>IF(COUNTA($F$5:$F149)&lt;=G$1,AVERAGE($F$5:$F149),G$2*($F149-$G148)+$G148)</f>
        <v>-0.22296917440618125</v>
      </c>
      <c r="H149" s="7">
        <f t="shared" si="9"/>
        <v>0.19244241114012817</v>
      </c>
    </row>
    <row r="150" spans="1:8" x14ac:dyDescent="0.35">
      <c r="A150" s="2">
        <v>45687</v>
      </c>
      <c r="B150">
        <v>64.05</v>
      </c>
      <c r="C150" s="8">
        <f>IF(COUNTA($B$5:$B150)&lt;=C$1,AVERAGE($B$5:$B150),C$2*($B150-$C149)+$C149)</f>
        <v>62.748280608253225</v>
      </c>
      <c r="D150" s="8">
        <f>IF(COUNTA($B$5:$B150)&lt;=D$1,AVERAGE($B$5:$B150),D$2*($B150-$D149)+$D149)</f>
        <v>62.604568001073815</v>
      </c>
      <c r="E150" s="8">
        <f>IF(COUNTA($B$5:$B150)&lt;=E$1,AVERAGE($B$5:$B150),E$2*($B150-$E149)+$E149)</f>
        <v>62.496563839216009</v>
      </c>
      <c r="F150" s="7">
        <f t="shared" si="8"/>
        <v>0.10800416185780648</v>
      </c>
      <c r="G150" s="7">
        <f>IF(COUNTA($F$5:$F150)&lt;=G$1,AVERAGE($F$5:$F150),G$2*($F150-$G149)+$G149)</f>
        <v>-0.1567745071533837</v>
      </c>
      <c r="H150" s="7">
        <f t="shared" si="9"/>
        <v>0.26477866901119018</v>
      </c>
    </row>
    <row r="151" spans="1:8" x14ac:dyDescent="0.35">
      <c r="A151" s="2">
        <v>45688</v>
      </c>
      <c r="B151">
        <v>63.48</v>
      </c>
      <c r="C151" s="8">
        <f>IF(COUNTA($B$5:$B151)&lt;=C$1,AVERAGE($B$5:$B151),C$2*($B151-$C150)+$C150)</f>
        <v>62.894624486602581</v>
      </c>
      <c r="D151" s="8">
        <f>IF(COUNTA($B$5:$B151)&lt;=D$1,AVERAGE($B$5:$B151),D$2*($B151-$D150)+$D150)</f>
        <v>62.73924984706246</v>
      </c>
      <c r="E151" s="8">
        <f>IF(COUNTA($B$5:$B151)&lt;=E$1,AVERAGE($B$5:$B151),E$2*($B151-$E150)+$E150)</f>
        <v>62.569410962237043</v>
      </c>
      <c r="F151" s="7">
        <f t="shared" si="8"/>
        <v>0.16983888482541687</v>
      </c>
      <c r="G151" s="7">
        <f>IF(COUNTA($F$5:$F151)&lt;=G$1,AVERAGE($F$5:$F151),G$2*($F151-$G150)+$G150)</f>
        <v>-9.1451828757623588E-2</v>
      </c>
      <c r="H151" s="7">
        <f t="shared" si="9"/>
        <v>0.26129071358304046</v>
      </c>
    </row>
    <row r="152" spans="1:8" x14ac:dyDescent="0.35">
      <c r="A152" s="2">
        <v>45691</v>
      </c>
      <c r="B152">
        <v>63.35</v>
      </c>
      <c r="C152" s="8">
        <f>IF(COUNTA($B$5:$B152)&lt;=C$1,AVERAGE($B$5:$B152),C$2*($B152-$C151)+$C151)</f>
        <v>62.985699589282063</v>
      </c>
      <c r="D152" s="8">
        <f>IF(COUNTA($B$5:$B152)&lt;=D$1,AVERAGE($B$5:$B152),D$2*($B152-$D151)+$D151)</f>
        <v>62.833211409052851</v>
      </c>
      <c r="E152" s="8">
        <f>IF(COUNTA($B$5:$B152)&lt;=E$1,AVERAGE($B$5:$B152),E$2*($B152-$E151)+$E151)</f>
        <v>62.627232372441703</v>
      </c>
      <c r="F152" s="7">
        <f t="shared" si="8"/>
        <v>0.20597903661114714</v>
      </c>
      <c r="G152" s="7">
        <f>IF(COUNTA($F$5:$F152)&lt;=G$1,AVERAGE($F$5:$F152),G$2*($F152-$G151)+$G151)</f>
        <v>-3.1965655683869443E-2</v>
      </c>
      <c r="H152" s="7">
        <f t="shared" si="9"/>
        <v>0.23794469229501658</v>
      </c>
    </row>
    <row r="153" spans="1:8" x14ac:dyDescent="0.35">
      <c r="A153" s="2">
        <v>45692</v>
      </c>
      <c r="B153">
        <v>62.67</v>
      </c>
      <c r="C153" s="8">
        <f>IF(COUNTA($B$5:$B153)&lt;=C$1,AVERAGE($B$5:$B153),C$2*($B153-$C152)+$C152)</f>
        <v>62.922559671425653</v>
      </c>
      <c r="D153" s="8">
        <f>IF(COUNTA($B$5:$B153)&lt;=D$1,AVERAGE($B$5:$B153),D$2*($B153-$D152)+$D152)</f>
        <v>62.80810196150626</v>
      </c>
      <c r="E153" s="8">
        <f>IF(COUNTA($B$5:$B153)&lt;=E$1,AVERAGE($B$5:$B153),E$2*($B153-$E152)+$E152)</f>
        <v>62.630400344853427</v>
      </c>
      <c r="F153" s="7">
        <f t="shared" si="8"/>
        <v>0.17770161665283268</v>
      </c>
      <c r="G153" s="7">
        <f>IF(COUNTA($F$5:$F153)&lt;=G$1,AVERAGE($F$5:$F153),G$2*($F153-$G152)+$G152)</f>
        <v>9.9677987834709825E-3</v>
      </c>
      <c r="H153" s="7">
        <f t="shared" si="9"/>
        <v>0.1677338178693617</v>
      </c>
    </row>
    <row r="154" spans="1:8" x14ac:dyDescent="0.35">
      <c r="A154" s="2">
        <v>45693</v>
      </c>
      <c r="B154">
        <v>63.12</v>
      </c>
      <c r="C154" s="8">
        <f>IF(COUNTA($B$5:$B154)&lt;=C$1,AVERAGE($B$5:$B154),C$2*($B154-$C153)+$C153)</f>
        <v>62.962047737140523</v>
      </c>
      <c r="D154" s="8">
        <f>IF(COUNTA($B$5:$B154)&lt;=D$1,AVERAGE($B$5:$B154),D$2*($B154-$D153)+$D153)</f>
        <v>62.856086275120681</v>
      </c>
      <c r="E154" s="8">
        <f>IF(COUNTA($B$5:$B154)&lt;=E$1,AVERAGE($B$5:$B154),E$2*($B154-$E153)+$E153)</f>
        <v>62.666666985975397</v>
      </c>
      <c r="F154" s="7">
        <f t="shared" si="8"/>
        <v>0.18941928914528461</v>
      </c>
      <c r="G154" s="7">
        <f>IF(COUNTA($F$5:$F154)&lt;=G$1,AVERAGE($F$5:$F154),G$2*($F154-$G153)+$G153)</f>
        <v>4.585809685583371E-2</v>
      </c>
      <c r="H154" s="7">
        <f t="shared" si="9"/>
        <v>0.14356119228945091</v>
      </c>
    </row>
    <row r="155" spans="1:8" x14ac:dyDescent="0.35">
      <c r="A155" s="2">
        <v>45694</v>
      </c>
      <c r="B155">
        <v>63.36</v>
      </c>
      <c r="C155" s="8">
        <f>IF(COUNTA($B$5:$B155)&lt;=C$1,AVERAGE($B$5:$B155),C$2*($B155-$C154)+$C154)</f>
        <v>63.041638189712415</v>
      </c>
      <c r="D155" s="8">
        <f>IF(COUNTA($B$5:$B155)&lt;=D$1,AVERAGE($B$5:$B155),D$2*($B155-$D154)+$D154)</f>
        <v>62.933611463563651</v>
      </c>
      <c r="E155" s="8">
        <f>IF(COUNTA($B$5:$B155)&lt;=E$1,AVERAGE($B$5:$B155),E$2*($B155-$E154)+$E154)</f>
        <v>62.718024987014253</v>
      </c>
      <c r="F155" s="7">
        <f t="shared" si="8"/>
        <v>0.21558647654939733</v>
      </c>
      <c r="G155" s="7">
        <f>IF(COUNTA($F$5:$F155)&lt;=G$1,AVERAGE($F$5:$F155),G$2*($F155-$G154)+$G154)</f>
        <v>7.9803772794546438E-2</v>
      </c>
      <c r="H155" s="7">
        <f t="shared" si="9"/>
        <v>0.13578270375485091</v>
      </c>
    </row>
    <row r="156" spans="1:8" x14ac:dyDescent="0.35">
      <c r="A156" s="2">
        <v>45695</v>
      </c>
      <c r="B156">
        <v>63.84</v>
      </c>
      <c r="C156" s="8">
        <f>IF(COUNTA($B$5:$B156)&lt;=C$1,AVERAGE($B$5:$B156),C$2*($B156-$C155)+$C155)</f>
        <v>63.201310551769936</v>
      </c>
      <c r="D156" s="8">
        <f>IF(COUNTA($B$5:$B156)&lt;=D$1,AVERAGE($B$5:$B156),D$2*($B156-$D155)+$D155)</f>
        <v>63.073055853784631</v>
      </c>
      <c r="E156" s="8">
        <f>IF(COUNTA($B$5:$B156)&lt;=E$1,AVERAGE($B$5:$B156),E$2*($B156-$E155)+$E155)</f>
        <v>62.801134247235417</v>
      </c>
      <c r="F156" s="7">
        <f t="shared" si="8"/>
        <v>0.27192160654921338</v>
      </c>
      <c r="G156" s="7">
        <f>IF(COUNTA($F$5:$F156)&lt;=G$1,AVERAGE($F$5:$F156),G$2*($F156-$G155)+$G155)</f>
        <v>0.11822733954547983</v>
      </c>
      <c r="H156" s="7">
        <f t="shared" si="9"/>
        <v>0.15369426700373356</v>
      </c>
    </row>
    <row r="157" spans="1:8" x14ac:dyDescent="0.35">
      <c r="A157" s="2">
        <v>45698</v>
      </c>
      <c r="B157">
        <v>64.55</v>
      </c>
      <c r="C157" s="8">
        <f>IF(COUNTA($B$5:$B157)&lt;=C$1,AVERAGE($B$5:$B157),C$2*($B157-$C156)+$C156)</f>
        <v>63.471048441415945</v>
      </c>
      <c r="D157" s="8">
        <f>IF(COUNTA($B$5:$B157)&lt;=D$1,AVERAGE($B$5:$B157),D$2*($B157-$D156)+$D156)</f>
        <v>63.300278030125455</v>
      </c>
      <c r="E157" s="8">
        <f>IF(COUNTA($B$5:$B157)&lt;=E$1,AVERAGE($B$5:$B157),E$2*($B157-$E156)+$E156)</f>
        <v>62.930679858551315</v>
      </c>
      <c r="F157" s="7">
        <f t="shared" si="8"/>
        <v>0.36959817157413966</v>
      </c>
      <c r="G157" s="7">
        <f>IF(COUNTA($F$5:$F157)&lt;=G$1,AVERAGE($F$5:$F157),G$2*($F157-$G156)+$G156)</f>
        <v>0.1685015059512118</v>
      </c>
      <c r="H157" s="7">
        <f t="shared" si="9"/>
        <v>0.20109666562292786</v>
      </c>
    </row>
    <row r="158" spans="1:8" x14ac:dyDescent="0.35">
      <c r="A158" s="2">
        <v>45699</v>
      </c>
      <c r="B158">
        <v>67.599999999999994</v>
      </c>
      <c r="C158" s="8">
        <f>IF(COUNTA($B$5:$B158)&lt;=C$1,AVERAGE($B$5:$B158),C$2*($B158-$C157)+$C157)</f>
        <v>64.296838753132761</v>
      </c>
      <c r="D158" s="8">
        <f>IF(COUNTA($B$5:$B158)&lt;=D$1,AVERAGE($B$5:$B158),D$2*($B158-$D157)+$D157)</f>
        <v>63.961773717798458</v>
      </c>
      <c r="E158" s="8">
        <f>IF(COUNTA($B$5:$B158)&lt;=E$1,AVERAGE($B$5:$B158),E$2*($B158-$E157)+$E157)</f>
        <v>63.276555424584551</v>
      </c>
      <c r="F158" s="7">
        <f t="shared" si="8"/>
        <v>0.68521829321390726</v>
      </c>
      <c r="G158" s="7">
        <f>IF(COUNTA($F$5:$F158)&lt;=G$1,AVERAGE($F$5:$F158),G$2*($F158-$G157)+$G157)</f>
        <v>0.27184486340375091</v>
      </c>
      <c r="H158" s="7">
        <f t="shared" si="9"/>
        <v>0.41337342981015635</v>
      </c>
    </row>
    <row r="159" spans="1:8" x14ac:dyDescent="0.35">
      <c r="A159" s="2">
        <v>45700</v>
      </c>
      <c r="B159">
        <v>68.709999999999994</v>
      </c>
      <c r="C159" s="8">
        <f>IF(COUNTA($B$5:$B159)&lt;=C$1,AVERAGE($B$5:$B159),C$2*($B159-$C158)+$C158)</f>
        <v>65.179471002506205</v>
      </c>
      <c r="D159" s="8">
        <f>IF(COUNTA($B$5:$B159)&lt;=D$1,AVERAGE($B$5:$B159),D$2*($B159-$D158)+$D158)</f>
        <v>64.692270068906382</v>
      </c>
      <c r="E159" s="8">
        <f>IF(COUNTA($B$5:$B159)&lt;=E$1,AVERAGE($B$5:$B159),E$2*($B159-$E158)+$E158)</f>
        <v>63.67903280054125</v>
      </c>
      <c r="F159" s="7">
        <f t="shared" si="8"/>
        <v>1.0132372683651312</v>
      </c>
      <c r="G159" s="7">
        <f>IF(COUNTA($F$5:$F159)&lt;=G$1,AVERAGE($F$5:$F159),G$2*($F159-$G158)+$G158)</f>
        <v>0.42012334439602694</v>
      </c>
      <c r="H159" s="7">
        <f t="shared" si="9"/>
        <v>0.59311392396910423</v>
      </c>
    </row>
    <row r="160" spans="1:8" x14ac:dyDescent="0.35">
      <c r="A160" s="2">
        <v>45701</v>
      </c>
      <c r="B160">
        <v>69.5</v>
      </c>
      <c r="C160" s="8">
        <f>IF(COUNTA($B$5:$B160)&lt;=C$1,AVERAGE($B$5:$B160),C$2*($B160-$C159)+$C159)</f>
        <v>66.043576802004964</v>
      </c>
      <c r="D160" s="8">
        <f>IF(COUNTA($B$5:$B160)&lt;=D$1,AVERAGE($B$5:$B160),D$2*($B160-$D159)+$D159)</f>
        <v>65.431920827536175</v>
      </c>
      <c r="E160" s="8">
        <f>IF(COUNTA($B$5:$B160)&lt;=E$1,AVERAGE($B$5:$B160),E$2*($B160-$E159)+$E159)</f>
        <v>64.110215556056716</v>
      </c>
      <c r="F160" s="7">
        <f t="shared" si="8"/>
        <v>1.321705271479459</v>
      </c>
      <c r="G160" s="7">
        <f>IF(COUNTA($F$5:$F160)&lt;=G$1,AVERAGE($F$5:$F160),G$2*($F160-$G159)+$G159)</f>
        <v>0.60043972981271332</v>
      </c>
      <c r="H160" s="7">
        <f t="shared" si="9"/>
        <v>0.72126554166674572</v>
      </c>
    </row>
    <row r="161" spans="1:8" x14ac:dyDescent="0.35">
      <c r="A161" s="2">
        <v>45702</v>
      </c>
      <c r="B161">
        <v>68.87</v>
      </c>
      <c r="C161" s="8">
        <f>IF(COUNTA($B$5:$B161)&lt;=C$1,AVERAGE($B$5:$B161),C$2*($B161-$C160)+$C160)</f>
        <v>66.608861441603977</v>
      </c>
      <c r="D161" s="8">
        <f>IF(COUNTA($B$5:$B161)&lt;=D$1,AVERAGE($B$5:$B161),D$2*($B161-$D160)+$D160)</f>
        <v>65.960856084838298</v>
      </c>
      <c r="E161" s="8">
        <f>IF(COUNTA($B$5:$B161)&lt;=E$1,AVERAGE($B$5:$B161),E$2*($B161-$E160)+$E160)</f>
        <v>64.462792181533999</v>
      </c>
      <c r="F161" s="7">
        <f t="shared" si="8"/>
        <v>1.4980639033042991</v>
      </c>
      <c r="G161" s="7">
        <f>IF(COUNTA($F$5:$F161)&lt;=G$1,AVERAGE($F$5:$F161),G$2*($F161-$G160)+$G160)</f>
        <v>0.77996456451103047</v>
      </c>
      <c r="H161" s="7">
        <f t="shared" si="9"/>
        <v>0.71809933879326859</v>
      </c>
    </row>
    <row r="162" spans="1:8" x14ac:dyDescent="0.35">
      <c r="A162" s="2">
        <v>45706</v>
      </c>
      <c r="B162">
        <v>69.05</v>
      </c>
      <c r="C162" s="8">
        <f>IF(COUNTA($B$5:$B162)&lt;=C$1,AVERAGE($B$5:$B162),C$2*($B162-$C161)+$C161)</f>
        <v>67.097089153283179</v>
      </c>
      <c r="D162" s="8">
        <f>IF(COUNTA($B$5:$B162)&lt;=D$1,AVERAGE($B$5:$B162),D$2*($B162-$D161)+$D161)</f>
        <v>66.436108994863176</v>
      </c>
      <c r="E162" s="8">
        <f>IF(COUNTA($B$5:$B162)&lt;=E$1,AVERAGE($B$5:$B162),E$2*($B162-$E161)+$E161)</f>
        <v>64.802585353272221</v>
      </c>
      <c r="F162" s="7">
        <f t="shared" si="8"/>
        <v>1.6335236415909549</v>
      </c>
      <c r="G162" s="7">
        <f>IF(COUNTA($F$5:$F162)&lt;=G$1,AVERAGE($F$5:$F162),G$2*($F162-$G161)+$G161)</f>
        <v>0.95067637992701537</v>
      </c>
      <c r="H162" s="7">
        <f t="shared" si="9"/>
        <v>0.6828472616639395</v>
      </c>
    </row>
    <row r="163" spans="1:8" x14ac:dyDescent="0.35">
      <c r="A163" s="2">
        <v>45707</v>
      </c>
      <c r="B163">
        <v>70.069999999999993</v>
      </c>
      <c r="C163" s="8">
        <f>IF(COUNTA($B$5:$B163)&lt;=C$1,AVERAGE($B$5:$B163),C$2*($B163-$C162)+$C162)</f>
        <v>67.691671322626547</v>
      </c>
      <c r="D163" s="8">
        <f>IF(COUNTA($B$5:$B163)&lt;=D$1,AVERAGE($B$5:$B163),D$2*($B163-$D162)+$D162)</f>
        <v>66.995169149499603</v>
      </c>
      <c r="E163" s="8">
        <f>IF(COUNTA($B$5:$B163)&lt;=E$1,AVERAGE($B$5:$B163),E$2*($B163-$E162)+$E162)</f>
        <v>65.192764215992796</v>
      </c>
      <c r="F163" s="7">
        <f t="shared" si="8"/>
        <v>1.8024049335068071</v>
      </c>
      <c r="G163" s="7">
        <f>IF(COUNTA($F$5:$F163)&lt;=G$1,AVERAGE($F$5:$F163),G$2*($F163-$G162)+$G162)</f>
        <v>1.1210220906429738</v>
      </c>
      <c r="H163" s="7">
        <f t="shared" si="9"/>
        <v>0.68138284286383333</v>
      </c>
    </row>
    <row r="164" spans="1:8" x14ac:dyDescent="0.35">
      <c r="A164" s="2">
        <v>45708</v>
      </c>
      <c r="B164">
        <v>70.040000000000006</v>
      </c>
      <c r="C164" s="8">
        <f>IF(COUNTA($B$5:$B164)&lt;=C$1,AVERAGE($B$5:$B164),C$2*($B164-$C163)+$C163)</f>
        <v>68.161337058101239</v>
      </c>
      <c r="D164" s="8">
        <f>IF(COUNTA($B$5:$B164)&lt;=D$1,AVERAGE($B$5:$B164),D$2*($B164-$D163)+$D163)</f>
        <v>67.46360466496121</v>
      </c>
      <c r="E164" s="8">
        <f>IF(COUNTA($B$5:$B164)&lt;=E$1,AVERAGE($B$5:$B164),E$2*($B164-$E163)+$E163)</f>
        <v>65.551818718511853</v>
      </c>
      <c r="F164" s="7">
        <f t="shared" si="8"/>
        <v>1.9117859464493563</v>
      </c>
      <c r="G164" s="7">
        <f>IF(COUNTA($F$5:$F164)&lt;=G$1,AVERAGE($F$5:$F164),G$2*($F164-$G163)+$G163)</f>
        <v>1.2791748618042502</v>
      </c>
      <c r="H164" s="7">
        <f t="shared" si="9"/>
        <v>0.63261108464510607</v>
      </c>
    </row>
    <row r="165" spans="1:8" x14ac:dyDescent="0.35">
      <c r="A165" s="2">
        <v>45709</v>
      </c>
      <c r="B165">
        <v>71.349999999999994</v>
      </c>
      <c r="C165" s="8">
        <f>IF(COUNTA($B$5:$B165)&lt;=C$1,AVERAGE($B$5:$B165),C$2*($B165-$C164)+$C164)</f>
        <v>68.799069646480987</v>
      </c>
      <c r="D165" s="8">
        <f>IF(COUNTA($B$5:$B165)&lt;=D$1,AVERAGE($B$5:$B165),D$2*($B165-$D164)+$D164)</f>
        <v>68.061511639582562</v>
      </c>
      <c r="E165" s="8">
        <f>IF(COUNTA($B$5:$B165)&lt;=E$1,AVERAGE($B$5:$B165),E$2*($B165-$E164)+$E164)</f>
        <v>65.981313628251712</v>
      </c>
      <c r="F165" s="7">
        <f t="shared" si="8"/>
        <v>2.0801980113308502</v>
      </c>
      <c r="G165" s="7">
        <f>IF(COUNTA($F$5:$F165)&lt;=G$1,AVERAGE($F$5:$F165),G$2*($F165-$G164)+$G164)</f>
        <v>1.4393794917095701</v>
      </c>
      <c r="H165" s="7">
        <f t="shared" si="9"/>
        <v>0.64081851962128011</v>
      </c>
    </row>
    <row r="166" spans="1:8" x14ac:dyDescent="0.35">
      <c r="A166" s="2">
        <v>45712</v>
      </c>
      <c r="B166">
        <v>70.59</v>
      </c>
      <c r="C166" s="8">
        <f>IF(COUNTA($B$5:$B166)&lt;=C$1,AVERAGE($B$5:$B166),C$2*($B166-$C165)+$C165)</f>
        <v>69.157255717184796</v>
      </c>
      <c r="D166" s="8">
        <f>IF(COUNTA($B$5:$B166)&lt;=D$1,AVERAGE($B$5:$B166),D$2*($B166-$D165)+$D165)</f>
        <v>68.450509848877559</v>
      </c>
      <c r="E166" s="8">
        <f>IF(COUNTA($B$5:$B166)&lt;=E$1,AVERAGE($B$5:$B166),E$2*($B166-$E165)+$E165)</f>
        <v>66.322697803936776</v>
      </c>
      <c r="F166" s="7">
        <f t="shared" si="8"/>
        <v>2.1278120449407822</v>
      </c>
      <c r="G166" s="7">
        <f>IF(COUNTA($F$5:$F166)&lt;=G$1,AVERAGE($F$5:$F166),G$2*($F166-$G165)+$G165)</f>
        <v>1.5770660023558125</v>
      </c>
      <c r="H166" s="7">
        <f t="shared" si="9"/>
        <v>0.55074604258496973</v>
      </c>
    </row>
    <row r="167" spans="1:8" x14ac:dyDescent="0.35">
      <c r="A167" s="2">
        <v>45713</v>
      </c>
      <c r="B167">
        <v>71.489999999999995</v>
      </c>
      <c r="C167" s="8">
        <f>IF(COUNTA($B$5:$B167)&lt;=C$1,AVERAGE($B$5:$B167),C$2*($B167-$C166)+$C166)</f>
        <v>69.623804573747833</v>
      </c>
      <c r="D167" s="8">
        <f>IF(COUNTA($B$5:$B167)&lt;=D$1,AVERAGE($B$5:$B167),D$2*($B167-$D166)+$D166)</f>
        <v>68.918123718281009</v>
      </c>
      <c r="E167" s="8">
        <f>IF(COUNTA($B$5:$B167)&lt;=E$1,AVERAGE($B$5:$B167),E$2*($B167-$E166)+$E166)</f>
        <v>66.705460929571089</v>
      </c>
      <c r="F167" s="7">
        <f t="shared" si="8"/>
        <v>2.2126627887099204</v>
      </c>
      <c r="G167" s="7">
        <f>IF(COUNTA($F$5:$F167)&lt;=G$1,AVERAGE($F$5:$F167),G$2*($F167-$G166)+$G166)</f>
        <v>1.7041853596266341</v>
      </c>
      <c r="H167" s="7">
        <f t="shared" si="9"/>
        <v>0.5084774290832863</v>
      </c>
    </row>
    <row r="168" spans="1:8" x14ac:dyDescent="0.35">
      <c r="A168" s="2">
        <v>45714</v>
      </c>
      <c r="B168">
        <v>70.8</v>
      </c>
      <c r="C168" s="8">
        <f>IF(COUNTA($B$5:$B168)&lt;=C$1,AVERAGE($B$5:$B168),C$2*($B168-$C167)+$C167)</f>
        <v>69.85904365899826</v>
      </c>
      <c r="D168" s="8">
        <f>IF(COUNTA($B$5:$B168)&lt;=D$1,AVERAGE($B$5:$B168),D$2*($B168-$D167)+$D167)</f>
        <v>69.207643146237771</v>
      </c>
      <c r="E168" s="8">
        <f>IF(COUNTA($B$5:$B168)&lt;=E$1,AVERAGE($B$5:$B168),E$2*($B168-$E167)+$E167)</f>
        <v>67.008760119973232</v>
      </c>
      <c r="F168" s="7">
        <f t="shared" si="8"/>
        <v>2.1988830262645394</v>
      </c>
      <c r="G168" s="7">
        <f>IF(COUNTA($F$5:$F168)&lt;=G$1,AVERAGE($F$5:$F168),G$2*($F168-$G167)+$G167)</f>
        <v>1.8031248929542152</v>
      </c>
      <c r="H168" s="7">
        <f t="shared" si="9"/>
        <v>0.39575813331032417</v>
      </c>
    </row>
    <row r="169" spans="1:8" x14ac:dyDescent="0.35">
      <c r="A169" s="2">
        <v>45715</v>
      </c>
      <c r="B169">
        <v>70.87</v>
      </c>
      <c r="C169" s="8">
        <f>IF(COUNTA($B$5:$B169)&lt;=C$1,AVERAGE($B$5:$B169),C$2*($B169-$C168)+$C168)</f>
        <v>70.061234927198612</v>
      </c>
      <c r="D169" s="8">
        <f>IF(COUNTA($B$5:$B169)&lt;=D$1,AVERAGE($B$5:$B169),D$2*($B169-$D168)+$D168)</f>
        <v>69.463390354508888</v>
      </c>
      <c r="E169" s="8">
        <f>IF(COUNTA($B$5:$B169)&lt;=E$1,AVERAGE($B$5:$B169),E$2*($B169-$E168)+$E168)</f>
        <v>67.294777888864104</v>
      </c>
      <c r="F169" s="7">
        <f t="shared" si="8"/>
        <v>2.1686124656447845</v>
      </c>
      <c r="G169" s="7">
        <f>IF(COUNTA($F$5:$F169)&lt;=G$1,AVERAGE($F$5:$F169),G$2*($F169-$G168)+$G168)</f>
        <v>1.876222407492329</v>
      </c>
      <c r="H169" s="7">
        <f t="shared" si="9"/>
        <v>0.29239005815245545</v>
      </c>
    </row>
    <row r="170" spans="1:8" x14ac:dyDescent="0.35">
      <c r="A170" s="2">
        <v>45716</v>
      </c>
      <c r="B170">
        <v>71.209999999999994</v>
      </c>
      <c r="C170" s="8">
        <f>IF(COUNTA($B$5:$B170)&lt;=C$1,AVERAGE($B$5:$B170),C$2*($B170-$C169)+$C169)</f>
        <v>70.290987941758885</v>
      </c>
      <c r="D170" s="8">
        <f>IF(COUNTA($B$5:$B170)&lt;=D$1,AVERAGE($B$5:$B170),D$2*($B170-$D169)+$D169)</f>
        <v>69.732099530738296</v>
      </c>
      <c r="E170" s="8">
        <f>IF(COUNTA($B$5:$B170)&lt;=E$1,AVERAGE($B$5:$B170),E$2*($B170-$E169)+$E169)</f>
        <v>67.584794341540842</v>
      </c>
      <c r="F170" s="7">
        <f t="shared" si="8"/>
        <v>2.1473051891974535</v>
      </c>
      <c r="G170" s="7">
        <f>IF(COUNTA($F$5:$F170)&lt;=G$1,AVERAGE($F$5:$F170),G$2*($F170-$G169)+$G169)</f>
        <v>1.9304389638333539</v>
      </c>
      <c r="H170" s="7">
        <f t="shared" si="9"/>
        <v>0.21686622536409961</v>
      </c>
    </row>
    <row r="171" spans="1:8" x14ac:dyDescent="0.35">
      <c r="A171" s="2">
        <v>45719</v>
      </c>
      <c r="B171">
        <v>72.319999999999993</v>
      </c>
      <c r="C171" s="8">
        <f>IF(COUNTA($B$5:$B171)&lt;=C$1,AVERAGE($B$5:$B171),C$2*($B171-$C170)+$C170)</f>
        <v>70.69679035340711</v>
      </c>
      <c r="D171" s="8">
        <f>IF(COUNTA($B$5:$B171)&lt;=D$1,AVERAGE($B$5:$B171),D$2*($B171-$D170)+$D170)</f>
        <v>70.130238064470859</v>
      </c>
      <c r="E171" s="8">
        <f>IF(COUNTA($B$5:$B171)&lt;=E$1,AVERAGE($B$5:$B171),E$2*($B171-$E170)+$E170)</f>
        <v>67.935550316241518</v>
      </c>
      <c r="F171" s="7">
        <f t="shared" si="8"/>
        <v>2.1946877482293417</v>
      </c>
      <c r="G171" s="7">
        <f>IF(COUNTA($F$5:$F171)&lt;=G$1,AVERAGE($F$5:$F171),G$2*($F171-$G170)+$G170)</f>
        <v>1.9832887207125514</v>
      </c>
      <c r="H171" s="7">
        <f t="shared" si="9"/>
        <v>0.21139902751679029</v>
      </c>
    </row>
    <row r="172" spans="1:8" x14ac:dyDescent="0.35">
      <c r="A172" s="2">
        <v>45720</v>
      </c>
      <c r="B172">
        <v>70.19</v>
      </c>
      <c r="C172" s="8">
        <f>IF(COUNTA($B$5:$B172)&lt;=C$1,AVERAGE($B$5:$B172),C$2*($B172-$C171)+$C171)</f>
        <v>70.595432282725682</v>
      </c>
      <c r="D172" s="8">
        <f>IF(COUNTA($B$5:$B172)&lt;=D$1,AVERAGE($B$5:$B172),D$2*($B172-$D171)+$D171)</f>
        <v>70.139432208398418</v>
      </c>
      <c r="E172" s="8">
        <f>IF(COUNTA($B$5:$B172)&lt;=E$1,AVERAGE($B$5:$B172),E$2*($B172-$E171)+$E171)</f>
        <v>68.102546589112521</v>
      </c>
      <c r="F172" s="7">
        <f t="shared" si="8"/>
        <v>2.0368856192858971</v>
      </c>
      <c r="G172" s="7">
        <f>IF(COUNTA($F$5:$F172)&lt;=G$1,AVERAGE($F$5:$F172),G$2*($F172-$G171)+$G171)</f>
        <v>1.9940081004272205</v>
      </c>
      <c r="H172" s="7">
        <f t="shared" si="9"/>
        <v>4.2877518858676522E-2</v>
      </c>
    </row>
    <row r="173" spans="1:8" x14ac:dyDescent="0.35">
      <c r="A173" s="2">
        <v>45721</v>
      </c>
      <c r="B173">
        <v>70.08</v>
      </c>
      <c r="C173" s="8">
        <f>IF(COUNTA($B$5:$B173)&lt;=C$1,AVERAGE($B$5:$B173),C$2*($B173-$C172)+$C172)</f>
        <v>70.492345826180539</v>
      </c>
      <c r="D173" s="8">
        <f>IF(COUNTA($B$5:$B173)&lt;=D$1,AVERAGE($B$5:$B173),D$2*($B173-$D172)+$D172)</f>
        <v>70.130288791721739</v>
      </c>
      <c r="E173" s="8">
        <f>IF(COUNTA($B$5:$B173)&lt;=E$1,AVERAGE($B$5:$B173),E$2*($B173-$E172)+$E172)</f>
        <v>68.249024619548635</v>
      </c>
      <c r="F173" s="7">
        <f t="shared" si="8"/>
        <v>1.881264172173104</v>
      </c>
      <c r="G173" s="7">
        <f>IF(COUNTA($F$5:$F173)&lt;=G$1,AVERAGE($F$5:$F173),G$2*($F173-$G172)+$G172)</f>
        <v>1.9714593147763972</v>
      </c>
      <c r="H173" s="7">
        <f t="shared" si="9"/>
        <v>-9.0195142603293199E-2</v>
      </c>
    </row>
    <row r="174" spans="1:8" x14ac:dyDescent="0.35">
      <c r="A174" s="2">
        <v>45722</v>
      </c>
      <c r="B174">
        <v>70.459999999999994</v>
      </c>
      <c r="C174" s="8">
        <f>IF(COUNTA($B$5:$B174)&lt;=C$1,AVERAGE($B$5:$B174),C$2*($B174-$C173)+$C173)</f>
        <v>70.485876660944427</v>
      </c>
      <c r="D174" s="8">
        <f>IF(COUNTA($B$5:$B174)&lt;=D$1,AVERAGE($B$5:$B174),D$2*($B174-$D173)+$D173)</f>
        <v>70.181013592995313</v>
      </c>
      <c r="E174" s="8">
        <f>IF(COUNTA($B$5:$B174)&lt;=E$1,AVERAGE($B$5:$B174),E$2*($B174-$E173)+$E173)</f>
        <v>68.412800573656142</v>
      </c>
      <c r="F174" s="7">
        <f t="shared" si="8"/>
        <v>1.7682130193391714</v>
      </c>
      <c r="G174" s="7">
        <f>IF(COUNTA($F$5:$F174)&lt;=G$1,AVERAGE($F$5:$F174),G$2*($F174-$G173)+$G173)</f>
        <v>1.930810055688952</v>
      </c>
      <c r="H174" s="7">
        <f t="shared" si="9"/>
        <v>-0.16259703634978062</v>
      </c>
    </row>
    <row r="175" spans="1:8" x14ac:dyDescent="0.35">
      <c r="A175" s="2">
        <v>45723</v>
      </c>
      <c r="B175">
        <v>71.430000000000007</v>
      </c>
      <c r="C175" s="8">
        <f>IF(COUNTA($B$5:$B175)&lt;=C$1,AVERAGE($B$5:$B175),C$2*($B175-$C174)+$C174)</f>
        <v>70.674701328755546</v>
      </c>
      <c r="D175" s="8">
        <f>IF(COUNTA($B$5:$B175)&lt;=D$1,AVERAGE($B$5:$B175),D$2*($B175-$D174)+$D174)</f>
        <v>70.373165347919112</v>
      </c>
      <c r="E175" s="8">
        <f>IF(COUNTA($B$5:$B175)&lt;=E$1,AVERAGE($B$5:$B175),E$2*($B175-$E174)+$E174)</f>
        <v>68.63629682745939</v>
      </c>
      <c r="F175" s="7">
        <f t="shared" si="8"/>
        <v>1.7368685204597227</v>
      </c>
      <c r="G175" s="7">
        <f>IF(COUNTA($F$5:$F175)&lt;=G$1,AVERAGE($F$5:$F175),G$2*($F175-$G174)+$G174)</f>
        <v>1.8920217486431061</v>
      </c>
      <c r="H175" s="7">
        <f t="shared" si="9"/>
        <v>-0.1551532281833834</v>
      </c>
    </row>
    <row r="176" spans="1:8" x14ac:dyDescent="0.35">
      <c r="A176" s="2">
        <v>45726</v>
      </c>
      <c r="B176">
        <v>71.45</v>
      </c>
      <c r="C176" s="8">
        <f>IF(COUNTA($B$5:$B176)&lt;=C$1,AVERAGE($B$5:$B176),C$2*($B176-$C175)+$C175)</f>
        <v>70.82976106300444</v>
      </c>
      <c r="D176" s="8">
        <f>IF(COUNTA($B$5:$B176)&lt;=D$1,AVERAGE($B$5:$B176),D$2*($B176-$D175)+$D175)</f>
        <v>70.538832217470016</v>
      </c>
      <c r="E176" s="8">
        <f>IF(COUNTA($B$5:$B176)&lt;=E$1,AVERAGE($B$5:$B176),E$2*($B176-$E175)+$E175)</f>
        <v>68.844719284684615</v>
      </c>
      <c r="F176" s="7">
        <f t="shared" si="8"/>
        <v>1.6941129327854014</v>
      </c>
      <c r="G176" s="7">
        <f>IF(COUNTA($F$5:$F176)&lt;=G$1,AVERAGE($F$5:$F176),G$2*($F176-$G175)+$G175)</f>
        <v>1.8524399854715652</v>
      </c>
      <c r="H176" s="7">
        <f t="shared" si="9"/>
        <v>-0.15832705268616376</v>
      </c>
    </row>
    <row r="177" spans="1:8" x14ac:dyDescent="0.35">
      <c r="A177" s="2">
        <v>45727</v>
      </c>
      <c r="B177">
        <v>71.040000000000006</v>
      </c>
      <c r="C177" s="8">
        <f>IF(COUNTA($B$5:$B177)&lt;=C$1,AVERAGE($B$5:$B177),C$2*($B177-$C176)+$C176)</f>
        <v>70.871808850403553</v>
      </c>
      <c r="D177" s="8">
        <f>IF(COUNTA($B$5:$B177)&lt;=D$1,AVERAGE($B$5:$B177),D$2*($B177-$D176)+$D176)</f>
        <v>70.615934953243865</v>
      </c>
      <c r="E177" s="8">
        <f>IF(COUNTA($B$5:$B177)&lt;=E$1,AVERAGE($B$5:$B177),E$2*($B177-$E176)+$E176)</f>
        <v>69.007332671004278</v>
      </c>
      <c r="F177" s="7">
        <f t="shared" ref="F177:F192" si="10">D177-E177</f>
        <v>1.6086022822395876</v>
      </c>
      <c r="G177" s="7">
        <f>IF(COUNTA($F$5:$F177)&lt;=G$1,AVERAGE($F$5:$F177),G$2*($F177-$G176)+$G176)</f>
        <v>1.8036724448251698</v>
      </c>
      <c r="H177" s="7">
        <f t="shared" ref="H177:H192" si="11">F177-G177</f>
        <v>-0.19507016258558219</v>
      </c>
    </row>
    <row r="178" spans="1:8" x14ac:dyDescent="0.35">
      <c r="A178" s="2">
        <v>45728</v>
      </c>
      <c r="B178">
        <v>69.94</v>
      </c>
      <c r="C178" s="8">
        <f>IF(COUNTA($B$5:$B178)&lt;=C$1,AVERAGE($B$5:$B178),C$2*($B178-$C177)+$C177)</f>
        <v>70.685447080322845</v>
      </c>
      <c r="D178" s="8">
        <f>IF(COUNTA($B$5:$B178)&lt;=D$1,AVERAGE($B$5:$B178),D$2*($B178-$D177)+$D177)</f>
        <v>70.51194496043712</v>
      </c>
      <c r="E178" s="8">
        <f>IF(COUNTA($B$5:$B178)&lt;=E$1,AVERAGE($B$5:$B178),E$2*($B178-$E177)+$E177)</f>
        <v>69.076419139818782</v>
      </c>
      <c r="F178" s="7">
        <f t="shared" si="10"/>
        <v>1.4355258206183379</v>
      </c>
      <c r="G178" s="7">
        <f>IF(COUNTA($F$5:$F178)&lt;=G$1,AVERAGE($F$5:$F178),G$2*($F178-$G177)+$G177)</f>
        <v>1.7300431199838033</v>
      </c>
      <c r="H178" s="7">
        <f t="shared" si="11"/>
        <v>-0.29451729936546545</v>
      </c>
    </row>
    <row r="179" spans="1:8" x14ac:dyDescent="0.35">
      <c r="A179" s="2">
        <v>45729</v>
      </c>
      <c r="B179">
        <v>69.62</v>
      </c>
      <c r="C179" s="8">
        <f>IF(COUNTA($B$5:$B179)&lt;=C$1,AVERAGE($B$5:$B179),C$2*($B179-$C178)+$C178)</f>
        <v>70.472357664258283</v>
      </c>
      <c r="D179" s="8">
        <f>IF(COUNTA($B$5:$B179)&lt;=D$1,AVERAGE($B$5:$B179),D$2*($B179-$D178)+$D178)</f>
        <v>70.374722658831416</v>
      </c>
      <c r="E179" s="8">
        <f>IF(COUNTA($B$5:$B179)&lt;=E$1,AVERAGE($B$5:$B179),E$2*($B179-$E178)+$E178)</f>
        <v>69.116684388721097</v>
      </c>
      <c r="F179" s="7">
        <f t="shared" si="10"/>
        <v>1.258038270110319</v>
      </c>
      <c r="G179" s="7">
        <f>IF(COUNTA($F$5:$F179)&lt;=G$1,AVERAGE($F$5:$F179),G$2*($F179-$G178)+$G178)</f>
        <v>1.6356421500091065</v>
      </c>
      <c r="H179" s="7">
        <f t="shared" si="11"/>
        <v>-0.37760387989878752</v>
      </c>
    </row>
    <row r="180" spans="1:8" x14ac:dyDescent="0.35">
      <c r="A180" s="2">
        <v>45730</v>
      </c>
      <c r="B180">
        <v>69.16</v>
      </c>
      <c r="C180" s="8">
        <f>IF(COUNTA($B$5:$B180)&lt;=C$1,AVERAGE($B$5:$B180),C$2*($B180-$C179)+$C179)</f>
        <v>70.20988613140662</v>
      </c>
      <c r="D180" s="8">
        <f>IF(COUNTA($B$5:$B180)&lt;=D$1,AVERAGE($B$5:$B180),D$2*($B180-$D179)+$D179)</f>
        <v>70.187842249780431</v>
      </c>
      <c r="E180" s="8">
        <f>IF(COUNTA($B$5:$B180)&lt;=E$1,AVERAGE($B$5:$B180),E$2*($B180-$E179)+$E179)</f>
        <v>69.119892952519535</v>
      </c>
      <c r="F180" s="7">
        <f t="shared" si="10"/>
        <v>1.0679492972608955</v>
      </c>
      <c r="G180" s="7">
        <f>IF(COUNTA($F$5:$F180)&lt;=G$1,AVERAGE($F$5:$F180),G$2*($F180-$G179)+$G179)</f>
        <v>1.5221035794594644</v>
      </c>
      <c r="H180" s="7">
        <f t="shared" si="11"/>
        <v>-0.4541542821985689</v>
      </c>
    </row>
    <row r="181" spans="1:8" x14ac:dyDescent="0.35">
      <c r="A181" s="2">
        <v>45733</v>
      </c>
      <c r="B181">
        <v>70.12</v>
      </c>
      <c r="C181" s="8">
        <f>IF(COUNTA($B$5:$B181)&lt;=C$1,AVERAGE($B$5:$B181),C$2*($B181-$C180)+$C180)</f>
        <v>70.191908905125302</v>
      </c>
      <c r="D181" s="8">
        <f>IF(COUNTA($B$5:$B181)&lt;=D$1,AVERAGE($B$5:$B181),D$2*($B181-$D180)+$D180)</f>
        <v>70.177404980583447</v>
      </c>
      <c r="E181" s="8">
        <f>IF(COUNTA($B$5:$B181)&lt;=E$1,AVERAGE($B$5:$B181),E$2*($B181-$E180)+$E180)</f>
        <v>69.193974956036612</v>
      </c>
      <c r="F181" s="7">
        <f t="shared" si="10"/>
        <v>0.98343002454683415</v>
      </c>
      <c r="G181" s="7">
        <f>IF(COUNTA($F$5:$F181)&lt;=G$1,AVERAGE($F$5:$F181),G$2*($F181-$G180)+$G180)</f>
        <v>1.4143688684769384</v>
      </c>
      <c r="H181" s="7">
        <f t="shared" si="11"/>
        <v>-0.43093884393010429</v>
      </c>
    </row>
    <row r="182" spans="1:8" x14ac:dyDescent="0.35">
      <c r="A182" s="2">
        <v>45734</v>
      </c>
      <c r="B182">
        <v>69.38</v>
      </c>
      <c r="C182" s="8">
        <f>IF(COUNTA($B$5:$B182)&lt;=C$1,AVERAGE($B$5:$B182),C$2*($B182-$C181)+$C181)</f>
        <v>70.029527124100241</v>
      </c>
      <c r="D182" s="8">
        <f>IF(COUNTA($B$5:$B182)&lt;=D$1,AVERAGE($B$5:$B182),D$2*($B182-$D181)+$D181)</f>
        <v>70.054727291262921</v>
      </c>
      <c r="E182" s="8">
        <f>IF(COUNTA($B$5:$B182)&lt;=E$1,AVERAGE($B$5:$B182),E$2*($B182-$E181)+$E181)</f>
        <v>69.207754588922782</v>
      </c>
      <c r="F182" s="7">
        <f t="shared" si="10"/>
        <v>0.84697270234013899</v>
      </c>
      <c r="G182" s="7">
        <f>IF(COUNTA($F$5:$F182)&lt;=G$1,AVERAGE($F$5:$F182),G$2*($F182-$G181)+$G181)</f>
        <v>1.3008896352495785</v>
      </c>
      <c r="H182" s="7">
        <f t="shared" si="11"/>
        <v>-0.45391693290943946</v>
      </c>
    </row>
    <row r="183" spans="1:8" x14ac:dyDescent="0.35">
      <c r="A183" s="2">
        <v>45735</v>
      </c>
      <c r="B183">
        <v>69.28</v>
      </c>
      <c r="C183" s="8">
        <f>IF(COUNTA($B$5:$B183)&lt;=C$1,AVERAGE($B$5:$B183),C$2*($B183-$C182)+$C182)</f>
        <v>69.879621699280193</v>
      </c>
      <c r="D183" s="8">
        <f>IF(COUNTA($B$5:$B183)&lt;=D$1,AVERAGE($B$5:$B183),D$2*($B183-$D182)+$D182)</f>
        <v>69.935538477222465</v>
      </c>
      <c r="E183" s="8">
        <f>IF(COUNTA($B$5:$B183)&lt;=E$1,AVERAGE($B$5:$B183),E$2*($B183-$E182)+$E182)</f>
        <v>69.213106100854432</v>
      </c>
      <c r="F183" s="7">
        <f t="shared" si="10"/>
        <v>0.72243237636803315</v>
      </c>
      <c r="G183" s="7">
        <f>IF(COUNTA($F$5:$F183)&lt;=G$1,AVERAGE($F$5:$F183),G$2*($F183-$G182)+$G182)</f>
        <v>1.1851981834732694</v>
      </c>
      <c r="H183" s="7">
        <f t="shared" si="11"/>
        <v>-0.46276580710523629</v>
      </c>
    </row>
    <row r="184" spans="1:8" x14ac:dyDescent="0.35">
      <c r="A184" s="2">
        <v>45736</v>
      </c>
      <c r="B184">
        <v>69.709999999999994</v>
      </c>
      <c r="C184" s="8">
        <f>IF(COUNTA($B$5:$B184)&lt;=C$1,AVERAGE($B$5:$B184),C$2*($B184-$C183)+$C183)</f>
        <v>69.84569735942415</v>
      </c>
      <c r="D184" s="8">
        <f>IF(COUNTA($B$5:$B184)&lt;=D$1,AVERAGE($B$5:$B184),D$2*($B184-$D183)+$D183)</f>
        <v>69.900840249957469</v>
      </c>
      <c r="E184" s="8">
        <f>IF(COUNTA($B$5:$B184)&lt;=E$1,AVERAGE($B$5:$B184),E$2*($B184-$E183)+$E183)</f>
        <v>69.249913056346699</v>
      </c>
      <c r="F184" s="7">
        <f t="shared" si="10"/>
        <v>0.65092719361076945</v>
      </c>
      <c r="G184" s="7">
        <f>IF(COUNTA($F$5:$F184)&lt;=G$1,AVERAGE($F$5:$F184),G$2*($F184-$G183)+$G183)</f>
        <v>1.0783439855007695</v>
      </c>
      <c r="H184" s="7">
        <f t="shared" si="11"/>
        <v>-0.42741679189000004</v>
      </c>
    </row>
    <row r="185" spans="1:8" x14ac:dyDescent="0.35">
      <c r="A185" s="2">
        <v>45737</v>
      </c>
      <c r="B185">
        <v>68.67</v>
      </c>
      <c r="C185" s="8">
        <f>IF(COUNTA($B$5:$B185)&lt;=C$1,AVERAGE($B$5:$B185),C$2*($B185-$C184)+$C184)</f>
        <v>69.610557887539315</v>
      </c>
      <c r="D185" s="8">
        <f>IF(COUNTA($B$5:$B185)&lt;=D$1,AVERAGE($B$5:$B185),D$2*($B185-$D184)+$D184)</f>
        <v>69.711480211502476</v>
      </c>
      <c r="E185" s="8">
        <f>IF(COUNTA($B$5:$B185)&lt;=E$1,AVERAGE($B$5:$B185),E$2*($B185-$E184)+$E184)</f>
        <v>69.206956533654349</v>
      </c>
      <c r="F185" s="7">
        <f t="shared" si="10"/>
        <v>0.50452367784812679</v>
      </c>
      <c r="G185" s="7">
        <f>IF(COUNTA($F$5:$F185)&lt;=G$1,AVERAGE($F$5:$F185),G$2*($F185-$G184)+$G184)</f>
        <v>0.96357992397024095</v>
      </c>
      <c r="H185" s="7">
        <f t="shared" si="11"/>
        <v>-0.45905624612211415</v>
      </c>
    </row>
    <row r="186" spans="1:8" x14ac:dyDescent="0.35">
      <c r="A186" s="2">
        <v>45740</v>
      </c>
      <c r="B186">
        <v>68.95</v>
      </c>
      <c r="C186" s="8">
        <f>IF(COUNTA($B$5:$B186)&lt;=C$1,AVERAGE($B$5:$B186),C$2*($B186-$C185)+$C185)</f>
        <v>69.478446310031458</v>
      </c>
      <c r="D186" s="8">
        <f>IF(COUNTA($B$5:$B186)&lt;=D$1,AVERAGE($B$5:$B186),D$2*($B186-$D185)+$D185)</f>
        <v>69.594329409732865</v>
      </c>
      <c r="E186" s="8">
        <f>IF(COUNTA($B$5:$B186)&lt;=E$1,AVERAGE($B$5:$B186),E$2*($B186-$E185)+$E185)</f>
        <v>69.18792271634662</v>
      </c>
      <c r="F186" s="7">
        <f t="shared" si="10"/>
        <v>0.40640669338624491</v>
      </c>
      <c r="G186" s="7">
        <f>IF(COUNTA($F$5:$F186)&lt;=G$1,AVERAGE($F$5:$F186),G$2*($F186-$G185)+$G185)</f>
        <v>0.85214527785344174</v>
      </c>
      <c r="H186" s="7">
        <f t="shared" si="11"/>
        <v>-0.44573858446719683</v>
      </c>
    </row>
    <row r="187" spans="1:8" x14ac:dyDescent="0.35">
      <c r="A187" s="2">
        <v>45741</v>
      </c>
      <c r="B187">
        <v>68.81</v>
      </c>
      <c r="C187" s="8">
        <f>IF(COUNTA($B$5:$B187)&lt;=C$1,AVERAGE($B$5:$B187),C$2*($B187-$C186)+$C186)</f>
        <v>69.344757048025173</v>
      </c>
      <c r="D187" s="8">
        <f>IF(COUNTA($B$5:$B187)&lt;=D$1,AVERAGE($B$5:$B187),D$2*($B187-$D186)+$D186)</f>
        <v>69.473663346697037</v>
      </c>
      <c r="E187" s="8">
        <f>IF(COUNTA($B$5:$B187)&lt;=E$1,AVERAGE($B$5:$B187),E$2*($B187-$E186)+$E186)</f>
        <v>69.15992844106168</v>
      </c>
      <c r="F187" s="7">
        <f t="shared" si="10"/>
        <v>0.31373490563535711</v>
      </c>
      <c r="G187" s="7">
        <f>IF(COUNTA($F$5:$F187)&lt;=G$1,AVERAGE($F$5:$F187),G$2*($F187-$G186)+$G186)</f>
        <v>0.74446320340982486</v>
      </c>
      <c r="H187" s="7">
        <f t="shared" si="11"/>
        <v>-0.43072829777446775</v>
      </c>
    </row>
    <row r="188" spans="1:8" x14ac:dyDescent="0.35">
      <c r="A188" s="2">
        <v>45742</v>
      </c>
      <c r="B188">
        <v>70.02</v>
      </c>
      <c r="C188" s="8">
        <f>IF(COUNTA($B$5:$B188)&lt;=C$1,AVERAGE($B$5:$B188),C$2*($B188-$C187)+$C187)</f>
        <v>69.479805638420132</v>
      </c>
      <c r="D188" s="8">
        <f>IF(COUNTA($B$5:$B188)&lt;=D$1,AVERAGE($B$5:$B188),D$2*($B188-$D187)+$D187)</f>
        <v>69.557715139512879</v>
      </c>
      <c r="E188" s="8">
        <f>IF(COUNTA($B$5:$B188)&lt;=E$1,AVERAGE($B$5:$B188),E$2*($B188-$E187)+$E187)</f>
        <v>69.223637445427485</v>
      </c>
      <c r="F188" s="7">
        <f t="shared" si="10"/>
        <v>0.33407769408539423</v>
      </c>
      <c r="G188" s="7">
        <f>IF(COUNTA($F$5:$F188)&lt;=G$1,AVERAGE($F$5:$F188),G$2*($F188-$G187)+$G187)</f>
        <v>0.66238610154493871</v>
      </c>
      <c r="H188" s="7">
        <f t="shared" si="11"/>
        <v>-0.32830840745954448</v>
      </c>
    </row>
    <row r="189" spans="1:8" x14ac:dyDescent="0.35">
      <c r="A189" s="2">
        <v>45743</v>
      </c>
      <c r="B189">
        <v>70.739999999999995</v>
      </c>
      <c r="C189" s="8">
        <f>IF(COUNTA($B$5:$B189)&lt;=C$1,AVERAGE($B$5:$B189),C$2*($B189-$C188)+$C188)</f>
        <v>69.73184451073611</v>
      </c>
      <c r="D189" s="8">
        <f>IF(COUNTA($B$5:$B189)&lt;=D$1,AVERAGE($B$5:$B189),D$2*($B189-$D188)+$D188)</f>
        <v>69.739605118049354</v>
      </c>
      <c r="E189" s="8">
        <f>IF(COUNTA($B$5:$B189)&lt;=E$1,AVERAGE($B$5:$B189),E$2*($B189-$E188)+$E188)</f>
        <v>69.33596059761804</v>
      </c>
      <c r="F189" s="7">
        <f t="shared" si="10"/>
        <v>0.40364452043131394</v>
      </c>
      <c r="G189" s="7">
        <f>IF(COUNTA($F$5:$F189)&lt;=G$1,AVERAGE($F$5:$F189),G$2*($F189-$G188)+$G188)</f>
        <v>0.6106377853222138</v>
      </c>
      <c r="H189" s="7">
        <f t="shared" si="11"/>
        <v>-0.20699326489089986</v>
      </c>
    </row>
    <row r="190" spans="1:8" x14ac:dyDescent="0.35">
      <c r="A190" s="2">
        <v>45744</v>
      </c>
      <c r="B190">
        <v>70.37</v>
      </c>
      <c r="C190" s="8">
        <f>IF(COUNTA($B$5:$B190)&lt;=C$1,AVERAGE($B$5:$B190),C$2*($B190-$C189)+$C189)</f>
        <v>69.859475608588895</v>
      </c>
      <c r="D190" s="8">
        <f>IF(COUNTA($B$5:$B190)&lt;=D$1,AVERAGE($B$5:$B190),D$2*($B190-$D189)+$D189)</f>
        <v>69.836588946041758</v>
      </c>
      <c r="E190" s="8">
        <f>IF(COUNTA($B$5:$B190)&lt;=E$1,AVERAGE($B$5:$B190),E$2*($B190-$E189)+$E189)</f>
        <v>69.412556108905591</v>
      </c>
      <c r="F190" s="7">
        <f t="shared" si="10"/>
        <v>0.42403283713616702</v>
      </c>
      <c r="G190" s="7">
        <f>IF(COUNTA($F$5:$F190)&lt;=G$1,AVERAGE($F$5:$F190),G$2*($F190-$G189)+$G189)</f>
        <v>0.57331679568500449</v>
      </c>
      <c r="H190" s="7">
        <f t="shared" si="11"/>
        <v>-0.14928395854883747</v>
      </c>
    </row>
    <row r="191" spans="1:8" x14ac:dyDescent="0.35">
      <c r="A191" s="2">
        <v>45746</v>
      </c>
      <c r="B191">
        <v>71.62</v>
      </c>
      <c r="C191" s="8">
        <f>IF(COUNTA($B$5:$B191)&lt;=C$1,AVERAGE($B$5:$B191),C$2*($B191-$C190)+$C190)</f>
        <v>70.211580486871114</v>
      </c>
      <c r="D191" s="8">
        <f>IF(COUNTA($B$5:$B191)&lt;=D$1,AVERAGE($B$5:$B191),D$2*($B191-$D190)+$D190)</f>
        <v>70.110959877419944</v>
      </c>
      <c r="E191" s="8">
        <f>IF(COUNTA($B$5:$B191)&lt;=E$1,AVERAGE($B$5:$B191),E$2*($B191-$E190)+$E190)</f>
        <v>69.57607047120888</v>
      </c>
      <c r="F191" s="7">
        <f t="shared" si="10"/>
        <v>0.53488940621106451</v>
      </c>
      <c r="G191" s="7">
        <f>IF(COUNTA($F$5:$F191)&lt;=G$1,AVERAGE($F$5:$F191),G$2*($F191-$G190)+$G190)</f>
        <v>0.56563131779021647</v>
      </c>
      <c r="H191" s="7">
        <f t="shared" si="11"/>
        <v>-3.0741911579151959E-2</v>
      </c>
    </row>
    <row r="192" spans="1:8" x14ac:dyDescent="0.35">
      <c r="A192" s="2">
        <v>45747</v>
      </c>
      <c r="B192">
        <v>71.87</v>
      </c>
      <c r="C192" s="8">
        <f>IF(COUNTA($B$5:$B192)&lt;=C$1,AVERAGE($B$5:$B192),C$2*($B192-$C191)+$C191)</f>
        <v>70.543264389496898</v>
      </c>
      <c r="D192" s="8">
        <f>IF(COUNTA($B$5:$B192)&lt;=D$1,AVERAGE($B$5:$B192),D$2*($B192-$D191)+$D191)</f>
        <v>70.381581434739957</v>
      </c>
      <c r="E192" s="8">
        <f>IF(COUNTA($B$5:$B192)&lt;=E$1,AVERAGE($B$5:$B192),E$2*($B192-$E191)+$E191)</f>
        <v>69.745991177045255</v>
      </c>
      <c r="F192" s="7">
        <f t="shared" si="10"/>
        <v>0.63559025769470168</v>
      </c>
      <c r="G192" s="7">
        <f>IF(COUNTA($F$5:$F192)&lt;=G$1,AVERAGE($F$5:$F192),G$2*($F192-$G191)+$G191)</f>
        <v>0.57962310577111353</v>
      </c>
      <c r="H192" s="7">
        <f t="shared" si="11"/>
        <v>5.5967151923588143E-2</v>
      </c>
    </row>
    <row r="193" spans="1:8" x14ac:dyDescent="0.35">
      <c r="A193" s="9"/>
      <c r="C193" s="8"/>
      <c r="D193" s="8"/>
      <c r="E193" s="8"/>
      <c r="F193" s="7"/>
      <c r="G193" s="7"/>
      <c r="H193" s="7"/>
    </row>
    <row r="194" spans="1:8" x14ac:dyDescent="0.35">
      <c r="A194" s="9"/>
      <c r="C194" s="8"/>
      <c r="D194" s="8"/>
      <c r="E194" s="8"/>
      <c r="F194" s="7"/>
      <c r="G194" s="7"/>
      <c r="H194" s="7"/>
    </row>
    <row r="195" spans="1:8" x14ac:dyDescent="0.35">
      <c r="A195" s="6">
        <f>COUNT(A5:A192)</f>
        <v>188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AFA-0D95-4CF8-BE8C-7389EF7E6D30}">
  <dimension ref="A1:I189"/>
  <sheetViews>
    <sheetView zoomScale="68" zoomScaleNormal="68" workbookViewId="0">
      <selection activeCell="X27" sqref="X27"/>
    </sheetView>
  </sheetViews>
  <sheetFormatPr defaultRowHeight="14" x14ac:dyDescent="0.35"/>
  <cols>
    <col min="1" max="1" width="11.81640625" style="12" bestFit="1" customWidth="1"/>
    <col min="2" max="2" width="7.453125" style="12" bestFit="1" customWidth="1"/>
    <col min="3" max="3" width="7.7265625" style="12" bestFit="1" customWidth="1"/>
    <col min="4" max="5" width="6.453125" style="12" bestFit="1" customWidth="1"/>
    <col min="6" max="9" width="12.7265625" style="12" bestFit="1" customWidth="1"/>
    <col min="10" max="16384" width="8.7265625" style="12"/>
  </cols>
  <sheetData>
    <row r="1" spans="1:9" ht="14.5" x14ac:dyDescent="0.35">
      <c r="A1" t="s">
        <v>0</v>
      </c>
      <c r="B1" t="s">
        <v>1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</row>
    <row r="2" spans="1:9" ht="14.5" x14ac:dyDescent="0.35">
      <c r="A2" s="2">
        <v>45474</v>
      </c>
      <c r="B2">
        <v>63.15</v>
      </c>
    </row>
    <row r="3" spans="1:9" ht="14.5" x14ac:dyDescent="0.35">
      <c r="A3" s="2">
        <v>45475</v>
      </c>
      <c r="B3">
        <v>63.33</v>
      </c>
      <c r="C3" s="12">
        <f t="shared" ref="C3:C66" si="0">B3-B2</f>
        <v>0.17999999999999972</v>
      </c>
      <c r="D3" s="12">
        <f t="shared" ref="D3:D66" si="1">IF(C3&gt;0,C3,0)</f>
        <v>0.17999999999999972</v>
      </c>
      <c r="E3" s="12">
        <f t="shared" ref="E3:E66" si="2">IF(C3&lt;0,-C3,0)</f>
        <v>0</v>
      </c>
    </row>
    <row r="4" spans="1:9" ht="14.5" x14ac:dyDescent="0.35">
      <c r="A4" s="2">
        <v>45477</v>
      </c>
      <c r="B4">
        <v>63.76</v>
      </c>
      <c r="C4" s="12">
        <f t="shared" si="0"/>
        <v>0.42999999999999972</v>
      </c>
      <c r="D4" s="12">
        <f t="shared" si="1"/>
        <v>0.42999999999999972</v>
      </c>
      <c r="E4" s="12">
        <f t="shared" si="2"/>
        <v>0</v>
      </c>
    </row>
    <row r="5" spans="1:9" ht="14.5" x14ac:dyDescent="0.35">
      <c r="A5" s="2">
        <v>45480</v>
      </c>
      <c r="B5">
        <v>62.96</v>
      </c>
      <c r="C5" s="12">
        <f t="shared" si="0"/>
        <v>-0.79999999999999716</v>
      </c>
      <c r="D5" s="12">
        <f t="shared" si="1"/>
        <v>0</v>
      </c>
      <c r="E5" s="12">
        <f t="shared" si="2"/>
        <v>0.79999999999999716</v>
      </c>
    </row>
    <row r="6" spans="1:9" ht="14.5" x14ac:dyDescent="0.35">
      <c r="A6" s="2">
        <v>45481</v>
      </c>
      <c r="B6">
        <v>62.69</v>
      </c>
      <c r="C6" s="12">
        <f t="shared" si="0"/>
        <v>-0.27000000000000313</v>
      </c>
      <c r="D6" s="12">
        <f t="shared" si="1"/>
        <v>0</v>
      </c>
      <c r="E6" s="12">
        <f t="shared" si="2"/>
        <v>0.27000000000000313</v>
      </c>
    </row>
    <row r="7" spans="1:9" ht="14.5" x14ac:dyDescent="0.35">
      <c r="A7" s="2">
        <v>45482</v>
      </c>
      <c r="B7">
        <v>62.83</v>
      </c>
      <c r="C7" s="12">
        <f t="shared" si="0"/>
        <v>0.14000000000000057</v>
      </c>
      <c r="D7" s="12">
        <f t="shared" si="1"/>
        <v>0.14000000000000057</v>
      </c>
      <c r="E7" s="12">
        <f t="shared" si="2"/>
        <v>0</v>
      </c>
    </row>
    <row r="8" spans="1:9" ht="14.5" x14ac:dyDescent="0.35">
      <c r="A8" s="2">
        <v>45483</v>
      </c>
      <c r="B8">
        <v>63.1</v>
      </c>
      <c r="C8" s="12">
        <f t="shared" si="0"/>
        <v>0.27000000000000313</v>
      </c>
      <c r="D8" s="12">
        <f t="shared" si="1"/>
        <v>0.27000000000000313</v>
      </c>
      <c r="E8" s="12">
        <f t="shared" si="2"/>
        <v>0</v>
      </c>
    </row>
    <row r="9" spans="1:9" ht="14.5" x14ac:dyDescent="0.35">
      <c r="A9" s="2">
        <v>45484</v>
      </c>
      <c r="B9">
        <v>63.7</v>
      </c>
      <c r="C9" s="12">
        <f t="shared" si="0"/>
        <v>0.60000000000000142</v>
      </c>
      <c r="D9" s="12">
        <f t="shared" si="1"/>
        <v>0.60000000000000142</v>
      </c>
      <c r="E9" s="12">
        <f t="shared" si="2"/>
        <v>0</v>
      </c>
    </row>
    <row r="10" spans="1:9" ht="14.5" x14ac:dyDescent="0.35">
      <c r="A10" s="2">
        <v>45487</v>
      </c>
      <c r="B10">
        <v>63.41</v>
      </c>
      <c r="C10" s="12">
        <f t="shared" si="0"/>
        <v>-0.29000000000000625</v>
      </c>
      <c r="D10" s="12">
        <f t="shared" si="1"/>
        <v>0</v>
      </c>
      <c r="E10" s="12">
        <f t="shared" si="2"/>
        <v>0.29000000000000625</v>
      </c>
    </row>
    <row r="11" spans="1:9" ht="14.5" x14ac:dyDescent="0.35">
      <c r="A11" s="2">
        <v>45488</v>
      </c>
      <c r="B11">
        <v>64.27</v>
      </c>
      <c r="C11" s="12">
        <f t="shared" si="0"/>
        <v>0.85999999999999943</v>
      </c>
      <c r="D11" s="12">
        <f t="shared" si="1"/>
        <v>0.85999999999999943</v>
      </c>
      <c r="E11" s="12">
        <f t="shared" si="2"/>
        <v>0</v>
      </c>
      <c r="F11" s="12">
        <f>SUM(D2:D11)/14</f>
        <v>0.17714285714285744</v>
      </c>
      <c r="G11" s="12">
        <f>SUM(E2:E11)/14</f>
        <v>9.7142857142857614E-2</v>
      </c>
      <c r="H11" s="12">
        <f>F11/G11</f>
        <v>1.8235294117647001</v>
      </c>
      <c r="I11" s="12">
        <f>IF(G11=0,100,100-(100/(1+H11)))</f>
        <v>64.583333333333258</v>
      </c>
    </row>
    <row r="12" spans="1:9" ht="14.5" x14ac:dyDescent="0.35">
      <c r="A12" s="2">
        <v>45489</v>
      </c>
      <c r="B12">
        <v>65.209999999999994</v>
      </c>
      <c r="C12" s="12">
        <f t="shared" si="0"/>
        <v>0.93999999999999773</v>
      </c>
      <c r="D12" s="12">
        <f t="shared" si="1"/>
        <v>0.93999999999999773</v>
      </c>
      <c r="E12" s="12">
        <f t="shared" si="2"/>
        <v>0</v>
      </c>
      <c r="F12" s="12">
        <f>((F11*13)+D12)/14</f>
        <v>0.23163265306122457</v>
      </c>
      <c r="G12" s="12">
        <f>((G11*13)+E12)/14</f>
        <v>9.0204081632653491E-2</v>
      </c>
      <c r="H12" s="12">
        <f t="shared" ref="H12:H75" si="3">F12/G12</f>
        <v>2.5678733031674095</v>
      </c>
      <c r="I12" s="12">
        <f t="shared" ref="I12:I75" si="4">IF(G12=0,100,100-(100/(1+H12)))</f>
        <v>71.97209892200371</v>
      </c>
    </row>
    <row r="13" spans="1:9" ht="14.5" x14ac:dyDescent="0.35">
      <c r="A13" s="2">
        <v>45490</v>
      </c>
      <c r="B13">
        <v>65.19</v>
      </c>
      <c r="C13" s="12">
        <f t="shared" si="0"/>
        <v>-1.9999999999996021E-2</v>
      </c>
      <c r="D13" s="12">
        <f t="shared" si="1"/>
        <v>0</v>
      </c>
      <c r="E13" s="12">
        <f t="shared" si="2"/>
        <v>1.9999999999996021E-2</v>
      </c>
      <c r="F13" s="12">
        <f t="shared" ref="F13:G28" si="5">((F12*13)+D13)/14</f>
        <v>0.21508746355685138</v>
      </c>
      <c r="G13" s="12">
        <f t="shared" si="5"/>
        <v>8.518950437317796E-2</v>
      </c>
      <c r="H13" s="12">
        <f t="shared" si="3"/>
        <v>2.5248117727583819</v>
      </c>
      <c r="I13" s="12">
        <f t="shared" si="4"/>
        <v>71.629690761687442</v>
      </c>
    </row>
    <row r="14" spans="1:9" ht="14.5" x14ac:dyDescent="0.35">
      <c r="A14" s="2">
        <v>45491</v>
      </c>
      <c r="B14">
        <v>65.290000000000006</v>
      </c>
      <c r="C14" s="12">
        <f t="shared" si="0"/>
        <v>0.10000000000000853</v>
      </c>
      <c r="D14" s="12">
        <f t="shared" si="1"/>
        <v>0.10000000000000853</v>
      </c>
      <c r="E14" s="12">
        <f t="shared" si="2"/>
        <v>0</v>
      </c>
      <c r="F14" s="12">
        <f t="shared" si="5"/>
        <v>0.2068669304456483</v>
      </c>
      <c r="G14" s="12">
        <f t="shared" si="5"/>
        <v>7.9104539775093824E-2</v>
      </c>
      <c r="H14" s="12">
        <f t="shared" si="3"/>
        <v>2.6151081977570727</v>
      </c>
      <c r="I14" s="12">
        <f t="shared" si="4"/>
        <v>72.338310631465149</v>
      </c>
    </row>
    <row r="15" spans="1:9" ht="14.5" x14ac:dyDescent="0.35">
      <c r="A15" s="2">
        <v>45494</v>
      </c>
      <c r="B15">
        <v>64.77</v>
      </c>
      <c r="C15" s="12">
        <f t="shared" si="0"/>
        <v>-0.52000000000001023</v>
      </c>
      <c r="D15" s="12">
        <f t="shared" si="1"/>
        <v>0</v>
      </c>
      <c r="E15" s="12">
        <f t="shared" si="2"/>
        <v>0.52000000000001023</v>
      </c>
      <c r="F15" s="12">
        <f t="shared" si="5"/>
        <v>0.19209072112810199</v>
      </c>
      <c r="G15" s="12">
        <f t="shared" si="5"/>
        <v>0.11059707264830214</v>
      </c>
      <c r="H15" s="12">
        <f t="shared" si="3"/>
        <v>1.7368517676679296</v>
      </c>
      <c r="I15" s="12">
        <f t="shared" si="4"/>
        <v>63.461667459904135</v>
      </c>
    </row>
    <row r="16" spans="1:9" ht="14.5" x14ac:dyDescent="0.35">
      <c r="A16" s="2">
        <v>45495</v>
      </c>
      <c r="B16">
        <v>64.959999999999994</v>
      </c>
      <c r="C16" s="12">
        <f t="shared" si="0"/>
        <v>0.18999999999999773</v>
      </c>
      <c r="D16" s="12">
        <f t="shared" si="1"/>
        <v>0.18999999999999773</v>
      </c>
      <c r="E16" s="12">
        <f t="shared" si="2"/>
        <v>0</v>
      </c>
      <c r="F16" s="12">
        <f t="shared" si="5"/>
        <v>0.19194138390466597</v>
      </c>
      <c r="G16" s="12">
        <f t="shared" si="5"/>
        <v>0.10269728174485197</v>
      </c>
      <c r="H16" s="12">
        <f t="shared" si="3"/>
        <v>1.8690016000767971</v>
      </c>
      <c r="I16" s="12">
        <f t="shared" si="4"/>
        <v>65.144669142978785</v>
      </c>
    </row>
    <row r="17" spans="1:9" ht="14.5" x14ac:dyDescent="0.35">
      <c r="A17" s="2">
        <v>45496</v>
      </c>
      <c r="B17">
        <v>65.81</v>
      </c>
      <c r="C17" s="12">
        <f t="shared" si="0"/>
        <v>0.85000000000000853</v>
      </c>
      <c r="D17" s="12">
        <f t="shared" si="1"/>
        <v>0.85000000000000853</v>
      </c>
      <c r="E17" s="12">
        <f t="shared" si="2"/>
        <v>0</v>
      </c>
      <c r="F17" s="12">
        <f t="shared" si="5"/>
        <v>0.23894557076861903</v>
      </c>
      <c r="G17" s="12">
        <f t="shared" si="5"/>
        <v>9.5361761620219684E-2</v>
      </c>
      <c r="H17" s="12">
        <f t="shared" si="3"/>
        <v>2.5056748817227708</v>
      </c>
      <c r="I17" s="12">
        <f t="shared" si="4"/>
        <v>71.474822003215067</v>
      </c>
    </row>
    <row r="18" spans="1:9" ht="14.5" x14ac:dyDescent="0.35">
      <c r="A18" s="2">
        <v>45497</v>
      </c>
      <c r="B18">
        <v>66.069999999999993</v>
      </c>
      <c r="C18" s="12">
        <f t="shared" si="0"/>
        <v>0.25999999999999091</v>
      </c>
      <c r="D18" s="12">
        <f t="shared" si="1"/>
        <v>0.25999999999999091</v>
      </c>
      <c r="E18" s="12">
        <f t="shared" si="2"/>
        <v>0</v>
      </c>
      <c r="F18" s="12">
        <f t="shared" si="5"/>
        <v>0.24044945857085986</v>
      </c>
      <c r="G18" s="12">
        <f t="shared" si="5"/>
        <v>8.855020721877542E-2</v>
      </c>
      <c r="H18" s="12">
        <f t="shared" si="3"/>
        <v>2.7154025509708468</v>
      </c>
      <c r="I18" s="12">
        <f t="shared" si="4"/>
        <v>73.085016057312643</v>
      </c>
    </row>
    <row r="19" spans="1:9" ht="14.5" x14ac:dyDescent="0.35">
      <c r="A19" s="2">
        <v>45498</v>
      </c>
      <c r="B19">
        <v>67.05</v>
      </c>
      <c r="C19" s="12">
        <f t="shared" si="0"/>
        <v>0.98000000000000398</v>
      </c>
      <c r="D19" s="12">
        <f t="shared" si="1"/>
        <v>0.98000000000000398</v>
      </c>
      <c r="E19" s="12">
        <f t="shared" si="2"/>
        <v>0</v>
      </c>
      <c r="F19" s="12">
        <f t="shared" si="5"/>
        <v>0.2932744972443701</v>
      </c>
      <c r="G19" s="12">
        <f t="shared" si="5"/>
        <v>8.2225192417434312E-2</v>
      </c>
      <c r="H19" s="12">
        <f t="shared" si="3"/>
        <v>3.5667231492204663</v>
      </c>
      <c r="I19" s="12">
        <f t="shared" si="4"/>
        <v>78.102460619477256</v>
      </c>
    </row>
    <row r="20" spans="1:9" ht="14.5" x14ac:dyDescent="0.35">
      <c r="A20" s="2">
        <v>45501</v>
      </c>
      <c r="B20">
        <v>66.83</v>
      </c>
      <c r="C20" s="12">
        <f t="shared" si="0"/>
        <v>-0.21999999999999886</v>
      </c>
      <c r="D20" s="12">
        <f t="shared" si="1"/>
        <v>0</v>
      </c>
      <c r="E20" s="12">
        <f t="shared" si="2"/>
        <v>0.21999999999999886</v>
      </c>
      <c r="F20" s="12">
        <f t="shared" si="5"/>
        <v>0.27232631886977227</v>
      </c>
      <c r="G20" s="12">
        <f t="shared" si="5"/>
        <v>9.2066250101903196E-2</v>
      </c>
      <c r="H20" s="12">
        <f t="shared" si="3"/>
        <v>2.9579386427528966</v>
      </c>
      <c r="I20" s="12">
        <f t="shared" si="4"/>
        <v>74.734322831632824</v>
      </c>
    </row>
    <row r="21" spans="1:9" ht="14.5" x14ac:dyDescent="0.35">
      <c r="A21" s="2">
        <v>45502</v>
      </c>
      <c r="B21">
        <v>67.680000000000007</v>
      </c>
      <c r="C21" s="12">
        <f t="shared" si="0"/>
        <v>0.85000000000000853</v>
      </c>
      <c r="D21" s="12">
        <f t="shared" si="1"/>
        <v>0.85000000000000853</v>
      </c>
      <c r="E21" s="12">
        <f t="shared" si="2"/>
        <v>0</v>
      </c>
      <c r="F21" s="12">
        <f t="shared" si="5"/>
        <v>0.31358872466478915</v>
      </c>
      <c r="G21" s="12">
        <f t="shared" si="5"/>
        <v>8.5490089380338682E-2</v>
      </c>
      <c r="H21" s="12">
        <f t="shared" si="3"/>
        <v>3.668129568442227</v>
      </c>
      <c r="I21" s="12">
        <f t="shared" si="4"/>
        <v>78.578143872435319</v>
      </c>
    </row>
    <row r="22" spans="1:9" ht="14.5" x14ac:dyDescent="0.35">
      <c r="A22" s="2">
        <v>45503</v>
      </c>
      <c r="B22">
        <v>66.739999999999995</v>
      </c>
      <c r="C22" s="12">
        <f t="shared" si="0"/>
        <v>-0.94000000000001194</v>
      </c>
      <c r="D22" s="12">
        <f t="shared" si="1"/>
        <v>0</v>
      </c>
      <c r="E22" s="12">
        <f t="shared" si="2"/>
        <v>0.94000000000001194</v>
      </c>
      <c r="F22" s="12">
        <f t="shared" si="5"/>
        <v>0.29118953004587567</v>
      </c>
      <c r="G22" s="12">
        <f t="shared" si="5"/>
        <v>0.14652651156745819</v>
      </c>
      <c r="H22" s="12">
        <f t="shared" si="3"/>
        <v>1.9872822121464155</v>
      </c>
      <c r="I22" s="12">
        <f t="shared" si="4"/>
        <v>66.524756317499637</v>
      </c>
    </row>
    <row r="23" spans="1:9" ht="14.5" x14ac:dyDescent="0.35">
      <c r="A23" s="2">
        <v>45504</v>
      </c>
      <c r="B23">
        <v>67.959999999999994</v>
      </c>
      <c r="C23" s="12">
        <f t="shared" si="0"/>
        <v>1.2199999999999989</v>
      </c>
      <c r="D23" s="12">
        <f t="shared" si="1"/>
        <v>1.2199999999999989</v>
      </c>
      <c r="E23" s="12">
        <f t="shared" si="2"/>
        <v>0</v>
      </c>
      <c r="F23" s="12">
        <f t="shared" si="5"/>
        <v>0.35753313504259882</v>
      </c>
      <c r="G23" s="12">
        <f t="shared" si="5"/>
        <v>0.13606033216978261</v>
      </c>
      <c r="H23" s="12">
        <f t="shared" si="3"/>
        <v>2.6277543891077073</v>
      </c>
      <c r="I23" s="12">
        <f t="shared" si="4"/>
        <v>72.43473805717143</v>
      </c>
    </row>
    <row r="24" spans="1:9" ht="14.5" x14ac:dyDescent="0.35">
      <c r="A24" s="2">
        <v>45505</v>
      </c>
      <c r="B24">
        <v>69.33</v>
      </c>
      <c r="C24" s="12">
        <f t="shared" si="0"/>
        <v>1.3700000000000045</v>
      </c>
      <c r="D24" s="12">
        <f t="shared" si="1"/>
        <v>1.3700000000000045</v>
      </c>
      <c r="E24" s="12">
        <f t="shared" si="2"/>
        <v>0</v>
      </c>
      <c r="F24" s="12">
        <f t="shared" si="5"/>
        <v>0.42985219682527065</v>
      </c>
      <c r="G24" s="12">
        <f t="shared" si="5"/>
        <v>0.12634173701479814</v>
      </c>
      <c r="H24" s="12">
        <f t="shared" si="3"/>
        <v>3.4022976649032692</v>
      </c>
      <c r="I24" s="12">
        <f t="shared" si="4"/>
        <v>77.284589182317987</v>
      </c>
    </row>
    <row r="25" spans="1:9" ht="14.5" x14ac:dyDescent="0.35">
      <c r="A25" s="2">
        <v>45508</v>
      </c>
      <c r="B25">
        <v>68.099999999999994</v>
      </c>
      <c r="C25" s="12">
        <f t="shared" si="0"/>
        <v>-1.230000000000004</v>
      </c>
      <c r="D25" s="12">
        <f t="shared" si="1"/>
        <v>0</v>
      </c>
      <c r="E25" s="12">
        <f t="shared" si="2"/>
        <v>1.230000000000004</v>
      </c>
      <c r="F25" s="12">
        <f t="shared" si="5"/>
        <v>0.39914846848060848</v>
      </c>
      <c r="G25" s="12">
        <f t="shared" si="5"/>
        <v>0.20517447008517001</v>
      </c>
      <c r="H25" s="12">
        <f t="shared" si="3"/>
        <v>1.9454100128291687</v>
      </c>
      <c r="I25" s="12">
        <f t="shared" si="4"/>
        <v>66.048869405469787</v>
      </c>
    </row>
    <row r="26" spans="1:9" ht="14.5" x14ac:dyDescent="0.35">
      <c r="A26" s="2">
        <v>45509</v>
      </c>
      <c r="B26">
        <v>68.05</v>
      </c>
      <c r="C26" s="12">
        <f t="shared" si="0"/>
        <v>-4.9999999999997158E-2</v>
      </c>
      <c r="D26" s="12">
        <f t="shared" si="1"/>
        <v>0</v>
      </c>
      <c r="E26" s="12">
        <f t="shared" si="2"/>
        <v>4.9999999999997158E-2</v>
      </c>
      <c r="F26" s="12">
        <f t="shared" si="5"/>
        <v>0.37063786358913647</v>
      </c>
      <c r="G26" s="12">
        <f t="shared" si="5"/>
        <v>0.19409057936480051</v>
      </c>
      <c r="H26" s="12">
        <f t="shared" si="3"/>
        <v>1.9096128457245147</v>
      </c>
      <c r="I26" s="12">
        <f t="shared" si="4"/>
        <v>65.631166308966698</v>
      </c>
    </row>
    <row r="27" spans="1:9" ht="14.5" x14ac:dyDescent="0.35">
      <c r="A27" s="2">
        <v>45510</v>
      </c>
      <c r="B27">
        <v>68.459999999999994</v>
      </c>
      <c r="C27" s="12">
        <f t="shared" si="0"/>
        <v>0.40999999999999659</v>
      </c>
      <c r="D27" s="12">
        <f t="shared" si="1"/>
        <v>0.40999999999999659</v>
      </c>
      <c r="E27" s="12">
        <f t="shared" si="2"/>
        <v>0</v>
      </c>
      <c r="F27" s="12">
        <f t="shared" si="5"/>
        <v>0.37344944476134073</v>
      </c>
      <c r="G27" s="12">
        <f t="shared" si="5"/>
        <v>0.18022696655302903</v>
      </c>
      <c r="H27" s="12">
        <f t="shared" si="3"/>
        <v>2.0721063662327079</v>
      </c>
      <c r="I27" s="12">
        <f t="shared" si="4"/>
        <v>67.449043724801442</v>
      </c>
    </row>
    <row r="28" spans="1:9" ht="14.5" x14ac:dyDescent="0.35">
      <c r="A28" s="2">
        <v>45511</v>
      </c>
      <c r="B28">
        <v>68.73</v>
      </c>
      <c r="C28" s="12">
        <f t="shared" si="0"/>
        <v>0.27000000000001023</v>
      </c>
      <c r="D28" s="12">
        <f t="shared" si="1"/>
        <v>0.27000000000001023</v>
      </c>
      <c r="E28" s="12">
        <f t="shared" si="2"/>
        <v>0</v>
      </c>
      <c r="F28" s="12">
        <f t="shared" si="5"/>
        <v>0.36606019870695994</v>
      </c>
      <c r="G28" s="12">
        <f t="shared" si="5"/>
        <v>0.16735361179924121</v>
      </c>
      <c r="H28" s="12">
        <f t="shared" si="3"/>
        <v>2.1873456734599119</v>
      </c>
      <c r="I28" s="12">
        <f t="shared" si="4"/>
        <v>68.62593196819833</v>
      </c>
    </row>
    <row r="29" spans="1:9" ht="14.5" x14ac:dyDescent="0.35">
      <c r="A29" s="2">
        <v>45512</v>
      </c>
      <c r="B29">
        <v>68.680000000000007</v>
      </c>
      <c r="C29" s="12">
        <f t="shared" si="0"/>
        <v>-4.9999999999997158E-2</v>
      </c>
      <c r="D29" s="12">
        <f t="shared" si="1"/>
        <v>0</v>
      </c>
      <c r="E29" s="12">
        <f t="shared" si="2"/>
        <v>4.9999999999997158E-2</v>
      </c>
      <c r="F29" s="12">
        <f t="shared" ref="F29:G44" si="6">((F28*13)+D29)/14</f>
        <v>0.3399130416564628</v>
      </c>
      <c r="G29" s="12">
        <f t="shared" si="6"/>
        <v>0.15897121095643807</v>
      </c>
      <c r="H29" s="12">
        <f t="shared" si="3"/>
        <v>2.1382050222263649</v>
      </c>
      <c r="I29" s="12">
        <f t="shared" si="4"/>
        <v>68.134650447708452</v>
      </c>
    </row>
    <row r="30" spans="1:9" ht="14.5" x14ac:dyDescent="0.35">
      <c r="A30" s="2">
        <v>45515</v>
      </c>
      <c r="B30">
        <v>68.17</v>
      </c>
      <c r="C30" s="12">
        <f t="shared" si="0"/>
        <v>-0.51000000000000512</v>
      </c>
      <c r="D30" s="12">
        <f t="shared" si="1"/>
        <v>0</v>
      </c>
      <c r="E30" s="12">
        <f t="shared" si="2"/>
        <v>0.51000000000000512</v>
      </c>
      <c r="F30" s="12">
        <f t="shared" si="6"/>
        <v>0.31563353868100119</v>
      </c>
      <c r="G30" s="12">
        <f t="shared" si="6"/>
        <v>0.18404469588812145</v>
      </c>
      <c r="H30" s="12">
        <f t="shared" si="3"/>
        <v>1.7149830760288307</v>
      </c>
      <c r="I30" s="12">
        <f t="shared" si="4"/>
        <v>63.16735788045181</v>
      </c>
    </row>
    <row r="31" spans="1:9" ht="14.5" x14ac:dyDescent="0.35">
      <c r="A31" s="2">
        <v>45516</v>
      </c>
      <c r="B31">
        <v>68.459999999999994</v>
      </c>
      <c r="C31" s="12">
        <f t="shared" si="0"/>
        <v>0.28999999999999204</v>
      </c>
      <c r="D31" s="12">
        <f t="shared" si="1"/>
        <v>0.28999999999999204</v>
      </c>
      <c r="E31" s="12">
        <f t="shared" si="2"/>
        <v>0</v>
      </c>
      <c r="F31" s="12">
        <f t="shared" si="6"/>
        <v>0.3138025716323577</v>
      </c>
      <c r="G31" s="12">
        <f t="shared" si="6"/>
        <v>0.17089864618182707</v>
      </c>
      <c r="H31" s="12">
        <f t="shared" si="3"/>
        <v>1.8361910912886252</v>
      </c>
      <c r="I31" s="12">
        <f t="shared" si="4"/>
        <v>64.741444852869577</v>
      </c>
    </row>
    <row r="32" spans="1:9" ht="14.5" x14ac:dyDescent="0.35">
      <c r="A32" s="2">
        <v>45517</v>
      </c>
      <c r="B32">
        <v>68.58</v>
      </c>
      <c r="C32" s="12">
        <f t="shared" si="0"/>
        <v>0.12000000000000455</v>
      </c>
      <c r="D32" s="12">
        <f t="shared" si="1"/>
        <v>0.12000000000000455</v>
      </c>
      <c r="E32" s="12">
        <f t="shared" si="2"/>
        <v>0</v>
      </c>
      <c r="F32" s="12">
        <f t="shared" si="6"/>
        <v>0.29995953080147536</v>
      </c>
      <c r="G32" s="12">
        <f t="shared" si="6"/>
        <v>0.15869160002598229</v>
      </c>
      <c r="H32" s="12">
        <f t="shared" si="3"/>
        <v>1.890204212147105</v>
      </c>
      <c r="I32" s="12">
        <f t="shared" si="4"/>
        <v>65.400368742210446</v>
      </c>
    </row>
    <row r="33" spans="1:9" ht="14.5" x14ac:dyDescent="0.35">
      <c r="A33" s="2">
        <v>45518</v>
      </c>
      <c r="B33">
        <v>68.650000000000006</v>
      </c>
      <c r="C33" s="12">
        <f t="shared" si="0"/>
        <v>7.000000000000739E-2</v>
      </c>
      <c r="D33" s="12">
        <f t="shared" si="1"/>
        <v>7.000000000000739E-2</v>
      </c>
      <c r="E33" s="12">
        <f t="shared" si="2"/>
        <v>0</v>
      </c>
      <c r="F33" s="12">
        <f t="shared" si="6"/>
        <v>0.28353385002994191</v>
      </c>
      <c r="G33" s="12">
        <f t="shared" si="6"/>
        <v>0.14735648573841215</v>
      </c>
      <c r="H33" s="12">
        <f t="shared" si="3"/>
        <v>1.9241355316607671</v>
      </c>
      <c r="I33" s="12">
        <f t="shared" si="4"/>
        <v>65.801858731491535</v>
      </c>
    </row>
    <row r="34" spans="1:9" ht="14.5" x14ac:dyDescent="0.35">
      <c r="A34" s="2">
        <v>45519</v>
      </c>
      <c r="B34">
        <v>69.180000000000007</v>
      </c>
      <c r="C34" s="12">
        <f t="shared" si="0"/>
        <v>0.53000000000000114</v>
      </c>
      <c r="D34" s="12">
        <f t="shared" si="1"/>
        <v>0.53000000000000114</v>
      </c>
      <c r="E34" s="12">
        <f t="shared" si="2"/>
        <v>0</v>
      </c>
      <c r="F34" s="12">
        <f t="shared" si="6"/>
        <v>0.30113857502780333</v>
      </c>
      <c r="G34" s="12">
        <f t="shared" si="6"/>
        <v>0.13683102247138271</v>
      </c>
      <c r="H34" s="12">
        <f t="shared" si="3"/>
        <v>2.2008062907721415</v>
      </c>
      <c r="I34" s="12">
        <f t="shared" si="4"/>
        <v>68.757871949859037</v>
      </c>
    </row>
    <row r="35" spans="1:9" ht="14.5" x14ac:dyDescent="0.35">
      <c r="A35" s="2">
        <v>45522</v>
      </c>
      <c r="B35">
        <v>68.98</v>
      </c>
      <c r="C35" s="12">
        <f t="shared" si="0"/>
        <v>-0.20000000000000284</v>
      </c>
      <c r="D35" s="12">
        <f t="shared" si="1"/>
        <v>0</v>
      </c>
      <c r="E35" s="12">
        <f t="shared" si="2"/>
        <v>0.20000000000000284</v>
      </c>
      <c r="F35" s="12">
        <f t="shared" si="6"/>
        <v>0.27962867681153164</v>
      </c>
      <c r="G35" s="12">
        <f t="shared" si="6"/>
        <v>0.14134309229485559</v>
      </c>
      <c r="H35" s="12">
        <f t="shared" si="3"/>
        <v>1.9783681839095379</v>
      </c>
      <c r="I35" s="12">
        <f t="shared" si="4"/>
        <v>66.424567472804654</v>
      </c>
    </row>
    <row r="36" spans="1:9" ht="14.5" x14ac:dyDescent="0.35">
      <c r="A36" s="2">
        <v>45523</v>
      </c>
      <c r="B36">
        <v>69.38</v>
      </c>
      <c r="C36" s="12">
        <f t="shared" si="0"/>
        <v>0.39999999999999147</v>
      </c>
      <c r="D36" s="12">
        <f t="shared" si="1"/>
        <v>0.39999999999999147</v>
      </c>
      <c r="E36" s="12">
        <f t="shared" si="2"/>
        <v>0</v>
      </c>
      <c r="F36" s="12">
        <f t="shared" si="6"/>
        <v>0.28822662846785019</v>
      </c>
      <c r="G36" s="12">
        <f t="shared" si="6"/>
        <v>0.13124715713093732</v>
      </c>
      <c r="H36" s="12">
        <f t="shared" si="3"/>
        <v>2.1960599739337896</v>
      </c>
      <c r="I36" s="12">
        <f t="shared" si="4"/>
        <v>68.711475749650106</v>
      </c>
    </row>
    <row r="37" spans="1:9" ht="14.5" x14ac:dyDescent="0.35">
      <c r="A37" s="2">
        <v>45524</v>
      </c>
      <c r="B37">
        <v>69.569999999999993</v>
      </c>
      <c r="C37" s="12">
        <f t="shared" si="0"/>
        <v>0.18999999999999773</v>
      </c>
      <c r="D37" s="12">
        <f t="shared" si="1"/>
        <v>0.18999999999999773</v>
      </c>
      <c r="E37" s="12">
        <f t="shared" si="2"/>
        <v>0</v>
      </c>
      <c r="F37" s="12">
        <f t="shared" si="6"/>
        <v>0.28121044072014645</v>
      </c>
      <c r="G37" s="12">
        <f t="shared" si="6"/>
        <v>0.12187236019301322</v>
      </c>
      <c r="H37" s="12">
        <f t="shared" si="3"/>
        <v>2.3074176972923501</v>
      </c>
      <c r="I37" s="12">
        <f t="shared" si="4"/>
        <v>69.764931692218383</v>
      </c>
    </row>
    <row r="38" spans="1:9" ht="14.5" x14ac:dyDescent="0.35">
      <c r="A38" s="2">
        <v>45525</v>
      </c>
      <c r="B38">
        <v>69.33</v>
      </c>
      <c r="C38" s="12">
        <f t="shared" si="0"/>
        <v>-0.23999999999999488</v>
      </c>
      <c r="D38" s="12">
        <f t="shared" si="1"/>
        <v>0</v>
      </c>
      <c r="E38" s="12">
        <f t="shared" si="2"/>
        <v>0.23999999999999488</v>
      </c>
      <c r="F38" s="12">
        <f t="shared" si="6"/>
        <v>0.2611239806687074</v>
      </c>
      <c r="G38" s="12">
        <f t="shared" si="6"/>
        <v>0.13031004875065474</v>
      </c>
      <c r="H38" s="12">
        <f t="shared" si="3"/>
        <v>2.0038668020788029</v>
      </c>
      <c r="I38" s="12">
        <f t="shared" si="4"/>
        <v>66.709575827131957</v>
      </c>
    </row>
    <row r="39" spans="1:9" ht="14.5" x14ac:dyDescent="0.35">
      <c r="A39" s="2">
        <v>45526</v>
      </c>
      <c r="B39">
        <v>69.790000000000006</v>
      </c>
      <c r="C39" s="12">
        <f t="shared" si="0"/>
        <v>0.46000000000000796</v>
      </c>
      <c r="D39" s="12">
        <f t="shared" si="1"/>
        <v>0.46000000000000796</v>
      </c>
      <c r="E39" s="12">
        <f t="shared" si="2"/>
        <v>0</v>
      </c>
      <c r="F39" s="12">
        <f t="shared" si="6"/>
        <v>0.27532941062094313</v>
      </c>
      <c r="G39" s="12">
        <f t="shared" si="6"/>
        <v>0.12100218812560797</v>
      </c>
      <c r="H39" s="12">
        <f t="shared" si="3"/>
        <v>2.2754085267874138</v>
      </c>
      <c r="I39" s="12">
        <f t="shared" si="4"/>
        <v>69.469457265508794</v>
      </c>
    </row>
    <row r="40" spans="1:9" ht="14.5" x14ac:dyDescent="0.35">
      <c r="A40" s="2">
        <v>45529</v>
      </c>
      <c r="B40">
        <v>70.84</v>
      </c>
      <c r="C40" s="12">
        <f t="shared" si="0"/>
        <v>1.0499999999999972</v>
      </c>
      <c r="D40" s="12">
        <f t="shared" si="1"/>
        <v>1.0499999999999972</v>
      </c>
      <c r="E40" s="12">
        <f t="shared" si="2"/>
        <v>0</v>
      </c>
      <c r="F40" s="12">
        <f t="shared" si="6"/>
        <v>0.33066302414801846</v>
      </c>
      <c r="G40" s="12">
        <f t="shared" si="6"/>
        <v>0.11235917468806454</v>
      </c>
      <c r="H40" s="12">
        <f t="shared" si="3"/>
        <v>2.9429107597667628</v>
      </c>
      <c r="I40" s="12">
        <f t="shared" si="4"/>
        <v>74.638026044009337</v>
      </c>
    </row>
    <row r="41" spans="1:9" ht="14.5" x14ac:dyDescent="0.35">
      <c r="A41" s="2">
        <v>45530</v>
      </c>
      <c r="B41">
        <v>71.5</v>
      </c>
      <c r="C41" s="12">
        <f t="shared" si="0"/>
        <v>0.65999999999999659</v>
      </c>
      <c r="D41" s="12">
        <f t="shared" si="1"/>
        <v>0.65999999999999659</v>
      </c>
      <c r="E41" s="12">
        <f t="shared" si="2"/>
        <v>0</v>
      </c>
      <c r="F41" s="12">
        <f t="shared" si="6"/>
        <v>0.35418709385173119</v>
      </c>
      <c r="G41" s="12">
        <f t="shared" si="6"/>
        <v>0.10433351935320279</v>
      </c>
      <c r="H41" s="12">
        <f t="shared" si="3"/>
        <v>3.3947584251681673</v>
      </c>
      <c r="I41" s="12">
        <f t="shared" si="4"/>
        <v>77.245620731434528</v>
      </c>
    </row>
    <row r="42" spans="1:9" ht="14.5" x14ac:dyDescent="0.35">
      <c r="A42" s="2">
        <v>45531</v>
      </c>
      <c r="B42">
        <v>71.75</v>
      </c>
      <c r="C42" s="12">
        <f t="shared" si="0"/>
        <v>0.25</v>
      </c>
      <c r="D42" s="12">
        <f t="shared" si="1"/>
        <v>0.25</v>
      </c>
      <c r="E42" s="12">
        <f t="shared" si="2"/>
        <v>0</v>
      </c>
      <c r="F42" s="12">
        <f t="shared" si="6"/>
        <v>0.34674515857660754</v>
      </c>
      <c r="G42" s="12">
        <f t="shared" si="6"/>
        <v>9.6881125113688293E-2</v>
      </c>
      <c r="H42" s="12">
        <f t="shared" si="3"/>
        <v>3.5790785683971795</v>
      </c>
      <c r="I42" s="12">
        <f t="shared" si="4"/>
        <v>78.161545274598083</v>
      </c>
    </row>
    <row r="43" spans="1:9" ht="14.5" x14ac:dyDescent="0.35">
      <c r="A43" s="2">
        <v>45532</v>
      </c>
      <c r="B43">
        <v>72.05</v>
      </c>
      <c r="C43" s="12">
        <f t="shared" si="0"/>
        <v>0.29999999999999716</v>
      </c>
      <c r="D43" s="12">
        <f t="shared" si="1"/>
        <v>0.29999999999999716</v>
      </c>
      <c r="E43" s="12">
        <f t="shared" si="2"/>
        <v>0</v>
      </c>
      <c r="F43" s="12">
        <f t="shared" si="6"/>
        <v>0.3434062186782782</v>
      </c>
      <c r="G43" s="12">
        <f t="shared" si="6"/>
        <v>8.996104474842484E-2</v>
      </c>
      <c r="H43" s="12">
        <f t="shared" si="3"/>
        <v>3.8172769073392852</v>
      </c>
      <c r="I43" s="12">
        <f t="shared" si="4"/>
        <v>79.241384308291146</v>
      </c>
    </row>
    <row r="44" spans="1:9" ht="14.5" x14ac:dyDescent="0.35">
      <c r="A44" s="2">
        <v>45533</v>
      </c>
      <c r="B44">
        <v>72.47</v>
      </c>
      <c r="C44" s="12">
        <f t="shared" si="0"/>
        <v>0.42000000000000171</v>
      </c>
      <c r="D44" s="12">
        <f t="shared" si="1"/>
        <v>0.42000000000000171</v>
      </c>
      <c r="E44" s="12">
        <f t="shared" si="2"/>
        <v>0</v>
      </c>
      <c r="F44" s="12">
        <f t="shared" si="6"/>
        <v>0.34887720305840125</v>
      </c>
      <c r="G44" s="12">
        <f t="shared" si="6"/>
        <v>8.3535255837823064E-2</v>
      </c>
      <c r="H44" s="12">
        <f t="shared" si="3"/>
        <v>4.1764067106673872</v>
      </c>
      <c r="I44" s="12">
        <f t="shared" si="4"/>
        <v>80.681579792808222</v>
      </c>
    </row>
    <row r="45" spans="1:9" ht="14.5" x14ac:dyDescent="0.35">
      <c r="A45" s="2">
        <v>45537</v>
      </c>
      <c r="B45">
        <v>73.010000000000005</v>
      </c>
      <c r="C45" s="12">
        <f t="shared" si="0"/>
        <v>0.54000000000000625</v>
      </c>
      <c r="D45" s="12">
        <f t="shared" si="1"/>
        <v>0.54000000000000625</v>
      </c>
      <c r="E45" s="12">
        <f t="shared" si="2"/>
        <v>0</v>
      </c>
      <c r="F45" s="12">
        <f t="shared" ref="F45:G60" si="7">((F44*13)+D45)/14</f>
        <v>0.36252883141137299</v>
      </c>
      <c r="G45" s="12">
        <f t="shared" si="7"/>
        <v>7.7568451849407125E-2</v>
      </c>
      <c r="H45" s="12">
        <f t="shared" si="3"/>
        <v>4.6736633614293783</v>
      </c>
      <c r="I45" s="12">
        <f t="shared" si="4"/>
        <v>82.374703321346374</v>
      </c>
    </row>
    <row r="46" spans="1:9" ht="14.5" x14ac:dyDescent="0.35">
      <c r="A46" s="2">
        <v>45538</v>
      </c>
      <c r="B46">
        <v>72.56</v>
      </c>
      <c r="C46" s="12">
        <f t="shared" si="0"/>
        <v>-0.45000000000000284</v>
      </c>
      <c r="D46" s="12">
        <f t="shared" si="1"/>
        <v>0</v>
      </c>
      <c r="E46" s="12">
        <f t="shared" si="2"/>
        <v>0.45000000000000284</v>
      </c>
      <c r="F46" s="12">
        <f t="shared" si="7"/>
        <v>0.33663391488198918</v>
      </c>
      <c r="G46" s="12">
        <f t="shared" si="7"/>
        <v>0.10417070528873539</v>
      </c>
      <c r="H46" s="12">
        <f t="shared" si="3"/>
        <v>3.2315602927802338</v>
      </c>
      <c r="I46" s="12">
        <f t="shared" si="4"/>
        <v>76.368055024380226</v>
      </c>
    </row>
    <row r="47" spans="1:9" ht="14.5" x14ac:dyDescent="0.35">
      <c r="A47" s="2">
        <v>45539</v>
      </c>
      <c r="B47">
        <v>71.17</v>
      </c>
      <c r="C47" s="12">
        <f t="shared" si="0"/>
        <v>-1.3900000000000006</v>
      </c>
      <c r="D47" s="12">
        <f t="shared" si="1"/>
        <v>0</v>
      </c>
      <c r="E47" s="12">
        <f t="shared" si="2"/>
        <v>1.3900000000000006</v>
      </c>
      <c r="F47" s="12">
        <f t="shared" si="7"/>
        <v>0.31258863524756142</v>
      </c>
      <c r="G47" s="12">
        <f t="shared" si="7"/>
        <v>0.19601565491096862</v>
      </c>
      <c r="H47" s="12">
        <f t="shared" si="3"/>
        <v>1.5947126028762391</v>
      </c>
      <c r="I47" s="12">
        <f t="shared" si="4"/>
        <v>61.460086219510401</v>
      </c>
    </row>
    <row r="48" spans="1:9" ht="14.5" x14ac:dyDescent="0.35">
      <c r="A48" s="2">
        <v>45540</v>
      </c>
      <c r="B48">
        <v>71.14</v>
      </c>
      <c r="C48" s="12">
        <f t="shared" si="0"/>
        <v>-3.0000000000001137E-2</v>
      </c>
      <c r="D48" s="12">
        <f t="shared" si="1"/>
        <v>0</v>
      </c>
      <c r="E48" s="12">
        <f t="shared" si="2"/>
        <v>3.0000000000001137E-2</v>
      </c>
      <c r="F48" s="12">
        <f t="shared" si="7"/>
        <v>0.29026087558702135</v>
      </c>
      <c r="G48" s="12">
        <f t="shared" si="7"/>
        <v>0.18415739384589952</v>
      </c>
      <c r="H48" s="12">
        <f t="shared" si="3"/>
        <v>1.5761565122381556</v>
      </c>
      <c r="I48" s="12">
        <f t="shared" si="4"/>
        <v>61.182482692745886</v>
      </c>
    </row>
    <row r="49" spans="1:9" ht="14.5" x14ac:dyDescent="0.35">
      <c r="A49" s="2">
        <v>45543</v>
      </c>
      <c r="B49">
        <v>71.849999999999994</v>
      </c>
      <c r="C49" s="12">
        <f t="shared" si="0"/>
        <v>0.70999999999999375</v>
      </c>
      <c r="D49" s="12">
        <f t="shared" si="1"/>
        <v>0.70999999999999375</v>
      </c>
      <c r="E49" s="12">
        <f t="shared" si="2"/>
        <v>0</v>
      </c>
      <c r="F49" s="12">
        <f t="shared" si="7"/>
        <v>0.32024224161651943</v>
      </c>
      <c r="G49" s="12">
        <f t="shared" si="7"/>
        <v>0.17100329428547814</v>
      </c>
      <c r="H49" s="12">
        <f t="shared" si="3"/>
        <v>1.872725569145453</v>
      </c>
      <c r="I49" s="12">
        <f t="shared" si="4"/>
        <v>65.189852774643242</v>
      </c>
    </row>
    <row r="50" spans="1:9" ht="14.5" x14ac:dyDescent="0.35">
      <c r="A50" s="2">
        <v>45544</v>
      </c>
      <c r="B50">
        <v>71.55</v>
      </c>
      <c r="C50" s="12">
        <f t="shared" si="0"/>
        <v>-0.29999999999999716</v>
      </c>
      <c r="D50" s="12">
        <f t="shared" si="1"/>
        <v>0</v>
      </c>
      <c r="E50" s="12">
        <f t="shared" si="2"/>
        <v>0.29999999999999716</v>
      </c>
      <c r="F50" s="12">
        <f t="shared" si="7"/>
        <v>0.29736779578676803</v>
      </c>
      <c r="G50" s="12">
        <f t="shared" si="7"/>
        <v>0.18021734469365808</v>
      </c>
      <c r="H50" s="12">
        <f t="shared" si="3"/>
        <v>1.6500509220810451</v>
      </c>
      <c r="I50" s="12">
        <f t="shared" si="4"/>
        <v>62.264876056996101</v>
      </c>
    </row>
    <row r="51" spans="1:9" ht="14.5" x14ac:dyDescent="0.35">
      <c r="A51" s="2">
        <v>45545</v>
      </c>
      <c r="B51">
        <v>71.08</v>
      </c>
      <c r="C51" s="12">
        <f t="shared" si="0"/>
        <v>-0.46999999999999886</v>
      </c>
      <c r="D51" s="12">
        <f t="shared" si="1"/>
        <v>0</v>
      </c>
      <c r="E51" s="12">
        <f t="shared" si="2"/>
        <v>0.46999999999999886</v>
      </c>
      <c r="F51" s="12">
        <f t="shared" si="7"/>
        <v>0.27612723894485602</v>
      </c>
      <c r="G51" s="12">
        <f t="shared" si="7"/>
        <v>0.20091610578696814</v>
      </c>
      <c r="H51" s="12">
        <f t="shared" si="3"/>
        <v>1.3743409860712432</v>
      </c>
      <c r="I51" s="12">
        <f t="shared" si="4"/>
        <v>57.883050249885443</v>
      </c>
    </row>
    <row r="52" spans="1:9" ht="14.5" x14ac:dyDescent="0.35">
      <c r="A52" s="2">
        <v>45546</v>
      </c>
      <c r="B52">
        <v>71.23</v>
      </c>
      <c r="C52" s="12">
        <f t="shared" si="0"/>
        <v>0.15000000000000568</v>
      </c>
      <c r="D52" s="12">
        <f t="shared" si="1"/>
        <v>0.15000000000000568</v>
      </c>
      <c r="E52" s="12">
        <f t="shared" si="2"/>
        <v>0</v>
      </c>
      <c r="F52" s="12">
        <f t="shared" si="7"/>
        <v>0.26711815044879528</v>
      </c>
      <c r="G52" s="12">
        <f t="shared" si="7"/>
        <v>0.18656495537361328</v>
      </c>
      <c r="H52" s="12">
        <f t="shared" si="3"/>
        <v>1.4317702374160619</v>
      </c>
      <c r="I52" s="12">
        <f t="shared" si="4"/>
        <v>58.877693927919161</v>
      </c>
    </row>
    <row r="53" spans="1:9" ht="14.5" x14ac:dyDescent="0.35">
      <c r="A53" s="2">
        <v>45547</v>
      </c>
      <c r="B53">
        <v>71.41</v>
      </c>
      <c r="C53" s="12">
        <f t="shared" si="0"/>
        <v>0.17999999999999261</v>
      </c>
      <c r="D53" s="12">
        <f t="shared" si="1"/>
        <v>0.17999999999999261</v>
      </c>
      <c r="E53" s="12">
        <f t="shared" si="2"/>
        <v>0</v>
      </c>
      <c r="F53" s="12">
        <f t="shared" si="7"/>
        <v>0.26089542541673794</v>
      </c>
      <c r="G53" s="12">
        <f t="shared" si="7"/>
        <v>0.17323888713264091</v>
      </c>
      <c r="H53" s="12">
        <f t="shared" si="3"/>
        <v>1.5059865006924371</v>
      </c>
      <c r="I53" s="12">
        <f t="shared" si="4"/>
        <v>60.095555194583575</v>
      </c>
    </row>
    <row r="54" spans="1:9" ht="14.5" x14ac:dyDescent="0.35">
      <c r="A54" s="2">
        <v>45550</v>
      </c>
      <c r="B54">
        <v>72.099999999999994</v>
      </c>
      <c r="C54" s="12">
        <f t="shared" si="0"/>
        <v>0.68999999999999773</v>
      </c>
      <c r="D54" s="12">
        <f t="shared" si="1"/>
        <v>0.68999999999999773</v>
      </c>
      <c r="E54" s="12">
        <f t="shared" si="2"/>
        <v>0</v>
      </c>
      <c r="F54" s="12">
        <f t="shared" si="7"/>
        <v>0.29154575217268508</v>
      </c>
      <c r="G54" s="12">
        <f t="shared" si="7"/>
        <v>0.16086468090888081</v>
      </c>
      <c r="H54" s="12">
        <f t="shared" si="3"/>
        <v>1.8123664593462032</v>
      </c>
      <c r="I54" s="12">
        <f t="shared" si="4"/>
        <v>64.442756146634167</v>
      </c>
    </row>
    <row r="55" spans="1:9" ht="14.5" x14ac:dyDescent="0.35">
      <c r="A55" s="2">
        <v>45551</v>
      </c>
      <c r="B55">
        <v>71.8</v>
      </c>
      <c r="C55" s="12">
        <f t="shared" si="0"/>
        <v>-0.29999999999999716</v>
      </c>
      <c r="D55" s="12">
        <f t="shared" si="1"/>
        <v>0</v>
      </c>
      <c r="E55" s="12">
        <f t="shared" si="2"/>
        <v>0.29999999999999716</v>
      </c>
      <c r="F55" s="12">
        <f t="shared" si="7"/>
        <v>0.27072105558892184</v>
      </c>
      <c r="G55" s="12">
        <f t="shared" si="7"/>
        <v>0.17080291798681771</v>
      </c>
      <c r="H55" s="12">
        <f t="shared" si="3"/>
        <v>1.5849908115142135</v>
      </c>
      <c r="I55" s="12">
        <f t="shared" si="4"/>
        <v>61.31514295734658</v>
      </c>
    </row>
    <row r="56" spans="1:9" ht="14.5" x14ac:dyDescent="0.35">
      <c r="A56" s="2">
        <v>45552</v>
      </c>
      <c r="B56">
        <v>71.75</v>
      </c>
      <c r="C56" s="12">
        <f t="shared" si="0"/>
        <v>-4.9999999999997158E-2</v>
      </c>
      <c r="D56" s="12">
        <f t="shared" si="1"/>
        <v>0</v>
      </c>
      <c r="E56" s="12">
        <f t="shared" si="2"/>
        <v>4.9999999999997158E-2</v>
      </c>
      <c r="F56" s="12">
        <f t="shared" si="7"/>
        <v>0.25138383733257025</v>
      </c>
      <c r="G56" s="12">
        <f t="shared" si="7"/>
        <v>0.16217413813061626</v>
      </c>
      <c r="H56" s="12">
        <f t="shared" si="3"/>
        <v>1.5500858535786011</v>
      </c>
      <c r="I56" s="12">
        <f t="shared" si="4"/>
        <v>60.785633997511326</v>
      </c>
    </row>
    <row r="57" spans="1:9" ht="14.5" x14ac:dyDescent="0.35">
      <c r="A57" s="2">
        <v>45553</v>
      </c>
      <c r="B57">
        <v>70.62</v>
      </c>
      <c r="C57" s="12">
        <f t="shared" si="0"/>
        <v>-1.1299999999999955</v>
      </c>
      <c r="D57" s="12">
        <f t="shared" si="1"/>
        <v>0</v>
      </c>
      <c r="E57" s="12">
        <f t="shared" si="2"/>
        <v>1.1299999999999955</v>
      </c>
      <c r="F57" s="12">
        <f t="shared" si="7"/>
        <v>0.23342784895167237</v>
      </c>
      <c r="G57" s="12">
        <f t="shared" si="7"/>
        <v>0.23130455683557191</v>
      </c>
      <c r="H57" s="12">
        <f t="shared" si="3"/>
        <v>1.0091796380717646</v>
      </c>
      <c r="I57" s="12">
        <f t="shared" si="4"/>
        <v>50.22844244232374</v>
      </c>
    </row>
    <row r="58" spans="1:9" ht="14.5" x14ac:dyDescent="0.35">
      <c r="A58" s="2">
        <v>45554</v>
      </c>
      <c r="B58">
        <v>71.64</v>
      </c>
      <c r="C58" s="12">
        <f t="shared" si="0"/>
        <v>1.019999999999996</v>
      </c>
      <c r="D58" s="12">
        <f t="shared" si="1"/>
        <v>1.019999999999996</v>
      </c>
      <c r="E58" s="12">
        <f t="shared" si="2"/>
        <v>0</v>
      </c>
      <c r="F58" s="12">
        <f t="shared" si="7"/>
        <v>0.28961157402655263</v>
      </c>
      <c r="G58" s="12">
        <f t="shared" si="7"/>
        <v>0.21478280277588821</v>
      </c>
      <c r="H58" s="12">
        <f t="shared" si="3"/>
        <v>1.348392749715364</v>
      </c>
      <c r="I58" s="12">
        <f t="shared" si="4"/>
        <v>57.417684919986037</v>
      </c>
    </row>
    <row r="59" spans="1:9" ht="14.5" x14ac:dyDescent="0.35">
      <c r="A59" s="2">
        <v>45557</v>
      </c>
      <c r="B59">
        <v>71.73</v>
      </c>
      <c r="C59" s="12">
        <f t="shared" si="0"/>
        <v>9.0000000000003411E-2</v>
      </c>
      <c r="D59" s="12">
        <f t="shared" si="1"/>
        <v>9.0000000000003411E-2</v>
      </c>
      <c r="E59" s="12">
        <f t="shared" si="2"/>
        <v>0</v>
      </c>
      <c r="F59" s="12">
        <f t="shared" si="7"/>
        <v>0.27535360445322771</v>
      </c>
      <c r="G59" s="12">
        <f t="shared" si="7"/>
        <v>0.19944117400618191</v>
      </c>
      <c r="H59" s="12">
        <f t="shared" si="3"/>
        <v>1.3806256698262958</v>
      </c>
      <c r="I59" s="12">
        <f t="shared" si="4"/>
        <v>57.994236024810832</v>
      </c>
    </row>
    <row r="60" spans="1:9" ht="14.5" x14ac:dyDescent="0.35">
      <c r="A60" s="2">
        <v>45558</v>
      </c>
      <c r="B60">
        <v>71.33</v>
      </c>
      <c r="C60" s="12">
        <f t="shared" si="0"/>
        <v>-0.40000000000000568</v>
      </c>
      <c r="D60" s="12">
        <f t="shared" si="1"/>
        <v>0</v>
      </c>
      <c r="E60" s="12">
        <f t="shared" si="2"/>
        <v>0.40000000000000568</v>
      </c>
      <c r="F60" s="12">
        <f t="shared" si="7"/>
        <v>0.25568548984942574</v>
      </c>
      <c r="G60" s="12">
        <f t="shared" si="7"/>
        <v>0.21376680443431217</v>
      </c>
      <c r="H60" s="12">
        <f t="shared" si="3"/>
        <v>1.1960953924817388</v>
      </c>
      <c r="I60" s="12">
        <f t="shared" si="4"/>
        <v>54.464637400384909</v>
      </c>
    </row>
    <row r="61" spans="1:9" ht="14.5" x14ac:dyDescent="0.35">
      <c r="A61" s="2">
        <v>45559</v>
      </c>
      <c r="B61">
        <v>71.45</v>
      </c>
      <c r="C61" s="12">
        <f t="shared" si="0"/>
        <v>0.12000000000000455</v>
      </c>
      <c r="D61" s="12">
        <f t="shared" si="1"/>
        <v>0.12000000000000455</v>
      </c>
      <c r="E61" s="12">
        <f t="shared" si="2"/>
        <v>0</v>
      </c>
      <c r="F61" s="12">
        <f t="shared" ref="F61:G76" si="8">((F60*13)+D61)/14</f>
        <v>0.24599366914589565</v>
      </c>
      <c r="G61" s="12">
        <f t="shared" si="8"/>
        <v>0.19849774697471845</v>
      </c>
      <c r="H61" s="12">
        <f t="shared" si="3"/>
        <v>1.2392768829624374</v>
      </c>
      <c r="I61" s="12">
        <f t="shared" si="4"/>
        <v>55.342726591404983</v>
      </c>
    </row>
    <row r="62" spans="1:9" ht="14.5" x14ac:dyDescent="0.35">
      <c r="A62" s="2">
        <v>45560</v>
      </c>
      <c r="B62">
        <v>71.400000000000006</v>
      </c>
      <c r="C62" s="12">
        <f t="shared" si="0"/>
        <v>-4.9999999999997158E-2</v>
      </c>
      <c r="D62" s="12">
        <f t="shared" si="1"/>
        <v>0</v>
      </c>
      <c r="E62" s="12">
        <f t="shared" si="2"/>
        <v>4.9999999999997158E-2</v>
      </c>
      <c r="F62" s="12">
        <f t="shared" si="8"/>
        <v>0.22842269277833169</v>
      </c>
      <c r="G62" s="12">
        <f t="shared" si="8"/>
        <v>0.18789076504795263</v>
      </c>
      <c r="H62" s="12">
        <f t="shared" si="3"/>
        <v>1.2157207019729506</v>
      </c>
      <c r="I62" s="12">
        <f t="shared" si="4"/>
        <v>54.867957901482477</v>
      </c>
    </row>
    <row r="63" spans="1:9" ht="14.5" x14ac:dyDescent="0.35">
      <c r="A63" s="2">
        <v>45561</v>
      </c>
      <c r="B63">
        <v>71.790000000000006</v>
      </c>
      <c r="C63" s="12">
        <f t="shared" si="0"/>
        <v>0.39000000000000057</v>
      </c>
      <c r="D63" s="12">
        <f t="shared" si="1"/>
        <v>0.39000000000000057</v>
      </c>
      <c r="E63" s="12">
        <f t="shared" si="2"/>
        <v>0</v>
      </c>
      <c r="F63" s="12">
        <f t="shared" si="8"/>
        <v>0.2399639290084509</v>
      </c>
      <c r="G63" s="12">
        <f t="shared" si="8"/>
        <v>0.17446999611595601</v>
      </c>
      <c r="H63" s="12">
        <f t="shared" si="3"/>
        <v>1.3753879426292095</v>
      </c>
      <c r="I63" s="12">
        <f t="shared" si="4"/>
        <v>57.901613372123741</v>
      </c>
    </row>
    <row r="64" spans="1:9" ht="14.5" x14ac:dyDescent="0.35">
      <c r="A64" s="2">
        <v>45564</v>
      </c>
      <c r="B64">
        <v>71.86</v>
      </c>
      <c r="C64" s="12">
        <f t="shared" si="0"/>
        <v>6.9999999999993179E-2</v>
      </c>
      <c r="D64" s="12">
        <f t="shared" si="1"/>
        <v>6.9999999999993179E-2</v>
      </c>
      <c r="E64" s="12">
        <f t="shared" si="2"/>
        <v>0</v>
      </c>
      <c r="F64" s="12">
        <f t="shared" si="8"/>
        <v>0.22782364836498964</v>
      </c>
      <c r="G64" s="12">
        <f t="shared" si="8"/>
        <v>0.16200785353624486</v>
      </c>
      <c r="H64" s="12">
        <f t="shared" si="3"/>
        <v>1.4062506439789371</v>
      </c>
      <c r="I64" s="12">
        <f t="shared" si="4"/>
        <v>58.441569563741858</v>
      </c>
    </row>
    <row r="65" spans="1:9" ht="14.5" x14ac:dyDescent="0.35">
      <c r="A65" s="2">
        <v>45565</v>
      </c>
      <c r="B65">
        <v>71.709999999999994</v>
      </c>
      <c r="C65" s="12">
        <f t="shared" si="0"/>
        <v>-0.15000000000000568</v>
      </c>
      <c r="D65" s="12">
        <f t="shared" si="1"/>
        <v>0</v>
      </c>
      <c r="E65" s="12">
        <f t="shared" si="2"/>
        <v>0.15000000000000568</v>
      </c>
      <c r="F65" s="12">
        <f t="shared" si="8"/>
        <v>0.21155053062463325</v>
      </c>
      <c r="G65" s="12">
        <f t="shared" si="8"/>
        <v>0.1611501497122278</v>
      </c>
      <c r="H65" s="12">
        <f t="shared" si="3"/>
        <v>1.3127541674792571</v>
      </c>
      <c r="I65" s="12">
        <f t="shared" si="4"/>
        <v>56.761509110588648</v>
      </c>
    </row>
    <row r="66" spans="1:9" ht="14.5" x14ac:dyDescent="0.35">
      <c r="A66" s="2">
        <v>45566</v>
      </c>
      <c r="B66">
        <v>71.010000000000005</v>
      </c>
      <c r="C66" s="12">
        <f t="shared" si="0"/>
        <v>-0.69999999999998863</v>
      </c>
      <c r="D66" s="12">
        <f t="shared" si="1"/>
        <v>0</v>
      </c>
      <c r="E66" s="12">
        <f t="shared" si="2"/>
        <v>0.69999999999998863</v>
      </c>
      <c r="F66" s="12">
        <f t="shared" si="8"/>
        <v>0.19643977843715943</v>
      </c>
      <c r="G66" s="12">
        <f t="shared" si="8"/>
        <v>0.19963942473278215</v>
      </c>
      <c r="H66" s="12">
        <f t="shared" si="3"/>
        <v>0.98397287359495522</v>
      </c>
      <c r="I66" s="12">
        <f t="shared" si="4"/>
        <v>49.596085041828125</v>
      </c>
    </row>
    <row r="67" spans="1:9" ht="14.5" x14ac:dyDescent="0.35">
      <c r="A67" s="2">
        <v>45567</v>
      </c>
      <c r="B67">
        <v>70.52</v>
      </c>
      <c r="C67" s="12">
        <f t="shared" ref="C67:C130" si="9">B67-B66</f>
        <v>-0.49000000000000909</v>
      </c>
      <c r="D67" s="12">
        <f t="shared" ref="D67:D130" si="10">IF(C67&gt;0,C67,0)</f>
        <v>0</v>
      </c>
      <c r="E67" s="12">
        <f t="shared" ref="E67:E130" si="11">IF(C67&lt;0,-C67,0)</f>
        <v>0.49000000000000909</v>
      </c>
      <c r="F67" s="12">
        <f t="shared" si="8"/>
        <v>0.18240836569164803</v>
      </c>
      <c r="G67" s="12">
        <f t="shared" si="8"/>
        <v>0.22037946582329834</v>
      </c>
      <c r="H67" s="12">
        <f t="shared" si="3"/>
        <v>0.82770127883831168</v>
      </c>
      <c r="I67" s="12">
        <f t="shared" si="4"/>
        <v>45.286463845142094</v>
      </c>
    </row>
    <row r="68" spans="1:9" ht="14.5" x14ac:dyDescent="0.35">
      <c r="A68" s="2">
        <v>45568</v>
      </c>
      <c r="B68">
        <v>70.17</v>
      </c>
      <c r="C68" s="12">
        <f t="shared" si="9"/>
        <v>-0.34999999999999432</v>
      </c>
      <c r="D68" s="12">
        <f t="shared" si="10"/>
        <v>0</v>
      </c>
      <c r="E68" s="12">
        <f t="shared" si="11"/>
        <v>0.34999999999999432</v>
      </c>
      <c r="F68" s="12">
        <f t="shared" si="8"/>
        <v>0.16937919671367316</v>
      </c>
      <c r="G68" s="12">
        <f t="shared" si="8"/>
        <v>0.22963807540734807</v>
      </c>
      <c r="H68" s="12">
        <f t="shared" si="3"/>
        <v>0.73759195383089893</v>
      </c>
      <c r="I68" s="12">
        <f t="shared" si="4"/>
        <v>42.449088936255556</v>
      </c>
    </row>
    <row r="69" spans="1:9" ht="14.5" x14ac:dyDescent="0.35">
      <c r="A69" s="2">
        <v>45571</v>
      </c>
      <c r="B69">
        <v>69.010000000000005</v>
      </c>
      <c r="C69" s="12">
        <f t="shared" si="9"/>
        <v>-1.1599999999999966</v>
      </c>
      <c r="D69" s="12">
        <f t="shared" si="10"/>
        <v>0</v>
      </c>
      <c r="E69" s="12">
        <f t="shared" si="11"/>
        <v>1.1599999999999966</v>
      </c>
      <c r="F69" s="12">
        <f t="shared" si="8"/>
        <v>0.15728068266269649</v>
      </c>
      <c r="G69" s="12">
        <f t="shared" si="8"/>
        <v>0.29609249859253722</v>
      </c>
      <c r="H69" s="12">
        <f t="shared" si="3"/>
        <v>0.5311876640250035</v>
      </c>
      <c r="I69" s="12">
        <f t="shared" si="4"/>
        <v>34.691218882255143</v>
      </c>
    </row>
    <row r="70" spans="1:9" ht="14.5" x14ac:dyDescent="0.35">
      <c r="A70" s="2">
        <v>45572</v>
      </c>
      <c r="B70">
        <v>69.180000000000007</v>
      </c>
      <c r="C70" s="12">
        <f t="shared" si="9"/>
        <v>0.17000000000000171</v>
      </c>
      <c r="D70" s="12">
        <f t="shared" si="10"/>
        <v>0.17000000000000171</v>
      </c>
      <c r="E70" s="12">
        <f t="shared" si="11"/>
        <v>0</v>
      </c>
      <c r="F70" s="12">
        <f t="shared" si="8"/>
        <v>0.15818920532964684</v>
      </c>
      <c r="G70" s="12">
        <f t="shared" si="8"/>
        <v>0.27494303440735596</v>
      </c>
      <c r="H70" s="12">
        <f t="shared" si="3"/>
        <v>0.5753526568535412</v>
      </c>
      <c r="I70" s="12">
        <f t="shared" si="4"/>
        <v>36.522149777097887</v>
      </c>
    </row>
    <row r="71" spans="1:9" ht="14.5" x14ac:dyDescent="0.35">
      <c r="A71" s="2">
        <v>45573</v>
      </c>
      <c r="B71">
        <v>69.569999999999993</v>
      </c>
      <c r="C71" s="12">
        <f t="shared" si="9"/>
        <v>0.38999999999998636</v>
      </c>
      <c r="D71" s="12">
        <f t="shared" si="10"/>
        <v>0.38999999999998636</v>
      </c>
      <c r="E71" s="12">
        <f t="shared" si="11"/>
        <v>0</v>
      </c>
      <c r="F71" s="12">
        <f t="shared" si="8"/>
        <v>0.17474711923467107</v>
      </c>
      <c r="G71" s="12">
        <f t="shared" si="8"/>
        <v>0.25530424623540193</v>
      </c>
      <c r="H71" s="12">
        <f t="shared" si="3"/>
        <v>0.68446616854757047</v>
      </c>
      <c r="I71" s="12">
        <f t="shared" si="4"/>
        <v>40.634011019511952</v>
      </c>
    </row>
    <row r="72" spans="1:9" ht="14.5" x14ac:dyDescent="0.35">
      <c r="A72" s="2">
        <v>45574</v>
      </c>
      <c r="B72">
        <v>69.25</v>
      </c>
      <c r="C72" s="12">
        <f t="shared" si="9"/>
        <v>-0.31999999999999318</v>
      </c>
      <c r="D72" s="12">
        <f t="shared" si="10"/>
        <v>0</v>
      </c>
      <c r="E72" s="12">
        <f t="shared" si="11"/>
        <v>0.31999999999999318</v>
      </c>
      <c r="F72" s="12">
        <f t="shared" si="8"/>
        <v>0.16226518214648028</v>
      </c>
      <c r="G72" s="12">
        <f t="shared" si="8"/>
        <v>0.25992537150430134</v>
      </c>
      <c r="H72" s="12">
        <f t="shared" si="3"/>
        <v>0.62427604203229947</v>
      </c>
      <c r="I72" s="12">
        <f t="shared" si="4"/>
        <v>38.434110082126388</v>
      </c>
    </row>
    <row r="73" spans="1:9" ht="14.5" x14ac:dyDescent="0.35">
      <c r="A73" s="2">
        <v>45575</v>
      </c>
      <c r="B73">
        <v>69.569999999999993</v>
      </c>
      <c r="C73" s="12">
        <f t="shared" si="9"/>
        <v>0.31999999999999318</v>
      </c>
      <c r="D73" s="12">
        <f t="shared" si="10"/>
        <v>0.31999999999999318</v>
      </c>
      <c r="E73" s="12">
        <f t="shared" si="11"/>
        <v>0</v>
      </c>
      <c r="F73" s="12">
        <f t="shared" si="8"/>
        <v>0.17353195485030265</v>
      </c>
      <c r="G73" s="12">
        <f t="shared" si="8"/>
        <v>0.24135927353970837</v>
      </c>
      <c r="H73" s="12">
        <f t="shared" si="3"/>
        <v>0.71897778073877572</v>
      </c>
      <c r="I73" s="12">
        <f t="shared" si="4"/>
        <v>41.825891456827101</v>
      </c>
    </row>
    <row r="74" spans="1:9" ht="14.5" x14ac:dyDescent="0.35">
      <c r="A74" s="2">
        <v>45578</v>
      </c>
      <c r="B74">
        <v>70.34</v>
      </c>
      <c r="C74" s="12">
        <f t="shared" si="9"/>
        <v>0.77000000000001023</v>
      </c>
      <c r="D74" s="12">
        <f t="shared" si="10"/>
        <v>0.77000000000001023</v>
      </c>
      <c r="E74" s="12">
        <f t="shared" si="11"/>
        <v>0</v>
      </c>
      <c r="F74" s="12">
        <f t="shared" si="8"/>
        <v>0.21613681521813891</v>
      </c>
      <c r="G74" s="12">
        <f t="shared" si="8"/>
        <v>0.2241193254297292</v>
      </c>
      <c r="H74" s="12">
        <f t="shared" si="3"/>
        <v>0.96438276709835469</v>
      </c>
      <c r="I74" s="12">
        <f t="shared" si="4"/>
        <v>49.093424318869978</v>
      </c>
    </row>
    <row r="75" spans="1:9" ht="14.5" x14ac:dyDescent="0.35">
      <c r="A75" s="2">
        <v>45579</v>
      </c>
      <c r="B75">
        <v>70.34</v>
      </c>
      <c r="C75" s="12">
        <f t="shared" si="9"/>
        <v>0</v>
      </c>
      <c r="D75" s="12">
        <f t="shared" si="10"/>
        <v>0</v>
      </c>
      <c r="E75" s="12">
        <f t="shared" si="11"/>
        <v>0</v>
      </c>
      <c r="F75" s="12">
        <f t="shared" si="8"/>
        <v>0.20069847127398613</v>
      </c>
      <c r="G75" s="12">
        <f t="shared" si="8"/>
        <v>0.20811080218474856</v>
      </c>
      <c r="H75" s="12">
        <f t="shared" si="3"/>
        <v>0.96438276709835469</v>
      </c>
      <c r="I75" s="12">
        <f t="shared" si="4"/>
        <v>49.093424318869978</v>
      </c>
    </row>
    <row r="76" spans="1:9" ht="14.5" x14ac:dyDescent="0.35">
      <c r="A76" s="2">
        <v>45580</v>
      </c>
      <c r="B76">
        <v>70.569999999999993</v>
      </c>
      <c r="C76" s="12">
        <f t="shared" si="9"/>
        <v>0.22999999999998977</v>
      </c>
      <c r="D76" s="12">
        <f t="shared" si="10"/>
        <v>0.22999999999998977</v>
      </c>
      <c r="E76" s="12">
        <f t="shared" si="11"/>
        <v>0</v>
      </c>
      <c r="F76" s="12">
        <f t="shared" si="8"/>
        <v>0.20279143761155782</v>
      </c>
      <c r="G76" s="12">
        <f t="shared" si="8"/>
        <v>0.19324574488583796</v>
      </c>
      <c r="H76" s="12">
        <f t="shared" ref="H76:H139" si="12">F76/G76</f>
        <v>1.049396651560732</v>
      </c>
      <c r="I76" s="12">
        <f t="shared" ref="I76:I139" si="13">IF(G76=0,100,100-(100/(1+H76)))</f>
        <v>51.205151075149701</v>
      </c>
    </row>
    <row r="77" spans="1:9" ht="14.5" x14ac:dyDescent="0.35">
      <c r="A77" s="2">
        <v>45581</v>
      </c>
      <c r="B77">
        <v>69.900000000000006</v>
      </c>
      <c r="C77" s="12">
        <f t="shared" si="9"/>
        <v>-0.66999999999998749</v>
      </c>
      <c r="D77" s="12">
        <f t="shared" si="10"/>
        <v>0</v>
      </c>
      <c r="E77" s="12">
        <f t="shared" si="11"/>
        <v>0.66999999999998749</v>
      </c>
      <c r="F77" s="12">
        <f t="shared" ref="F77:G92" si="14">((F76*13)+D77)/14</f>
        <v>0.188306334925018</v>
      </c>
      <c r="G77" s="12">
        <f t="shared" si="14"/>
        <v>0.22729962025113434</v>
      </c>
      <c r="H77" s="12">
        <f t="shared" si="12"/>
        <v>0.82844984394151555</v>
      </c>
      <c r="I77" s="12">
        <f t="shared" si="13"/>
        <v>45.308863499129934</v>
      </c>
    </row>
    <row r="78" spans="1:9" ht="14.5" x14ac:dyDescent="0.35">
      <c r="A78" s="2">
        <v>45582</v>
      </c>
      <c r="B78">
        <v>70.44</v>
      </c>
      <c r="C78" s="12">
        <f t="shared" si="9"/>
        <v>0.53999999999999204</v>
      </c>
      <c r="D78" s="12">
        <f t="shared" si="10"/>
        <v>0.53999999999999204</v>
      </c>
      <c r="E78" s="12">
        <f t="shared" si="11"/>
        <v>0</v>
      </c>
      <c r="F78" s="12">
        <f t="shared" si="14"/>
        <v>0.21342731100180187</v>
      </c>
      <c r="G78" s="12">
        <f t="shared" si="14"/>
        <v>0.21106393309033902</v>
      </c>
      <c r="H78" s="12">
        <f t="shared" si="12"/>
        <v>1.0111974503500383</v>
      </c>
      <c r="I78" s="12">
        <f t="shared" si="13"/>
        <v>50.278377698522078</v>
      </c>
    </row>
    <row r="79" spans="1:9" ht="14.5" x14ac:dyDescent="0.35">
      <c r="A79" s="2">
        <v>45585</v>
      </c>
      <c r="B79">
        <v>69.45</v>
      </c>
      <c r="C79" s="12">
        <f t="shared" si="9"/>
        <v>-0.98999999999999488</v>
      </c>
      <c r="D79" s="12">
        <f t="shared" si="10"/>
        <v>0</v>
      </c>
      <c r="E79" s="12">
        <f t="shared" si="11"/>
        <v>0.98999999999999488</v>
      </c>
      <c r="F79" s="12">
        <f t="shared" si="14"/>
        <v>0.19818250307310173</v>
      </c>
      <c r="G79" s="12">
        <f t="shared" si="14"/>
        <v>0.2667022235838859</v>
      </c>
      <c r="H79" s="12">
        <f t="shared" si="12"/>
        <v>0.74308530468913525</v>
      </c>
      <c r="I79" s="12">
        <f t="shared" si="13"/>
        <v>42.630461210942187</v>
      </c>
    </row>
    <row r="80" spans="1:9" ht="14.5" x14ac:dyDescent="0.35">
      <c r="A80" s="2">
        <v>45586</v>
      </c>
      <c r="B80">
        <v>69.45</v>
      </c>
      <c r="C80" s="12">
        <f t="shared" si="9"/>
        <v>0</v>
      </c>
      <c r="D80" s="12">
        <f t="shared" si="10"/>
        <v>0</v>
      </c>
      <c r="E80" s="12">
        <f t="shared" si="11"/>
        <v>0</v>
      </c>
      <c r="F80" s="12">
        <f t="shared" si="14"/>
        <v>0.1840266099964516</v>
      </c>
      <c r="G80" s="12">
        <f t="shared" si="14"/>
        <v>0.24765206475646548</v>
      </c>
      <c r="H80" s="12">
        <f t="shared" si="12"/>
        <v>0.74308530468913525</v>
      </c>
      <c r="I80" s="12">
        <f t="shared" si="13"/>
        <v>42.630461210942187</v>
      </c>
    </row>
    <row r="81" spans="1:9" ht="14.5" x14ac:dyDescent="0.35">
      <c r="A81" s="2">
        <v>45587</v>
      </c>
      <c r="B81">
        <v>68.010000000000005</v>
      </c>
      <c r="C81" s="12">
        <f t="shared" si="9"/>
        <v>-1.4399999999999977</v>
      </c>
      <c r="D81" s="12">
        <f t="shared" si="10"/>
        <v>0</v>
      </c>
      <c r="E81" s="12">
        <f t="shared" si="11"/>
        <v>1.4399999999999977</v>
      </c>
      <c r="F81" s="12">
        <f t="shared" si="14"/>
        <v>0.17088185213956222</v>
      </c>
      <c r="G81" s="12">
        <f t="shared" si="14"/>
        <v>0.33281977441671778</v>
      </c>
      <c r="H81" s="12">
        <f t="shared" si="12"/>
        <v>0.51343659624504179</v>
      </c>
      <c r="I81" s="12">
        <f t="shared" si="13"/>
        <v>33.925213485581054</v>
      </c>
    </row>
    <row r="82" spans="1:9" ht="14.5" x14ac:dyDescent="0.35">
      <c r="A82" s="2">
        <v>45588</v>
      </c>
      <c r="B82">
        <v>67.3</v>
      </c>
      <c r="C82" s="12">
        <f t="shared" si="9"/>
        <v>-0.71000000000000796</v>
      </c>
      <c r="D82" s="12">
        <f t="shared" si="10"/>
        <v>0</v>
      </c>
      <c r="E82" s="12">
        <f t="shared" si="11"/>
        <v>0.71000000000000796</v>
      </c>
      <c r="F82" s="12">
        <f t="shared" si="14"/>
        <v>0.15867600555816491</v>
      </c>
      <c r="G82" s="12">
        <f t="shared" si="14"/>
        <v>0.35976121910123854</v>
      </c>
      <c r="H82" s="12">
        <f t="shared" si="12"/>
        <v>0.44105922799175507</v>
      </c>
      <c r="I82" s="12">
        <f t="shared" si="13"/>
        <v>30.606599605653301</v>
      </c>
    </row>
    <row r="83" spans="1:9" ht="14.5" x14ac:dyDescent="0.35">
      <c r="A83" s="2">
        <v>45589</v>
      </c>
      <c r="B83">
        <v>66.92</v>
      </c>
      <c r="C83" s="12">
        <f t="shared" si="9"/>
        <v>-0.37999999999999545</v>
      </c>
      <c r="D83" s="12">
        <f t="shared" si="10"/>
        <v>0</v>
      </c>
      <c r="E83" s="12">
        <f t="shared" si="11"/>
        <v>0.37999999999999545</v>
      </c>
      <c r="F83" s="12">
        <f t="shared" si="14"/>
        <v>0.14734200516115314</v>
      </c>
      <c r="G83" s="12">
        <f t="shared" si="14"/>
        <v>0.36120684630829258</v>
      </c>
      <c r="H83" s="12">
        <f t="shared" si="12"/>
        <v>0.40791587055189898</v>
      </c>
      <c r="I83" s="12">
        <f t="shared" si="13"/>
        <v>28.973028792693214</v>
      </c>
    </row>
    <row r="84" spans="1:9" ht="14.5" x14ac:dyDescent="0.35">
      <c r="A84" s="2">
        <v>45593</v>
      </c>
      <c r="B84">
        <v>66.67</v>
      </c>
      <c r="C84" s="12">
        <f t="shared" si="9"/>
        <v>-0.25</v>
      </c>
      <c r="D84" s="12">
        <f t="shared" si="10"/>
        <v>0</v>
      </c>
      <c r="E84" s="12">
        <f t="shared" si="11"/>
        <v>0.25</v>
      </c>
      <c r="F84" s="12">
        <f t="shared" si="14"/>
        <v>0.13681757622107077</v>
      </c>
      <c r="G84" s="12">
        <f t="shared" si="14"/>
        <v>0.35326350014341451</v>
      </c>
      <c r="H84" s="12">
        <f t="shared" si="12"/>
        <v>0.38729610097144734</v>
      </c>
      <c r="I84" s="12">
        <f t="shared" si="13"/>
        <v>27.917335073618759</v>
      </c>
    </row>
    <row r="85" spans="1:9" ht="14.5" x14ac:dyDescent="0.35">
      <c r="A85" s="2">
        <v>45594</v>
      </c>
      <c r="B85">
        <v>65.56</v>
      </c>
      <c r="C85" s="12">
        <f t="shared" si="9"/>
        <v>-1.1099999999999994</v>
      </c>
      <c r="D85" s="12">
        <f t="shared" si="10"/>
        <v>0</v>
      </c>
      <c r="E85" s="12">
        <f t="shared" si="11"/>
        <v>1.1099999999999994</v>
      </c>
      <c r="F85" s="12">
        <f t="shared" si="14"/>
        <v>0.12704489220528001</v>
      </c>
      <c r="G85" s="12">
        <f t="shared" si="14"/>
        <v>0.40731610727602774</v>
      </c>
      <c r="H85" s="12">
        <f t="shared" si="12"/>
        <v>0.31190736122592111</v>
      </c>
      <c r="I85" s="12">
        <f t="shared" si="13"/>
        <v>23.775105654903641</v>
      </c>
    </row>
    <row r="86" spans="1:9" ht="14.5" x14ac:dyDescent="0.35">
      <c r="A86" s="2">
        <v>45595</v>
      </c>
      <c r="B86">
        <v>65.92</v>
      </c>
      <c r="C86" s="12">
        <f t="shared" si="9"/>
        <v>0.35999999999999943</v>
      </c>
      <c r="D86" s="12">
        <f t="shared" si="10"/>
        <v>0.35999999999999943</v>
      </c>
      <c r="E86" s="12">
        <f t="shared" si="11"/>
        <v>0</v>
      </c>
      <c r="F86" s="12">
        <f t="shared" si="14"/>
        <v>0.14368454276204567</v>
      </c>
      <c r="G86" s="12">
        <f t="shared" si="14"/>
        <v>0.37822209961345432</v>
      </c>
      <c r="H86" s="12">
        <f t="shared" si="12"/>
        <v>0.3798946251657222</v>
      </c>
      <c r="I86" s="12">
        <f t="shared" si="13"/>
        <v>27.530698231402837</v>
      </c>
    </row>
    <row r="87" spans="1:9" ht="14.5" x14ac:dyDescent="0.35">
      <c r="A87" s="2">
        <v>45596</v>
      </c>
      <c r="B87">
        <v>65.31</v>
      </c>
      <c r="C87" s="12">
        <f t="shared" si="9"/>
        <v>-0.60999999999999943</v>
      </c>
      <c r="D87" s="12">
        <f t="shared" si="10"/>
        <v>0</v>
      </c>
      <c r="E87" s="12">
        <f t="shared" si="11"/>
        <v>0.60999999999999943</v>
      </c>
      <c r="F87" s="12">
        <f t="shared" si="14"/>
        <v>0.13342136113618527</v>
      </c>
      <c r="G87" s="12">
        <f t="shared" si="14"/>
        <v>0.39477766392677893</v>
      </c>
      <c r="H87" s="12">
        <f t="shared" si="12"/>
        <v>0.33796583071359249</v>
      </c>
      <c r="I87" s="12">
        <f t="shared" si="13"/>
        <v>25.259675767156267</v>
      </c>
    </row>
    <row r="88" spans="1:9" ht="14.5" x14ac:dyDescent="0.35">
      <c r="A88" s="2">
        <v>45597</v>
      </c>
      <c r="B88">
        <v>65.010000000000005</v>
      </c>
      <c r="C88" s="12">
        <f t="shared" si="9"/>
        <v>-0.29999999999999716</v>
      </c>
      <c r="D88" s="12">
        <f t="shared" si="10"/>
        <v>0</v>
      </c>
      <c r="E88" s="12">
        <f t="shared" si="11"/>
        <v>0.29999999999999716</v>
      </c>
      <c r="F88" s="12">
        <f t="shared" si="14"/>
        <v>0.12389126391217205</v>
      </c>
      <c r="G88" s="12">
        <f t="shared" si="14"/>
        <v>0.38800783078915169</v>
      </c>
      <c r="H88" s="12">
        <f t="shared" si="12"/>
        <v>0.31930093694293532</v>
      </c>
      <c r="I88" s="12">
        <f t="shared" si="13"/>
        <v>24.202282284648021</v>
      </c>
    </row>
    <row r="89" spans="1:9" ht="14.5" x14ac:dyDescent="0.35">
      <c r="A89" s="2">
        <v>45600</v>
      </c>
      <c r="B89">
        <v>65.11</v>
      </c>
      <c r="C89" s="12">
        <f t="shared" si="9"/>
        <v>9.9999999999994316E-2</v>
      </c>
      <c r="D89" s="12">
        <f t="shared" si="10"/>
        <v>9.9999999999994316E-2</v>
      </c>
      <c r="E89" s="12">
        <f t="shared" si="11"/>
        <v>0</v>
      </c>
      <c r="F89" s="12">
        <f t="shared" si="14"/>
        <v>0.12218474506130221</v>
      </c>
      <c r="G89" s="12">
        <f t="shared" si="14"/>
        <v>0.36029298573278368</v>
      </c>
      <c r="H89" s="12">
        <f t="shared" si="12"/>
        <v>0.33912607211266177</v>
      </c>
      <c r="I89" s="12">
        <f t="shared" si="13"/>
        <v>25.324432043776298</v>
      </c>
    </row>
    <row r="90" spans="1:9" ht="14.5" x14ac:dyDescent="0.35">
      <c r="A90" s="2">
        <v>45601</v>
      </c>
      <c r="B90">
        <v>65.37</v>
      </c>
      <c r="C90" s="12">
        <f t="shared" si="9"/>
        <v>0.26000000000000512</v>
      </c>
      <c r="D90" s="12">
        <f t="shared" si="10"/>
        <v>0.26000000000000512</v>
      </c>
      <c r="E90" s="12">
        <f t="shared" si="11"/>
        <v>0</v>
      </c>
      <c r="F90" s="12">
        <f t="shared" si="14"/>
        <v>0.13202869184263813</v>
      </c>
      <c r="G90" s="12">
        <f t="shared" si="14"/>
        <v>0.33455777246615626</v>
      </c>
      <c r="H90" s="12">
        <f t="shared" si="12"/>
        <v>0.39463645058789992</v>
      </c>
      <c r="I90" s="12">
        <f t="shared" si="13"/>
        <v>28.296725675106472</v>
      </c>
    </row>
    <row r="91" spans="1:9" ht="14.5" x14ac:dyDescent="0.35">
      <c r="A91" s="2">
        <v>45602</v>
      </c>
      <c r="B91">
        <v>63.7</v>
      </c>
      <c r="C91" s="12">
        <f t="shared" si="9"/>
        <v>-1.6700000000000017</v>
      </c>
      <c r="D91" s="12">
        <f t="shared" si="10"/>
        <v>0</v>
      </c>
      <c r="E91" s="12">
        <f t="shared" si="11"/>
        <v>1.6700000000000017</v>
      </c>
      <c r="F91" s="12">
        <f t="shared" si="14"/>
        <v>0.12259807099673541</v>
      </c>
      <c r="G91" s="12">
        <f t="shared" si="14"/>
        <v>0.42994650300428811</v>
      </c>
      <c r="H91" s="12">
        <f t="shared" si="12"/>
        <v>0.28514726864870599</v>
      </c>
      <c r="I91" s="12">
        <f t="shared" si="13"/>
        <v>22.187906055975191</v>
      </c>
    </row>
    <row r="92" spans="1:9" ht="14.5" x14ac:dyDescent="0.35">
      <c r="A92" s="2">
        <v>45603</v>
      </c>
      <c r="B92">
        <v>63.66</v>
      </c>
      <c r="C92" s="12">
        <f t="shared" si="9"/>
        <v>-4.0000000000006253E-2</v>
      </c>
      <c r="D92" s="12">
        <f t="shared" si="10"/>
        <v>0</v>
      </c>
      <c r="E92" s="12">
        <f t="shared" si="11"/>
        <v>4.0000000000006253E-2</v>
      </c>
      <c r="F92" s="12">
        <f t="shared" si="14"/>
        <v>0.11384106592554001</v>
      </c>
      <c r="G92" s="12">
        <f t="shared" si="14"/>
        <v>0.4020931813611251</v>
      </c>
      <c r="H92" s="12">
        <f t="shared" si="12"/>
        <v>0.28312110526265771</v>
      </c>
      <c r="I92" s="12">
        <f t="shared" si="13"/>
        <v>22.065033775958511</v>
      </c>
    </row>
    <row r="93" spans="1:9" ht="14.5" x14ac:dyDescent="0.35">
      <c r="A93" s="2">
        <v>45604</v>
      </c>
      <c r="B93">
        <v>63.92</v>
      </c>
      <c r="C93" s="12">
        <f t="shared" si="9"/>
        <v>0.26000000000000512</v>
      </c>
      <c r="D93" s="12">
        <f t="shared" si="10"/>
        <v>0.26000000000000512</v>
      </c>
      <c r="E93" s="12">
        <f t="shared" si="11"/>
        <v>0</v>
      </c>
      <c r="F93" s="12">
        <f t="shared" ref="F93:G108" si="15">((F92*13)+D93)/14</f>
        <v>0.12428098978800181</v>
      </c>
      <c r="G93" s="12">
        <f t="shared" si="15"/>
        <v>0.37337223983533047</v>
      </c>
      <c r="H93" s="12">
        <f t="shared" si="12"/>
        <v>0.33286081965497449</v>
      </c>
      <c r="I93" s="12">
        <f t="shared" si="13"/>
        <v>24.973411683084748</v>
      </c>
    </row>
    <row r="94" spans="1:9" ht="14.5" x14ac:dyDescent="0.35">
      <c r="A94" s="2">
        <v>45607</v>
      </c>
      <c r="B94">
        <v>63.36</v>
      </c>
      <c r="C94" s="12">
        <f t="shared" si="9"/>
        <v>-0.56000000000000227</v>
      </c>
      <c r="D94" s="12">
        <f t="shared" si="10"/>
        <v>0</v>
      </c>
      <c r="E94" s="12">
        <f t="shared" si="11"/>
        <v>0.56000000000000227</v>
      </c>
      <c r="F94" s="12">
        <f t="shared" si="15"/>
        <v>0.11540377623171597</v>
      </c>
      <c r="G94" s="12">
        <f t="shared" si="15"/>
        <v>0.38670279413280706</v>
      </c>
      <c r="H94" s="12">
        <f t="shared" si="12"/>
        <v>0.29843015872308987</v>
      </c>
      <c r="I94" s="12">
        <f t="shared" si="13"/>
        <v>22.983920753702606</v>
      </c>
    </row>
    <row r="95" spans="1:9" ht="14.5" x14ac:dyDescent="0.35">
      <c r="A95" s="2">
        <v>45608</v>
      </c>
      <c r="B95">
        <v>63.2</v>
      </c>
      <c r="C95" s="12">
        <f t="shared" si="9"/>
        <v>-0.15999999999999659</v>
      </c>
      <c r="D95" s="12">
        <f t="shared" si="10"/>
        <v>0</v>
      </c>
      <c r="E95" s="12">
        <f t="shared" si="11"/>
        <v>0.15999999999999659</v>
      </c>
      <c r="F95" s="12">
        <f t="shared" si="15"/>
        <v>0.10716064935802197</v>
      </c>
      <c r="G95" s="12">
        <f t="shared" si="15"/>
        <v>0.37050973740903487</v>
      </c>
      <c r="H95" s="12">
        <f t="shared" si="12"/>
        <v>0.28922492053081694</v>
      </c>
      <c r="I95" s="12">
        <f t="shared" si="13"/>
        <v>22.434015657386865</v>
      </c>
    </row>
    <row r="96" spans="1:9" ht="14.5" x14ac:dyDescent="0.35">
      <c r="A96" s="2">
        <v>45609</v>
      </c>
      <c r="B96">
        <v>63</v>
      </c>
      <c r="C96" s="12">
        <f t="shared" si="9"/>
        <v>-0.20000000000000284</v>
      </c>
      <c r="D96" s="12">
        <f t="shared" si="10"/>
        <v>0</v>
      </c>
      <c r="E96" s="12">
        <f t="shared" si="11"/>
        <v>0.20000000000000284</v>
      </c>
      <c r="F96" s="12">
        <f t="shared" si="15"/>
        <v>9.9506317261020411E-2</v>
      </c>
      <c r="G96" s="12">
        <f t="shared" si="15"/>
        <v>0.35833047045124689</v>
      </c>
      <c r="H96" s="12">
        <f t="shared" si="12"/>
        <v>0.27769426679152276</v>
      </c>
      <c r="I96" s="12">
        <f t="shared" si="13"/>
        <v>21.734015249896501</v>
      </c>
    </row>
    <row r="97" spans="1:9" ht="14.5" x14ac:dyDescent="0.35">
      <c r="A97" s="2">
        <v>45610</v>
      </c>
      <c r="B97">
        <v>62.55</v>
      </c>
      <c r="C97" s="12">
        <f t="shared" si="9"/>
        <v>-0.45000000000000284</v>
      </c>
      <c r="D97" s="12">
        <f t="shared" si="10"/>
        <v>0</v>
      </c>
      <c r="E97" s="12">
        <f t="shared" si="11"/>
        <v>0.45000000000000284</v>
      </c>
      <c r="F97" s="12">
        <f t="shared" si="15"/>
        <v>9.2398723170947522E-2</v>
      </c>
      <c r="G97" s="12">
        <f t="shared" si="15"/>
        <v>0.36487829399044369</v>
      </c>
      <c r="H97" s="12">
        <f t="shared" si="12"/>
        <v>0.25323162460677223</v>
      </c>
      <c r="I97" s="12">
        <f t="shared" si="13"/>
        <v>20.206290651676539</v>
      </c>
    </row>
    <row r="98" spans="1:9" ht="14.5" x14ac:dyDescent="0.35">
      <c r="A98" s="2">
        <v>45611</v>
      </c>
      <c r="B98">
        <v>61.74</v>
      </c>
      <c r="C98" s="12">
        <f t="shared" si="9"/>
        <v>-0.80999999999999517</v>
      </c>
      <c r="D98" s="12">
        <f t="shared" si="10"/>
        <v>0</v>
      </c>
      <c r="E98" s="12">
        <f t="shared" si="11"/>
        <v>0.80999999999999517</v>
      </c>
      <c r="F98" s="12">
        <f t="shared" si="15"/>
        <v>8.5798814373022697E-2</v>
      </c>
      <c r="G98" s="12">
        <f t="shared" si="15"/>
        <v>0.39667270156255452</v>
      </c>
      <c r="H98" s="12">
        <f t="shared" si="12"/>
        <v>0.21629624129678707</v>
      </c>
      <c r="I98" s="12">
        <f t="shared" si="13"/>
        <v>17.783187512458071</v>
      </c>
    </row>
    <row r="99" spans="1:9" ht="14.5" x14ac:dyDescent="0.35">
      <c r="A99" s="2">
        <v>45614</v>
      </c>
      <c r="B99">
        <v>61.86</v>
      </c>
      <c r="C99" s="12">
        <f t="shared" si="9"/>
        <v>0.11999999999999744</v>
      </c>
      <c r="D99" s="12">
        <f t="shared" si="10"/>
        <v>0.11999999999999744</v>
      </c>
      <c r="E99" s="12">
        <f t="shared" si="11"/>
        <v>0</v>
      </c>
      <c r="F99" s="12">
        <f t="shared" si="15"/>
        <v>8.8241756203520899E-2</v>
      </c>
      <c r="G99" s="12">
        <f t="shared" si="15"/>
        <v>0.3683389371652292</v>
      </c>
      <c r="H99" s="12">
        <f t="shared" si="12"/>
        <v>0.23956673405922729</v>
      </c>
      <c r="I99" s="12">
        <f t="shared" si="13"/>
        <v>19.326650794726845</v>
      </c>
    </row>
    <row r="100" spans="1:9" ht="14.5" x14ac:dyDescent="0.35">
      <c r="A100" s="2">
        <v>45615</v>
      </c>
      <c r="B100">
        <v>62.59</v>
      </c>
      <c r="C100" s="12">
        <f t="shared" si="9"/>
        <v>0.73000000000000398</v>
      </c>
      <c r="D100" s="12">
        <f t="shared" si="10"/>
        <v>0.73000000000000398</v>
      </c>
      <c r="E100" s="12">
        <f t="shared" si="11"/>
        <v>0</v>
      </c>
      <c r="F100" s="12">
        <f t="shared" si="15"/>
        <v>0.13408163076041255</v>
      </c>
      <c r="G100" s="12">
        <f t="shared" si="15"/>
        <v>0.34202901308199857</v>
      </c>
      <c r="H100" s="12">
        <f t="shared" si="12"/>
        <v>0.39201829561829482</v>
      </c>
      <c r="I100" s="12">
        <f t="shared" si="13"/>
        <v>28.161863737873617</v>
      </c>
    </row>
    <row r="101" spans="1:9" ht="14.5" x14ac:dyDescent="0.35">
      <c r="A101" s="2">
        <v>45616</v>
      </c>
      <c r="B101">
        <v>62.99</v>
      </c>
      <c r="C101" s="12">
        <f t="shared" si="9"/>
        <v>0.39999999999999858</v>
      </c>
      <c r="D101" s="12">
        <f t="shared" si="10"/>
        <v>0.39999999999999858</v>
      </c>
      <c r="E101" s="12">
        <f t="shared" si="11"/>
        <v>0</v>
      </c>
      <c r="F101" s="12">
        <f t="shared" si="15"/>
        <v>0.15307579999181156</v>
      </c>
      <c r="G101" s="12">
        <f t="shared" si="15"/>
        <v>0.31759836929042728</v>
      </c>
      <c r="H101" s="12">
        <f t="shared" si="12"/>
        <v>0.48197917493660575</v>
      </c>
      <c r="I101" s="12">
        <f t="shared" si="13"/>
        <v>32.522668542708999</v>
      </c>
    </row>
    <row r="102" spans="1:9" ht="14.5" x14ac:dyDescent="0.35">
      <c r="A102" s="2">
        <v>45617</v>
      </c>
      <c r="B102">
        <v>63.76</v>
      </c>
      <c r="C102" s="12">
        <f t="shared" si="9"/>
        <v>0.76999999999999602</v>
      </c>
      <c r="D102" s="12">
        <f t="shared" si="10"/>
        <v>0.76999999999999602</v>
      </c>
      <c r="E102" s="12">
        <f t="shared" si="11"/>
        <v>0</v>
      </c>
      <c r="F102" s="12">
        <f t="shared" si="15"/>
        <v>0.19714181427811045</v>
      </c>
      <c r="G102" s="12">
        <f t="shared" si="15"/>
        <v>0.29491277148396822</v>
      </c>
      <c r="H102" s="12">
        <f t="shared" si="12"/>
        <v>0.66847499783110376</v>
      </c>
      <c r="I102" s="12">
        <f t="shared" si="13"/>
        <v>40.065029365143182</v>
      </c>
    </row>
    <row r="103" spans="1:9" ht="14.5" x14ac:dyDescent="0.35">
      <c r="A103" s="2">
        <v>45618</v>
      </c>
      <c r="B103">
        <v>63.92</v>
      </c>
      <c r="C103" s="12">
        <f t="shared" si="9"/>
        <v>0.16000000000000369</v>
      </c>
      <c r="D103" s="12">
        <f t="shared" si="10"/>
        <v>0.16000000000000369</v>
      </c>
      <c r="E103" s="12">
        <f t="shared" si="11"/>
        <v>0</v>
      </c>
      <c r="F103" s="12">
        <f t="shared" si="15"/>
        <v>0.19448882754395996</v>
      </c>
      <c r="G103" s="12">
        <f t="shared" si="15"/>
        <v>0.27384757352082761</v>
      </c>
      <c r="H103" s="12">
        <f t="shared" si="12"/>
        <v>0.71020832882847518</v>
      </c>
      <c r="I103" s="12">
        <f t="shared" si="13"/>
        <v>41.527591513659701</v>
      </c>
    </row>
    <row r="104" spans="1:9" ht="14.5" x14ac:dyDescent="0.35">
      <c r="A104" s="2">
        <v>45621</v>
      </c>
      <c r="B104">
        <v>64.38</v>
      </c>
      <c r="C104" s="12">
        <f t="shared" si="9"/>
        <v>0.45999999999999375</v>
      </c>
      <c r="D104" s="12">
        <f t="shared" si="10"/>
        <v>0.45999999999999375</v>
      </c>
      <c r="E104" s="12">
        <f t="shared" si="11"/>
        <v>0</v>
      </c>
      <c r="F104" s="12">
        <f t="shared" si="15"/>
        <v>0.21345391129081953</v>
      </c>
      <c r="G104" s="12">
        <f t="shared" si="15"/>
        <v>0.25428703255505419</v>
      </c>
      <c r="H104" s="12">
        <f t="shared" si="12"/>
        <v>0.83942114210879348</v>
      </c>
      <c r="I104" s="12">
        <f t="shared" si="13"/>
        <v>45.635070886835848</v>
      </c>
    </row>
    <row r="105" spans="1:9" ht="14.5" x14ac:dyDescent="0.35">
      <c r="A105" s="2">
        <v>45622</v>
      </c>
      <c r="B105">
        <v>64.55</v>
      </c>
      <c r="C105" s="12">
        <f t="shared" si="9"/>
        <v>0.17000000000000171</v>
      </c>
      <c r="D105" s="12">
        <f t="shared" si="10"/>
        <v>0.17000000000000171</v>
      </c>
      <c r="E105" s="12">
        <f t="shared" si="11"/>
        <v>0</v>
      </c>
      <c r="F105" s="12">
        <f t="shared" si="15"/>
        <v>0.21035006048433252</v>
      </c>
      <c r="G105" s="12">
        <f t="shared" si="15"/>
        <v>0.23612367308683604</v>
      </c>
      <c r="H105" s="12">
        <f t="shared" si="12"/>
        <v>0.89084697749460684</v>
      </c>
      <c r="I105" s="12">
        <f t="shared" si="13"/>
        <v>47.113647381185174</v>
      </c>
    </row>
    <row r="106" spans="1:9" ht="14.5" x14ac:dyDescent="0.35">
      <c r="A106" s="2">
        <v>45623</v>
      </c>
      <c r="B106">
        <v>64.430000000000007</v>
      </c>
      <c r="C106" s="12">
        <f t="shared" si="9"/>
        <v>-0.11999999999999034</v>
      </c>
      <c r="D106" s="12">
        <f t="shared" si="10"/>
        <v>0</v>
      </c>
      <c r="E106" s="12">
        <f t="shared" si="11"/>
        <v>0.11999999999999034</v>
      </c>
      <c r="F106" s="12">
        <f t="shared" si="15"/>
        <v>0.19532505616402304</v>
      </c>
      <c r="G106" s="12">
        <f t="shared" si="15"/>
        <v>0.22782912500920421</v>
      </c>
      <c r="H106" s="12">
        <f t="shared" si="12"/>
        <v>0.85733137129035619</v>
      </c>
      <c r="I106" s="12">
        <f t="shared" si="13"/>
        <v>46.159311393891798</v>
      </c>
    </row>
    <row r="107" spans="1:9" ht="14.5" x14ac:dyDescent="0.35">
      <c r="A107" s="2">
        <v>45625</v>
      </c>
      <c r="B107">
        <v>64.08</v>
      </c>
      <c r="C107" s="12">
        <f t="shared" si="9"/>
        <v>-0.35000000000000853</v>
      </c>
      <c r="D107" s="12">
        <f t="shared" si="10"/>
        <v>0</v>
      </c>
      <c r="E107" s="12">
        <f t="shared" si="11"/>
        <v>0.35000000000000853</v>
      </c>
      <c r="F107" s="12">
        <f t="shared" si="15"/>
        <v>0.1813732664380214</v>
      </c>
      <c r="G107" s="12">
        <f t="shared" si="15"/>
        <v>0.23655561607997597</v>
      </c>
      <c r="H107" s="12">
        <f t="shared" si="12"/>
        <v>0.76672568355638526</v>
      </c>
      <c r="I107" s="12">
        <f t="shared" si="13"/>
        <v>43.398117245512672</v>
      </c>
    </row>
    <row r="108" spans="1:9" ht="14.5" x14ac:dyDescent="0.35">
      <c r="A108" s="2">
        <v>45628</v>
      </c>
      <c r="B108">
        <v>63.65</v>
      </c>
      <c r="C108" s="12">
        <f t="shared" si="9"/>
        <v>-0.42999999999999972</v>
      </c>
      <c r="D108" s="12">
        <f t="shared" si="10"/>
        <v>0</v>
      </c>
      <c r="E108" s="12">
        <f t="shared" si="11"/>
        <v>0.42999999999999972</v>
      </c>
      <c r="F108" s="12">
        <f t="shared" si="15"/>
        <v>0.16841803312101988</v>
      </c>
      <c r="G108" s="12">
        <f t="shared" si="15"/>
        <v>0.25037307207426335</v>
      </c>
      <c r="H108" s="12">
        <f t="shared" si="12"/>
        <v>0.67266831742618582</v>
      </c>
      <c r="I108" s="12">
        <f t="shared" si="13"/>
        <v>40.215284191025539</v>
      </c>
    </row>
    <row r="109" spans="1:9" ht="14.5" x14ac:dyDescent="0.35">
      <c r="A109" s="2">
        <v>45629</v>
      </c>
      <c r="B109">
        <v>63.52</v>
      </c>
      <c r="C109" s="12">
        <f t="shared" si="9"/>
        <v>-0.12999999999999545</v>
      </c>
      <c r="D109" s="12">
        <f t="shared" si="10"/>
        <v>0</v>
      </c>
      <c r="E109" s="12">
        <f t="shared" si="11"/>
        <v>0.12999999999999545</v>
      </c>
      <c r="F109" s="12">
        <f t="shared" ref="F109:G124" si="16">((F108*13)+D109)/14</f>
        <v>0.15638817361237559</v>
      </c>
      <c r="G109" s="12">
        <f t="shared" si="16"/>
        <v>0.24177499549752993</v>
      </c>
      <c r="H109" s="12">
        <f t="shared" si="12"/>
        <v>0.64683352920990256</v>
      </c>
      <c r="I109" s="12">
        <f t="shared" si="13"/>
        <v>39.277408295192551</v>
      </c>
    </row>
    <row r="110" spans="1:9" ht="14.5" x14ac:dyDescent="0.35">
      <c r="A110" s="2">
        <v>45630</v>
      </c>
      <c r="B110">
        <v>62.21</v>
      </c>
      <c r="C110" s="12">
        <f t="shared" si="9"/>
        <v>-1.3100000000000023</v>
      </c>
      <c r="D110" s="12">
        <f t="shared" si="10"/>
        <v>0</v>
      </c>
      <c r="E110" s="12">
        <f t="shared" si="11"/>
        <v>1.3100000000000023</v>
      </c>
      <c r="F110" s="12">
        <f t="shared" si="16"/>
        <v>0.14521758978292018</v>
      </c>
      <c r="G110" s="12">
        <f t="shared" si="16"/>
        <v>0.31807678153342078</v>
      </c>
      <c r="H110" s="12">
        <f t="shared" si="12"/>
        <v>0.45654885302485354</v>
      </c>
      <c r="I110" s="12">
        <f t="shared" si="13"/>
        <v>31.344561638061535</v>
      </c>
    </row>
    <row r="111" spans="1:9" ht="14.5" x14ac:dyDescent="0.35">
      <c r="A111" s="2">
        <v>45631</v>
      </c>
      <c r="B111">
        <v>62.92</v>
      </c>
      <c r="C111" s="12">
        <f t="shared" si="9"/>
        <v>0.71000000000000085</v>
      </c>
      <c r="D111" s="12">
        <f t="shared" si="10"/>
        <v>0.71000000000000085</v>
      </c>
      <c r="E111" s="12">
        <f t="shared" si="11"/>
        <v>0</v>
      </c>
      <c r="F111" s="12">
        <f t="shared" si="16"/>
        <v>0.18555919051271166</v>
      </c>
      <c r="G111" s="12">
        <f t="shared" si="16"/>
        <v>0.29535701142389076</v>
      </c>
      <c r="H111" s="12">
        <f t="shared" si="12"/>
        <v>0.62825388711155616</v>
      </c>
      <c r="I111" s="12">
        <f t="shared" si="13"/>
        <v>38.584516338913723</v>
      </c>
    </row>
    <row r="112" spans="1:9" ht="14.5" x14ac:dyDescent="0.35">
      <c r="A112" s="2">
        <v>45632</v>
      </c>
      <c r="B112">
        <v>62.53</v>
      </c>
      <c r="C112" s="12">
        <f t="shared" si="9"/>
        <v>-0.39000000000000057</v>
      </c>
      <c r="D112" s="12">
        <f t="shared" si="10"/>
        <v>0</v>
      </c>
      <c r="E112" s="12">
        <f t="shared" si="11"/>
        <v>0.39000000000000057</v>
      </c>
      <c r="F112" s="12">
        <f t="shared" si="16"/>
        <v>0.17230496261894654</v>
      </c>
      <c r="G112" s="12">
        <f t="shared" si="16"/>
        <v>0.30211722489361292</v>
      </c>
      <c r="H112" s="12">
        <f t="shared" si="12"/>
        <v>0.57032485545841261</v>
      </c>
      <c r="I112" s="12">
        <f t="shared" si="13"/>
        <v>36.318909012741962</v>
      </c>
    </row>
    <row r="113" spans="1:9" ht="14.5" x14ac:dyDescent="0.35">
      <c r="A113" s="2">
        <v>45635</v>
      </c>
      <c r="B113">
        <v>62.6</v>
      </c>
      <c r="C113" s="12">
        <f t="shared" si="9"/>
        <v>7.0000000000000284E-2</v>
      </c>
      <c r="D113" s="12">
        <f t="shared" si="10"/>
        <v>7.0000000000000284E-2</v>
      </c>
      <c r="E113" s="12">
        <f t="shared" si="11"/>
        <v>0</v>
      </c>
      <c r="F113" s="12">
        <f t="shared" si="16"/>
        <v>0.16499746528902182</v>
      </c>
      <c r="G113" s="12">
        <f t="shared" si="16"/>
        <v>0.28053742311549773</v>
      </c>
      <c r="H113" s="12">
        <f t="shared" si="12"/>
        <v>0.5881477895414049</v>
      </c>
      <c r="I113" s="12">
        <f t="shared" si="13"/>
        <v>37.03356787161723</v>
      </c>
    </row>
    <row r="114" spans="1:9" ht="14.5" x14ac:dyDescent="0.35">
      <c r="A114" s="2">
        <v>45636</v>
      </c>
      <c r="B114">
        <v>62.91</v>
      </c>
      <c r="C114" s="12">
        <f t="shared" si="9"/>
        <v>0.30999999999999517</v>
      </c>
      <c r="D114" s="12">
        <f t="shared" si="10"/>
        <v>0.30999999999999517</v>
      </c>
      <c r="E114" s="12">
        <f t="shared" si="11"/>
        <v>0</v>
      </c>
      <c r="F114" s="12">
        <f t="shared" si="16"/>
        <v>0.1753547891969485</v>
      </c>
      <c r="G114" s="12">
        <f t="shared" si="16"/>
        <v>0.26049903575010502</v>
      </c>
      <c r="H114" s="12">
        <f t="shared" si="12"/>
        <v>0.67314947516798174</v>
      </c>
      <c r="I114" s="12">
        <f t="shared" si="13"/>
        <v>40.232476844329682</v>
      </c>
    </row>
    <row r="115" spans="1:9" ht="14.5" x14ac:dyDescent="0.35">
      <c r="A115" s="2">
        <v>45637</v>
      </c>
      <c r="B115">
        <v>62.64</v>
      </c>
      <c r="C115" s="12">
        <f t="shared" si="9"/>
        <v>-0.26999999999999602</v>
      </c>
      <c r="D115" s="12">
        <f t="shared" si="10"/>
        <v>0</v>
      </c>
      <c r="E115" s="12">
        <f t="shared" si="11"/>
        <v>0.26999999999999602</v>
      </c>
      <c r="F115" s="12">
        <f t="shared" si="16"/>
        <v>0.16282944711145217</v>
      </c>
      <c r="G115" s="12">
        <f t="shared" si="16"/>
        <v>0.26117767605366865</v>
      </c>
      <c r="H115" s="12">
        <f t="shared" si="12"/>
        <v>0.62344320376751039</v>
      </c>
      <c r="I115" s="12">
        <f t="shared" si="13"/>
        <v>38.402526329266784</v>
      </c>
    </row>
    <row r="116" spans="1:9" ht="14.5" x14ac:dyDescent="0.35">
      <c r="A116" s="2">
        <v>45638</v>
      </c>
      <c r="B116">
        <v>63.84</v>
      </c>
      <c r="C116" s="12">
        <f t="shared" si="9"/>
        <v>1.2000000000000028</v>
      </c>
      <c r="D116" s="12">
        <f t="shared" si="10"/>
        <v>1.2000000000000028</v>
      </c>
      <c r="E116" s="12">
        <f t="shared" si="11"/>
        <v>0</v>
      </c>
      <c r="F116" s="12">
        <f t="shared" si="16"/>
        <v>0.23691305803206292</v>
      </c>
      <c r="G116" s="12">
        <f t="shared" si="16"/>
        <v>0.24252212776412091</v>
      </c>
      <c r="H116" s="12">
        <f t="shared" si="12"/>
        <v>0.97687192594024486</v>
      </c>
      <c r="I116" s="12">
        <f t="shared" si="13"/>
        <v>49.415033575107429</v>
      </c>
    </row>
    <row r="117" spans="1:9" ht="14.5" x14ac:dyDescent="0.35">
      <c r="A117" s="2">
        <v>45639</v>
      </c>
      <c r="B117">
        <v>63.12</v>
      </c>
      <c r="C117" s="12">
        <f t="shared" si="9"/>
        <v>-0.72000000000000597</v>
      </c>
      <c r="D117" s="12">
        <f t="shared" si="10"/>
        <v>0</v>
      </c>
      <c r="E117" s="12">
        <f t="shared" si="11"/>
        <v>0.72000000000000597</v>
      </c>
      <c r="F117" s="12">
        <f t="shared" si="16"/>
        <v>0.21999069674405841</v>
      </c>
      <c r="G117" s="12">
        <f t="shared" si="16"/>
        <v>0.27662769006668414</v>
      </c>
      <c r="H117" s="12">
        <f t="shared" si="12"/>
        <v>0.79525913219687894</v>
      </c>
      <c r="I117" s="12">
        <f t="shared" si="13"/>
        <v>44.297734958390734</v>
      </c>
    </row>
    <row r="118" spans="1:9" ht="14.5" x14ac:dyDescent="0.35">
      <c r="A118" s="2">
        <v>45642</v>
      </c>
      <c r="B118">
        <v>62.55</v>
      </c>
      <c r="C118" s="12">
        <f t="shared" si="9"/>
        <v>-0.57000000000000028</v>
      </c>
      <c r="D118" s="12">
        <f t="shared" si="10"/>
        <v>0</v>
      </c>
      <c r="E118" s="12">
        <f t="shared" si="11"/>
        <v>0.57000000000000028</v>
      </c>
      <c r="F118" s="12">
        <f t="shared" si="16"/>
        <v>0.20427707554805424</v>
      </c>
      <c r="G118" s="12">
        <f t="shared" si="16"/>
        <v>0.297582855061921</v>
      </c>
      <c r="H118" s="12">
        <f t="shared" si="12"/>
        <v>0.68645445150241702</v>
      </c>
      <c r="I118" s="12">
        <f t="shared" si="13"/>
        <v>40.704001871552073</v>
      </c>
    </row>
    <row r="119" spans="1:9" ht="14.5" x14ac:dyDescent="0.35">
      <c r="A119" s="2">
        <v>45643</v>
      </c>
      <c r="B119">
        <v>63.4</v>
      </c>
      <c r="C119" s="12">
        <f t="shared" si="9"/>
        <v>0.85000000000000142</v>
      </c>
      <c r="D119" s="12">
        <f t="shared" si="10"/>
        <v>0.85000000000000142</v>
      </c>
      <c r="E119" s="12">
        <f t="shared" si="11"/>
        <v>0</v>
      </c>
      <c r="F119" s="12">
        <f t="shared" si="16"/>
        <v>0.25040014158033619</v>
      </c>
      <c r="G119" s="12">
        <f t="shared" si="16"/>
        <v>0.27632693684321236</v>
      </c>
      <c r="H119" s="12">
        <f t="shared" si="12"/>
        <v>0.90617347856467934</v>
      </c>
      <c r="I119" s="12">
        <f t="shared" si="13"/>
        <v>47.538877691605208</v>
      </c>
    </row>
    <row r="120" spans="1:9" ht="14.5" x14ac:dyDescent="0.35">
      <c r="A120" s="2">
        <v>45644</v>
      </c>
      <c r="B120">
        <v>62.85</v>
      </c>
      <c r="C120" s="12">
        <f t="shared" si="9"/>
        <v>-0.54999999999999716</v>
      </c>
      <c r="D120" s="12">
        <f t="shared" si="10"/>
        <v>0</v>
      </c>
      <c r="E120" s="12">
        <f t="shared" si="11"/>
        <v>0.54999999999999716</v>
      </c>
      <c r="F120" s="12">
        <f t="shared" si="16"/>
        <v>0.23251441718174076</v>
      </c>
      <c r="G120" s="12">
        <f t="shared" si="16"/>
        <v>0.29587501278298273</v>
      </c>
      <c r="H120" s="12">
        <f t="shared" si="12"/>
        <v>0.78585350954351985</v>
      </c>
      <c r="I120" s="12">
        <f t="shared" si="13"/>
        <v>44.004365718910002</v>
      </c>
    </row>
    <row r="121" spans="1:9" ht="14.5" x14ac:dyDescent="0.35">
      <c r="A121" s="2">
        <v>45645</v>
      </c>
      <c r="B121">
        <v>62.45</v>
      </c>
      <c r="C121" s="12">
        <f t="shared" si="9"/>
        <v>-0.39999999999999858</v>
      </c>
      <c r="D121" s="12">
        <f t="shared" si="10"/>
        <v>0</v>
      </c>
      <c r="E121" s="12">
        <f t="shared" si="11"/>
        <v>0.39999999999999858</v>
      </c>
      <c r="F121" s="12">
        <f t="shared" si="16"/>
        <v>0.21590624452590212</v>
      </c>
      <c r="G121" s="12">
        <f t="shared" si="16"/>
        <v>0.30331251186991243</v>
      </c>
      <c r="H121" s="12">
        <f t="shared" si="12"/>
        <v>0.71182768951681774</v>
      </c>
      <c r="I121" s="12">
        <f t="shared" si="13"/>
        <v>41.582905445216802</v>
      </c>
    </row>
    <row r="122" spans="1:9" ht="14.5" x14ac:dyDescent="0.35">
      <c r="A122" s="2">
        <v>45646</v>
      </c>
      <c r="B122">
        <v>62.55</v>
      </c>
      <c r="C122" s="12">
        <f t="shared" si="9"/>
        <v>9.9999999999994316E-2</v>
      </c>
      <c r="D122" s="12">
        <f t="shared" si="10"/>
        <v>9.9999999999994316E-2</v>
      </c>
      <c r="E122" s="12">
        <f t="shared" si="11"/>
        <v>0</v>
      </c>
      <c r="F122" s="12">
        <f t="shared" si="16"/>
        <v>0.20762722705976586</v>
      </c>
      <c r="G122" s="12">
        <f t="shared" si="16"/>
        <v>0.28164733245063295</v>
      </c>
      <c r="H122" s="12">
        <f t="shared" si="12"/>
        <v>0.7371886864796019</v>
      </c>
      <c r="I122" s="12">
        <f t="shared" si="13"/>
        <v>42.435729188031289</v>
      </c>
    </row>
    <row r="123" spans="1:9" ht="14.5" x14ac:dyDescent="0.35">
      <c r="A123" s="2">
        <v>45649</v>
      </c>
      <c r="B123">
        <v>62.38</v>
      </c>
      <c r="C123" s="12">
        <f t="shared" si="9"/>
        <v>-0.1699999999999946</v>
      </c>
      <c r="D123" s="12">
        <f t="shared" si="10"/>
        <v>0</v>
      </c>
      <c r="E123" s="12">
        <f t="shared" si="11"/>
        <v>0.1699999999999946</v>
      </c>
      <c r="F123" s="12">
        <f t="shared" si="16"/>
        <v>0.19279671084121117</v>
      </c>
      <c r="G123" s="12">
        <f t="shared" si="16"/>
        <v>0.27367252298987305</v>
      </c>
      <c r="H123" s="12">
        <f t="shared" si="12"/>
        <v>0.70447960480250849</v>
      </c>
      <c r="I123" s="12">
        <f t="shared" si="13"/>
        <v>41.33106684395522</v>
      </c>
    </row>
    <row r="124" spans="1:9" ht="14.5" x14ac:dyDescent="0.35">
      <c r="A124" s="2">
        <v>45650</v>
      </c>
      <c r="B124">
        <v>62.84</v>
      </c>
      <c r="C124" s="12">
        <f t="shared" si="9"/>
        <v>0.46000000000000085</v>
      </c>
      <c r="D124" s="12">
        <f t="shared" si="10"/>
        <v>0.46000000000000085</v>
      </c>
      <c r="E124" s="12">
        <f t="shared" si="11"/>
        <v>0</v>
      </c>
      <c r="F124" s="12">
        <f t="shared" si="16"/>
        <v>0.21188266006683901</v>
      </c>
      <c r="G124" s="12">
        <f t="shared" si="16"/>
        <v>0.25412448563345352</v>
      </c>
      <c r="H124" s="12">
        <f t="shared" si="12"/>
        <v>0.83377506712382021</v>
      </c>
      <c r="I124" s="12">
        <f t="shared" si="13"/>
        <v>45.467684781621152</v>
      </c>
    </row>
    <row r="125" spans="1:9" ht="14.5" x14ac:dyDescent="0.35">
      <c r="A125" s="2">
        <v>45652</v>
      </c>
      <c r="B125">
        <v>62.57</v>
      </c>
      <c r="C125" s="12">
        <f t="shared" si="9"/>
        <v>-0.27000000000000313</v>
      </c>
      <c r="D125" s="12">
        <f t="shared" si="10"/>
        <v>0</v>
      </c>
      <c r="E125" s="12">
        <f t="shared" si="11"/>
        <v>0.27000000000000313</v>
      </c>
      <c r="F125" s="12">
        <f t="shared" ref="F125:G140" si="17">((F124*13)+D125)/14</f>
        <v>0.1967481843477791</v>
      </c>
      <c r="G125" s="12">
        <f t="shared" si="17"/>
        <v>0.25525845094534994</v>
      </c>
      <c r="H125" s="12">
        <f t="shared" si="12"/>
        <v>0.77078029588882169</v>
      </c>
      <c r="I125" s="12">
        <f t="shared" si="13"/>
        <v>43.527720388482066</v>
      </c>
    </row>
    <row r="126" spans="1:9" ht="14.5" x14ac:dyDescent="0.35">
      <c r="A126" s="2">
        <v>45653</v>
      </c>
      <c r="B126">
        <v>62.45</v>
      </c>
      <c r="C126" s="12">
        <f t="shared" si="9"/>
        <v>-0.11999999999999744</v>
      </c>
      <c r="D126" s="12">
        <f t="shared" si="10"/>
        <v>0</v>
      </c>
      <c r="E126" s="12">
        <f t="shared" si="11"/>
        <v>0.11999999999999744</v>
      </c>
      <c r="F126" s="12">
        <f t="shared" si="17"/>
        <v>0.18269474260865204</v>
      </c>
      <c r="G126" s="12">
        <f t="shared" si="17"/>
        <v>0.2455971330206819</v>
      </c>
      <c r="H126" s="12">
        <f t="shared" si="12"/>
        <v>0.74387978540965782</v>
      </c>
      <c r="I126" s="12">
        <f t="shared" si="13"/>
        <v>42.656597755957804</v>
      </c>
    </row>
    <row r="127" spans="1:9" ht="14.5" x14ac:dyDescent="0.35">
      <c r="A127" s="2">
        <v>45656</v>
      </c>
      <c r="B127">
        <v>62.03</v>
      </c>
      <c r="C127" s="12">
        <f t="shared" si="9"/>
        <v>-0.42000000000000171</v>
      </c>
      <c r="D127" s="12">
        <f t="shared" si="10"/>
        <v>0</v>
      </c>
      <c r="E127" s="12">
        <f t="shared" si="11"/>
        <v>0.42000000000000171</v>
      </c>
      <c r="F127" s="12">
        <f t="shared" si="17"/>
        <v>0.16964511813660546</v>
      </c>
      <c r="G127" s="12">
        <f t="shared" si="17"/>
        <v>0.25805448066206188</v>
      </c>
      <c r="H127" s="12">
        <f t="shared" si="12"/>
        <v>0.65740039739424683</v>
      </c>
      <c r="I127" s="12">
        <f t="shared" si="13"/>
        <v>39.66454928017437</v>
      </c>
    </row>
    <row r="128" spans="1:9" ht="14.5" x14ac:dyDescent="0.35">
      <c r="A128" s="2">
        <v>45657</v>
      </c>
      <c r="B128">
        <v>62.26</v>
      </c>
      <c r="C128" s="12">
        <f t="shared" si="9"/>
        <v>0.22999999999999687</v>
      </c>
      <c r="D128" s="12">
        <f t="shared" si="10"/>
        <v>0.22999999999999687</v>
      </c>
      <c r="E128" s="12">
        <f t="shared" si="11"/>
        <v>0</v>
      </c>
      <c r="F128" s="12">
        <f t="shared" si="17"/>
        <v>0.17395618112684771</v>
      </c>
      <c r="G128" s="12">
        <f t="shared" si="17"/>
        <v>0.2396220177576289</v>
      </c>
      <c r="H128" s="12">
        <f t="shared" si="12"/>
        <v>0.72596075583838715</v>
      </c>
      <c r="I128" s="12">
        <f t="shared" si="13"/>
        <v>42.061255065197066</v>
      </c>
    </row>
    <row r="129" spans="1:9" ht="14.5" x14ac:dyDescent="0.35">
      <c r="A129" s="2">
        <v>45659</v>
      </c>
      <c r="B129">
        <v>61.84</v>
      </c>
      <c r="C129" s="12">
        <f t="shared" si="9"/>
        <v>-0.4199999999999946</v>
      </c>
      <c r="D129" s="12">
        <f t="shared" si="10"/>
        <v>0</v>
      </c>
      <c r="E129" s="12">
        <f t="shared" si="11"/>
        <v>0.4199999999999946</v>
      </c>
      <c r="F129" s="12">
        <f t="shared" si="17"/>
        <v>0.16153073961778716</v>
      </c>
      <c r="G129" s="12">
        <f t="shared" si="17"/>
        <v>0.25250615934636927</v>
      </c>
      <c r="H129" s="12">
        <f t="shared" si="12"/>
        <v>0.63971009671970513</v>
      </c>
      <c r="I129" s="12">
        <f t="shared" si="13"/>
        <v>39.013609661821718</v>
      </c>
    </row>
    <row r="130" spans="1:9" ht="14.5" x14ac:dyDescent="0.35">
      <c r="A130" s="2">
        <v>45660</v>
      </c>
      <c r="B130">
        <v>61.75</v>
      </c>
      <c r="C130" s="12">
        <f t="shared" si="9"/>
        <v>-9.0000000000003411E-2</v>
      </c>
      <c r="D130" s="12">
        <f t="shared" si="10"/>
        <v>0</v>
      </c>
      <c r="E130" s="12">
        <f t="shared" si="11"/>
        <v>9.0000000000003411E-2</v>
      </c>
      <c r="F130" s="12">
        <f t="shared" si="17"/>
        <v>0.14999282964508809</v>
      </c>
      <c r="G130" s="12">
        <f t="shared" si="17"/>
        <v>0.24089857653591457</v>
      </c>
      <c r="H130" s="12">
        <f t="shared" si="12"/>
        <v>0.62263892050323633</v>
      </c>
      <c r="I130" s="12">
        <f t="shared" si="13"/>
        <v>38.371994695537964</v>
      </c>
    </row>
    <row r="131" spans="1:9" ht="14.5" x14ac:dyDescent="0.35">
      <c r="A131" s="2">
        <v>45663</v>
      </c>
      <c r="B131">
        <v>60.81</v>
      </c>
      <c r="C131" s="12">
        <f t="shared" ref="C131:C189" si="18">B131-B130</f>
        <v>-0.93999999999999773</v>
      </c>
      <c r="D131" s="12">
        <f t="shared" ref="D131:D189" si="19">IF(C131&gt;0,C131,0)</f>
        <v>0</v>
      </c>
      <c r="E131" s="12">
        <f t="shared" ref="E131:E189" si="20">IF(C131&lt;0,-C131,0)</f>
        <v>0.93999999999999773</v>
      </c>
      <c r="F131" s="12">
        <f t="shared" si="17"/>
        <v>0.13927905609901037</v>
      </c>
      <c r="G131" s="12">
        <f t="shared" si="17"/>
        <v>0.29083439249763476</v>
      </c>
      <c r="H131" s="12">
        <f t="shared" si="12"/>
        <v>0.4788947239111106</v>
      </c>
      <c r="I131" s="12">
        <f t="shared" si="13"/>
        <v>32.381934708957331</v>
      </c>
    </row>
    <row r="132" spans="1:9" ht="14.5" x14ac:dyDescent="0.35">
      <c r="A132" s="2">
        <v>45664</v>
      </c>
      <c r="B132">
        <v>60.84</v>
      </c>
      <c r="C132" s="12">
        <f t="shared" si="18"/>
        <v>3.0000000000001137E-2</v>
      </c>
      <c r="D132" s="12">
        <f t="shared" si="19"/>
        <v>3.0000000000001137E-2</v>
      </c>
      <c r="E132" s="12">
        <f t="shared" si="20"/>
        <v>0</v>
      </c>
      <c r="F132" s="12">
        <f t="shared" si="17"/>
        <v>0.13147340923479542</v>
      </c>
      <c r="G132" s="12">
        <f t="shared" si="17"/>
        <v>0.27006050731923226</v>
      </c>
      <c r="H132" s="12">
        <f t="shared" si="12"/>
        <v>0.48682945366529934</v>
      </c>
      <c r="I132" s="12">
        <f t="shared" si="13"/>
        <v>32.742790537622056</v>
      </c>
    </row>
    <row r="133" spans="1:9" ht="14.5" x14ac:dyDescent="0.35">
      <c r="A133" s="2">
        <v>45665</v>
      </c>
      <c r="B133">
        <v>61.71</v>
      </c>
      <c r="C133" s="12">
        <f t="shared" si="18"/>
        <v>0.86999999999999744</v>
      </c>
      <c r="D133" s="12">
        <f t="shared" si="19"/>
        <v>0.86999999999999744</v>
      </c>
      <c r="E133" s="12">
        <f t="shared" si="20"/>
        <v>0</v>
      </c>
      <c r="F133" s="12">
        <f t="shared" si="17"/>
        <v>0.184225308575167</v>
      </c>
      <c r="G133" s="12">
        <f t="shared" si="17"/>
        <v>0.25077047108214423</v>
      </c>
      <c r="H133" s="12">
        <f t="shared" si="12"/>
        <v>0.7346371675268768</v>
      </c>
      <c r="I133" s="12">
        <f t="shared" si="13"/>
        <v>42.351056536755209</v>
      </c>
    </row>
    <row r="134" spans="1:9" ht="14.5" x14ac:dyDescent="0.35">
      <c r="A134" s="2">
        <v>45667</v>
      </c>
      <c r="B134">
        <v>61.07</v>
      </c>
      <c r="C134" s="12">
        <f t="shared" si="18"/>
        <v>-0.64000000000000057</v>
      </c>
      <c r="D134" s="12">
        <f t="shared" si="19"/>
        <v>0</v>
      </c>
      <c r="E134" s="12">
        <f t="shared" si="20"/>
        <v>0.64000000000000057</v>
      </c>
      <c r="F134" s="12">
        <f t="shared" si="17"/>
        <v>0.17106635796265507</v>
      </c>
      <c r="G134" s="12">
        <f t="shared" si="17"/>
        <v>0.27857258029056253</v>
      </c>
      <c r="H134" s="12">
        <f t="shared" si="12"/>
        <v>0.61408182307183967</v>
      </c>
      <c r="I134" s="12">
        <f t="shared" si="13"/>
        <v>38.045272197115132</v>
      </c>
    </row>
    <row r="135" spans="1:9" ht="14.5" x14ac:dyDescent="0.35">
      <c r="A135" s="2">
        <v>45670</v>
      </c>
      <c r="B135">
        <v>61.65</v>
      </c>
      <c r="C135" s="12">
        <f t="shared" si="18"/>
        <v>0.57999999999999829</v>
      </c>
      <c r="D135" s="12">
        <f t="shared" si="19"/>
        <v>0.57999999999999829</v>
      </c>
      <c r="E135" s="12">
        <f t="shared" si="20"/>
        <v>0</v>
      </c>
      <c r="F135" s="12">
        <f t="shared" si="17"/>
        <v>0.2002759038224653</v>
      </c>
      <c r="G135" s="12">
        <f t="shared" si="17"/>
        <v>0.25867453884123665</v>
      </c>
      <c r="H135" s="12">
        <f t="shared" si="12"/>
        <v>0.77423895184901081</v>
      </c>
      <c r="I135" s="12">
        <f t="shared" si="13"/>
        <v>43.637806003646972</v>
      </c>
    </row>
    <row r="136" spans="1:9" ht="14.5" x14ac:dyDescent="0.35">
      <c r="A136" s="2">
        <v>45671</v>
      </c>
      <c r="B136">
        <v>62.04</v>
      </c>
      <c r="C136" s="12">
        <f t="shared" si="18"/>
        <v>0.39000000000000057</v>
      </c>
      <c r="D136" s="12">
        <f t="shared" si="19"/>
        <v>0.39000000000000057</v>
      </c>
      <c r="E136" s="12">
        <f t="shared" si="20"/>
        <v>0</v>
      </c>
      <c r="F136" s="12">
        <f t="shared" si="17"/>
        <v>0.21382762497800353</v>
      </c>
      <c r="G136" s="12">
        <f t="shared" si="17"/>
        <v>0.24019778606686262</v>
      </c>
      <c r="H136" s="12">
        <f t="shared" si="12"/>
        <v>0.89021480372213524</v>
      </c>
      <c r="I136" s="12">
        <f t="shared" si="13"/>
        <v>47.095959780293754</v>
      </c>
    </row>
    <row r="137" spans="1:9" ht="14.5" x14ac:dyDescent="0.35">
      <c r="A137" s="2">
        <v>45672</v>
      </c>
      <c r="B137">
        <v>61.77</v>
      </c>
      <c r="C137" s="12">
        <f t="shared" si="18"/>
        <v>-0.26999999999999602</v>
      </c>
      <c r="D137" s="12">
        <f t="shared" si="19"/>
        <v>0</v>
      </c>
      <c r="E137" s="12">
        <f t="shared" si="20"/>
        <v>0.26999999999999602</v>
      </c>
      <c r="F137" s="12">
        <f t="shared" si="17"/>
        <v>0.19855422319386043</v>
      </c>
      <c r="G137" s="12">
        <f t="shared" si="17"/>
        <v>0.24232651563351501</v>
      </c>
      <c r="H137" s="12">
        <f t="shared" si="12"/>
        <v>0.8193664761562699</v>
      </c>
      <c r="I137" s="12">
        <f t="shared" si="13"/>
        <v>45.035812569621761</v>
      </c>
    </row>
    <row r="138" spans="1:9" ht="14.5" x14ac:dyDescent="0.35">
      <c r="A138" s="2">
        <v>45673</v>
      </c>
      <c r="B138">
        <v>62.25</v>
      </c>
      <c r="C138" s="12">
        <f t="shared" si="18"/>
        <v>0.47999999999999687</v>
      </c>
      <c r="D138" s="12">
        <f t="shared" si="19"/>
        <v>0.47999999999999687</v>
      </c>
      <c r="E138" s="12">
        <f t="shared" si="20"/>
        <v>0</v>
      </c>
      <c r="F138" s="12">
        <f t="shared" si="17"/>
        <v>0.21865749296572731</v>
      </c>
      <c r="G138" s="12">
        <f t="shared" si="17"/>
        <v>0.22501747880254966</v>
      </c>
      <c r="H138" s="12">
        <f t="shared" si="12"/>
        <v>0.97173559196082204</v>
      </c>
      <c r="I138" s="12">
        <f t="shared" si="13"/>
        <v>49.283260692903809</v>
      </c>
    </row>
    <row r="139" spans="1:9" ht="14.5" x14ac:dyDescent="0.35">
      <c r="A139" s="2">
        <v>45674</v>
      </c>
      <c r="B139">
        <v>62.71</v>
      </c>
      <c r="C139" s="12">
        <f t="shared" si="18"/>
        <v>0.46000000000000085</v>
      </c>
      <c r="D139" s="12">
        <f t="shared" si="19"/>
        <v>0.46000000000000085</v>
      </c>
      <c r="E139" s="12">
        <f t="shared" si="20"/>
        <v>0</v>
      </c>
      <c r="F139" s="12">
        <f t="shared" si="17"/>
        <v>0.23589624346817542</v>
      </c>
      <c r="G139" s="12">
        <f t="shared" si="17"/>
        <v>0.20894480174522467</v>
      </c>
      <c r="H139" s="12">
        <f t="shared" si="12"/>
        <v>1.1289883332719317</v>
      </c>
      <c r="I139" s="12">
        <f t="shared" si="13"/>
        <v>53.029333962429376</v>
      </c>
    </row>
    <row r="140" spans="1:9" ht="14.5" x14ac:dyDescent="0.35">
      <c r="A140" s="2">
        <v>45678</v>
      </c>
      <c r="B140">
        <v>62.42</v>
      </c>
      <c r="C140" s="12">
        <f t="shared" si="18"/>
        <v>-0.28999999999999915</v>
      </c>
      <c r="D140" s="12">
        <f t="shared" si="19"/>
        <v>0</v>
      </c>
      <c r="E140" s="12">
        <f t="shared" si="20"/>
        <v>0.28999999999999915</v>
      </c>
      <c r="F140" s="12">
        <f t="shared" si="17"/>
        <v>0.21904651179187717</v>
      </c>
      <c r="G140" s="12">
        <f t="shared" si="17"/>
        <v>0.21473445876342284</v>
      </c>
      <c r="H140" s="12">
        <f t="shared" ref="H140:H189" si="21">F140/G140</f>
        <v>1.0200808619784913</v>
      </c>
      <c r="I140" s="12">
        <f t="shared" ref="I140:I189" si="22">IF(G140=0,100,100-(100/(1+H140)))</f>
        <v>50.497031142575743</v>
      </c>
    </row>
    <row r="141" spans="1:9" ht="14.5" x14ac:dyDescent="0.35">
      <c r="A141" s="2">
        <v>45679</v>
      </c>
      <c r="B141">
        <v>61.78</v>
      </c>
      <c r="C141" s="12">
        <f t="shared" si="18"/>
        <v>-0.64000000000000057</v>
      </c>
      <c r="D141" s="12">
        <f t="shared" si="19"/>
        <v>0</v>
      </c>
      <c r="E141" s="12">
        <f t="shared" si="20"/>
        <v>0.64000000000000057</v>
      </c>
      <c r="F141" s="12">
        <f t="shared" ref="F141:G156" si="23">((F140*13)+D141)/14</f>
        <v>0.20340033237817165</v>
      </c>
      <c r="G141" s="12">
        <f t="shared" si="23"/>
        <v>0.24511056885174984</v>
      </c>
      <c r="H141" s="12">
        <f t="shared" si="21"/>
        <v>0.82983093438616362</v>
      </c>
      <c r="I141" s="12">
        <f t="shared" si="22"/>
        <v>45.350142397966358</v>
      </c>
    </row>
    <row r="142" spans="1:9" ht="14.5" x14ac:dyDescent="0.35">
      <c r="A142" s="2">
        <v>45680</v>
      </c>
      <c r="B142">
        <v>61.53</v>
      </c>
      <c r="C142" s="12">
        <f t="shared" si="18"/>
        <v>-0.25</v>
      </c>
      <c r="D142" s="12">
        <f t="shared" si="19"/>
        <v>0</v>
      </c>
      <c r="E142" s="12">
        <f t="shared" si="20"/>
        <v>0.25</v>
      </c>
      <c r="F142" s="12">
        <f t="shared" si="23"/>
        <v>0.18887173720830225</v>
      </c>
      <c r="G142" s="12">
        <f t="shared" si="23"/>
        <v>0.24545981393376773</v>
      </c>
      <c r="H142" s="12">
        <f t="shared" si="21"/>
        <v>0.76946093204187549</v>
      </c>
      <c r="I142" s="12">
        <f t="shared" si="22"/>
        <v>43.485612940544179</v>
      </c>
    </row>
    <row r="143" spans="1:9" ht="14.5" x14ac:dyDescent="0.35">
      <c r="A143" s="2">
        <v>45681</v>
      </c>
      <c r="B143">
        <v>61.92</v>
      </c>
      <c r="C143" s="12">
        <f t="shared" si="18"/>
        <v>0.39000000000000057</v>
      </c>
      <c r="D143" s="12">
        <f t="shared" si="19"/>
        <v>0.39000000000000057</v>
      </c>
      <c r="E143" s="12">
        <f t="shared" si="20"/>
        <v>0</v>
      </c>
      <c r="F143" s="12">
        <f t="shared" si="23"/>
        <v>0.20323804169342358</v>
      </c>
      <c r="G143" s="12">
        <f t="shared" si="23"/>
        <v>0.22792697008135576</v>
      </c>
      <c r="H143" s="12">
        <f t="shared" si="21"/>
        <v>0.89168053092128685</v>
      </c>
      <c r="I143" s="12">
        <f t="shared" si="22"/>
        <v>47.136951316352572</v>
      </c>
    </row>
    <row r="144" spans="1:9" ht="14.5" x14ac:dyDescent="0.35">
      <c r="A144" s="2">
        <v>45684</v>
      </c>
      <c r="B144">
        <v>63.87</v>
      </c>
      <c r="C144" s="12">
        <f t="shared" si="18"/>
        <v>1.9499999999999957</v>
      </c>
      <c r="D144" s="12">
        <f t="shared" si="19"/>
        <v>1.9499999999999957</v>
      </c>
      <c r="E144" s="12">
        <f t="shared" si="20"/>
        <v>0</v>
      </c>
      <c r="F144" s="12">
        <f t="shared" si="23"/>
        <v>0.32800675300103588</v>
      </c>
      <c r="G144" s="12">
        <f t="shared" si="23"/>
        <v>0.21164647221840177</v>
      </c>
      <c r="H144" s="12">
        <f t="shared" si="21"/>
        <v>1.5497860633488842</v>
      </c>
      <c r="I144" s="12">
        <f t="shared" si="22"/>
        <v>60.781023381757691</v>
      </c>
    </row>
    <row r="145" spans="1:9" ht="14.5" x14ac:dyDescent="0.35">
      <c r="A145" s="2">
        <v>45685</v>
      </c>
      <c r="B145">
        <v>62.36</v>
      </c>
      <c r="C145" s="12">
        <f t="shared" si="18"/>
        <v>-1.509999999999998</v>
      </c>
      <c r="D145" s="12">
        <f t="shared" si="19"/>
        <v>0</v>
      </c>
      <c r="E145" s="12">
        <f t="shared" si="20"/>
        <v>1.509999999999998</v>
      </c>
      <c r="F145" s="12">
        <f t="shared" si="23"/>
        <v>0.30457769921524758</v>
      </c>
      <c r="G145" s="12">
        <f t="shared" si="23"/>
        <v>0.30438600991708725</v>
      </c>
      <c r="H145" s="12">
        <f t="shared" si="21"/>
        <v>1.0006297572553107</v>
      </c>
      <c r="I145" s="12">
        <f t="shared" si="22"/>
        <v>50.01573897551576</v>
      </c>
    </row>
    <row r="146" spans="1:9" ht="14.5" x14ac:dyDescent="0.35">
      <c r="A146" s="2">
        <v>45686</v>
      </c>
      <c r="B146">
        <v>62.83</v>
      </c>
      <c r="C146" s="12">
        <f t="shared" si="18"/>
        <v>0.46999999999999886</v>
      </c>
      <c r="D146" s="12">
        <f t="shared" si="19"/>
        <v>0.46999999999999886</v>
      </c>
      <c r="E146" s="12">
        <f t="shared" si="20"/>
        <v>0</v>
      </c>
      <c r="F146" s="12">
        <f t="shared" si="23"/>
        <v>0.31639357784272981</v>
      </c>
      <c r="G146" s="12">
        <f t="shared" si="23"/>
        <v>0.28264415206586674</v>
      </c>
      <c r="H146" s="12">
        <f t="shared" si="21"/>
        <v>1.1194060642337231</v>
      </c>
      <c r="I146" s="12">
        <f t="shared" si="22"/>
        <v>52.816969957970144</v>
      </c>
    </row>
    <row r="147" spans="1:9" ht="14.5" x14ac:dyDescent="0.35">
      <c r="A147" s="2">
        <v>45687</v>
      </c>
      <c r="B147">
        <v>64.05</v>
      </c>
      <c r="C147" s="12">
        <f t="shared" si="18"/>
        <v>1.2199999999999989</v>
      </c>
      <c r="D147" s="12">
        <f t="shared" si="19"/>
        <v>1.2199999999999989</v>
      </c>
      <c r="E147" s="12">
        <f t="shared" si="20"/>
        <v>0</v>
      </c>
      <c r="F147" s="12">
        <f t="shared" si="23"/>
        <v>0.38093689371110617</v>
      </c>
      <c r="G147" s="12">
        <f t="shared" si="23"/>
        <v>0.26245528406116198</v>
      </c>
      <c r="H147" s="12">
        <f t="shared" si="21"/>
        <v>1.4514354133648668</v>
      </c>
      <c r="I147" s="12">
        <f t="shared" si="22"/>
        <v>59.207573059108697</v>
      </c>
    </row>
    <row r="148" spans="1:9" ht="14.5" x14ac:dyDescent="0.35">
      <c r="A148" s="2">
        <v>45688</v>
      </c>
      <c r="B148">
        <v>63.48</v>
      </c>
      <c r="C148" s="12">
        <f t="shared" si="18"/>
        <v>-0.57000000000000028</v>
      </c>
      <c r="D148" s="12">
        <f t="shared" si="19"/>
        <v>0</v>
      </c>
      <c r="E148" s="12">
        <f t="shared" si="20"/>
        <v>0.57000000000000028</v>
      </c>
      <c r="F148" s="12">
        <f t="shared" si="23"/>
        <v>0.35372711558888431</v>
      </c>
      <c r="G148" s="12">
        <f t="shared" si="23"/>
        <v>0.284422763771079</v>
      </c>
      <c r="H148" s="12">
        <f t="shared" si="21"/>
        <v>1.2436666844064062</v>
      </c>
      <c r="I148" s="12">
        <f t="shared" si="22"/>
        <v>55.430099891840037</v>
      </c>
    </row>
    <row r="149" spans="1:9" ht="14.5" x14ac:dyDescent="0.35">
      <c r="A149" s="2">
        <v>45691</v>
      </c>
      <c r="B149">
        <v>63.35</v>
      </c>
      <c r="C149" s="12">
        <f t="shared" si="18"/>
        <v>-0.12999999999999545</v>
      </c>
      <c r="D149" s="12">
        <f t="shared" si="19"/>
        <v>0</v>
      </c>
      <c r="E149" s="12">
        <f t="shared" si="20"/>
        <v>0.12999999999999545</v>
      </c>
      <c r="F149" s="12">
        <f t="shared" si="23"/>
        <v>0.32846089304682113</v>
      </c>
      <c r="G149" s="12">
        <f t="shared" si="23"/>
        <v>0.27339256635885872</v>
      </c>
      <c r="H149" s="12">
        <f t="shared" si="21"/>
        <v>1.2014258376567526</v>
      </c>
      <c r="I149" s="12">
        <f t="shared" si="22"/>
        <v>54.574894920629134</v>
      </c>
    </row>
    <row r="150" spans="1:9" ht="14.5" x14ac:dyDescent="0.35">
      <c r="A150" s="2">
        <v>45692</v>
      </c>
      <c r="B150">
        <v>62.67</v>
      </c>
      <c r="C150" s="12">
        <f t="shared" si="18"/>
        <v>-0.67999999999999972</v>
      </c>
      <c r="D150" s="12">
        <f t="shared" si="19"/>
        <v>0</v>
      </c>
      <c r="E150" s="12">
        <f t="shared" si="20"/>
        <v>0.67999999999999972</v>
      </c>
      <c r="F150" s="12">
        <f t="shared" si="23"/>
        <v>0.30499940068633391</v>
      </c>
      <c r="G150" s="12">
        <f t="shared" si="23"/>
        <v>0.30243595447608307</v>
      </c>
      <c r="H150" s="12">
        <f t="shared" si="21"/>
        <v>1.0084759968922727</v>
      </c>
      <c r="I150" s="12">
        <f t="shared" si="22"/>
        <v>50.211005680560469</v>
      </c>
    </row>
    <row r="151" spans="1:9" ht="14.5" x14ac:dyDescent="0.35">
      <c r="A151" s="2">
        <v>45693</v>
      </c>
      <c r="B151">
        <v>63.12</v>
      </c>
      <c r="C151" s="12">
        <f t="shared" si="18"/>
        <v>0.44999999999999574</v>
      </c>
      <c r="D151" s="12">
        <f t="shared" si="19"/>
        <v>0.44999999999999574</v>
      </c>
      <c r="E151" s="12">
        <f t="shared" si="20"/>
        <v>0</v>
      </c>
      <c r="F151" s="12">
        <f t="shared" si="23"/>
        <v>0.31535658635159552</v>
      </c>
      <c r="G151" s="12">
        <f t="shared" si="23"/>
        <v>0.28083338629922</v>
      </c>
      <c r="H151" s="12">
        <f t="shared" si="21"/>
        <v>1.1229312529657427</v>
      </c>
      <c r="I151" s="12">
        <f t="shared" si="22"/>
        <v>52.895318743694773</v>
      </c>
    </row>
    <row r="152" spans="1:9" ht="14.5" x14ac:dyDescent="0.35">
      <c r="A152" s="2">
        <v>45694</v>
      </c>
      <c r="B152">
        <v>63.36</v>
      </c>
      <c r="C152" s="12">
        <f t="shared" si="18"/>
        <v>0.24000000000000199</v>
      </c>
      <c r="D152" s="12">
        <f t="shared" si="19"/>
        <v>0.24000000000000199</v>
      </c>
      <c r="E152" s="12">
        <f t="shared" si="20"/>
        <v>0</v>
      </c>
      <c r="F152" s="12">
        <f t="shared" si="23"/>
        <v>0.3099739730407674</v>
      </c>
      <c r="G152" s="12">
        <f t="shared" si="23"/>
        <v>0.26077385870641856</v>
      </c>
      <c r="H152" s="12">
        <f t="shared" si="21"/>
        <v>1.1886696564540955</v>
      </c>
      <c r="I152" s="12">
        <f t="shared" si="22"/>
        <v>54.31014465562982</v>
      </c>
    </row>
    <row r="153" spans="1:9" ht="14.5" x14ac:dyDescent="0.35">
      <c r="A153" s="2">
        <v>45695</v>
      </c>
      <c r="B153">
        <v>63.84</v>
      </c>
      <c r="C153" s="12">
        <f t="shared" si="18"/>
        <v>0.48000000000000398</v>
      </c>
      <c r="D153" s="12">
        <f t="shared" si="19"/>
        <v>0.48000000000000398</v>
      </c>
      <c r="E153" s="12">
        <f t="shared" si="20"/>
        <v>0</v>
      </c>
      <c r="F153" s="12">
        <f t="shared" si="23"/>
        <v>0.32211868925214143</v>
      </c>
      <c r="G153" s="12">
        <f t="shared" si="23"/>
        <v>0.24214715451310292</v>
      </c>
      <c r="H153" s="12">
        <f t="shared" si="21"/>
        <v>1.3302600639674713</v>
      </c>
      <c r="I153" s="12">
        <f t="shared" si="22"/>
        <v>57.086334891848395</v>
      </c>
    </row>
    <row r="154" spans="1:9" ht="14.5" x14ac:dyDescent="0.35">
      <c r="A154" s="2">
        <v>45698</v>
      </c>
      <c r="B154">
        <v>64.55</v>
      </c>
      <c r="C154" s="12">
        <f t="shared" si="18"/>
        <v>0.70999999999999375</v>
      </c>
      <c r="D154" s="12">
        <f t="shared" si="19"/>
        <v>0.70999999999999375</v>
      </c>
      <c r="E154" s="12">
        <f t="shared" si="20"/>
        <v>0</v>
      </c>
      <c r="F154" s="12">
        <f t="shared" si="23"/>
        <v>0.34982449716270231</v>
      </c>
      <c r="G154" s="12">
        <f t="shared" si="23"/>
        <v>0.22485092919073843</v>
      </c>
      <c r="H154" s="12">
        <f t="shared" si="21"/>
        <v>1.5558063220897356</v>
      </c>
      <c r="I154" s="12">
        <f t="shared" si="22"/>
        <v>60.873404555069826</v>
      </c>
    </row>
    <row r="155" spans="1:9" ht="14.5" x14ac:dyDescent="0.35">
      <c r="A155" s="2">
        <v>45699</v>
      </c>
      <c r="B155">
        <v>67.599999999999994</v>
      </c>
      <c r="C155" s="12">
        <f t="shared" si="18"/>
        <v>3.0499999999999972</v>
      </c>
      <c r="D155" s="12">
        <f t="shared" si="19"/>
        <v>3.0499999999999972</v>
      </c>
      <c r="E155" s="12">
        <f t="shared" si="20"/>
        <v>0</v>
      </c>
      <c r="F155" s="12">
        <f t="shared" si="23"/>
        <v>0.54269417593679481</v>
      </c>
      <c r="G155" s="12">
        <f t="shared" si="23"/>
        <v>0.20879014853425712</v>
      </c>
      <c r="H155" s="12">
        <f t="shared" si="21"/>
        <v>2.5992326733162536</v>
      </c>
      <c r="I155" s="12">
        <f t="shared" si="22"/>
        <v>72.216300229386889</v>
      </c>
    </row>
    <row r="156" spans="1:9" ht="14.5" x14ac:dyDescent="0.35">
      <c r="A156" s="2">
        <v>45700</v>
      </c>
      <c r="B156">
        <v>68.709999999999994</v>
      </c>
      <c r="C156" s="12">
        <f t="shared" si="18"/>
        <v>1.1099999999999994</v>
      </c>
      <c r="D156" s="12">
        <f t="shared" si="19"/>
        <v>1.1099999999999994</v>
      </c>
      <c r="E156" s="12">
        <f t="shared" si="20"/>
        <v>0</v>
      </c>
      <c r="F156" s="12">
        <f t="shared" si="23"/>
        <v>0.58321602051273802</v>
      </c>
      <c r="G156" s="12">
        <f t="shared" si="23"/>
        <v>0.19387656649609591</v>
      </c>
      <c r="H156" s="12">
        <f t="shared" si="21"/>
        <v>3.0081821184123467</v>
      </c>
      <c r="I156" s="12">
        <f t="shared" si="22"/>
        <v>75.051033848828624</v>
      </c>
    </row>
    <row r="157" spans="1:9" ht="14.5" x14ac:dyDescent="0.35">
      <c r="A157" s="2">
        <v>45701</v>
      </c>
      <c r="B157">
        <v>69.5</v>
      </c>
      <c r="C157" s="12">
        <f t="shared" si="18"/>
        <v>0.79000000000000625</v>
      </c>
      <c r="D157" s="12">
        <f t="shared" si="19"/>
        <v>0.79000000000000625</v>
      </c>
      <c r="E157" s="12">
        <f t="shared" si="20"/>
        <v>0</v>
      </c>
      <c r="F157" s="12">
        <f t="shared" ref="F157:G172" si="24">((F156*13)+D157)/14</f>
        <v>0.59798630476182857</v>
      </c>
      <c r="G157" s="12">
        <f t="shared" si="24"/>
        <v>0.18002824031780335</v>
      </c>
      <c r="H157" s="12">
        <f t="shared" si="21"/>
        <v>3.3216250056446981</v>
      </c>
      <c r="I157" s="12">
        <f t="shared" si="22"/>
        <v>76.860555955367516</v>
      </c>
    </row>
    <row r="158" spans="1:9" ht="14.5" x14ac:dyDescent="0.35">
      <c r="A158" s="2">
        <v>45702</v>
      </c>
      <c r="B158">
        <v>68.87</v>
      </c>
      <c r="C158" s="12">
        <f t="shared" si="18"/>
        <v>-0.62999999999999545</v>
      </c>
      <c r="D158" s="12">
        <f t="shared" si="19"/>
        <v>0</v>
      </c>
      <c r="E158" s="12">
        <f t="shared" si="20"/>
        <v>0.62999999999999545</v>
      </c>
      <c r="F158" s="12">
        <f t="shared" si="24"/>
        <v>0.55527299727884083</v>
      </c>
      <c r="G158" s="12">
        <f t="shared" si="24"/>
        <v>0.21216908029510279</v>
      </c>
      <c r="H158" s="12">
        <f t="shared" si="21"/>
        <v>2.6171249670617414</v>
      </c>
      <c r="I158" s="12">
        <f t="shared" si="22"/>
        <v>72.353733722052766</v>
      </c>
    </row>
    <row r="159" spans="1:9" ht="14.5" x14ac:dyDescent="0.35">
      <c r="A159" s="2">
        <v>45706</v>
      </c>
      <c r="B159">
        <v>69.05</v>
      </c>
      <c r="C159" s="12">
        <f t="shared" si="18"/>
        <v>0.17999999999999261</v>
      </c>
      <c r="D159" s="12">
        <f t="shared" si="19"/>
        <v>0.17999999999999261</v>
      </c>
      <c r="E159" s="12">
        <f t="shared" si="20"/>
        <v>0</v>
      </c>
      <c r="F159" s="12">
        <f t="shared" si="24"/>
        <v>0.52846778318749454</v>
      </c>
      <c r="G159" s="12">
        <f t="shared" si="24"/>
        <v>0.19701414598830971</v>
      </c>
      <c r="H159" s="12">
        <f t="shared" si="21"/>
        <v>2.6823849654879726</v>
      </c>
      <c r="I159" s="12">
        <f t="shared" si="22"/>
        <v>72.843686649489541</v>
      </c>
    </row>
    <row r="160" spans="1:9" ht="14.5" x14ac:dyDescent="0.35">
      <c r="A160" s="2">
        <v>45707</v>
      </c>
      <c r="B160">
        <v>70.069999999999993</v>
      </c>
      <c r="C160" s="12">
        <f t="shared" si="18"/>
        <v>1.019999999999996</v>
      </c>
      <c r="D160" s="12">
        <f t="shared" si="19"/>
        <v>1.019999999999996</v>
      </c>
      <c r="E160" s="12">
        <f t="shared" si="20"/>
        <v>0</v>
      </c>
      <c r="F160" s="12">
        <f t="shared" si="24"/>
        <v>0.56357722724553039</v>
      </c>
      <c r="G160" s="12">
        <f t="shared" si="24"/>
        <v>0.18294170698914475</v>
      </c>
      <c r="H160" s="12">
        <f t="shared" si="21"/>
        <v>3.0806382892172941</v>
      </c>
      <c r="I160" s="12">
        <f t="shared" si="22"/>
        <v>75.494029876590474</v>
      </c>
    </row>
    <row r="161" spans="1:9" ht="14.5" x14ac:dyDescent="0.35">
      <c r="A161" s="2">
        <v>45708</v>
      </c>
      <c r="B161">
        <v>70.040000000000006</v>
      </c>
      <c r="C161" s="12">
        <f t="shared" si="18"/>
        <v>-2.9999999999986926E-2</v>
      </c>
      <c r="D161" s="12">
        <f t="shared" si="19"/>
        <v>0</v>
      </c>
      <c r="E161" s="12">
        <f t="shared" si="20"/>
        <v>2.9999999999986926E-2</v>
      </c>
      <c r="F161" s="12">
        <f t="shared" si="24"/>
        <v>0.52332171101370684</v>
      </c>
      <c r="G161" s="12">
        <f t="shared" si="24"/>
        <v>0.17201729934706206</v>
      </c>
      <c r="H161" s="12">
        <f t="shared" si="21"/>
        <v>3.0422621038704549</v>
      </c>
      <c r="I161" s="12">
        <f t="shared" si="22"/>
        <v>75.261376568270947</v>
      </c>
    </row>
    <row r="162" spans="1:9" ht="14.5" x14ac:dyDescent="0.35">
      <c r="A162" s="2">
        <v>45709</v>
      </c>
      <c r="B162">
        <v>71.349999999999994</v>
      </c>
      <c r="C162" s="12">
        <f t="shared" si="18"/>
        <v>1.3099999999999881</v>
      </c>
      <c r="D162" s="12">
        <f t="shared" si="19"/>
        <v>1.3099999999999881</v>
      </c>
      <c r="E162" s="12">
        <f t="shared" si="20"/>
        <v>0</v>
      </c>
      <c r="F162" s="12">
        <f t="shared" si="24"/>
        <v>0.57951301736986971</v>
      </c>
      <c r="G162" s="12">
        <f t="shared" si="24"/>
        <v>0.15973034939370048</v>
      </c>
      <c r="H162" s="12">
        <f t="shared" si="21"/>
        <v>3.6280708053890027</v>
      </c>
      <c r="I162" s="12">
        <f t="shared" si="22"/>
        <v>78.392724699985507</v>
      </c>
    </row>
    <row r="163" spans="1:9" ht="14.5" x14ac:dyDescent="0.35">
      <c r="A163" s="2">
        <v>45712</v>
      </c>
      <c r="B163">
        <v>70.59</v>
      </c>
      <c r="C163" s="12">
        <f t="shared" si="18"/>
        <v>-0.75999999999999091</v>
      </c>
      <c r="D163" s="12">
        <f t="shared" si="19"/>
        <v>0</v>
      </c>
      <c r="E163" s="12">
        <f t="shared" si="20"/>
        <v>0.75999999999999091</v>
      </c>
      <c r="F163" s="12">
        <f t="shared" si="24"/>
        <v>0.53811923041487897</v>
      </c>
      <c r="G163" s="12">
        <f t="shared" si="24"/>
        <v>0.2026067530084355</v>
      </c>
      <c r="H163" s="12">
        <f t="shared" si="21"/>
        <v>2.655978749101588</v>
      </c>
      <c r="I163" s="12">
        <f t="shared" si="22"/>
        <v>72.647543417867581</v>
      </c>
    </row>
    <row r="164" spans="1:9" ht="14.5" x14ac:dyDescent="0.35">
      <c r="A164" s="2">
        <v>45713</v>
      </c>
      <c r="B164">
        <v>71.489999999999995</v>
      </c>
      <c r="C164" s="12">
        <f t="shared" si="18"/>
        <v>0.89999999999999147</v>
      </c>
      <c r="D164" s="12">
        <f t="shared" si="19"/>
        <v>0.89999999999999147</v>
      </c>
      <c r="E164" s="12">
        <f t="shared" si="20"/>
        <v>0</v>
      </c>
      <c r="F164" s="12">
        <f t="shared" si="24"/>
        <v>0.56396785681381556</v>
      </c>
      <c r="G164" s="12">
        <f t="shared" si="24"/>
        <v>0.18813484207926154</v>
      </c>
      <c r="H164" s="12">
        <f t="shared" si="21"/>
        <v>2.9976789550561556</v>
      </c>
      <c r="I164" s="12">
        <f t="shared" si="22"/>
        <v>74.9854850466362</v>
      </c>
    </row>
    <row r="165" spans="1:9" ht="14.5" x14ac:dyDescent="0.35">
      <c r="A165" s="2">
        <v>45714</v>
      </c>
      <c r="B165">
        <v>70.8</v>
      </c>
      <c r="C165" s="12">
        <f t="shared" si="18"/>
        <v>-0.68999999999999773</v>
      </c>
      <c r="D165" s="12">
        <f t="shared" si="19"/>
        <v>0</v>
      </c>
      <c r="E165" s="12">
        <f t="shared" si="20"/>
        <v>0.68999999999999773</v>
      </c>
      <c r="F165" s="12">
        <f t="shared" si="24"/>
        <v>0.52368443846997159</v>
      </c>
      <c r="G165" s="12">
        <f t="shared" si="24"/>
        <v>0.22398235335931413</v>
      </c>
      <c r="H165" s="12">
        <f t="shared" si="21"/>
        <v>2.3380611490846923</v>
      </c>
      <c r="I165" s="12">
        <f t="shared" si="22"/>
        <v>70.042490076186795</v>
      </c>
    </row>
    <row r="166" spans="1:9" ht="14.5" x14ac:dyDescent="0.35">
      <c r="A166" s="2">
        <v>45715</v>
      </c>
      <c r="B166">
        <v>70.87</v>
      </c>
      <c r="C166" s="12">
        <f t="shared" si="18"/>
        <v>7.000000000000739E-2</v>
      </c>
      <c r="D166" s="12">
        <f t="shared" si="19"/>
        <v>7.000000000000739E-2</v>
      </c>
      <c r="E166" s="12">
        <f t="shared" si="20"/>
        <v>0</v>
      </c>
      <c r="F166" s="12">
        <f t="shared" si="24"/>
        <v>0.49127840715068843</v>
      </c>
      <c r="G166" s="12">
        <f t="shared" si="24"/>
        <v>0.20798361383364883</v>
      </c>
      <c r="H166" s="12">
        <f t="shared" si="21"/>
        <v>2.3621015045138449</v>
      </c>
      <c r="I166" s="12">
        <f t="shared" si="22"/>
        <v>70.256698119987348</v>
      </c>
    </row>
    <row r="167" spans="1:9" ht="14.5" x14ac:dyDescent="0.35">
      <c r="A167" s="2">
        <v>45716</v>
      </c>
      <c r="B167">
        <v>71.209999999999994</v>
      </c>
      <c r="C167" s="12">
        <f t="shared" si="18"/>
        <v>0.3399999999999892</v>
      </c>
      <c r="D167" s="12">
        <f t="shared" si="19"/>
        <v>0.3399999999999892</v>
      </c>
      <c r="E167" s="12">
        <f t="shared" si="20"/>
        <v>0</v>
      </c>
      <c r="F167" s="12">
        <f t="shared" si="24"/>
        <v>0.48047280663992425</v>
      </c>
      <c r="G167" s="12">
        <f t="shared" si="24"/>
        <v>0.19312764141695962</v>
      </c>
      <c r="H167" s="12">
        <f t="shared" si="21"/>
        <v>2.4878510559893954</v>
      </c>
      <c r="I167" s="12">
        <f t="shared" si="22"/>
        <v>71.32905092713797</v>
      </c>
    </row>
    <row r="168" spans="1:9" ht="14.5" x14ac:dyDescent="0.35">
      <c r="A168" s="2">
        <v>45719</v>
      </c>
      <c r="B168">
        <v>72.319999999999993</v>
      </c>
      <c r="C168" s="12">
        <f t="shared" si="18"/>
        <v>1.1099999999999994</v>
      </c>
      <c r="D168" s="12">
        <f t="shared" si="19"/>
        <v>1.1099999999999994</v>
      </c>
      <c r="E168" s="12">
        <f t="shared" si="20"/>
        <v>0</v>
      </c>
      <c r="F168" s="12">
        <f t="shared" si="24"/>
        <v>0.52543903473707254</v>
      </c>
      <c r="G168" s="12">
        <f t="shared" si="24"/>
        <v>0.17933280988717679</v>
      </c>
      <c r="H168" s="12">
        <f t="shared" si="21"/>
        <v>2.9299659948876098</v>
      </c>
      <c r="I168" s="12">
        <f t="shared" si="22"/>
        <v>74.554487206737321</v>
      </c>
    </row>
    <row r="169" spans="1:9" ht="14.5" x14ac:dyDescent="0.35">
      <c r="A169" s="2">
        <v>45720</v>
      </c>
      <c r="B169">
        <v>70.19</v>
      </c>
      <c r="C169" s="12">
        <f t="shared" si="18"/>
        <v>-2.1299999999999955</v>
      </c>
      <c r="D169" s="12">
        <f t="shared" si="19"/>
        <v>0</v>
      </c>
      <c r="E169" s="12">
        <f t="shared" si="20"/>
        <v>2.1299999999999955</v>
      </c>
      <c r="F169" s="12">
        <f t="shared" si="24"/>
        <v>0.48790767511299593</v>
      </c>
      <c r="G169" s="12">
        <f t="shared" si="24"/>
        <v>0.31866618060952095</v>
      </c>
      <c r="H169" s="12">
        <f t="shared" si="21"/>
        <v>1.5310933660414243</v>
      </c>
      <c r="I169" s="12">
        <f t="shared" si="22"/>
        <v>60.491382363978985</v>
      </c>
    </row>
    <row r="170" spans="1:9" ht="14.5" x14ac:dyDescent="0.35">
      <c r="A170" s="2">
        <v>45721</v>
      </c>
      <c r="B170">
        <v>70.08</v>
      </c>
      <c r="C170" s="12">
        <f t="shared" si="18"/>
        <v>-0.10999999999999943</v>
      </c>
      <c r="D170" s="12">
        <f t="shared" si="19"/>
        <v>0</v>
      </c>
      <c r="E170" s="12">
        <f t="shared" si="20"/>
        <v>0.10999999999999943</v>
      </c>
      <c r="F170" s="12">
        <f t="shared" si="24"/>
        <v>0.45305712689063909</v>
      </c>
      <c r="G170" s="12">
        <f t="shared" si="24"/>
        <v>0.3037614534231266</v>
      </c>
      <c r="H170" s="12">
        <f t="shared" si="21"/>
        <v>1.4914898575348534</v>
      </c>
      <c r="I170" s="12">
        <f t="shared" si="22"/>
        <v>59.863372633215263</v>
      </c>
    </row>
    <row r="171" spans="1:9" ht="14.5" x14ac:dyDescent="0.35">
      <c r="A171" s="2">
        <v>45722</v>
      </c>
      <c r="B171">
        <v>70.459999999999994</v>
      </c>
      <c r="C171" s="12">
        <f t="shared" si="18"/>
        <v>0.37999999999999545</v>
      </c>
      <c r="D171" s="12">
        <f t="shared" si="19"/>
        <v>0.37999999999999545</v>
      </c>
      <c r="E171" s="12">
        <f t="shared" si="20"/>
        <v>0</v>
      </c>
      <c r="F171" s="12">
        <f t="shared" si="24"/>
        <v>0.44783876068416456</v>
      </c>
      <c r="G171" s="12">
        <f t="shared" si="24"/>
        <v>0.28206420675004612</v>
      </c>
      <c r="H171" s="12">
        <f t="shared" si="21"/>
        <v>1.5877192141611258</v>
      </c>
      <c r="I171" s="12">
        <f t="shared" si="22"/>
        <v>61.355930947702333</v>
      </c>
    </row>
    <row r="172" spans="1:9" ht="14.5" x14ac:dyDescent="0.35">
      <c r="A172" s="2">
        <v>45723</v>
      </c>
      <c r="B172">
        <v>71.430000000000007</v>
      </c>
      <c r="C172" s="12">
        <f t="shared" si="18"/>
        <v>0.97000000000001307</v>
      </c>
      <c r="D172" s="12">
        <f t="shared" si="19"/>
        <v>0.97000000000001307</v>
      </c>
      <c r="E172" s="12">
        <f t="shared" si="20"/>
        <v>0</v>
      </c>
      <c r="F172" s="12">
        <f t="shared" si="24"/>
        <v>0.48513599206386804</v>
      </c>
      <c r="G172" s="12">
        <f t="shared" si="24"/>
        <v>0.26191676341075715</v>
      </c>
      <c r="H172" s="12">
        <f t="shared" si="21"/>
        <v>1.8522525467491444</v>
      </c>
      <c r="I172" s="12">
        <f t="shared" si="22"/>
        <v>64.93999098572985</v>
      </c>
    </row>
    <row r="173" spans="1:9" ht="14.5" x14ac:dyDescent="0.35">
      <c r="A173" s="2">
        <v>45726</v>
      </c>
      <c r="B173">
        <v>71.45</v>
      </c>
      <c r="C173" s="12">
        <f t="shared" si="18"/>
        <v>1.9999999999996021E-2</v>
      </c>
      <c r="D173" s="12">
        <f t="shared" si="19"/>
        <v>1.9999999999996021E-2</v>
      </c>
      <c r="E173" s="12">
        <f t="shared" si="20"/>
        <v>0</v>
      </c>
      <c r="F173" s="12">
        <f t="shared" ref="F173:G188" si="25">((F172*13)+D173)/14</f>
        <v>0.45191199263073434</v>
      </c>
      <c r="G173" s="12">
        <f t="shared" si="25"/>
        <v>0.24320842316713165</v>
      </c>
      <c r="H173" s="12">
        <f t="shared" si="21"/>
        <v>1.8581264034600586</v>
      </c>
      <c r="I173" s="12">
        <f t="shared" si="22"/>
        <v>65.012044296242593</v>
      </c>
    </row>
    <row r="174" spans="1:9" ht="14.5" x14ac:dyDescent="0.35">
      <c r="A174" s="2">
        <v>45727</v>
      </c>
      <c r="B174">
        <v>71.040000000000006</v>
      </c>
      <c r="C174" s="12">
        <f t="shared" si="18"/>
        <v>-0.40999999999999659</v>
      </c>
      <c r="D174" s="12">
        <f t="shared" si="19"/>
        <v>0</v>
      </c>
      <c r="E174" s="12">
        <f t="shared" si="20"/>
        <v>0.40999999999999659</v>
      </c>
      <c r="F174" s="12">
        <f t="shared" si="25"/>
        <v>0.41963256458568188</v>
      </c>
      <c r="G174" s="12">
        <f t="shared" si="25"/>
        <v>0.25512210722662199</v>
      </c>
      <c r="H174" s="12">
        <f t="shared" si="21"/>
        <v>1.6448302702867188</v>
      </c>
      <c r="I174" s="12">
        <f t="shared" si="22"/>
        <v>62.190390391607522</v>
      </c>
    </row>
    <row r="175" spans="1:9" ht="14.5" x14ac:dyDescent="0.35">
      <c r="A175" s="2">
        <v>45728</v>
      </c>
      <c r="B175">
        <v>69.94</v>
      </c>
      <c r="C175" s="12">
        <f t="shared" si="18"/>
        <v>-1.1000000000000085</v>
      </c>
      <c r="D175" s="12">
        <f t="shared" si="19"/>
        <v>0</v>
      </c>
      <c r="E175" s="12">
        <f t="shared" si="20"/>
        <v>1.1000000000000085</v>
      </c>
      <c r="F175" s="12">
        <f t="shared" si="25"/>
        <v>0.38965880997241886</v>
      </c>
      <c r="G175" s="12">
        <f t="shared" si="25"/>
        <v>0.31547052813900672</v>
      </c>
      <c r="H175" s="12">
        <f t="shared" si="21"/>
        <v>1.2351670765286904</v>
      </c>
      <c r="I175" s="12">
        <f t="shared" si="22"/>
        <v>55.260615168283415</v>
      </c>
    </row>
    <row r="176" spans="1:9" ht="14.5" x14ac:dyDescent="0.35">
      <c r="A176" s="2">
        <v>45729</v>
      </c>
      <c r="B176">
        <v>69.62</v>
      </c>
      <c r="C176" s="12">
        <f t="shared" si="18"/>
        <v>-0.31999999999999318</v>
      </c>
      <c r="D176" s="12">
        <f t="shared" si="19"/>
        <v>0</v>
      </c>
      <c r="E176" s="12">
        <f t="shared" si="20"/>
        <v>0.31999999999999318</v>
      </c>
      <c r="F176" s="12">
        <f t="shared" si="25"/>
        <v>0.36182603783153183</v>
      </c>
      <c r="G176" s="12">
        <f t="shared" si="25"/>
        <v>0.31579406184336289</v>
      </c>
      <c r="H176" s="12">
        <f t="shared" si="21"/>
        <v>1.1457658061062632</v>
      </c>
      <c r="I176" s="12">
        <f t="shared" si="22"/>
        <v>53.39659168981661</v>
      </c>
    </row>
    <row r="177" spans="1:9" ht="14.5" x14ac:dyDescent="0.35">
      <c r="A177" s="2">
        <v>45730</v>
      </c>
      <c r="B177">
        <v>69.16</v>
      </c>
      <c r="C177" s="12">
        <f t="shared" si="18"/>
        <v>-0.46000000000000796</v>
      </c>
      <c r="D177" s="12">
        <f t="shared" si="19"/>
        <v>0</v>
      </c>
      <c r="E177" s="12">
        <f t="shared" si="20"/>
        <v>0.46000000000000796</v>
      </c>
      <c r="F177" s="12">
        <f t="shared" si="25"/>
        <v>0.3359813208435653</v>
      </c>
      <c r="G177" s="12">
        <f t="shared" si="25"/>
        <v>0.32609448599740898</v>
      </c>
      <c r="H177" s="12">
        <f t="shared" si="21"/>
        <v>1.0303189267856399</v>
      </c>
      <c r="I177" s="12">
        <f t="shared" si="22"/>
        <v>50.746654291245761</v>
      </c>
    </row>
    <row r="178" spans="1:9" ht="14.5" x14ac:dyDescent="0.35">
      <c r="A178" s="2">
        <v>45733</v>
      </c>
      <c r="B178">
        <v>70.12</v>
      </c>
      <c r="C178" s="12">
        <f t="shared" si="18"/>
        <v>0.96000000000000796</v>
      </c>
      <c r="D178" s="12">
        <f t="shared" si="19"/>
        <v>0.96000000000000796</v>
      </c>
      <c r="E178" s="12">
        <f t="shared" si="20"/>
        <v>0</v>
      </c>
      <c r="F178" s="12">
        <f t="shared" si="25"/>
        <v>0.38055408364045407</v>
      </c>
      <c r="G178" s="12">
        <f t="shared" si="25"/>
        <v>0.30280202271187978</v>
      </c>
      <c r="H178" s="12">
        <f t="shared" si="21"/>
        <v>1.2567752362822109</v>
      </c>
      <c r="I178" s="12">
        <f t="shared" si="22"/>
        <v>55.68898559666092</v>
      </c>
    </row>
    <row r="179" spans="1:9" ht="14.5" x14ac:dyDescent="0.35">
      <c r="A179" s="2">
        <v>45734</v>
      </c>
      <c r="B179">
        <v>69.38</v>
      </c>
      <c r="C179" s="12">
        <f t="shared" si="18"/>
        <v>-0.74000000000000909</v>
      </c>
      <c r="D179" s="12">
        <f t="shared" si="19"/>
        <v>0</v>
      </c>
      <c r="E179" s="12">
        <f t="shared" si="20"/>
        <v>0.74000000000000909</v>
      </c>
      <c r="F179" s="12">
        <f t="shared" si="25"/>
        <v>0.35337164909470736</v>
      </c>
      <c r="G179" s="12">
        <f t="shared" si="25"/>
        <v>0.33403044966103185</v>
      </c>
      <c r="H179" s="12">
        <f t="shared" si="21"/>
        <v>1.0579025039582548</v>
      </c>
      <c r="I179" s="12">
        <f t="shared" si="22"/>
        <v>51.406833021653917</v>
      </c>
    </row>
    <row r="180" spans="1:9" ht="14.5" x14ac:dyDescent="0.35">
      <c r="A180" s="2">
        <v>45735</v>
      </c>
      <c r="B180">
        <v>69.28</v>
      </c>
      <c r="C180" s="12">
        <f t="shared" si="18"/>
        <v>-9.9999999999994316E-2</v>
      </c>
      <c r="D180" s="12">
        <f t="shared" si="19"/>
        <v>0</v>
      </c>
      <c r="E180" s="12">
        <f t="shared" si="20"/>
        <v>9.9999999999994316E-2</v>
      </c>
      <c r="F180" s="12">
        <f t="shared" si="25"/>
        <v>0.32813081701651398</v>
      </c>
      <c r="G180" s="12">
        <f t="shared" si="25"/>
        <v>0.31731398897095769</v>
      </c>
      <c r="H180" s="12">
        <f t="shared" si="21"/>
        <v>1.0340887210193128</v>
      </c>
      <c r="I180" s="12">
        <f t="shared" si="22"/>
        <v>50.837935943183204</v>
      </c>
    </row>
    <row r="181" spans="1:9" ht="14.5" x14ac:dyDescent="0.35">
      <c r="A181" s="2">
        <v>45736</v>
      </c>
      <c r="B181">
        <v>69.709999999999994</v>
      </c>
      <c r="C181" s="12">
        <f t="shared" si="18"/>
        <v>0.42999999999999261</v>
      </c>
      <c r="D181" s="12">
        <f t="shared" si="19"/>
        <v>0.42999999999999261</v>
      </c>
      <c r="E181" s="12">
        <f t="shared" si="20"/>
        <v>0</v>
      </c>
      <c r="F181" s="12">
        <f t="shared" si="25"/>
        <v>0.33540718722961954</v>
      </c>
      <c r="G181" s="12">
        <f t="shared" si="25"/>
        <v>0.2946487040444607</v>
      </c>
      <c r="H181" s="12">
        <f t="shared" si="21"/>
        <v>1.1383290767130225</v>
      </c>
      <c r="I181" s="12">
        <f t="shared" si="22"/>
        <v>53.234513298712137</v>
      </c>
    </row>
    <row r="182" spans="1:9" ht="14.5" x14ac:dyDescent="0.35">
      <c r="A182" s="2">
        <v>45737</v>
      </c>
      <c r="B182">
        <v>68.67</v>
      </c>
      <c r="C182" s="12">
        <f t="shared" si="18"/>
        <v>-1.039999999999992</v>
      </c>
      <c r="D182" s="12">
        <f t="shared" si="19"/>
        <v>0</v>
      </c>
      <c r="E182" s="12">
        <f t="shared" si="20"/>
        <v>1.039999999999992</v>
      </c>
      <c r="F182" s="12">
        <f t="shared" si="25"/>
        <v>0.31144953099893241</v>
      </c>
      <c r="G182" s="12">
        <f t="shared" si="25"/>
        <v>0.34788808232699864</v>
      </c>
      <c r="H182" s="12">
        <f t="shared" si="21"/>
        <v>0.89525783382882407</v>
      </c>
      <c r="I182" s="12">
        <f t="shared" si="22"/>
        <v>47.236730425232579</v>
      </c>
    </row>
    <row r="183" spans="1:9" ht="14.5" x14ac:dyDescent="0.35">
      <c r="A183" s="2">
        <v>45740</v>
      </c>
      <c r="B183">
        <v>68.95</v>
      </c>
      <c r="C183" s="12">
        <f t="shared" si="18"/>
        <v>0.28000000000000114</v>
      </c>
      <c r="D183" s="12">
        <f t="shared" si="19"/>
        <v>0.28000000000000114</v>
      </c>
      <c r="E183" s="12">
        <f t="shared" si="20"/>
        <v>0</v>
      </c>
      <c r="F183" s="12">
        <f t="shared" si="25"/>
        <v>0.30920313592758014</v>
      </c>
      <c r="G183" s="12">
        <f t="shared" si="25"/>
        <v>0.32303893358935587</v>
      </c>
      <c r="H183" s="12">
        <f t="shared" si="21"/>
        <v>0.95716987575446966</v>
      </c>
      <c r="I183" s="12">
        <f t="shared" si="22"/>
        <v>48.9058148509204</v>
      </c>
    </row>
    <row r="184" spans="1:9" ht="14.5" x14ac:dyDescent="0.35">
      <c r="A184" s="2">
        <v>45741</v>
      </c>
      <c r="B184">
        <v>68.81</v>
      </c>
      <c r="C184" s="12">
        <f t="shared" si="18"/>
        <v>-0.14000000000000057</v>
      </c>
      <c r="D184" s="12">
        <f t="shared" si="19"/>
        <v>0</v>
      </c>
      <c r="E184" s="12">
        <f t="shared" si="20"/>
        <v>0.14000000000000057</v>
      </c>
      <c r="F184" s="12">
        <f t="shared" si="25"/>
        <v>0.28711719764703869</v>
      </c>
      <c r="G184" s="12">
        <f t="shared" si="25"/>
        <v>0.30996472404725905</v>
      </c>
      <c r="H184" s="12">
        <f t="shared" si="21"/>
        <v>0.92628991421379647</v>
      </c>
      <c r="I184" s="12">
        <f t="shared" si="22"/>
        <v>48.0867343684274</v>
      </c>
    </row>
    <row r="185" spans="1:9" ht="14.5" x14ac:dyDescent="0.35">
      <c r="A185" s="2">
        <v>45742</v>
      </c>
      <c r="B185">
        <v>70.02</v>
      </c>
      <c r="C185" s="12">
        <f t="shared" si="18"/>
        <v>1.2099999999999937</v>
      </c>
      <c r="D185" s="12">
        <f t="shared" si="19"/>
        <v>1.2099999999999937</v>
      </c>
      <c r="E185" s="12">
        <f t="shared" si="20"/>
        <v>0</v>
      </c>
      <c r="F185" s="12">
        <f t="shared" si="25"/>
        <v>0.35303739781510696</v>
      </c>
      <c r="G185" s="12">
        <f t="shared" si="25"/>
        <v>0.28782438661531196</v>
      </c>
      <c r="H185" s="12">
        <f t="shared" si="21"/>
        <v>1.2265722233153045</v>
      </c>
      <c r="I185" s="12">
        <f t="shared" si="22"/>
        <v>55.087915427642059</v>
      </c>
    </row>
    <row r="186" spans="1:9" ht="14.5" x14ac:dyDescent="0.35">
      <c r="A186" s="2">
        <v>45743</v>
      </c>
      <c r="B186">
        <v>70.739999999999995</v>
      </c>
      <c r="C186" s="12">
        <f t="shared" si="18"/>
        <v>0.71999999999999886</v>
      </c>
      <c r="D186" s="12">
        <f t="shared" si="19"/>
        <v>0.71999999999999886</v>
      </c>
      <c r="E186" s="12">
        <f t="shared" si="20"/>
        <v>0</v>
      </c>
      <c r="F186" s="12">
        <f t="shared" si="25"/>
        <v>0.37924901225688495</v>
      </c>
      <c r="G186" s="12">
        <f t="shared" si="25"/>
        <v>0.26726550185707537</v>
      </c>
      <c r="H186" s="12">
        <f t="shared" si="21"/>
        <v>1.4189972503809887</v>
      </c>
      <c r="I186" s="12">
        <f t="shared" si="22"/>
        <v>58.660556565638871</v>
      </c>
    </row>
    <row r="187" spans="1:9" ht="14.5" x14ac:dyDescent="0.35">
      <c r="A187" s="2">
        <v>45744</v>
      </c>
      <c r="B187">
        <v>70.37</v>
      </c>
      <c r="C187" s="12">
        <f t="shared" si="18"/>
        <v>-0.36999999999999034</v>
      </c>
      <c r="D187" s="12">
        <f t="shared" si="19"/>
        <v>0</v>
      </c>
      <c r="E187" s="12">
        <f t="shared" si="20"/>
        <v>0.36999999999999034</v>
      </c>
      <c r="F187" s="12">
        <f t="shared" si="25"/>
        <v>0.35215979709567885</v>
      </c>
      <c r="G187" s="12">
        <f t="shared" si="25"/>
        <v>0.27460368029585502</v>
      </c>
      <c r="H187" s="12">
        <f t="shared" si="21"/>
        <v>1.282429269397503</v>
      </c>
      <c r="I187" s="12">
        <f t="shared" si="22"/>
        <v>56.187032237631101</v>
      </c>
    </row>
    <row r="188" spans="1:9" ht="14.5" x14ac:dyDescent="0.35">
      <c r="A188" s="2">
        <v>45746</v>
      </c>
      <c r="B188">
        <v>71.62</v>
      </c>
      <c r="C188" s="12">
        <f t="shared" si="18"/>
        <v>1.25</v>
      </c>
      <c r="D188" s="12">
        <f t="shared" si="19"/>
        <v>1.25</v>
      </c>
      <c r="E188" s="12">
        <f t="shared" si="20"/>
        <v>0</v>
      </c>
      <c r="F188" s="12">
        <f t="shared" si="25"/>
        <v>0.41629124016027319</v>
      </c>
      <c r="G188" s="12">
        <f t="shared" si="25"/>
        <v>0.25498913170329396</v>
      </c>
      <c r="H188" s="12">
        <f t="shared" si="21"/>
        <v>1.6325842492952634</v>
      </c>
      <c r="I188" s="12">
        <f t="shared" si="22"/>
        <v>62.014511016401556</v>
      </c>
    </row>
    <row r="189" spans="1:9" ht="14.5" x14ac:dyDescent="0.35">
      <c r="A189" s="2">
        <v>45747</v>
      </c>
      <c r="B189">
        <v>71.87</v>
      </c>
      <c r="C189" s="12">
        <f t="shared" si="18"/>
        <v>0.25</v>
      </c>
      <c r="D189" s="12">
        <f t="shared" si="19"/>
        <v>0.25</v>
      </c>
      <c r="E189" s="12">
        <f t="shared" si="20"/>
        <v>0</v>
      </c>
      <c r="F189" s="12">
        <f t="shared" ref="F189:G189" si="26">((F188*13)+D189)/14</f>
        <v>0.40441329443453938</v>
      </c>
      <c r="G189" s="12">
        <f t="shared" si="26"/>
        <v>0.23677562229591581</v>
      </c>
      <c r="H189" s="12">
        <f t="shared" si="21"/>
        <v>1.7080022449655501</v>
      </c>
      <c r="I189" s="12">
        <f t="shared" si="22"/>
        <v>63.072408752278506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F70B-1114-4670-AAC5-D2E68C14F80C}">
  <dimension ref="A1:F189"/>
  <sheetViews>
    <sheetView zoomScale="71" zoomScaleNormal="71" workbookViewId="0">
      <selection activeCell="W24" sqref="W24"/>
    </sheetView>
  </sheetViews>
  <sheetFormatPr defaultRowHeight="14" x14ac:dyDescent="0.35"/>
  <cols>
    <col min="1" max="1" width="11.08984375" style="12" bestFit="1" customWidth="1"/>
    <col min="2" max="2" width="7.453125" style="12" bestFit="1" customWidth="1"/>
    <col min="3" max="3" width="10.453125" style="12" bestFit="1" customWidth="1"/>
    <col min="4" max="6" width="12.7265625" style="12" bestFit="1" customWidth="1"/>
    <col min="7" max="16384" width="8.7265625" style="12"/>
  </cols>
  <sheetData>
    <row r="1" spans="1:6" ht="14.5" x14ac:dyDescent="0.35">
      <c r="A1" t="s">
        <v>0</v>
      </c>
      <c r="B1" t="s">
        <v>66</v>
      </c>
      <c r="C1" s="12" t="s">
        <v>34</v>
      </c>
      <c r="D1" s="12" t="s">
        <v>35</v>
      </c>
      <c r="E1" s="12" t="s">
        <v>36</v>
      </c>
      <c r="F1" s="12" t="s">
        <v>37</v>
      </c>
    </row>
    <row r="2" spans="1:6" ht="14.5" x14ac:dyDescent="0.35">
      <c r="A2" s="2">
        <v>45474</v>
      </c>
      <c r="B2">
        <v>63.15</v>
      </c>
    </row>
    <row r="3" spans="1:6" ht="14.5" x14ac:dyDescent="0.35">
      <c r="A3" s="2">
        <v>45475</v>
      </c>
      <c r="B3">
        <v>63.33</v>
      </c>
    </row>
    <row r="4" spans="1:6" ht="14.5" x14ac:dyDescent="0.35">
      <c r="A4" s="2">
        <v>45477</v>
      </c>
      <c r="B4">
        <v>63.76</v>
      </c>
    </row>
    <row r="5" spans="1:6" ht="14.5" x14ac:dyDescent="0.35">
      <c r="A5" s="2">
        <v>45480</v>
      </c>
      <c r="B5">
        <v>62.96</v>
      </c>
    </row>
    <row r="6" spans="1:6" ht="14.5" x14ac:dyDescent="0.35">
      <c r="A6" s="2">
        <v>45481</v>
      </c>
      <c r="B6">
        <v>62.69</v>
      </c>
    </row>
    <row r="7" spans="1:6" ht="14.5" x14ac:dyDescent="0.35">
      <c r="A7" s="2">
        <v>45482</v>
      </c>
      <c r="B7">
        <v>62.83</v>
      </c>
    </row>
    <row r="8" spans="1:6" ht="14.5" x14ac:dyDescent="0.35">
      <c r="A8" s="2">
        <v>45483</v>
      </c>
      <c r="B8">
        <v>63.1</v>
      </c>
    </row>
    <row r="9" spans="1:6" ht="14.5" x14ac:dyDescent="0.35">
      <c r="A9" s="2">
        <v>45484</v>
      </c>
      <c r="B9">
        <v>63.7</v>
      </c>
    </row>
    <row r="10" spans="1:6" ht="14.5" x14ac:dyDescent="0.35">
      <c r="A10" s="2">
        <v>45487</v>
      </c>
      <c r="B10">
        <v>63.41</v>
      </c>
    </row>
    <row r="11" spans="1:6" ht="14.5" x14ac:dyDescent="0.35">
      <c r="A11" s="2">
        <v>45488</v>
      </c>
      <c r="B11">
        <v>64.27</v>
      </c>
    </row>
    <row r="12" spans="1:6" ht="14.5" x14ac:dyDescent="0.35">
      <c r="A12" s="2">
        <v>45489</v>
      </c>
      <c r="B12">
        <v>65.209999999999994</v>
      </c>
    </row>
    <row r="13" spans="1:6" ht="14.5" x14ac:dyDescent="0.35">
      <c r="A13" s="2">
        <v>45490</v>
      </c>
      <c r="B13">
        <v>65.19</v>
      </c>
    </row>
    <row r="14" spans="1:6" ht="14.5" x14ac:dyDescent="0.35">
      <c r="A14" s="2">
        <v>45491</v>
      </c>
      <c r="B14">
        <v>65.290000000000006</v>
      </c>
    </row>
    <row r="15" spans="1:6" ht="14.5" x14ac:dyDescent="0.35">
      <c r="A15" s="2">
        <v>45494</v>
      </c>
      <c r="B15">
        <v>64.77</v>
      </c>
    </row>
    <row r="16" spans="1:6" ht="14.5" x14ac:dyDescent="0.35">
      <c r="A16" s="2">
        <v>45495</v>
      </c>
      <c r="B16">
        <v>64.959999999999994</v>
      </c>
    </row>
    <row r="17" spans="1:6" ht="14.5" x14ac:dyDescent="0.35">
      <c r="A17" s="2">
        <v>45496</v>
      </c>
      <c r="B17">
        <v>65.81</v>
      </c>
    </row>
    <row r="18" spans="1:6" ht="14.5" x14ac:dyDescent="0.35">
      <c r="A18" s="2">
        <v>45497</v>
      </c>
      <c r="B18">
        <v>66.069999999999993</v>
      </c>
    </row>
    <row r="19" spans="1:6" ht="14.5" x14ac:dyDescent="0.35">
      <c r="A19" s="2">
        <v>45498</v>
      </c>
      <c r="B19">
        <v>67.05</v>
      </c>
    </row>
    <row r="20" spans="1:6" ht="14.5" x14ac:dyDescent="0.35">
      <c r="A20" s="2">
        <v>45501</v>
      </c>
      <c r="B20">
        <v>66.83</v>
      </c>
    </row>
    <row r="21" spans="1:6" ht="14.5" x14ac:dyDescent="0.35">
      <c r="A21" s="2">
        <v>45502</v>
      </c>
      <c r="B21">
        <v>67.680000000000007</v>
      </c>
      <c r="C21" s="12">
        <f t="shared" ref="C21:C84" si="0">AVERAGE(B2:B21)</f>
        <v>64.60299999999998</v>
      </c>
      <c r="D21" s="12">
        <f t="shared" ref="D21:D84" si="1">_xlfn.STDEV.S(B2:B21)</f>
        <v>1.5203534907521035</v>
      </c>
      <c r="E21" s="12">
        <f t="shared" ref="E21:E84" si="2">C21+D21*2</f>
        <v>67.643706981504181</v>
      </c>
      <c r="F21" s="12">
        <f t="shared" ref="F21:F84" si="3">C21+D21*-2</f>
        <v>61.562293018495772</v>
      </c>
    </row>
    <row r="22" spans="1:6" ht="14.5" x14ac:dyDescent="0.35">
      <c r="A22" s="2">
        <v>45503</v>
      </c>
      <c r="B22">
        <v>66.739999999999995</v>
      </c>
      <c r="C22" s="12">
        <f t="shared" si="0"/>
        <v>64.782499999999999</v>
      </c>
      <c r="D22" s="12">
        <f t="shared" si="1"/>
        <v>1.5513860526028094</v>
      </c>
      <c r="E22" s="12">
        <f t="shared" si="2"/>
        <v>67.885272105205615</v>
      </c>
      <c r="F22" s="12">
        <f t="shared" si="3"/>
        <v>61.679727894794382</v>
      </c>
    </row>
    <row r="23" spans="1:6" ht="14.5" x14ac:dyDescent="0.35">
      <c r="A23" s="2">
        <v>45504</v>
      </c>
      <c r="B23">
        <v>67.959999999999994</v>
      </c>
      <c r="C23" s="12">
        <f t="shared" si="0"/>
        <v>65.013999999999996</v>
      </c>
      <c r="D23" s="12">
        <f t="shared" si="1"/>
        <v>1.6645543105082448</v>
      </c>
      <c r="E23" s="12">
        <f t="shared" si="2"/>
        <v>68.343108621016484</v>
      </c>
      <c r="F23" s="12">
        <f t="shared" si="3"/>
        <v>61.684891378983508</v>
      </c>
    </row>
    <row r="24" spans="1:6" ht="14.5" x14ac:dyDescent="0.35">
      <c r="A24" s="2">
        <v>45505</v>
      </c>
      <c r="B24">
        <v>69.33</v>
      </c>
      <c r="C24" s="12">
        <f t="shared" si="0"/>
        <v>65.29249999999999</v>
      </c>
      <c r="D24" s="12">
        <f t="shared" si="1"/>
        <v>1.8938706536169723</v>
      </c>
      <c r="E24" s="12">
        <f t="shared" si="2"/>
        <v>69.080241307233933</v>
      </c>
      <c r="F24" s="12">
        <f t="shared" si="3"/>
        <v>61.504758692766046</v>
      </c>
    </row>
    <row r="25" spans="1:6" ht="14.5" x14ac:dyDescent="0.35">
      <c r="A25" s="2">
        <v>45508</v>
      </c>
      <c r="B25">
        <v>68.099999999999994</v>
      </c>
      <c r="C25" s="12">
        <f t="shared" si="0"/>
        <v>65.549499999999995</v>
      </c>
      <c r="D25" s="12">
        <f t="shared" si="1"/>
        <v>1.9093770684371598</v>
      </c>
      <c r="E25" s="12">
        <f t="shared" si="2"/>
        <v>69.368254136874313</v>
      </c>
      <c r="F25" s="12">
        <f t="shared" si="3"/>
        <v>61.730745863125676</v>
      </c>
    </row>
    <row r="26" spans="1:6" ht="14.5" x14ac:dyDescent="0.35">
      <c r="A26" s="2">
        <v>45509</v>
      </c>
      <c r="B26">
        <v>68.05</v>
      </c>
      <c r="C26" s="12">
        <f t="shared" si="0"/>
        <v>65.817499999999981</v>
      </c>
      <c r="D26" s="12">
        <f t="shared" si="1"/>
        <v>1.8624824266214386</v>
      </c>
      <c r="E26" s="12">
        <f t="shared" si="2"/>
        <v>69.542464853242862</v>
      </c>
      <c r="F26" s="12">
        <f t="shared" si="3"/>
        <v>62.092535146757101</v>
      </c>
    </row>
    <row r="27" spans="1:6" ht="14.5" x14ac:dyDescent="0.35">
      <c r="A27" s="2">
        <v>45510</v>
      </c>
      <c r="B27">
        <v>68.459999999999994</v>
      </c>
      <c r="C27" s="12">
        <f t="shared" si="0"/>
        <v>66.09899999999999</v>
      </c>
      <c r="D27" s="12">
        <f t="shared" si="1"/>
        <v>1.8119599739973336</v>
      </c>
      <c r="E27" s="12">
        <f t="shared" si="2"/>
        <v>69.722919947994654</v>
      </c>
      <c r="F27" s="12">
        <f t="shared" si="3"/>
        <v>62.475080052005325</v>
      </c>
    </row>
    <row r="28" spans="1:6" ht="14.5" x14ac:dyDescent="0.35">
      <c r="A28" s="2">
        <v>45511</v>
      </c>
      <c r="B28">
        <v>68.73</v>
      </c>
      <c r="C28" s="12">
        <f t="shared" si="0"/>
        <v>66.380499999999984</v>
      </c>
      <c r="D28" s="12">
        <f t="shared" si="1"/>
        <v>1.7580505800759154</v>
      </c>
      <c r="E28" s="12">
        <f t="shared" si="2"/>
        <v>69.896601160151818</v>
      </c>
      <c r="F28" s="12">
        <f t="shared" si="3"/>
        <v>62.86439883984815</v>
      </c>
    </row>
    <row r="29" spans="1:6" ht="14.5" x14ac:dyDescent="0.35">
      <c r="A29" s="2">
        <v>45512</v>
      </c>
      <c r="B29">
        <v>68.680000000000007</v>
      </c>
      <c r="C29" s="12">
        <f t="shared" si="0"/>
        <v>66.629500000000007</v>
      </c>
      <c r="D29" s="12">
        <f t="shared" si="1"/>
        <v>1.7104430789464447</v>
      </c>
      <c r="E29" s="12">
        <f t="shared" si="2"/>
        <v>70.050386157892902</v>
      </c>
      <c r="F29" s="12">
        <f t="shared" si="3"/>
        <v>63.20861384210712</v>
      </c>
    </row>
    <row r="30" spans="1:6" ht="14.5" x14ac:dyDescent="0.35">
      <c r="A30" s="2">
        <v>45515</v>
      </c>
      <c r="B30">
        <v>68.17</v>
      </c>
      <c r="C30" s="12">
        <f t="shared" si="0"/>
        <v>66.867500000000007</v>
      </c>
      <c r="D30" s="12">
        <f t="shared" si="1"/>
        <v>1.5637635943285584</v>
      </c>
      <c r="E30" s="12">
        <f t="shared" si="2"/>
        <v>69.995027188657119</v>
      </c>
      <c r="F30" s="12">
        <f t="shared" si="3"/>
        <v>63.739972811342888</v>
      </c>
    </row>
    <row r="31" spans="1:6" ht="14.5" x14ac:dyDescent="0.35">
      <c r="A31" s="2">
        <v>45516</v>
      </c>
      <c r="B31">
        <v>68.459999999999994</v>
      </c>
      <c r="C31" s="12">
        <f t="shared" si="0"/>
        <v>67.077000000000012</v>
      </c>
      <c r="D31" s="12">
        <f t="shared" si="1"/>
        <v>1.4756447297439361</v>
      </c>
      <c r="E31" s="12">
        <f t="shared" si="2"/>
        <v>70.02828945948788</v>
      </c>
      <c r="F31" s="12">
        <f t="shared" si="3"/>
        <v>64.125710540512145</v>
      </c>
    </row>
    <row r="32" spans="1:6" ht="14.5" x14ac:dyDescent="0.35">
      <c r="A32" s="2">
        <v>45517</v>
      </c>
      <c r="B32">
        <v>68.58</v>
      </c>
      <c r="C32" s="12">
        <f t="shared" si="0"/>
        <v>67.245500000000021</v>
      </c>
      <c r="D32" s="12">
        <f t="shared" si="1"/>
        <v>1.4432874572345344</v>
      </c>
      <c r="E32" s="12">
        <f t="shared" si="2"/>
        <v>70.132074914469086</v>
      </c>
      <c r="F32" s="12">
        <f t="shared" si="3"/>
        <v>64.358925085530956</v>
      </c>
    </row>
    <row r="33" spans="1:6" ht="14.5" x14ac:dyDescent="0.35">
      <c r="A33" s="2">
        <v>45518</v>
      </c>
      <c r="B33">
        <v>68.650000000000006</v>
      </c>
      <c r="C33" s="12">
        <f t="shared" si="0"/>
        <v>67.418500000000023</v>
      </c>
      <c r="D33" s="12">
        <f t="shared" si="1"/>
        <v>1.3903323154441976</v>
      </c>
      <c r="E33" s="12">
        <f t="shared" si="2"/>
        <v>70.199164630888419</v>
      </c>
      <c r="F33" s="12">
        <f t="shared" si="3"/>
        <v>64.637835369111627</v>
      </c>
    </row>
    <row r="34" spans="1:6" ht="14.5" x14ac:dyDescent="0.35">
      <c r="A34" s="2">
        <v>45519</v>
      </c>
      <c r="B34">
        <v>69.180000000000007</v>
      </c>
      <c r="C34" s="12">
        <f t="shared" si="0"/>
        <v>67.613000000000014</v>
      </c>
      <c r="D34" s="12">
        <f t="shared" si="1"/>
        <v>1.3483561141354017</v>
      </c>
      <c r="E34" s="12">
        <f t="shared" si="2"/>
        <v>70.309712228270811</v>
      </c>
      <c r="F34" s="12">
        <f t="shared" si="3"/>
        <v>64.916287771729216</v>
      </c>
    </row>
    <row r="35" spans="1:6" ht="14.5" x14ac:dyDescent="0.35">
      <c r="A35" s="2">
        <v>45522</v>
      </c>
      <c r="B35">
        <v>68.98</v>
      </c>
      <c r="C35" s="12">
        <f t="shared" si="0"/>
        <v>67.823499999999996</v>
      </c>
      <c r="D35" s="12">
        <f t="shared" si="1"/>
        <v>1.2018200014101439</v>
      </c>
      <c r="E35" s="12">
        <f t="shared" si="2"/>
        <v>70.227140002820278</v>
      </c>
      <c r="F35" s="12">
        <f t="shared" si="3"/>
        <v>65.419859997179714</v>
      </c>
    </row>
    <row r="36" spans="1:6" ht="14.5" x14ac:dyDescent="0.35">
      <c r="A36" s="2">
        <v>45523</v>
      </c>
      <c r="B36">
        <v>69.38</v>
      </c>
      <c r="C36" s="12">
        <f t="shared" si="0"/>
        <v>68.044500000000014</v>
      </c>
      <c r="D36" s="12">
        <f t="shared" si="1"/>
        <v>1.0435086310893156</v>
      </c>
      <c r="E36" s="12">
        <f t="shared" si="2"/>
        <v>70.131517262178647</v>
      </c>
      <c r="F36" s="12">
        <f t="shared" si="3"/>
        <v>65.95748273782138</v>
      </c>
    </row>
    <row r="37" spans="1:6" ht="14.5" x14ac:dyDescent="0.35">
      <c r="A37" s="2">
        <v>45524</v>
      </c>
      <c r="B37">
        <v>69.569999999999993</v>
      </c>
      <c r="C37" s="12">
        <f t="shared" si="0"/>
        <v>68.232500000000016</v>
      </c>
      <c r="D37" s="12">
        <f t="shared" si="1"/>
        <v>0.9546720296575828</v>
      </c>
      <c r="E37" s="12">
        <f t="shared" si="2"/>
        <v>70.141844059315176</v>
      </c>
      <c r="F37" s="12">
        <f t="shared" si="3"/>
        <v>66.323155940684856</v>
      </c>
    </row>
    <row r="38" spans="1:6" ht="14.5" x14ac:dyDescent="0.35">
      <c r="A38" s="2">
        <v>45525</v>
      </c>
      <c r="B38">
        <v>69.33</v>
      </c>
      <c r="C38" s="12">
        <f t="shared" si="0"/>
        <v>68.395499999999984</v>
      </c>
      <c r="D38" s="12">
        <f t="shared" si="1"/>
        <v>0.83707809482873607</v>
      </c>
      <c r="E38" s="12">
        <f t="shared" si="2"/>
        <v>70.069656189657451</v>
      </c>
      <c r="F38" s="12">
        <f t="shared" si="3"/>
        <v>66.721343810342518</v>
      </c>
    </row>
    <row r="39" spans="1:6" ht="14.5" x14ac:dyDescent="0.35">
      <c r="A39" s="2">
        <v>45526</v>
      </c>
      <c r="B39">
        <v>69.790000000000006</v>
      </c>
      <c r="C39" s="12">
        <f t="shared" si="0"/>
        <v>68.532499999999999</v>
      </c>
      <c r="D39" s="12">
        <f t="shared" si="1"/>
        <v>0.8294632062522832</v>
      </c>
      <c r="E39" s="12">
        <f t="shared" si="2"/>
        <v>70.191426412504569</v>
      </c>
      <c r="F39" s="12">
        <f t="shared" si="3"/>
        <v>66.873573587495429</v>
      </c>
    </row>
    <row r="40" spans="1:6" ht="14.5" x14ac:dyDescent="0.35">
      <c r="A40" s="2">
        <v>45529</v>
      </c>
      <c r="B40">
        <v>70.84</v>
      </c>
      <c r="C40" s="12">
        <f t="shared" si="0"/>
        <v>68.73299999999999</v>
      </c>
      <c r="D40" s="12">
        <f t="shared" si="1"/>
        <v>0.87942026358277781</v>
      </c>
      <c r="E40" s="12">
        <f t="shared" si="2"/>
        <v>70.49184052716555</v>
      </c>
      <c r="F40" s="12">
        <f t="shared" si="3"/>
        <v>66.97415947283443</v>
      </c>
    </row>
    <row r="41" spans="1:6" ht="14.5" x14ac:dyDescent="0.35">
      <c r="A41" s="2">
        <v>45530</v>
      </c>
      <c r="B41">
        <v>71.5</v>
      </c>
      <c r="C41" s="12">
        <f t="shared" si="0"/>
        <v>68.923999999999978</v>
      </c>
      <c r="D41" s="12">
        <f t="shared" si="1"/>
        <v>1.0390299119345605</v>
      </c>
      <c r="E41" s="12">
        <f t="shared" si="2"/>
        <v>71.002059823869104</v>
      </c>
      <c r="F41" s="12">
        <f t="shared" si="3"/>
        <v>66.845940176130853</v>
      </c>
    </row>
    <row r="42" spans="1:6" ht="14.5" x14ac:dyDescent="0.35">
      <c r="A42" s="2">
        <v>45531</v>
      </c>
      <c r="B42">
        <v>71.75</v>
      </c>
      <c r="C42" s="12">
        <f t="shared" si="0"/>
        <v>69.174499999999995</v>
      </c>
      <c r="D42" s="12">
        <f t="shared" si="1"/>
        <v>1.0875732280245738</v>
      </c>
      <c r="E42" s="12">
        <f t="shared" si="2"/>
        <v>71.349646456049143</v>
      </c>
      <c r="F42" s="12">
        <f t="shared" si="3"/>
        <v>66.999353543950846</v>
      </c>
    </row>
    <row r="43" spans="1:6" ht="14.5" x14ac:dyDescent="0.35">
      <c r="A43" s="2">
        <v>45532</v>
      </c>
      <c r="B43">
        <v>72.05</v>
      </c>
      <c r="C43" s="12">
        <f t="shared" si="0"/>
        <v>69.378999999999991</v>
      </c>
      <c r="D43" s="12">
        <f t="shared" si="1"/>
        <v>1.2232523516386447</v>
      </c>
      <c r="E43" s="12">
        <f t="shared" si="2"/>
        <v>71.825504703277275</v>
      </c>
      <c r="F43" s="12">
        <f t="shared" si="3"/>
        <v>66.932495296722706</v>
      </c>
    </row>
    <row r="44" spans="1:6" ht="14.5" x14ac:dyDescent="0.35">
      <c r="A44" s="2">
        <v>45533</v>
      </c>
      <c r="B44">
        <v>72.47</v>
      </c>
      <c r="C44" s="12">
        <f t="shared" si="0"/>
        <v>69.536000000000001</v>
      </c>
      <c r="D44" s="12">
        <f t="shared" si="1"/>
        <v>1.4046816458955353</v>
      </c>
      <c r="E44" s="12">
        <f t="shared" si="2"/>
        <v>72.345363291791074</v>
      </c>
      <c r="F44" s="12">
        <f t="shared" si="3"/>
        <v>66.726636708208929</v>
      </c>
    </row>
    <row r="45" spans="1:6" ht="14.5" x14ac:dyDescent="0.35">
      <c r="A45" s="2">
        <v>45537</v>
      </c>
      <c r="B45">
        <v>73.010000000000005</v>
      </c>
      <c r="C45" s="12">
        <f t="shared" si="0"/>
        <v>69.781500000000008</v>
      </c>
      <c r="D45" s="12">
        <f t="shared" si="1"/>
        <v>1.5608812456935652</v>
      </c>
      <c r="E45" s="12">
        <f t="shared" si="2"/>
        <v>72.903262491387139</v>
      </c>
      <c r="F45" s="12">
        <f t="shared" si="3"/>
        <v>66.659737508612878</v>
      </c>
    </row>
    <row r="46" spans="1:6" ht="14.5" x14ac:dyDescent="0.35">
      <c r="A46" s="2">
        <v>45538</v>
      </c>
      <c r="B46">
        <v>72.56</v>
      </c>
      <c r="C46" s="12">
        <f t="shared" si="0"/>
        <v>70.007000000000005</v>
      </c>
      <c r="D46" s="12">
        <f t="shared" si="1"/>
        <v>1.6221431567690416</v>
      </c>
      <c r="E46" s="12">
        <f t="shared" si="2"/>
        <v>73.251286313538088</v>
      </c>
      <c r="F46" s="12">
        <f t="shared" si="3"/>
        <v>66.762713686461922</v>
      </c>
    </row>
    <row r="47" spans="1:6" ht="14.5" x14ac:dyDescent="0.35">
      <c r="A47" s="2">
        <v>45539</v>
      </c>
      <c r="B47">
        <v>71.17</v>
      </c>
      <c r="C47" s="12">
        <f t="shared" si="0"/>
        <v>70.142499999999998</v>
      </c>
      <c r="D47" s="12">
        <f t="shared" si="1"/>
        <v>1.5991408054919596</v>
      </c>
      <c r="E47" s="12">
        <f t="shared" si="2"/>
        <v>73.340781610983925</v>
      </c>
      <c r="F47" s="12">
        <f t="shared" si="3"/>
        <v>66.944218389016072</v>
      </c>
    </row>
    <row r="48" spans="1:6" ht="14.5" x14ac:dyDescent="0.35">
      <c r="A48" s="2">
        <v>45540</v>
      </c>
      <c r="B48">
        <v>71.14</v>
      </c>
      <c r="C48" s="12">
        <f t="shared" si="0"/>
        <v>70.263000000000005</v>
      </c>
      <c r="D48" s="12">
        <f t="shared" si="1"/>
        <v>1.5777602379389122</v>
      </c>
      <c r="E48" s="12">
        <f t="shared" si="2"/>
        <v>73.418520475877827</v>
      </c>
      <c r="F48" s="12">
        <f t="shared" si="3"/>
        <v>67.107479524122184</v>
      </c>
    </row>
    <row r="49" spans="1:6" ht="14.5" x14ac:dyDescent="0.35">
      <c r="A49" s="2">
        <v>45543</v>
      </c>
      <c r="B49">
        <v>71.849999999999994</v>
      </c>
      <c r="C49" s="12">
        <f t="shared" si="0"/>
        <v>70.421500000000009</v>
      </c>
      <c r="D49" s="12">
        <f t="shared" si="1"/>
        <v>1.5695700886414392</v>
      </c>
      <c r="E49" s="12">
        <f t="shared" si="2"/>
        <v>73.560640177282892</v>
      </c>
      <c r="F49" s="12">
        <f t="shared" si="3"/>
        <v>67.282359822717126</v>
      </c>
    </row>
    <row r="50" spans="1:6" ht="14.5" x14ac:dyDescent="0.35">
      <c r="A50" s="2">
        <v>45544</v>
      </c>
      <c r="B50">
        <v>71.55</v>
      </c>
      <c r="C50" s="12">
        <f t="shared" si="0"/>
        <v>70.590499999999992</v>
      </c>
      <c r="D50" s="12">
        <f t="shared" si="1"/>
        <v>1.4945602239983156</v>
      </c>
      <c r="E50" s="12">
        <f t="shared" si="2"/>
        <v>73.579620447996618</v>
      </c>
      <c r="F50" s="12">
        <f t="shared" si="3"/>
        <v>67.601379552003365</v>
      </c>
    </row>
    <row r="51" spans="1:6" ht="14.5" x14ac:dyDescent="0.35">
      <c r="A51" s="2">
        <v>45545</v>
      </c>
      <c r="B51">
        <v>71.08</v>
      </c>
      <c r="C51" s="12">
        <f t="shared" si="0"/>
        <v>70.721500000000006</v>
      </c>
      <c r="D51" s="12">
        <f t="shared" si="1"/>
        <v>1.410447017606008</v>
      </c>
      <c r="E51" s="12">
        <f t="shared" si="2"/>
        <v>73.542394035212027</v>
      </c>
      <c r="F51" s="12">
        <f t="shared" si="3"/>
        <v>67.900605964787985</v>
      </c>
    </row>
    <row r="52" spans="1:6" ht="14.5" x14ac:dyDescent="0.35">
      <c r="A52" s="2">
        <v>45546</v>
      </c>
      <c r="B52">
        <v>71.23</v>
      </c>
      <c r="C52" s="12">
        <f t="shared" si="0"/>
        <v>70.853999999999999</v>
      </c>
      <c r="D52" s="12">
        <f t="shared" si="1"/>
        <v>1.3202726991042413</v>
      </c>
      <c r="E52" s="12">
        <f t="shared" si="2"/>
        <v>73.494545398208487</v>
      </c>
      <c r="F52" s="12">
        <f t="shared" si="3"/>
        <v>68.213454601791511</v>
      </c>
    </row>
    <row r="53" spans="1:6" ht="14.5" x14ac:dyDescent="0.35">
      <c r="A53" s="2">
        <v>45547</v>
      </c>
      <c r="B53">
        <v>71.41</v>
      </c>
      <c r="C53" s="12">
        <f t="shared" si="0"/>
        <v>70.99199999999999</v>
      </c>
      <c r="D53" s="12">
        <f t="shared" si="1"/>
        <v>1.2180640377254388</v>
      </c>
      <c r="E53" s="12">
        <f t="shared" si="2"/>
        <v>73.428128075450871</v>
      </c>
      <c r="F53" s="12">
        <f t="shared" si="3"/>
        <v>68.555871924549109</v>
      </c>
    </row>
    <row r="54" spans="1:6" ht="14.5" x14ac:dyDescent="0.35">
      <c r="A54" s="2">
        <v>45550</v>
      </c>
      <c r="B54">
        <v>72.099999999999994</v>
      </c>
      <c r="C54" s="12">
        <f t="shared" si="0"/>
        <v>71.137999999999991</v>
      </c>
      <c r="D54" s="12">
        <f t="shared" si="1"/>
        <v>1.1632060956909707</v>
      </c>
      <c r="E54" s="12">
        <f t="shared" si="2"/>
        <v>73.464412191381939</v>
      </c>
      <c r="F54" s="12">
        <f t="shared" si="3"/>
        <v>68.811587808618043</v>
      </c>
    </row>
    <row r="55" spans="1:6" ht="14.5" x14ac:dyDescent="0.35">
      <c r="A55" s="2">
        <v>45551</v>
      </c>
      <c r="B55">
        <v>71.8</v>
      </c>
      <c r="C55" s="12">
        <f t="shared" si="0"/>
        <v>71.278999999999996</v>
      </c>
      <c r="D55" s="12">
        <f t="shared" si="1"/>
        <v>1.0536048395365019</v>
      </c>
      <c r="E55" s="12">
        <f t="shared" si="2"/>
        <v>73.386209679073005</v>
      </c>
      <c r="F55" s="12">
        <f t="shared" si="3"/>
        <v>69.171790320926988</v>
      </c>
    </row>
    <row r="56" spans="1:6" ht="14.5" x14ac:dyDescent="0.35">
      <c r="A56" s="2">
        <v>45552</v>
      </c>
      <c r="B56">
        <v>71.75</v>
      </c>
      <c r="C56" s="12">
        <f t="shared" si="0"/>
        <v>71.397499999999994</v>
      </c>
      <c r="D56" s="12">
        <f t="shared" si="1"/>
        <v>0.95769391330369613</v>
      </c>
      <c r="E56" s="12">
        <f t="shared" si="2"/>
        <v>73.31288782660738</v>
      </c>
      <c r="F56" s="12">
        <f t="shared" si="3"/>
        <v>69.482112173392608</v>
      </c>
    </row>
    <row r="57" spans="1:6" ht="14.5" x14ac:dyDescent="0.35">
      <c r="A57" s="2">
        <v>45553</v>
      </c>
      <c r="B57">
        <v>70.62</v>
      </c>
      <c r="C57" s="12">
        <f t="shared" si="0"/>
        <v>71.45</v>
      </c>
      <c r="D57" s="12">
        <f t="shared" si="1"/>
        <v>0.87767635804645128</v>
      </c>
      <c r="E57" s="12">
        <f t="shared" si="2"/>
        <v>73.205352716092904</v>
      </c>
      <c r="F57" s="12">
        <f t="shared" si="3"/>
        <v>69.694647283907102</v>
      </c>
    </row>
    <row r="58" spans="1:6" ht="14.5" x14ac:dyDescent="0.35">
      <c r="A58" s="2">
        <v>45554</v>
      </c>
      <c r="B58">
        <v>71.64</v>
      </c>
      <c r="C58" s="12">
        <f t="shared" si="0"/>
        <v>71.565500000000014</v>
      </c>
      <c r="D58" s="12">
        <f t="shared" si="1"/>
        <v>0.72223683970812314</v>
      </c>
      <c r="E58" s="12">
        <f t="shared" si="2"/>
        <v>73.009973679416262</v>
      </c>
      <c r="F58" s="12">
        <f t="shared" si="3"/>
        <v>70.121026320583766</v>
      </c>
    </row>
    <row r="59" spans="1:6" ht="14.5" x14ac:dyDescent="0.35">
      <c r="A59" s="2">
        <v>45557</v>
      </c>
      <c r="B59">
        <v>71.73</v>
      </c>
      <c r="C59" s="12">
        <f t="shared" si="0"/>
        <v>71.662500000000009</v>
      </c>
      <c r="D59" s="12">
        <f t="shared" si="1"/>
        <v>0.58926247390945763</v>
      </c>
      <c r="E59" s="12">
        <f t="shared" si="2"/>
        <v>72.841024947818923</v>
      </c>
      <c r="F59" s="12">
        <f t="shared" si="3"/>
        <v>70.483975052181094</v>
      </c>
    </row>
    <row r="60" spans="1:6" ht="14.5" x14ac:dyDescent="0.35">
      <c r="A60" s="2">
        <v>45558</v>
      </c>
      <c r="B60">
        <v>71.33</v>
      </c>
      <c r="C60" s="12">
        <f t="shared" si="0"/>
        <v>71.686999999999998</v>
      </c>
      <c r="D60" s="12">
        <f t="shared" si="1"/>
        <v>0.56286017708429892</v>
      </c>
      <c r="E60" s="12">
        <f t="shared" si="2"/>
        <v>72.81272035416859</v>
      </c>
      <c r="F60" s="12">
        <f t="shared" si="3"/>
        <v>70.561279645831405</v>
      </c>
    </row>
    <row r="61" spans="1:6" ht="14.5" x14ac:dyDescent="0.35">
      <c r="A61" s="2">
        <v>45559</v>
      </c>
      <c r="B61">
        <v>71.45</v>
      </c>
      <c r="C61" s="12">
        <f t="shared" si="0"/>
        <v>71.6845</v>
      </c>
      <c r="D61" s="12">
        <f t="shared" si="1"/>
        <v>0.56384465012420215</v>
      </c>
      <c r="E61" s="12">
        <f t="shared" si="2"/>
        <v>72.812189300248406</v>
      </c>
      <c r="F61" s="12">
        <f t="shared" si="3"/>
        <v>70.556810699751594</v>
      </c>
    </row>
    <row r="62" spans="1:6" ht="14.5" x14ac:dyDescent="0.35">
      <c r="A62" s="2">
        <v>45560</v>
      </c>
      <c r="B62">
        <v>71.400000000000006</v>
      </c>
      <c r="C62" s="12">
        <f t="shared" si="0"/>
        <v>71.667000000000002</v>
      </c>
      <c r="D62" s="12">
        <f t="shared" si="1"/>
        <v>0.56712664509697219</v>
      </c>
      <c r="E62" s="12">
        <f t="shared" si="2"/>
        <v>72.801253290193941</v>
      </c>
      <c r="F62" s="12">
        <f t="shared" si="3"/>
        <v>70.532746709806062</v>
      </c>
    </row>
    <row r="63" spans="1:6" ht="14.5" x14ac:dyDescent="0.35">
      <c r="A63" s="2">
        <v>45561</v>
      </c>
      <c r="B63">
        <v>71.790000000000006</v>
      </c>
      <c r="C63" s="12">
        <f t="shared" si="0"/>
        <v>71.654000000000011</v>
      </c>
      <c r="D63" s="12">
        <f t="shared" si="1"/>
        <v>0.56083021166462599</v>
      </c>
      <c r="E63" s="12">
        <f t="shared" si="2"/>
        <v>72.775660423329256</v>
      </c>
      <c r="F63" s="12">
        <f t="shared" si="3"/>
        <v>70.532339576670765</v>
      </c>
    </row>
    <row r="64" spans="1:6" ht="14.5" x14ac:dyDescent="0.35">
      <c r="A64" s="2">
        <v>45564</v>
      </c>
      <c r="B64">
        <v>71.86</v>
      </c>
      <c r="C64" s="12">
        <f t="shared" si="0"/>
        <v>71.623499999999993</v>
      </c>
      <c r="D64" s="12">
        <f t="shared" si="1"/>
        <v>0.52984878677043812</v>
      </c>
      <c r="E64" s="12">
        <f t="shared" si="2"/>
        <v>72.683197573540866</v>
      </c>
      <c r="F64" s="12">
        <f t="shared" si="3"/>
        <v>70.563802426459119</v>
      </c>
    </row>
    <row r="65" spans="1:6" ht="14.5" x14ac:dyDescent="0.35">
      <c r="A65" s="2">
        <v>45565</v>
      </c>
      <c r="B65">
        <v>71.709999999999994</v>
      </c>
      <c r="C65" s="12">
        <f t="shared" si="0"/>
        <v>71.558500000000009</v>
      </c>
      <c r="D65" s="12">
        <f t="shared" si="1"/>
        <v>0.41893693784952407</v>
      </c>
      <c r="E65" s="12">
        <f t="shared" si="2"/>
        <v>72.396373875699055</v>
      </c>
      <c r="F65" s="12">
        <f t="shared" si="3"/>
        <v>70.720626124300964</v>
      </c>
    </row>
    <row r="66" spans="1:6" ht="14.5" x14ac:dyDescent="0.35">
      <c r="A66" s="2">
        <v>45566</v>
      </c>
      <c r="B66">
        <v>71.010000000000005</v>
      </c>
      <c r="C66" s="12">
        <f t="shared" si="0"/>
        <v>71.480999999999995</v>
      </c>
      <c r="D66" s="12">
        <f t="shared" si="1"/>
        <v>0.36363515550038356</v>
      </c>
      <c r="E66" s="12">
        <f t="shared" si="2"/>
        <v>72.20827031100076</v>
      </c>
      <c r="F66" s="12">
        <f t="shared" si="3"/>
        <v>70.753729688999229</v>
      </c>
    </row>
    <row r="67" spans="1:6" ht="14.5" x14ac:dyDescent="0.35">
      <c r="A67" s="2">
        <v>45567</v>
      </c>
      <c r="B67">
        <v>70.52</v>
      </c>
      <c r="C67" s="12">
        <f t="shared" si="0"/>
        <v>71.448499999999996</v>
      </c>
      <c r="D67" s="12">
        <f t="shared" si="1"/>
        <v>0.41789289738425761</v>
      </c>
      <c r="E67" s="12">
        <f t="shared" si="2"/>
        <v>72.284285794768508</v>
      </c>
      <c r="F67" s="12">
        <f t="shared" si="3"/>
        <v>70.612714205231484</v>
      </c>
    </row>
    <row r="68" spans="1:6" ht="14.5" x14ac:dyDescent="0.35">
      <c r="A68" s="2">
        <v>45568</v>
      </c>
      <c r="B68">
        <v>70.17</v>
      </c>
      <c r="C68" s="12">
        <f t="shared" si="0"/>
        <v>71.400000000000006</v>
      </c>
      <c r="D68" s="12">
        <f t="shared" si="1"/>
        <v>0.50316890540694181</v>
      </c>
      <c r="E68" s="12">
        <f t="shared" si="2"/>
        <v>72.406337810813895</v>
      </c>
      <c r="F68" s="12">
        <f t="shared" si="3"/>
        <v>70.393662189186117</v>
      </c>
    </row>
    <row r="69" spans="1:6" ht="14.5" x14ac:dyDescent="0.35">
      <c r="A69" s="2">
        <v>45571</v>
      </c>
      <c r="B69">
        <v>69.010000000000005</v>
      </c>
      <c r="C69" s="12">
        <f t="shared" si="0"/>
        <v>71.25800000000001</v>
      </c>
      <c r="D69" s="12">
        <f t="shared" si="1"/>
        <v>0.72244905119942227</v>
      </c>
      <c r="E69" s="12">
        <f t="shared" si="2"/>
        <v>72.702898102398848</v>
      </c>
      <c r="F69" s="12">
        <f t="shared" si="3"/>
        <v>69.813101897601172</v>
      </c>
    </row>
    <row r="70" spans="1:6" ht="14.5" x14ac:dyDescent="0.35">
      <c r="A70" s="2">
        <v>45572</v>
      </c>
      <c r="B70">
        <v>69.180000000000007</v>
      </c>
      <c r="C70" s="12">
        <f t="shared" si="0"/>
        <v>71.139500000000012</v>
      </c>
      <c r="D70" s="12">
        <f t="shared" si="1"/>
        <v>0.85436017919228346</v>
      </c>
      <c r="E70" s="12">
        <f t="shared" si="2"/>
        <v>72.84822035838458</v>
      </c>
      <c r="F70" s="12">
        <f t="shared" si="3"/>
        <v>69.430779641615445</v>
      </c>
    </row>
    <row r="71" spans="1:6" ht="14.5" x14ac:dyDescent="0.35">
      <c r="A71" s="2">
        <v>45573</v>
      </c>
      <c r="B71">
        <v>69.569999999999993</v>
      </c>
      <c r="C71" s="12">
        <f t="shared" si="0"/>
        <v>71.064000000000007</v>
      </c>
      <c r="D71" s="12">
        <f t="shared" si="1"/>
        <v>0.92379309599635151</v>
      </c>
      <c r="E71" s="12">
        <f t="shared" si="2"/>
        <v>72.911586191992711</v>
      </c>
      <c r="F71" s="12">
        <f t="shared" si="3"/>
        <v>69.216413808007303</v>
      </c>
    </row>
    <row r="72" spans="1:6" ht="14.5" x14ac:dyDescent="0.35">
      <c r="A72" s="2">
        <v>45574</v>
      </c>
      <c r="B72">
        <v>69.25</v>
      </c>
      <c r="C72" s="12">
        <f t="shared" si="0"/>
        <v>70.965000000000003</v>
      </c>
      <c r="D72" s="12">
        <f t="shared" si="1"/>
        <v>1.007380657682925</v>
      </c>
      <c r="E72" s="12">
        <f t="shared" si="2"/>
        <v>72.979761315365849</v>
      </c>
      <c r="F72" s="12">
        <f t="shared" si="3"/>
        <v>68.950238684634158</v>
      </c>
    </row>
    <row r="73" spans="1:6" ht="14.5" x14ac:dyDescent="0.35">
      <c r="A73" s="2">
        <v>45575</v>
      </c>
      <c r="B73">
        <v>69.569999999999993</v>
      </c>
      <c r="C73" s="12">
        <f t="shared" si="0"/>
        <v>70.87299999999999</v>
      </c>
      <c r="D73" s="12">
        <f t="shared" si="1"/>
        <v>1.0478102479883813</v>
      </c>
      <c r="E73" s="12">
        <f t="shared" si="2"/>
        <v>72.968620495976751</v>
      </c>
      <c r="F73" s="12">
        <f t="shared" si="3"/>
        <v>68.77737950402323</v>
      </c>
    </row>
    <row r="74" spans="1:6" ht="14.5" x14ac:dyDescent="0.35">
      <c r="A74" s="2">
        <v>45578</v>
      </c>
      <c r="B74">
        <v>70.34</v>
      </c>
      <c r="C74" s="12">
        <f t="shared" si="0"/>
        <v>70.784999999999997</v>
      </c>
      <c r="D74" s="12">
        <f t="shared" si="1"/>
        <v>1.0126541468105641</v>
      </c>
      <c r="E74" s="12">
        <f t="shared" si="2"/>
        <v>72.810308293621119</v>
      </c>
      <c r="F74" s="12">
        <f t="shared" si="3"/>
        <v>68.759691706378874</v>
      </c>
    </row>
    <row r="75" spans="1:6" ht="14.5" x14ac:dyDescent="0.35">
      <c r="A75" s="2">
        <v>45579</v>
      </c>
      <c r="B75">
        <v>70.34</v>
      </c>
      <c r="C75" s="12">
        <f t="shared" si="0"/>
        <v>70.711999999999975</v>
      </c>
      <c r="D75" s="12">
        <f t="shared" si="1"/>
        <v>0.98795695623261903</v>
      </c>
      <c r="E75" s="12">
        <f t="shared" si="2"/>
        <v>72.68791391246522</v>
      </c>
      <c r="F75" s="12">
        <f t="shared" si="3"/>
        <v>68.73608608753473</v>
      </c>
    </row>
    <row r="76" spans="1:6" ht="14.5" x14ac:dyDescent="0.35">
      <c r="A76" s="2">
        <v>45580</v>
      </c>
      <c r="B76">
        <v>70.569999999999993</v>
      </c>
      <c r="C76" s="12">
        <f t="shared" si="0"/>
        <v>70.652999999999977</v>
      </c>
      <c r="D76" s="12">
        <f t="shared" si="1"/>
        <v>0.9574698016400478</v>
      </c>
      <c r="E76" s="12">
        <f t="shared" si="2"/>
        <v>72.567939603280067</v>
      </c>
      <c r="F76" s="12">
        <f t="shared" si="3"/>
        <v>68.738060396719888</v>
      </c>
    </row>
    <row r="77" spans="1:6" ht="14.5" x14ac:dyDescent="0.35">
      <c r="A77" s="2">
        <v>45581</v>
      </c>
      <c r="B77">
        <v>69.900000000000006</v>
      </c>
      <c r="C77" s="12">
        <f t="shared" si="0"/>
        <v>70.61699999999999</v>
      </c>
      <c r="D77" s="12">
        <f t="shared" si="1"/>
        <v>0.97219826871076598</v>
      </c>
      <c r="E77" s="12">
        <f t="shared" si="2"/>
        <v>72.561396537421516</v>
      </c>
      <c r="F77" s="12">
        <f t="shared" si="3"/>
        <v>68.672603462578465</v>
      </c>
    </row>
    <row r="78" spans="1:6" ht="14.5" x14ac:dyDescent="0.35">
      <c r="A78" s="2">
        <v>45582</v>
      </c>
      <c r="B78">
        <v>70.44</v>
      </c>
      <c r="C78" s="12">
        <f t="shared" si="0"/>
        <v>70.556999999999988</v>
      </c>
      <c r="D78" s="12">
        <f t="shared" si="1"/>
        <v>0.94231015119897321</v>
      </c>
      <c r="E78" s="12">
        <f t="shared" si="2"/>
        <v>72.441620302397936</v>
      </c>
      <c r="F78" s="12">
        <f t="shared" si="3"/>
        <v>68.67237969760204</v>
      </c>
    </row>
    <row r="79" spans="1:6" ht="14.5" x14ac:dyDescent="0.35">
      <c r="A79" s="2">
        <v>45585</v>
      </c>
      <c r="B79">
        <v>69.45</v>
      </c>
      <c r="C79" s="12">
        <f t="shared" si="0"/>
        <v>70.442999999999998</v>
      </c>
      <c r="D79" s="12">
        <f t="shared" si="1"/>
        <v>0.93077839524380424</v>
      </c>
      <c r="E79" s="12">
        <f t="shared" si="2"/>
        <v>72.304556790487609</v>
      </c>
      <c r="F79" s="12">
        <f t="shared" si="3"/>
        <v>68.581443209512386</v>
      </c>
    </row>
    <row r="80" spans="1:6" ht="14.5" x14ac:dyDescent="0.35">
      <c r="A80" s="2">
        <v>45586</v>
      </c>
      <c r="B80">
        <v>69.45</v>
      </c>
      <c r="C80" s="12">
        <f t="shared" si="0"/>
        <v>70.349000000000004</v>
      </c>
      <c r="D80" s="12">
        <f t="shared" si="1"/>
        <v>0.93141601310782929</v>
      </c>
      <c r="E80" s="12">
        <f t="shared" si="2"/>
        <v>72.21183202621566</v>
      </c>
      <c r="F80" s="12">
        <f t="shared" si="3"/>
        <v>68.486167973784347</v>
      </c>
    </row>
    <row r="81" spans="1:6" ht="14.5" x14ac:dyDescent="0.35">
      <c r="A81" s="2">
        <v>45587</v>
      </c>
      <c r="B81">
        <v>68.010000000000005</v>
      </c>
      <c r="C81" s="12">
        <f t="shared" si="0"/>
        <v>70.177000000000007</v>
      </c>
      <c r="D81" s="12">
        <f t="shared" si="1"/>
        <v>1.0298242057442817</v>
      </c>
      <c r="E81" s="12">
        <f t="shared" si="2"/>
        <v>72.236648411488574</v>
      </c>
      <c r="F81" s="12">
        <f t="shared" si="3"/>
        <v>68.11735158851144</v>
      </c>
    </row>
    <row r="82" spans="1:6" ht="14.5" x14ac:dyDescent="0.35">
      <c r="A82" s="2">
        <v>45588</v>
      </c>
      <c r="B82">
        <v>67.3</v>
      </c>
      <c r="C82" s="12">
        <f t="shared" si="0"/>
        <v>69.972000000000008</v>
      </c>
      <c r="D82" s="12">
        <f t="shared" si="1"/>
        <v>1.1718433522042364</v>
      </c>
      <c r="E82" s="12">
        <f t="shared" si="2"/>
        <v>72.315686704408478</v>
      </c>
      <c r="F82" s="12">
        <f t="shared" si="3"/>
        <v>67.628313295591539</v>
      </c>
    </row>
    <row r="83" spans="1:6" ht="14.5" x14ac:dyDescent="0.35">
      <c r="A83" s="2">
        <v>45589</v>
      </c>
      <c r="B83">
        <v>66.92</v>
      </c>
      <c r="C83" s="12">
        <f t="shared" si="0"/>
        <v>69.728499999999997</v>
      </c>
      <c r="D83" s="12">
        <f t="shared" si="1"/>
        <v>1.2755773718512511</v>
      </c>
      <c r="E83" s="12">
        <f t="shared" si="2"/>
        <v>72.279654743702494</v>
      </c>
      <c r="F83" s="12">
        <f t="shared" si="3"/>
        <v>67.1773452562975</v>
      </c>
    </row>
    <row r="84" spans="1:6" ht="14.5" x14ac:dyDescent="0.35">
      <c r="A84" s="2">
        <v>45593</v>
      </c>
      <c r="B84">
        <v>66.67</v>
      </c>
      <c r="C84" s="12">
        <f t="shared" si="0"/>
        <v>69.469000000000008</v>
      </c>
      <c r="D84" s="12">
        <f t="shared" si="1"/>
        <v>1.3451507448296591</v>
      </c>
      <c r="E84" s="12">
        <f t="shared" si="2"/>
        <v>72.159301489659327</v>
      </c>
      <c r="F84" s="12">
        <f t="shared" si="3"/>
        <v>66.778698510340689</v>
      </c>
    </row>
    <row r="85" spans="1:6" ht="14.5" x14ac:dyDescent="0.35">
      <c r="A85" s="2">
        <v>45594</v>
      </c>
      <c r="B85">
        <v>65.56</v>
      </c>
      <c r="C85" s="12">
        <f t="shared" ref="C85:C148" si="4">AVERAGE(B66:B85)</f>
        <v>69.161500000000004</v>
      </c>
      <c r="D85" s="12">
        <f t="shared" ref="D85:D148" si="5">_xlfn.STDEV.S(B66:B85)</f>
        <v>1.4999342968066436</v>
      </c>
      <c r="E85" s="12">
        <f t="shared" ref="E85:E148" si="6">C85+D85*2</f>
        <v>72.16136859361329</v>
      </c>
      <c r="F85" s="12">
        <f t="shared" ref="F85:F148" si="7">C85+D85*-2</f>
        <v>66.161631406386718</v>
      </c>
    </row>
    <row r="86" spans="1:6" ht="14.5" x14ac:dyDescent="0.35">
      <c r="A86" s="2">
        <v>45595</v>
      </c>
      <c r="B86">
        <v>65.92</v>
      </c>
      <c r="C86" s="12">
        <f t="shared" si="4"/>
        <v>68.907000000000011</v>
      </c>
      <c r="D86" s="12">
        <f t="shared" si="5"/>
        <v>1.5983745032474637</v>
      </c>
      <c r="E86" s="12">
        <f t="shared" si="6"/>
        <v>72.103749006494937</v>
      </c>
      <c r="F86" s="12">
        <f t="shared" si="7"/>
        <v>65.710250993505085</v>
      </c>
    </row>
    <row r="87" spans="1:6" ht="14.5" x14ac:dyDescent="0.35">
      <c r="A87" s="2">
        <v>45596</v>
      </c>
      <c r="B87">
        <v>65.31</v>
      </c>
      <c r="C87" s="12">
        <f t="shared" si="4"/>
        <v>68.646500000000003</v>
      </c>
      <c r="D87" s="12">
        <f t="shared" si="5"/>
        <v>1.7399433596346865</v>
      </c>
      <c r="E87" s="12">
        <f t="shared" si="6"/>
        <v>72.126386719269377</v>
      </c>
      <c r="F87" s="12">
        <f t="shared" si="7"/>
        <v>65.16661328073063</v>
      </c>
    </row>
    <row r="88" spans="1:6" ht="14.5" x14ac:dyDescent="0.35">
      <c r="A88" s="2">
        <v>45597</v>
      </c>
      <c r="B88">
        <v>65.010000000000005</v>
      </c>
      <c r="C88" s="12">
        <f t="shared" si="4"/>
        <v>68.388499999999993</v>
      </c>
      <c r="D88" s="12">
        <f t="shared" si="5"/>
        <v>1.8791439120262341</v>
      </c>
      <c r="E88" s="12">
        <f t="shared" si="6"/>
        <v>72.146787824052467</v>
      </c>
      <c r="F88" s="12">
        <f t="shared" si="7"/>
        <v>64.63021217594752</v>
      </c>
    </row>
    <row r="89" spans="1:6" ht="14.5" x14ac:dyDescent="0.35">
      <c r="A89" s="2">
        <v>45600</v>
      </c>
      <c r="B89">
        <v>65.11</v>
      </c>
      <c r="C89" s="12">
        <f t="shared" si="4"/>
        <v>68.1935</v>
      </c>
      <c r="D89" s="12">
        <f t="shared" si="5"/>
        <v>2.00911416719959</v>
      </c>
      <c r="E89" s="12">
        <f t="shared" si="6"/>
        <v>72.211728334399183</v>
      </c>
      <c r="F89" s="12">
        <f t="shared" si="7"/>
        <v>64.175271665600818</v>
      </c>
    </row>
    <row r="90" spans="1:6" ht="14.5" x14ac:dyDescent="0.35">
      <c r="A90" s="2">
        <v>45601</v>
      </c>
      <c r="B90">
        <v>65.37</v>
      </c>
      <c r="C90" s="12">
        <f t="shared" si="4"/>
        <v>68.003</v>
      </c>
      <c r="D90" s="12">
        <f t="shared" si="5"/>
        <v>2.0896665561255148</v>
      </c>
      <c r="E90" s="12">
        <f t="shared" si="6"/>
        <v>72.18233311225103</v>
      </c>
      <c r="F90" s="12">
        <f t="shared" si="7"/>
        <v>63.823666887748971</v>
      </c>
    </row>
    <row r="91" spans="1:6" ht="14.5" x14ac:dyDescent="0.35">
      <c r="A91" s="2">
        <v>45602</v>
      </c>
      <c r="B91">
        <v>63.7</v>
      </c>
      <c r="C91" s="12">
        <f t="shared" si="4"/>
        <v>67.709499999999991</v>
      </c>
      <c r="D91" s="12">
        <f t="shared" si="5"/>
        <v>2.2630312112646367</v>
      </c>
      <c r="E91" s="12">
        <f t="shared" si="6"/>
        <v>72.23556242252927</v>
      </c>
      <c r="F91" s="12">
        <f t="shared" si="7"/>
        <v>63.18343757747072</v>
      </c>
    </row>
    <row r="92" spans="1:6" ht="14.5" x14ac:dyDescent="0.35">
      <c r="A92" s="2">
        <v>45603</v>
      </c>
      <c r="B92">
        <v>63.66</v>
      </c>
      <c r="C92" s="12">
        <f t="shared" si="4"/>
        <v>67.429999999999993</v>
      </c>
      <c r="D92" s="12">
        <f t="shared" si="5"/>
        <v>2.4035916108147291</v>
      </c>
      <c r="E92" s="12">
        <f t="shared" si="6"/>
        <v>72.237183221629451</v>
      </c>
      <c r="F92" s="12">
        <f t="shared" si="7"/>
        <v>62.622816778370535</v>
      </c>
    </row>
    <row r="93" spans="1:6" ht="14.5" x14ac:dyDescent="0.35">
      <c r="A93" s="2">
        <v>45604</v>
      </c>
      <c r="B93">
        <v>63.92</v>
      </c>
      <c r="C93" s="12">
        <f t="shared" si="4"/>
        <v>67.147499999999994</v>
      </c>
      <c r="D93" s="12">
        <f t="shared" si="5"/>
        <v>2.4699475276761822</v>
      </c>
      <c r="E93" s="12">
        <f t="shared" si="6"/>
        <v>72.08739505535236</v>
      </c>
      <c r="F93" s="12">
        <f t="shared" si="7"/>
        <v>62.207604944647628</v>
      </c>
    </row>
    <row r="94" spans="1:6" ht="14.5" x14ac:dyDescent="0.35">
      <c r="A94" s="2">
        <v>45607</v>
      </c>
      <c r="B94">
        <v>63.36</v>
      </c>
      <c r="C94" s="12">
        <f t="shared" si="4"/>
        <v>66.798500000000004</v>
      </c>
      <c r="D94" s="12">
        <f t="shared" si="5"/>
        <v>2.4881747167457173</v>
      </c>
      <c r="E94" s="12">
        <f t="shared" si="6"/>
        <v>71.77484943349144</v>
      </c>
      <c r="F94" s="12">
        <f t="shared" si="7"/>
        <v>61.822150566508569</v>
      </c>
    </row>
    <row r="95" spans="1:6" ht="14.5" x14ac:dyDescent="0.35">
      <c r="A95" s="2">
        <v>45608</v>
      </c>
      <c r="B95">
        <v>63.2</v>
      </c>
      <c r="C95" s="12">
        <f t="shared" si="4"/>
        <v>66.441500000000005</v>
      </c>
      <c r="D95" s="12">
        <f t="shared" si="5"/>
        <v>2.4654161066536751</v>
      </c>
      <c r="E95" s="12">
        <f t="shared" si="6"/>
        <v>71.372332213307359</v>
      </c>
      <c r="F95" s="12">
        <f t="shared" si="7"/>
        <v>61.510667786692657</v>
      </c>
    </row>
    <row r="96" spans="1:6" ht="14.5" x14ac:dyDescent="0.35">
      <c r="A96" s="2">
        <v>45609</v>
      </c>
      <c r="B96">
        <v>63</v>
      </c>
      <c r="C96" s="12">
        <f t="shared" si="4"/>
        <v>66.063000000000017</v>
      </c>
      <c r="D96" s="12">
        <f t="shared" si="5"/>
        <v>2.3777634338530027</v>
      </c>
      <c r="E96" s="12">
        <f t="shared" si="6"/>
        <v>70.818526867706026</v>
      </c>
      <c r="F96" s="12">
        <f t="shared" si="7"/>
        <v>61.307473132294014</v>
      </c>
    </row>
    <row r="97" spans="1:6" ht="14.5" x14ac:dyDescent="0.35">
      <c r="A97" s="2">
        <v>45610</v>
      </c>
      <c r="B97">
        <v>62.55</v>
      </c>
      <c r="C97" s="12">
        <f t="shared" si="4"/>
        <v>65.695499999999996</v>
      </c>
      <c r="D97" s="12">
        <f t="shared" si="5"/>
        <v>2.3208312372033753</v>
      </c>
      <c r="E97" s="12">
        <f t="shared" si="6"/>
        <v>70.337162474406739</v>
      </c>
      <c r="F97" s="12">
        <f t="shared" si="7"/>
        <v>61.053837525593245</v>
      </c>
    </row>
    <row r="98" spans="1:6" ht="14.5" x14ac:dyDescent="0.35">
      <c r="A98" s="2">
        <v>45611</v>
      </c>
      <c r="B98">
        <v>61.74</v>
      </c>
      <c r="C98" s="12">
        <f t="shared" si="4"/>
        <v>65.260500000000008</v>
      </c>
      <c r="D98" s="12">
        <f t="shared" si="5"/>
        <v>2.1967690988550013</v>
      </c>
      <c r="E98" s="12">
        <f t="shared" si="6"/>
        <v>69.654038197710008</v>
      </c>
      <c r="F98" s="12">
        <f t="shared" si="7"/>
        <v>60.866961802290007</v>
      </c>
    </row>
    <row r="99" spans="1:6" ht="14.5" x14ac:dyDescent="0.35">
      <c r="A99" s="2">
        <v>45614</v>
      </c>
      <c r="B99">
        <v>61.86</v>
      </c>
      <c r="C99" s="12">
        <f t="shared" si="4"/>
        <v>64.881</v>
      </c>
      <c r="D99" s="12">
        <f t="shared" si="5"/>
        <v>2.0878241002738265</v>
      </c>
      <c r="E99" s="12">
        <f t="shared" si="6"/>
        <v>69.056648200547656</v>
      </c>
      <c r="F99" s="12">
        <f t="shared" si="7"/>
        <v>60.705351799452345</v>
      </c>
    </row>
    <row r="100" spans="1:6" ht="14.5" x14ac:dyDescent="0.35">
      <c r="A100" s="2">
        <v>45615</v>
      </c>
      <c r="B100">
        <v>62.59</v>
      </c>
      <c r="C100" s="12">
        <f t="shared" si="4"/>
        <v>64.537999999999982</v>
      </c>
      <c r="D100" s="12">
        <f t="shared" si="5"/>
        <v>1.8473468884635043</v>
      </c>
      <c r="E100" s="12">
        <f t="shared" si="6"/>
        <v>68.232693776926993</v>
      </c>
      <c r="F100" s="12">
        <f t="shared" si="7"/>
        <v>60.843306223072972</v>
      </c>
    </row>
    <row r="101" spans="1:6" ht="14.5" x14ac:dyDescent="0.35">
      <c r="A101" s="2">
        <v>45616</v>
      </c>
      <c r="B101">
        <v>62.99</v>
      </c>
      <c r="C101" s="12">
        <f t="shared" si="4"/>
        <v>64.286999999999992</v>
      </c>
      <c r="D101" s="12">
        <f t="shared" si="5"/>
        <v>1.6846461443219902</v>
      </c>
      <c r="E101" s="12">
        <f t="shared" si="6"/>
        <v>67.656292288643968</v>
      </c>
      <c r="F101" s="12">
        <f t="shared" si="7"/>
        <v>60.917707711356009</v>
      </c>
    </row>
    <row r="102" spans="1:6" ht="14.5" x14ac:dyDescent="0.35">
      <c r="A102" s="2">
        <v>45617</v>
      </c>
      <c r="B102">
        <v>63.76</v>
      </c>
      <c r="C102" s="12">
        <f t="shared" si="4"/>
        <v>64.109999999999985</v>
      </c>
      <c r="D102" s="12">
        <f t="shared" si="5"/>
        <v>1.5303181643731893</v>
      </c>
      <c r="E102" s="12">
        <f t="shared" si="6"/>
        <v>67.170636328746369</v>
      </c>
      <c r="F102" s="12">
        <f t="shared" si="7"/>
        <v>61.049363671253609</v>
      </c>
    </row>
    <row r="103" spans="1:6" ht="14.5" x14ac:dyDescent="0.35">
      <c r="A103" s="2">
        <v>45618</v>
      </c>
      <c r="B103">
        <v>63.92</v>
      </c>
      <c r="C103" s="12">
        <f t="shared" si="4"/>
        <v>63.96</v>
      </c>
      <c r="D103" s="12">
        <f t="shared" si="5"/>
        <v>1.3800381382983213</v>
      </c>
      <c r="E103" s="12">
        <f t="shared" si="6"/>
        <v>66.720076276596643</v>
      </c>
      <c r="F103" s="12">
        <f t="shared" si="7"/>
        <v>61.199923723403359</v>
      </c>
    </row>
    <row r="104" spans="1:6" ht="14.5" x14ac:dyDescent="0.35">
      <c r="A104" s="2">
        <v>45621</v>
      </c>
      <c r="B104">
        <v>64.38</v>
      </c>
      <c r="C104" s="12">
        <f t="shared" si="4"/>
        <v>63.845499999999994</v>
      </c>
      <c r="D104" s="12">
        <f t="shared" si="5"/>
        <v>1.2302266586198451</v>
      </c>
      <c r="E104" s="12">
        <f t="shared" si="6"/>
        <v>66.305953317239684</v>
      </c>
      <c r="F104" s="12">
        <f t="shared" si="7"/>
        <v>61.385046682760304</v>
      </c>
    </row>
    <row r="105" spans="1:6" ht="14.5" x14ac:dyDescent="0.35">
      <c r="A105" s="2">
        <v>45622</v>
      </c>
      <c r="B105">
        <v>64.55</v>
      </c>
      <c r="C105" s="12">
        <f t="shared" si="4"/>
        <v>63.795000000000016</v>
      </c>
      <c r="D105" s="12">
        <f t="shared" si="5"/>
        <v>1.1756633066172972</v>
      </c>
      <c r="E105" s="12">
        <f t="shared" si="6"/>
        <v>66.146326613234606</v>
      </c>
      <c r="F105" s="12">
        <f t="shared" si="7"/>
        <v>61.443673386765418</v>
      </c>
    </row>
    <row r="106" spans="1:6" ht="14.5" x14ac:dyDescent="0.35">
      <c r="A106" s="2">
        <v>45623</v>
      </c>
      <c r="B106">
        <v>64.430000000000007</v>
      </c>
      <c r="C106" s="12">
        <f t="shared" si="4"/>
        <v>63.720499999999994</v>
      </c>
      <c r="D106" s="12">
        <f t="shared" si="5"/>
        <v>1.0769864144185415</v>
      </c>
      <c r="E106" s="12">
        <f t="shared" si="6"/>
        <v>65.874472828837071</v>
      </c>
      <c r="F106" s="12">
        <f t="shared" si="7"/>
        <v>61.56652717116291</v>
      </c>
    </row>
    <row r="107" spans="1:6" ht="14.5" x14ac:dyDescent="0.35">
      <c r="A107" s="2">
        <v>45625</v>
      </c>
      <c r="B107">
        <v>64.08</v>
      </c>
      <c r="C107" s="12">
        <f t="shared" si="4"/>
        <v>63.658999999999992</v>
      </c>
      <c r="D107" s="12">
        <f t="shared" si="5"/>
        <v>1.0147641675726802</v>
      </c>
      <c r="E107" s="12">
        <f t="shared" si="6"/>
        <v>65.68852833514535</v>
      </c>
      <c r="F107" s="12">
        <f t="shared" si="7"/>
        <v>61.629471664854634</v>
      </c>
    </row>
    <row r="108" spans="1:6" ht="14.5" x14ac:dyDescent="0.35">
      <c r="A108" s="2">
        <v>45628</v>
      </c>
      <c r="B108">
        <v>63.65</v>
      </c>
      <c r="C108" s="12">
        <f t="shared" si="4"/>
        <v>63.591000000000008</v>
      </c>
      <c r="D108" s="12">
        <f t="shared" si="5"/>
        <v>0.96375308041012242</v>
      </c>
      <c r="E108" s="12">
        <f t="shared" si="6"/>
        <v>65.518506160820252</v>
      </c>
      <c r="F108" s="12">
        <f t="shared" si="7"/>
        <v>61.663493839179765</v>
      </c>
    </row>
    <row r="109" spans="1:6" ht="14.5" x14ac:dyDescent="0.35">
      <c r="A109" s="2">
        <v>45629</v>
      </c>
      <c r="B109">
        <v>63.52</v>
      </c>
      <c r="C109" s="12">
        <f t="shared" si="4"/>
        <v>63.511499999999998</v>
      </c>
      <c r="D109" s="12">
        <f t="shared" si="5"/>
        <v>0.89498176988196421</v>
      </c>
      <c r="E109" s="12">
        <f t="shared" si="6"/>
        <v>65.30146353976393</v>
      </c>
      <c r="F109" s="12">
        <f t="shared" si="7"/>
        <v>61.721536460236067</v>
      </c>
    </row>
    <row r="110" spans="1:6" ht="14.5" x14ac:dyDescent="0.35">
      <c r="A110" s="2">
        <v>45630</v>
      </c>
      <c r="B110">
        <v>62.21</v>
      </c>
      <c r="C110" s="12">
        <f t="shared" si="4"/>
        <v>63.353499999999997</v>
      </c>
      <c r="D110" s="12">
        <f t="shared" si="5"/>
        <v>0.82587927625493041</v>
      </c>
      <c r="E110" s="12">
        <f t="shared" si="6"/>
        <v>65.005258552509858</v>
      </c>
      <c r="F110" s="12">
        <f t="shared" si="7"/>
        <v>61.701741447490136</v>
      </c>
    </row>
    <row r="111" spans="1:6" ht="14.5" x14ac:dyDescent="0.35">
      <c r="A111" s="2">
        <v>45631</v>
      </c>
      <c r="B111">
        <v>62.92</v>
      </c>
      <c r="C111" s="12">
        <f t="shared" si="4"/>
        <v>63.314499999999995</v>
      </c>
      <c r="D111" s="12">
        <f t="shared" si="5"/>
        <v>0.82707140275985669</v>
      </c>
      <c r="E111" s="12">
        <f t="shared" si="6"/>
        <v>64.968642805519707</v>
      </c>
      <c r="F111" s="12">
        <f t="shared" si="7"/>
        <v>61.660357194480284</v>
      </c>
    </row>
    <row r="112" spans="1:6" ht="14.5" x14ac:dyDescent="0.35">
      <c r="A112" s="2">
        <v>45632</v>
      </c>
      <c r="B112">
        <v>62.53</v>
      </c>
      <c r="C112" s="12">
        <f t="shared" si="4"/>
        <v>63.258000000000003</v>
      </c>
      <c r="D112" s="12">
        <f t="shared" si="5"/>
        <v>0.84071147813841807</v>
      </c>
      <c r="E112" s="12">
        <f t="shared" si="6"/>
        <v>64.939422956276843</v>
      </c>
      <c r="F112" s="12">
        <f t="shared" si="7"/>
        <v>61.576577043723169</v>
      </c>
    </row>
    <row r="113" spans="1:6" ht="14.5" x14ac:dyDescent="0.35">
      <c r="A113" s="2">
        <v>45635</v>
      </c>
      <c r="B113">
        <v>62.6</v>
      </c>
      <c r="C113" s="12">
        <f t="shared" si="4"/>
        <v>63.191999999999993</v>
      </c>
      <c r="D113" s="12">
        <f t="shared" si="5"/>
        <v>0.83781419872125984</v>
      </c>
      <c r="E113" s="12">
        <f t="shared" si="6"/>
        <v>64.867628397442516</v>
      </c>
      <c r="F113" s="12">
        <f t="shared" si="7"/>
        <v>61.51637160255747</v>
      </c>
    </row>
    <row r="114" spans="1:6" ht="14.5" x14ac:dyDescent="0.35">
      <c r="A114" s="2">
        <v>45636</v>
      </c>
      <c r="B114">
        <v>62.91</v>
      </c>
      <c r="C114" s="12">
        <f t="shared" si="4"/>
        <v>63.169500000000006</v>
      </c>
      <c r="D114" s="12">
        <f t="shared" si="5"/>
        <v>0.83910651102354372</v>
      </c>
      <c r="E114" s="12">
        <f t="shared" si="6"/>
        <v>64.847713022047088</v>
      </c>
      <c r="F114" s="12">
        <f t="shared" si="7"/>
        <v>61.491286977952917</v>
      </c>
    </row>
    <row r="115" spans="1:6" ht="14.5" x14ac:dyDescent="0.35">
      <c r="A115" s="2">
        <v>45637</v>
      </c>
      <c r="B115">
        <v>62.64</v>
      </c>
      <c r="C115" s="12">
        <f t="shared" si="4"/>
        <v>63.141500000000008</v>
      </c>
      <c r="D115" s="12">
        <f t="shared" si="5"/>
        <v>0.84733809197112242</v>
      </c>
      <c r="E115" s="12">
        <f t="shared" si="6"/>
        <v>64.836176183942257</v>
      </c>
      <c r="F115" s="12">
        <f t="shared" si="7"/>
        <v>61.446823816057766</v>
      </c>
    </row>
    <row r="116" spans="1:6" ht="14.5" x14ac:dyDescent="0.35">
      <c r="A116" s="2">
        <v>45638</v>
      </c>
      <c r="B116">
        <v>63.84</v>
      </c>
      <c r="C116" s="12">
        <f t="shared" si="4"/>
        <v>63.183500000000002</v>
      </c>
      <c r="D116" s="12">
        <f t="shared" si="5"/>
        <v>0.86066849783054933</v>
      </c>
      <c r="E116" s="12">
        <f t="shared" si="6"/>
        <v>64.9048369956611</v>
      </c>
      <c r="F116" s="12">
        <f t="shared" si="7"/>
        <v>61.462163004338905</v>
      </c>
    </row>
    <row r="117" spans="1:6" ht="14.5" x14ac:dyDescent="0.35">
      <c r="A117" s="2">
        <v>45639</v>
      </c>
      <c r="B117">
        <v>63.12</v>
      </c>
      <c r="C117" s="12">
        <f t="shared" si="4"/>
        <v>63.212000000000003</v>
      </c>
      <c r="D117" s="12">
        <f t="shared" si="5"/>
        <v>0.84792998717930368</v>
      </c>
      <c r="E117" s="12">
        <f t="shared" si="6"/>
        <v>64.907859974358615</v>
      </c>
      <c r="F117" s="12">
        <f t="shared" si="7"/>
        <v>61.516140025641398</v>
      </c>
    </row>
    <row r="118" spans="1:6" ht="14.5" x14ac:dyDescent="0.35">
      <c r="A118" s="2">
        <v>45642</v>
      </c>
      <c r="B118">
        <v>62.55</v>
      </c>
      <c r="C118" s="12">
        <f t="shared" si="4"/>
        <v>63.252499999999984</v>
      </c>
      <c r="D118" s="12">
        <f t="shared" si="5"/>
        <v>0.79138037297929109</v>
      </c>
      <c r="E118" s="12">
        <f t="shared" si="6"/>
        <v>64.835260745958564</v>
      </c>
      <c r="F118" s="12">
        <f t="shared" si="7"/>
        <v>61.669739254041403</v>
      </c>
    </row>
    <row r="119" spans="1:6" ht="14.5" x14ac:dyDescent="0.35">
      <c r="A119" s="2">
        <v>45643</v>
      </c>
      <c r="B119">
        <v>63.4</v>
      </c>
      <c r="C119" s="12">
        <f t="shared" si="4"/>
        <v>63.329499999999996</v>
      </c>
      <c r="D119" s="12">
        <f t="shared" si="5"/>
        <v>0.72050767920229242</v>
      </c>
      <c r="E119" s="12">
        <f t="shared" si="6"/>
        <v>64.77051535840458</v>
      </c>
      <c r="F119" s="12">
        <f t="shared" si="7"/>
        <v>61.888484641595412</v>
      </c>
    </row>
    <row r="120" spans="1:6" ht="14.5" x14ac:dyDescent="0.35">
      <c r="A120" s="2">
        <v>45644</v>
      </c>
      <c r="B120">
        <v>62.85</v>
      </c>
      <c r="C120" s="12">
        <f t="shared" si="4"/>
        <v>63.342499999999994</v>
      </c>
      <c r="D120" s="12">
        <f t="shared" si="5"/>
        <v>0.70871176681430403</v>
      </c>
      <c r="E120" s="12">
        <f t="shared" si="6"/>
        <v>64.759923533628609</v>
      </c>
      <c r="F120" s="12">
        <f t="shared" si="7"/>
        <v>61.925076466371387</v>
      </c>
    </row>
    <row r="121" spans="1:6" ht="14.5" x14ac:dyDescent="0.35">
      <c r="A121" s="2">
        <v>45645</v>
      </c>
      <c r="B121">
        <v>62.45</v>
      </c>
      <c r="C121" s="12">
        <f t="shared" si="4"/>
        <v>63.3155</v>
      </c>
      <c r="D121" s="12">
        <f t="shared" si="5"/>
        <v>0.7327272415614936</v>
      </c>
      <c r="E121" s="12">
        <f t="shared" si="6"/>
        <v>64.780954483122983</v>
      </c>
      <c r="F121" s="12">
        <f t="shared" si="7"/>
        <v>61.85004551687701</v>
      </c>
    </row>
    <row r="122" spans="1:6" ht="14.5" x14ac:dyDescent="0.35">
      <c r="A122" s="2">
        <v>45646</v>
      </c>
      <c r="B122">
        <v>62.55</v>
      </c>
      <c r="C122" s="12">
        <f t="shared" si="4"/>
        <v>63.254999999999995</v>
      </c>
      <c r="D122" s="12">
        <f t="shared" si="5"/>
        <v>0.7439616571896841</v>
      </c>
      <c r="E122" s="12">
        <f t="shared" si="6"/>
        <v>64.742923314379368</v>
      </c>
      <c r="F122" s="12">
        <f t="shared" si="7"/>
        <v>61.76707668562063</v>
      </c>
    </row>
    <row r="123" spans="1:6" ht="14.5" x14ac:dyDescent="0.35">
      <c r="A123" s="2">
        <v>45649</v>
      </c>
      <c r="B123">
        <v>62.38</v>
      </c>
      <c r="C123" s="12">
        <f t="shared" si="4"/>
        <v>63.177999999999997</v>
      </c>
      <c r="D123" s="12">
        <f t="shared" si="5"/>
        <v>0.75117171629955604</v>
      </c>
      <c r="E123" s="12">
        <f t="shared" si="6"/>
        <v>64.680343432599116</v>
      </c>
      <c r="F123" s="12">
        <f t="shared" si="7"/>
        <v>61.675656567400885</v>
      </c>
    </row>
    <row r="124" spans="1:6" ht="14.5" x14ac:dyDescent="0.35">
      <c r="A124" s="2">
        <v>45650</v>
      </c>
      <c r="B124">
        <v>62.84</v>
      </c>
      <c r="C124" s="12">
        <f t="shared" si="4"/>
        <v>63.100999999999999</v>
      </c>
      <c r="D124" s="12">
        <f t="shared" si="5"/>
        <v>0.69856168020628773</v>
      </c>
      <c r="E124" s="12">
        <f t="shared" si="6"/>
        <v>64.498123360412578</v>
      </c>
      <c r="F124" s="12">
        <f t="shared" si="7"/>
        <v>61.703876639587421</v>
      </c>
    </row>
    <row r="125" spans="1:6" ht="14.5" x14ac:dyDescent="0.35">
      <c r="A125" s="2">
        <v>45652</v>
      </c>
      <c r="B125">
        <v>62.57</v>
      </c>
      <c r="C125" s="12">
        <f t="shared" si="4"/>
        <v>63.001999999999995</v>
      </c>
      <c r="D125" s="12">
        <f t="shared" si="5"/>
        <v>0.61806659494707739</v>
      </c>
      <c r="E125" s="12">
        <f t="shared" si="6"/>
        <v>64.238133189894157</v>
      </c>
      <c r="F125" s="12">
        <f t="shared" si="7"/>
        <v>61.765866810105841</v>
      </c>
    </row>
    <row r="126" spans="1:6" ht="14.5" x14ac:dyDescent="0.35">
      <c r="A126" s="2">
        <v>45653</v>
      </c>
      <c r="B126">
        <v>62.45</v>
      </c>
      <c r="C126" s="12">
        <f t="shared" si="4"/>
        <v>62.902999999999999</v>
      </c>
      <c r="D126" s="12">
        <f t="shared" si="5"/>
        <v>0.52952908572766688</v>
      </c>
      <c r="E126" s="12">
        <f t="shared" si="6"/>
        <v>63.962058171455332</v>
      </c>
      <c r="F126" s="12">
        <f t="shared" si="7"/>
        <v>61.843941828544665</v>
      </c>
    </row>
    <row r="127" spans="1:6" ht="14.5" x14ac:dyDescent="0.35">
      <c r="A127" s="2">
        <v>45656</v>
      </c>
      <c r="B127">
        <v>62.03</v>
      </c>
      <c r="C127" s="12">
        <f t="shared" si="4"/>
        <v>62.8005</v>
      </c>
      <c r="D127" s="12">
        <f t="shared" si="5"/>
        <v>0.48635567448654593</v>
      </c>
      <c r="E127" s="12">
        <f t="shared" si="6"/>
        <v>63.773211348973092</v>
      </c>
      <c r="F127" s="12">
        <f t="shared" si="7"/>
        <v>61.827788651026907</v>
      </c>
    </row>
    <row r="128" spans="1:6" ht="14.5" x14ac:dyDescent="0.35">
      <c r="A128" s="2">
        <v>45657</v>
      </c>
      <c r="B128">
        <v>62.26</v>
      </c>
      <c r="C128" s="12">
        <f t="shared" si="4"/>
        <v>62.731000000000009</v>
      </c>
      <c r="D128" s="12">
        <f t="shared" si="5"/>
        <v>0.45700282159672567</v>
      </c>
      <c r="E128" s="12">
        <f t="shared" si="6"/>
        <v>63.645005643193457</v>
      </c>
      <c r="F128" s="12">
        <f t="shared" si="7"/>
        <v>61.816994356806561</v>
      </c>
    </row>
    <row r="129" spans="1:6" ht="14.5" x14ac:dyDescent="0.35">
      <c r="A129" s="2">
        <v>45659</v>
      </c>
      <c r="B129">
        <v>61.84</v>
      </c>
      <c r="C129" s="12">
        <f t="shared" si="4"/>
        <v>62.646999999999991</v>
      </c>
      <c r="D129" s="12">
        <f t="shared" si="5"/>
        <v>0.45874083957582917</v>
      </c>
      <c r="E129" s="12">
        <f t="shared" si="6"/>
        <v>63.564481679151648</v>
      </c>
      <c r="F129" s="12">
        <f t="shared" si="7"/>
        <v>61.729518320848335</v>
      </c>
    </row>
    <row r="130" spans="1:6" ht="14.5" x14ac:dyDescent="0.35">
      <c r="A130" s="2">
        <v>45660</v>
      </c>
      <c r="B130">
        <v>61.75</v>
      </c>
      <c r="C130" s="12">
        <f t="shared" si="4"/>
        <v>62.624000000000009</v>
      </c>
      <c r="D130" s="12">
        <f t="shared" si="5"/>
        <v>0.49212108052260539</v>
      </c>
      <c r="E130" s="12">
        <f t="shared" si="6"/>
        <v>63.608242161045219</v>
      </c>
      <c r="F130" s="12">
        <f t="shared" si="7"/>
        <v>61.6397578389548</v>
      </c>
    </row>
    <row r="131" spans="1:6" ht="14.5" x14ac:dyDescent="0.35">
      <c r="A131" s="2">
        <v>45663</v>
      </c>
      <c r="B131">
        <v>60.81</v>
      </c>
      <c r="C131" s="12">
        <f t="shared" si="4"/>
        <v>62.518499999999996</v>
      </c>
      <c r="D131" s="12">
        <f t="shared" si="5"/>
        <v>0.63170008706663916</v>
      </c>
      <c r="E131" s="12">
        <f t="shared" si="6"/>
        <v>63.781900174133277</v>
      </c>
      <c r="F131" s="12">
        <f t="shared" si="7"/>
        <v>61.255099825866715</v>
      </c>
    </row>
    <row r="132" spans="1:6" ht="14.5" x14ac:dyDescent="0.35">
      <c r="A132" s="2">
        <v>45664</v>
      </c>
      <c r="B132">
        <v>60.84</v>
      </c>
      <c r="C132" s="12">
        <f t="shared" si="4"/>
        <v>62.43399999999999</v>
      </c>
      <c r="D132" s="12">
        <f t="shared" si="5"/>
        <v>0.73471369289425581</v>
      </c>
      <c r="E132" s="12">
        <f t="shared" si="6"/>
        <v>63.903427385788504</v>
      </c>
      <c r="F132" s="12">
        <f t="shared" si="7"/>
        <v>60.964572614211477</v>
      </c>
    </row>
    <row r="133" spans="1:6" ht="14.5" x14ac:dyDescent="0.35">
      <c r="A133" s="2">
        <v>45665</v>
      </c>
      <c r="B133">
        <v>61.71</v>
      </c>
      <c r="C133" s="12">
        <f t="shared" si="4"/>
        <v>62.389499999999998</v>
      </c>
      <c r="D133" s="12">
        <f t="shared" si="5"/>
        <v>0.75090454225483705</v>
      </c>
      <c r="E133" s="12">
        <f t="shared" si="6"/>
        <v>63.891309084509672</v>
      </c>
      <c r="F133" s="12">
        <f t="shared" si="7"/>
        <v>60.887690915490325</v>
      </c>
    </row>
    <row r="134" spans="1:6" ht="14.5" x14ac:dyDescent="0.35">
      <c r="A134" s="2">
        <v>45667</v>
      </c>
      <c r="B134">
        <v>61.07</v>
      </c>
      <c r="C134" s="12">
        <f t="shared" si="4"/>
        <v>62.297499999999999</v>
      </c>
      <c r="D134" s="12">
        <f t="shared" si="5"/>
        <v>0.79518865686074736</v>
      </c>
      <c r="E134" s="12">
        <f t="shared" si="6"/>
        <v>63.887877313721496</v>
      </c>
      <c r="F134" s="12">
        <f t="shared" si="7"/>
        <v>60.707122686278502</v>
      </c>
    </row>
    <row r="135" spans="1:6" ht="14.5" x14ac:dyDescent="0.35">
      <c r="A135" s="2">
        <v>45670</v>
      </c>
      <c r="B135">
        <v>61.65</v>
      </c>
      <c r="C135" s="12">
        <f t="shared" si="4"/>
        <v>62.248000000000005</v>
      </c>
      <c r="D135" s="12">
        <f t="shared" si="5"/>
        <v>0.80351595798518005</v>
      </c>
      <c r="E135" s="12">
        <f t="shared" si="6"/>
        <v>63.855031915970365</v>
      </c>
      <c r="F135" s="12">
        <f t="shared" si="7"/>
        <v>60.640968084029645</v>
      </c>
    </row>
    <row r="136" spans="1:6" ht="14.5" x14ac:dyDescent="0.35">
      <c r="A136" s="2">
        <v>45671</v>
      </c>
      <c r="B136">
        <v>62.04</v>
      </c>
      <c r="C136" s="12">
        <f t="shared" si="4"/>
        <v>62.158000000000001</v>
      </c>
      <c r="D136" s="12">
        <f t="shared" si="5"/>
        <v>0.71133381015784936</v>
      </c>
      <c r="E136" s="12">
        <f t="shared" si="6"/>
        <v>63.580667620315701</v>
      </c>
      <c r="F136" s="12">
        <f t="shared" si="7"/>
        <v>60.735332379684301</v>
      </c>
    </row>
    <row r="137" spans="1:6" ht="14.5" x14ac:dyDescent="0.35">
      <c r="A137" s="2">
        <v>45672</v>
      </c>
      <c r="B137">
        <v>61.77</v>
      </c>
      <c r="C137" s="12">
        <f t="shared" si="4"/>
        <v>62.090500000000006</v>
      </c>
      <c r="D137" s="12">
        <f t="shared" si="5"/>
        <v>0.67853925922955161</v>
      </c>
      <c r="E137" s="12">
        <f t="shared" si="6"/>
        <v>63.44757851845911</v>
      </c>
      <c r="F137" s="12">
        <f t="shared" si="7"/>
        <v>60.733421481540901</v>
      </c>
    </row>
    <row r="138" spans="1:6" ht="14.5" x14ac:dyDescent="0.35">
      <c r="A138" s="2">
        <v>45673</v>
      </c>
      <c r="B138">
        <v>62.25</v>
      </c>
      <c r="C138" s="12">
        <f t="shared" si="4"/>
        <v>62.075500000000012</v>
      </c>
      <c r="D138" s="12">
        <f t="shared" si="5"/>
        <v>0.67112219453688116</v>
      </c>
      <c r="E138" s="12">
        <f t="shared" si="6"/>
        <v>63.417744389073775</v>
      </c>
      <c r="F138" s="12">
        <f t="shared" si="7"/>
        <v>60.73325561092625</v>
      </c>
    </row>
    <row r="139" spans="1:6" ht="14.5" x14ac:dyDescent="0.35">
      <c r="A139" s="2">
        <v>45674</v>
      </c>
      <c r="B139">
        <v>62.71</v>
      </c>
      <c r="C139" s="12">
        <f t="shared" si="4"/>
        <v>62.041000000000011</v>
      </c>
      <c r="D139" s="12">
        <f t="shared" si="5"/>
        <v>0.61482475038356266</v>
      </c>
      <c r="E139" s="12">
        <f t="shared" si="6"/>
        <v>63.270649500767135</v>
      </c>
      <c r="F139" s="12">
        <f t="shared" si="7"/>
        <v>60.811350499232887</v>
      </c>
    </row>
    <row r="140" spans="1:6" ht="14.5" x14ac:dyDescent="0.35">
      <c r="A140" s="2">
        <v>45678</v>
      </c>
      <c r="B140">
        <v>62.42</v>
      </c>
      <c r="C140" s="12">
        <f t="shared" si="4"/>
        <v>62.019500000000015</v>
      </c>
      <c r="D140" s="12">
        <f t="shared" si="5"/>
        <v>0.59214574130645248</v>
      </c>
      <c r="E140" s="12">
        <f t="shared" si="6"/>
        <v>63.203791482612921</v>
      </c>
      <c r="F140" s="12">
        <f t="shared" si="7"/>
        <v>60.835208517387109</v>
      </c>
    </row>
    <row r="141" spans="1:6" ht="14.5" x14ac:dyDescent="0.35">
      <c r="A141" s="2">
        <v>45679</v>
      </c>
      <c r="B141">
        <v>61.78</v>
      </c>
      <c r="C141" s="12">
        <f t="shared" si="4"/>
        <v>61.986000000000004</v>
      </c>
      <c r="D141" s="12">
        <f t="shared" si="5"/>
        <v>0.58542292404722218</v>
      </c>
      <c r="E141" s="12">
        <f t="shared" si="6"/>
        <v>63.156845848094449</v>
      </c>
      <c r="F141" s="12">
        <f t="shared" si="7"/>
        <v>60.81515415190556</v>
      </c>
    </row>
    <row r="142" spans="1:6" ht="14.5" x14ac:dyDescent="0.35">
      <c r="A142" s="2">
        <v>45680</v>
      </c>
      <c r="B142">
        <v>61.53</v>
      </c>
      <c r="C142" s="12">
        <f t="shared" si="4"/>
        <v>61.935000000000002</v>
      </c>
      <c r="D142" s="12">
        <f t="shared" si="5"/>
        <v>0.57808668080688019</v>
      </c>
      <c r="E142" s="12">
        <f t="shared" si="6"/>
        <v>63.091173361613762</v>
      </c>
      <c r="F142" s="12">
        <f t="shared" si="7"/>
        <v>60.778826638386242</v>
      </c>
    </row>
    <row r="143" spans="1:6" ht="14.5" x14ac:dyDescent="0.35">
      <c r="A143" s="2">
        <v>45681</v>
      </c>
      <c r="B143">
        <v>61.92</v>
      </c>
      <c r="C143" s="12">
        <f t="shared" si="4"/>
        <v>61.911999999999999</v>
      </c>
      <c r="D143" s="12">
        <f t="shared" si="5"/>
        <v>0.56852162852899712</v>
      </c>
      <c r="E143" s="12">
        <f t="shared" si="6"/>
        <v>63.049043257057996</v>
      </c>
      <c r="F143" s="12">
        <f t="shared" si="7"/>
        <v>60.774956742942003</v>
      </c>
    </row>
    <row r="144" spans="1:6" ht="14.5" x14ac:dyDescent="0.35">
      <c r="A144" s="2">
        <v>45684</v>
      </c>
      <c r="B144">
        <v>63.87</v>
      </c>
      <c r="C144" s="12">
        <f t="shared" si="4"/>
        <v>61.963499999999996</v>
      </c>
      <c r="D144" s="12">
        <f t="shared" si="5"/>
        <v>0.69056250908036354</v>
      </c>
      <c r="E144" s="12">
        <f t="shared" si="6"/>
        <v>63.344625018160727</v>
      </c>
      <c r="F144" s="12">
        <f t="shared" si="7"/>
        <v>60.582374981839266</v>
      </c>
    </row>
    <row r="145" spans="1:6" ht="14.5" x14ac:dyDescent="0.35">
      <c r="A145" s="2">
        <v>45685</v>
      </c>
      <c r="B145">
        <v>62.36</v>
      </c>
      <c r="C145" s="12">
        <f t="shared" si="4"/>
        <v>61.952999999999989</v>
      </c>
      <c r="D145" s="12">
        <f t="shared" si="5"/>
        <v>0.68240364656272468</v>
      </c>
      <c r="E145" s="12">
        <f t="shared" si="6"/>
        <v>63.317807293125441</v>
      </c>
      <c r="F145" s="12">
        <f t="shared" si="7"/>
        <v>60.588192706874537</v>
      </c>
    </row>
    <row r="146" spans="1:6" ht="14.5" x14ac:dyDescent="0.35">
      <c r="A146" s="2">
        <v>45686</v>
      </c>
      <c r="B146">
        <v>62.83</v>
      </c>
      <c r="C146" s="12">
        <f t="shared" si="4"/>
        <v>61.97199999999998</v>
      </c>
      <c r="D146" s="12">
        <f t="shared" si="5"/>
        <v>0.7019791569855216</v>
      </c>
      <c r="E146" s="12">
        <f t="shared" si="6"/>
        <v>63.375958313971026</v>
      </c>
      <c r="F146" s="12">
        <f t="shared" si="7"/>
        <v>60.568041686028934</v>
      </c>
    </row>
    <row r="147" spans="1:6" ht="14.5" x14ac:dyDescent="0.35">
      <c r="A147" s="2">
        <v>45687</v>
      </c>
      <c r="B147">
        <v>64.05</v>
      </c>
      <c r="C147" s="12">
        <f t="shared" si="4"/>
        <v>62.072999999999979</v>
      </c>
      <c r="D147" s="12">
        <f t="shared" si="5"/>
        <v>0.84209700653846908</v>
      </c>
      <c r="E147" s="12">
        <f t="shared" si="6"/>
        <v>63.757194013076919</v>
      </c>
      <c r="F147" s="12">
        <f t="shared" si="7"/>
        <v>60.388805986923039</v>
      </c>
    </row>
    <row r="148" spans="1:6" ht="14.5" x14ac:dyDescent="0.35">
      <c r="A148" s="2">
        <v>45688</v>
      </c>
      <c r="B148">
        <v>63.48</v>
      </c>
      <c r="C148" s="12">
        <f t="shared" si="4"/>
        <v>62.133999999999993</v>
      </c>
      <c r="D148" s="12">
        <f t="shared" si="5"/>
        <v>0.89864459340896019</v>
      </c>
      <c r="E148" s="12">
        <f t="shared" si="6"/>
        <v>63.931289186817914</v>
      </c>
      <c r="F148" s="12">
        <f t="shared" si="7"/>
        <v>60.336710813182073</v>
      </c>
    </row>
    <row r="149" spans="1:6" ht="14.5" x14ac:dyDescent="0.35">
      <c r="A149" s="2">
        <v>45691</v>
      </c>
      <c r="B149">
        <v>63.35</v>
      </c>
      <c r="C149" s="12">
        <f t="shared" ref="C149:C189" si="8">AVERAGE(B130:B149)</f>
        <v>62.209499999999991</v>
      </c>
      <c r="D149" s="12">
        <f t="shared" ref="D149:D189" si="9">_xlfn.STDEV.S(B130:B149)</f>
        <v>0.93532699038751466</v>
      </c>
      <c r="E149" s="12">
        <f t="shared" ref="E149:E189" si="10">C149+D149*2</f>
        <v>64.080153980775023</v>
      </c>
      <c r="F149" s="12">
        <f t="shared" ref="F149:F189" si="11">C149+D149*-2</f>
        <v>60.33884601922496</v>
      </c>
    </row>
    <row r="150" spans="1:6" ht="14.5" x14ac:dyDescent="0.35">
      <c r="A150" s="2">
        <v>45692</v>
      </c>
      <c r="B150">
        <v>62.67</v>
      </c>
      <c r="C150" s="12">
        <f t="shared" si="8"/>
        <v>62.255499999999998</v>
      </c>
      <c r="D150" s="12">
        <f t="shared" si="9"/>
        <v>0.93416145905241954</v>
      </c>
      <c r="E150" s="12">
        <f t="shared" si="10"/>
        <v>64.123822918104835</v>
      </c>
      <c r="F150" s="12">
        <f t="shared" si="11"/>
        <v>60.38717708189516</v>
      </c>
    </row>
    <row r="151" spans="1:6" ht="14.5" x14ac:dyDescent="0.35">
      <c r="A151" s="2">
        <v>45693</v>
      </c>
      <c r="B151">
        <v>63.12</v>
      </c>
      <c r="C151" s="12">
        <f t="shared" si="8"/>
        <v>62.370999999999981</v>
      </c>
      <c r="D151" s="12">
        <f t="shared" si="9"/>
        <v>0.88768118980681343</v>
      </c>
      <c r="E151" s="12">
        <f t="shared" si="10"/>
        <v>64.146362379613606</v>
      </c>
      <c r="F151" s="12">
        <f t="shared" si="11"/>
        <v>60.595637620386356</v>
      </c>
    </row>
    <row r="152" spans="1:6" ht="14.5" x14ac:dyDescent="0.35">
      <c r="A152" s="2">
        <v>45694</v>
      </c>
      <c r="B152">
        <v>63.36</v>
      </c>
      <c r="C152" s="12">
        <f t="shared" si="8"/>
        <v>62.496999999999993</v>
      </c>
      <c r="D152" s="12">
        <f t="shared" si="9"/>
        <v>0.83628942358492031</v>
      </c>
      <c r="E152" s="12">
        <f t="shared" si="10"/>
        <v>64.169578847169831</v>
      </c>
      <c r="F152" s="12">
        <f t="shared" si="11"/>
        <v>60.824421152830155</v>
      </c>
    </row>
    <row r="153" spans="1:6" ht="14.5" x14ac:dyDescent="0.35">
      <c r="A153" s="2">
        <v>45695</v>
      </c>
      <c r="B153">
        <v>63.84</v>
      </c>
      <c r="C153" s="12">
        <f t="shared" si="8"/>
        <v>62.603499999999983</v>
      </c>
      <c r="D153" s="12">
        <f t="shared" si="9"/>
        <v>0.8658933628279365</v>
      </c>
      <c r="E153" s="12">
        <f t="shared" si="10"/>
        <v>64.335286725655862</v>
      </c>
      <c r="F153" s="12">
        <f t="shared" si="11"/>
        <v>60.87171327434411</v>
      </c>
    </row>
    <row r="154" spans="1:6" ht="14.5" x14ac:dyDescent="0.35">
      <c r="A154" s="2">
        <v>45698</v>
      </c>
      <c r="B154">
        <v>64.55</v>
      </c>
      <c r="C154" s="12">
        <f t="shared" si="8"/>
        <v>62.777499999999989</v>
      </c>
      <c r="D154" s="12">
        <f t="shared" si="9"/>
        <v>0.89081201868383963</v>
      </c>
      <c r="E154" s="12">
        <f t="shared" si="10"/>
        <v>64.559124037367667</v>
      </c>
      <c r="F154" s="12">
        <f t="shared" si="11"/>
        <v>60.995875962632311</v>
      </c>
    </row>
    <row r="155" spans="1:6" ht="14.5" x14ac:dyDescent="0.35">
      <c r="A155" s="2">
        <v>45699</v>
      </c>
      <c r="B155">
        <v>67.599999999999994</v>
      </c>
      <c r="C155" s="12">
        <f t="shared" si="8"/>
        <v>63.074999999999989</v>
      </c>
      <c r="D155" s="12">
        <f t="shared" si="9"/>
        <v>1.3629013170438995</v>
      </c>
      <c r="E155" s="12">
        <f t="shared" si="10"/>
        <v>65.800802634087788</v>
      </c>
      <c r="F155" s="12">
        <f t="shared" si="11"/>
        <v>60.34919736591219</v>
      </c>
    </row>
    <row r="156" spans="1:6" ht="14.5" x14ac:dyDescent="0.35">
      <c r="A156" s="2">
        <v>45700</v>
      </c>
      <c r="B156">
        <v>68.709999999999994</v>
      </c>
      <c r="C156" s="12">
        <f t="shared" si="8"/>
        <v>63.408499999999989</v>
      </c>
      <c r="D156" s="12">
        <f t="shared" si="9"/>
        <v>1.8317385328238227</v>
      </c>
      <c r="E156" s="12">
        <f t="shared" si="10"/>
        <v>67.07197706564763</v>
      </c>
      <c r="F156" s="12">
        <f t="shared" si="11"/>
        <v>59.745022934352342</v>
      </c>
    </row>
    <row r="157" spans="1:6" ht="14.5" x14ac:dyDescent="0.35">
      <c r="A157" s="2">
        <v>45701</v>
      </c>
      <c r="B157">
        <v>69.5</v>
      </c>
      <c r="C157" s="12">
        <f t="shared" si="8"/>
        <v>63.795000000000002</v>
      </c>
      <c r="D157" s="12">
        <f t="shared" si="9"/>
        <v>2.2382335610217723</v>
      </c>
      <c r="E157" s="12">
        <f t="shared" si="10"/>
        <v>68.271467122043546</v>
      </c>
      <c r="F157" s="12">
        <f t="shared" si="11"/>
        <v>59.318532877956457</v>
      </c>
    </row>
    <row r="158" spans="1:6" ht="14.5" x14ac:dyDescent="0.35">
      <c r="A158" s="2">
        <v>45702</v>
      </c>
      <c r="B158">
        <v>68.87</v>
      </c>
      <c r="C158" s="12">
        <f t="shared" si="8"/>
        <v>64.126000000000005</v>
      </c>
      <c r="D158" s="12">
        <f t="shared" si="9"/>
        <v>2.4747299693204163</v>
      </c>
      <c r="E158" s="12">
        <f t="shared" si="10"/>
        <v>69.075459938640833</v>
      </c>
      <c r="F158" s="12">
        <f t="shared" si="11"/>
        <v>59.176540061359169</v>
      </c>
    </row>
    <row r="159" spans="1:6" ht="14.5" x14ac:dyDescent="0.35">
      <c r="A159" s="2">
        <v>45706</v>
      </c>
      <c r="B159">
        <v>69.05</v>
      </c>
      <c r="C159" s="12">
        <f t="shared" si="8"/>
        <v>64.442999999999998</v>
      </c>
      <c r="D159" s="12">
        <f t="shared" si="9"/>
        <v>2.6812449975416457</v>
      </c>
      <c r="E159" s="12">
        <f t="shared" si="10"/>
        <v>69.805489995083292</v>
      </c>
      <c r="F159" s="12">
        <f t="shared" si="11"/>
        <v>59.080510004916704</v>
      </c>
    </row>
    <row r="160" spans="1:6" ht="14.5" x14ac:dyDescent="0.35">
      <c r="A160" s="2">
        <v>45707</v>
      </c>
      <c r="B160">
        <v>70.069999999999993</v>
      </c>
      <c r="C160" s="12">
        <f t="shared" si="8"/>
        <v>64.825499999999991</v>
      </c>
      <c r="D160" s="12">
        <f t="shared" si="9"/>
        <v>2.9131001301742177</v>
      </c>
      <c r="E160" s="12">
        <f t="shared" si="10"/>
        <v>70.65170026034842</v>
      </c>
      <c r="F160" s="12">
        <f t="shared" si="11"/>
        <v>58.999299739651555</v>
      </c>
    </row>
    <row r="161" spans="1:6" ht="14.5" x14ac:dyDescent="0.35">
      <c r="A161" s="2">
        <v>45708</v>
      </c>
      <c r="B161">
        <v>70.040000000000006</v>
      </c>
      <c r="C161" s="12">
        <f t="shared" si="8"/>
        <v>65.238500000000002</v>
      </c>
      <c r="D161" s="12">
        <f t="shared" si="9"/>
        <v>3.0413073279689922</v>
      </c>
      <c r="E161" s="12">
        <f t="shared" si="10"/>
        <v>71.32111465593799</v>
      </c>
      <c r="F161" s="12">
        <f t="shared" si="11"/>
        <v>59.155885344062014</v>
      </c>
    </row>
    <row r="162" spans="1:6" ht="14.5" x14ac:dyDescent="0.35">
      <c r="A162" s="2">
        <v>45709</v>
      </c>
      <c r="B162">
        <v>71.349999999999994</v>
      </c>
      <c r="C162" s="12">
        <f t="shared" si="8"/>
        <v>65.729499999999987</v>
      </c>
      <c r="D162" s="12">
        <f t="shared" si="9"/>
        <v>3.1996487882924036</v>
      </c>
      <c r="E162" s="12">
        <f t="shared" si="10"/>
        <v>72.128797576584788</v>
      </c>
      <c r="F162" s="12">
        <f t="shared" si="11"/>
        <v>59.33020242341518</v>
      </c>
    </row>
    <row r="163" spans="1:6" ht="14.5" x14ac:dyDescent="0.35">
      <c r="A163" s="2">
        <v>45712</v>
      </c>
      <c r="B163">
        <v>70.59</v>
      </c>
      <c r="C163" s="12">
        <f t="shared" si="8"/>
        <v>66.162999999999982</v>
      </c>
      <c r="D163" s="12">
        <f t="shared" si="9"/>
        <v>3.2433820879478645</v>
      </c>
      <c r="E163" s="12">
        <f t="shared" si="10"/>
        <v>72.649764175895712</v>
      </c>
      <c r="F163" s="12">
        <f t="shared" si="11"/>
        <v>59.676235824104253</v>
      </c>
    </row>
    <row r="164" spans="1:6" ht="14.5" x14ac:dyDescent="0.35">
      <c r="A164" s="2">
        <v>45713</v>
      </c>
      <c r="B164">
        <v>71.489999999999995</v>
      </c>
      <c r="C164" s="12">
        <f t="shared" si="8"/>
        <v>66.543999999999997</v>
      </c>
      <c r="D164" s="12">
        <f t="shared" si="9"/>
        <v>3.4034570659845258</v>
      </c>
      <c r="E164" s="12">
        <f t="shared" si="10"/>
        <v>73.350914131969049</v>
      </c>
      <c r="F164" s="12">
        <f t="shared" si="11"/>
        <v>59.737085868030945</v>
      </c>
    </row>
    <row r="165" spans="1:6" ht="14.5" x14ac:dyDescent="0.35">
      <c r="A165" s="2">
        <v>45714</v>
      </c>
      <c r="B165">
        <v>70.8</v>
      </c>
      <c r="C165" s="12">
        <f t="shared" si="8"/>
        <v>66.96599999999998</v>
      </c>
      <c r="D165" s="12">
        <f t="shared" si="9"/>
        <v>3.3805393527940879</v>
      </c>
      <c r="E165" s="12">
        <f t="shared" si="10"/>
        <v>73.727078705588156</v>
      </c>
      <c r="F165" s="12">
        <f t="shared" si="11"/>
        <v>60.204921294411804</v>
      </c>
    </row>
    <row r="166" spans="1:6" ht="14.5" x14ac:dyDescent="0.35">
      <c r="A166" s="2">
        <v>45715</v>
      </c>
      <c r="B166">
        <v>70.87</v>
      </c>
      <c r="C166" s="12">
        <f t="shared" si="8"/>
        <v>67.367999999999981</v>
      </c>
      <c r="D166" s="12">
        <f t="shared" si="9"/>
        <v>3.3406233266452405</v>
      </c>
      <c r="E166" s="12">
        <f t="shared" si="10"/>
        <v>74.049246653290467</v>
      </c>
      <c r="F166" s="12">
        <f t="shared" si="11"/>
        <v>60.686753346709501</v>
      </c>
    </row>
    <row r="167" spans="1:6" ht="14.5" x14ac:dyDescent="0.35">
      <c r="A167" s="2">
        <v>45716</v>
      </c>
      <c r="B167">
        <v>71.209999999999994</v>
      </c>
      <c r="C167" s="12">
        <f t="shared" si="8"/>
        <v>67.725999999999999</v>
      </c>
      <c r="D167" s="12">
        <f t="shared" si="9"/>
        <v>3.3499731342206305</v>
      </c>
      <c r="E167" s="12">
        <f t="shared" si="10"/>
        <v>74.425946268441265</v>
      </c>
      <c r="F167" s="12">
        <f t="shared" si="11"/>
        <v>61.02605373155874</v>
      </c>
    </row>
    <row r="168" spans="1:6" ht="14.5" x14ac:dyDescent="0.35">
      <c r="A168" s="2">
        <v>45719</v>
      </c>
      <c r="B168">
        <v>72.319999999999993</v>
      </c>
      <c r="C168" s="12">
        <f t="shared" si="8"/>
        <v>68.167999999999992</v>
      </c>
      <c r="D168" s="12">
        <f t="shared" si="9"/>
        <v>3.3434391370500349</v>
      </c>
      <c r="E168" s="12">
        <f t="shared" si="10"/>
        <v>74.854878274100059</v>
      </c>
      <c r="F168" s="12">
        <f t="shared" si="11"/>
        <v>61.481121725899925</v>
      </c>
    </row>
    <row r="169" spans="1:6" ht="14.5" x14ac:dyDescent="0.35">
      <c r="A169" s="2">
        <v>45720</v>
      </c>
      <c r="B169">
        <v>70.19</v>
      </c>
      <c r="C169" s="12">
        <f t="shared" si="8"/>
        <v>68.510000000000005</v>
      </c>
      <c r="D169" s="12">
        <f t="shared" si="9"/>
        <v>3.1700008301509781</v>
      </c>
      <c r="E169" s="12">
        <f t="shared" si="10"/>
        <v>74.850001660301956</v>
      </c>
      <c r="F169" s="12">
        <f t="shared" si="11"/>
        <v>62.169998339698047</v>
      </c>
    </row>
    <row r="170" spans="1:6" ht="14.5" x14ac:dyDescent="0.35">
      <c r="A170" s="2">
        <v>45721</v>
      </c>
      <c r="B170">
        <v>70.08</v>
      </c>
      <c r="C170" s="12">
        <f t="shared" si="8"/>
        <v>68.880499999999998</v>
      </c>
      <c r="D170" s="12">
        <f t="shared" si="9"/>
        <v>2.8703850374397319</v>
      </c>
      <c r="E170" s="12">
        <f t="shared" si="10"/>
        <v>74.621270074879462</v>
      </c>
      <c r="F170" s="12">
        <f t="shared" si="11"/>
        <v>63.139729925120534</v>
      </c>
    </row>
    <row r="171" spans="1:6" ht="14.5" x14ac:dyDescent="0.35">
      <c r="A171" s="2">
        <v>45722</v>
      </c>
      <c r="B171">
        <v>70.459999999999994</v>
      </c>
      <c r="C171" s="12">
        <f t="shared" si="8"/>
        <v>69.247500000000002</v>
      </c>
      <c r="D171" s="12">
        <f t="shared" si="9"/>
        <v>2.5460059019239472</v>
      </c>
      <c r="E171" s="12">
        <f t="shared" si="10"/>
        <v>74.339511803847898</v>
      </c>
      <c r="F171" s="12">
        <f t="shared" si="11"/>
        <v>64.155488196152106</v>
      </c>
    </row>
    <row r="172" spans="1:6" ht="14.5" x14ac:dyDescent="0.35">
      <c r="A172" s="2">
        <v>45723</v>
      </c>
      <c r="B172">
        <v>71.430000000000007</v>
      </c>
      <c r="C172" s="12">
        <f t="shared" si="8"/>
        <v>69.650999999999996</v>
      </c>
      <c r="D172" s="12">
        <f t="shared" si="9"/>
        <v>2.1764913822117702</v>
      </c>
      <c r="E172" s="12">
        <f t="shared" si="10"/>
        <v>74.00398276442354</v>
      </c>
      <c r="F172" s="12">
        <f t="shared" si="11"/>
        <v>65.298017235576452</v>
      </c>
    </row>
    <row r="173" spans="1:6" ht="14.5" x14ac:dyDescent="0.35">
      <c r="A173" s="2">
        <v>45726</v>
      </c>
      <c r="B173">
        <v>71.45</v>
      </c>
      <c r="C173" s="12">
        <f t="shared" si="8"/>
        <v>70.031500000000008</v>
      </c>
      <c r="D173" s="12">
        <f t="shared" si="9"/>
        <v>1.7256311583698425</v>
      </c>
      <c r="E173" s="12">
        <f t="shared" si="10"/>
        <v>73.482762316739695</v>
      </c>
      <c r="F173" s="12">
        <f t="shared" si="11"/>
        <v>66.580237683260322</v>
      </c>
    </row>
    <row r="174" spans="1:6" ht="14.5" x14ac:dyDescent="0.35">
      <c r="A174" s="2">
        <v>45727</v>
      </c>
      <c r="B174">
        <v>71.040000000000006</v>
      </c>
      <c r="C174" s="12">
        <f t="shared" si="8"/>
        <v>70.356000000000009</v>
      </c>
      <c r="D174" s="12">
        <f t="shared" si="9"/>
        <v>1.1571853329250434</v>
      </c>
      <c r="E174" s="12">
        <f t="shared" si="10"/>
        <v>72.670370665850101</v>
      </c>
      <c r="F174" s="12">
        <f t="shared" si="11"/>
        <v>68.041629334149917</v>
      </c>
    </row>
    <row r="175" spans="1:6" ht="14.5" x14ac:dyDescent="0.35">
      <c r="A175" s="2">
        <v>45728</v>
      </c>
      <c r="B175">
        <v>69.94</v>
      </c>
      <c r="C175" s="12">
        <f t="shared" si="8"/>
        <v>70.473000000000013</v>
      </c>
      <c r="D175" s="12">
        <f t="shared" si="9"/>
        <v>0.96644274478489833</v>
      </c>
      <c r="E175" s="12">
        <f t="shared" si="10"/>
        <v>72.405885489569812</v>
      </c>
      <c r="F175" s="12">
        <f t="shared" si="11"/>
        <v>68.540114510430215</v>
      </c>
    </row>
    <row r="176" spans="1:6" ht="14.5" x14ac:dyDescent="0.35">
      <c r="A176" s="2">
        <v>45729</v>
      </c>
      <c r="B176">
        <v>69.62</v>
      </c>
      <c r="C176" s="12">
        <f t="shared" si="8"/>
        <v>70.518500000000017</v>
      </c>
      <c r="D176" s="12">
        <f t="shared" si="9"/>
        <v>0.89807557412619976</v>
      </c>
      <c r="E176" s="12">
        <f t="shared" si="10"/>
        <v>72.314651148252423</v>
      </c>
      <c r="F176" s="12">
        <f t="shared" si="11"/>
        <v>68.722348851747611</v>
      </c>
    </row>
    <row r="177" spans="1:6" ht="14.5" x14ac:dyDescent="0.35">
      <c r="A177" s="2">
        <v>45730</v>
      </c>
      <c r="B177">
        <v>69.16</v>
      </c>
      <c r="C177" s="12">
        <f t="shared" si="8"/>
        <v>70.501500000000021</v>
      </c>
      <c r="D177" s="12">
        <f t="shared" si="9"/>
        <v>0.92128785718117012</v>
      </c>
      <c r="E177" s="12">
        <f t="shared" si="10"/>
        <v>72.344075714362361</v>
      </c>
      <c r="F177" s="12">
        <f t="shared" si="11"/>
        <v>68.658924285637681</v>
      </c>
    </row>
    <row r="178" spans="1:6" ht="14.5" x14ac:dyDescent="0.35">
      <c r="A178" s="2">
        <v>45733</v>
      </c>
      <c r="B178">
        <v>70.12</v>
      </c>
      <c r="C178" s="12">
        <f t="shared" si="8"/>
        <v>70.564000000000007</v>
      </c>
      <c r="D178" s="12">
        <f t="shared" si="9"/>
        <v>0.84393439505561929</v>
      </c>
      <c r="E178" s="12">
        <f t="shared" si="10"/>
        <v>72.251868790111246</v>
      </c>
      <c r="F178" s="12">
        <f t="shared" si="11"/>
        <v>68.876131209888769</v>
      </c>
    </row>
    <row r="179" spans="1:6" ht="14.5" x14ac:dyDescent="0.35">
      <c r="A179" s="2">
        <v>45734</v>
      </c>
      <c r="B179">
        <v>69.38</v>
      </c>
      <c r="C179" s="12">
        <f t="shared" si="8"/>
        <v>70.580500000000029</v>
      </c>
      <c r="D179" s="12">
        <f t="shared" si="9"/>
        <v>0.81552356447286423</v>
      </c>
      <c r="E179" s="12">
        <f t="shared" si="10"/>
        <v>72.211547128945753</v>
      </c>
      <c r="F179" s="12">
        <f t="shared" si="11"/>
        <v>68.949452871054305</v>
      </c>
    </row>
    <row r="180" spans="1:6" ht="14.5" x14ac:dyDescent="0.35">
      <c r="A180" s="2">
        <v>45735</v>
      </c>
      <c r="B180">
        <v>69.28</v>
      </c>
      <c r="C180" s="12">
        <f t="shared" si="8"/>
        <v>70.541000000000025</v>
      </c>
      <c r="D180" s="12">
        <f t="shared" si="9"/>
        <v>0.85949740515820239</v>
      </c>
      <c r="E180" s="12">
        <f t="shared" si="10"/>
        <v>72.259994810316428</v>
      </c>
      <c r="F180" s="12">
        <f t="shared" si="11"/>
        <v>68.822005189683622</v>
      </c>
    </row>
    <row r="181" spans="1:6" ht="14.5" x14ac:dyDescent="0.35">
      <c r="A181" s="2">
        <v>45736</v>
      </c>
      <c r="B181">
        <v>69.709999999999994</v>
      </c>
      <c r="C181" s="12">
        <f t="shared" si="8"/>
        <v>70.524500000000018</v>
      </c>
      <c r="D181" s="12">
        <f t="shared" si="9"/>
        <v>0.87268777198286729</v>
      </c>
      <c r="E181" s="12">
        <f t="shared" si="10"/>
        <v>72.269875543965753</v>
      </c>
      <c r="F181" s="12">
        <f t="shared" si="11"/>
        <v>68.779124456034282</v>
      </c>
    </row>
    <row r="182" spans="1:6" ht="14.5" x14ac:dyDescent="0.35">
      <c r="A182" s="2">
        <v>45737</v>
      </c>
      <c r="B182">
        <v>68.67</v>
      </c>
      <c r="C182" s="12">
        <f t="shared" si="8"/>
        <v>70.390500000000003</v>
      </c>
      <c r="D182" s="12">
        <f t="shared" si="9"/>
        <v>0.94224521894864433</v>
      </c>
      <c r="E182" s="12">
        <f t="shared" si="10"/>
        <v>72.274990437897287</v>
      </c>
      <c r="F182" s="12">
        <f t="shared" si="11"/>
        <v>68.506009562102719</v>
      </c>
    </row>
    <row r="183" spans="1:6" ht="14.5" x14ac:dyDescent="0.35">
      <c r="A183" s="2">
        <v>45740</v>
      </c>
      <c r="B183">
        <v>68.95</v>
      </c>
      <c r="C183" s="12">
        <f t="shared" si="8"/>
        <v>70.308500000000009</v>
      </c>
      <c r="D183" s="12">
        <f t="shared" si="9"/>
        <v>0.99391450971981388</v>
      </c>
      <c r="E183" s="12">
        <f t="shared" si="10"/>
        <v>72.296329019439639</v>
      </c>
      <c r="F183" s="12">
        <f t="shared" si="11"/>
        <v>68.320670980560379</v>
      </c>
    </row>
    <row r="184" spans="1:6" ht="14.5" x14ac:dyDescent="0.35">
      <c r="A184" s="2">
        <v>45741</v>
      </c>
      <c r="B184">
        <v>68.81</v>
      </c>
      <c r="C184" s="12">
        <f t="shared" si="8"/>
        <v>70.174499999999995</v>
      </c>
      <c r="D184" s="12">
        <f t="shared" si="9"/>
        <v>1.0068161124110626</v>
      </c>
      <c r="E184" s="12">
        <f t="shared" si="10"/>
        <v>72.188132224822127</v>
      </c>
      <c r="F184" s="12">
        <f t="shared" si="11"/>
        <v>68.160867775177863</v>
      </c>
    </row>
    <row r="185" spans="1:6" ht="14.5" x14ac:dyDescent="0.35">
      <c r="A185" s="2">
        <v>45742</v>
      </c>
      <c r="B185">
        <v>70.02</v>
      </c>
      <c r="C185" s="12">
        <f t="shared" si="8"/>
        <v>70.135500000000008</v>
      </c>
      <c r="D185" s="12">
        <f t="shared" si="9"/>
        <v>0.99636431193879227</v>
      </c>
      <c r="E185" s="12">
        <f t="shared" si="10"/>
        <v>72.12822862387759</v>
      </c>
      <c r="F185" s="12">
        <f t="shared" si="11"/>
        <v>68.142771376122425</v>
      </c>
    </row>
    <row r="186" spans="1:6" ht="14.5" x14ac:dyDescent="0.35">
      <c r="A186" s="2">
        <v>45743</v>
      </c>
      <c r="B186">
        <v>70.739999999999995</v>
      </c>
      <c r="C186" s="12">
        <f t="shared" si="8"/>
        <v>70.128999999999991</v>
      </c>
      <c r="D186" s="12">
        <f t="shared" si="9"/>
        <v>0.99173372911970836</v>
      </c>
      <c r="E186" s="12">
        <f t="shared" si="10"/>
        <v>72.112467458239408</v>
      </c>
      <c r="F186" s="12">
        <f t="shared" si="11"/>
        <v>68.145532541760574</v>
      </c>
    </row>
    <row r="187" spans="1:6" ht="14.5" x14ac:dyDescent="0.35">
      <c r="A187" s="2">
        <v>45744</v>
      </c>
      <c r="B187">
        <v>70.37</v>
      </c>
      <c r="C187" s="12">
        <f t="shared" si="8"/>
        <v>70.086999999999989</v>
      </c>
      <c r="D187" s="12">
        <f t="shared" si="9"/>
        <v>0.96084995268717532</v>
      </c>
      <c r="E187" s="12">
        <f t="shared" si="10"/>
        <v>72.008699905374343</v>
      </c>
      <c r="F187" s="12">
        <f t="shared" si="11"/>
        <v>68.165300094625636</v>
      </c>
    </row>
    <row r="188" spans="1:6" ht="14.5" x14ac:dyDescent="0.35">
      <c r="A188" s="2">
        <v>45746</v>
      </c>
      <c r="B188">
        <v>71.62</v>
      </c>
      <c r="C188" s="12">
        <f t="shared" si="8"/>
        <v>70.051999999999992</v>
      </c>
      <c r="D188" s="12">
        <f t="shared" si="9"/>
        <v>0.88498349672391419</v>
      </c>
      <c r="E188" s="12">
        <f t="shared" si="10"/>
        <v>71.821966993447816</v>
      </c>
      <c r="F188" s="12">
        <f t="shared" si="11"/>
        <v>68.282033006552169</v>
      </c>
    </row>
    <row r="189" spans="1:6" ht="14.5" x14ac:dyDescent="0.35">
      <c r="A189" s="2">
        <v>45747</v>
      </c>
      <c r="B189">
        <v>71.87</v>
      </c>
      <c r="C189" s="12">
        <f t="shared" si="8"/>
        <v>70.135999999999996</v>
      </c>
      <c r="D189" s="12">
        <f t="shared" si="9"/>
        <v>0.97402258700709943</v>
      </c>
      <c r="E189" s="12">
        <f t="shared" si="10"/>
        <v>72.084045174014193</v>
      </c>
      <c r="F189" s="12">
        <f t="shared" si="11"/>
        <v>68.187954825985798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183-DFF9-4259-BA5C-DE713633458A}">
  <dimension ref="A1:D189"/>
  <sheetViews>
    <sheetView zoomScale="56" workbookViewId="0">
      <selection activeCell="C2" sqref="C2"/>
    </sheetView>
  </sheetViews>
  <sheetFormatPr defaultRowHeight="14" x14ac:dyDescent="0.35"/>
  <cols>
    <col min="1" max="1" width="12.81640625" style="12" bestFit="1" customWidth="1"/>
    <col min="2" max="2" width="7.453125" style="12" bestFit="1" customWidth="1"/>
    <col min="3" max="16384" width="8.7265625" style="12"/>
  </cols>
  <sheetData>
    <row r="1" spans="1:4" ht="14.5" x14ac:dyDescent="0.35">
      <c r="A1" t="s">
        <v>0</v>
      </c>
      <c r="B1" t="s">
        <v>70</v>
      </c>
      <c r="C1" s="12" t="s">
        <v>38</v>
      </c>
      <c r="D1" s="12" t="s">
        <v>39</v>
      </c>
    </row>
    <row r="2" spans="1:4" ht="14.5" x14ac:dyDescent="0.35">
      <c r="A2" s="2">
        <v>45474</v>
      </c>
      <c r="B2">
        <v>63.15</v>
      </c>
    </row>
    <row r="3" spans="1:4" ht="14.5" x14ac:dyDescent="0.35">
      <c r="A3" s="2">
        <v>45475</v>
      </c>
      <c r="B3">
        <v>63.33</v>
      </c>
    </row>
    <row r="4" spans="1:4" ht="14.5" x14ac:dyDescent="0.35">
      <c r="A4" s="2">
        <v>45477</v>
      </c>
      <c r="B4">
        <v>63.76</v>
      </c>
    </row>
    <row r="5" spans="1:4" ht="14.5" x14ac:dyDescent="0.35">
      <c r="A5" s="2">
        <v>45480</v>
      </c>
      <c r="B5">
        <v>62.96</v>
      </c>
    </row>
    <row r="6" spans="1:4" ht="14.5" x14ac:dyDescent="0.35">
      <c r="A6" s="2">
        <v>45481</v>
      </c>
      <c r="B6">
        <v>62.69</v>
      </c>
    </row>
    <row r="7" spans="1:4" ht="14.5" x14ac:dyDescent="0.35">
      <c r="A7" s="2">
        <v>45482</v>
      </c>
      <c r="B7">
        <v>62.83</v>
      </c>
    </row>
    <row r="8" spans="1:4" ht="14.5" x14ac:dyDescent="0.35">
      <c r="A8" s="2">
        <v>45483</v>
      </c>
      <c r="B8">
        <v>63.1</v>
      </c>
    </row>
    <row r="9" spans="1:4" ht="14.5" x14ac:dyDescent="0.35">
      <c r="A9" s="2">
        <v>45484</v>
      </c>
      <c r="B9">
        <v>63.7</v>
      </c>
    </row>
    <row r="10" spans="1:4" ht="14.5" x14ac:dyDescent="0.35">
      <c r="A10" s="2">
        <v>45487</v>
      </c>
      <c r="B10">
        <v>63.41</v>
      </c>
    </row>
    <row r="11" spans="1:4" ht="14.5" x14ac:dyDescent="0.35">
      <c r="A11" s="2">
        <v>45488</v>
      </c>
      <c r="B11">
        <v>64.27</v>
      </c>
    </row>
    <row r="12" spans="1:4" ht="14.5" x14ac:dyDescent="0.35">
      <c r="A12" s="2">
        <v>45489</v>
      </c>
      <c r="B12">
        <v>65.209999999999994</v>
      </c>
    </row>
    <row r="13" spans="1:4" ht="14.5" x14ac:dyDescent="0.35">
      <c r="A13" s="2">
        <v>45490</v>
      </c>
      <c r="B13">
        <v>65.19</v>
      </c>
    </row>
    <row r="14" spans="1:4" ht="14.5" x14ac:dyDescent="0.35">
      <c r="A14" s="2">
        <v>45491</v>
      </c>
      <c r="B14">
        <v>65.290000000000006</v>
      </c>
    </row>
    <row r="15" spans="1:4" ht="14.5" x14ac:dyDescent="0.35">
      <c r="A15" s="2">
        <v>45494</v>
      </c>
      <c r="B15">
        <v>64.77</v>
      </c>
      <c r="C15" s="12">
        <f>(B15 - MIN(B2:B15)) / (MAX(B2:B15) - MIN(B2:B15)) * 100</f>
        <v>79.999999999999673</v>
      </c>
    </row>
    <row r="16" spans="1:4" ht="14.5" x14ac:dyDescent="0.35">
      <c r="A16" s="2">
        <v>45495</v>
      </c>
      <c r="B16">
        <v>64.959999999999994</v>
      </c>
      <c r="C16" s="12">
        <f t="shared" ref="C16:C78" si="0">(B16 - MIN(B3:B16)) / (MAX(B3:B16) - MIN(B3:B16)) * 100</f>
        <v>87.307692307691866</v>
      </c>
    </row>
    <row r="17" spans="1:4" ht="14.5" x14ac:dyDescent="0.35">
      <c r="A17" s="2">
        <v>45496</v>
      </c>
      <c r="B17">
        <v>65.81</v>
      </c>
      <c r="C17" s="12">
        <f t="shared" si="0"/>
        <v>100</v>
      </c>
      <c r="D17" s="12">
        <f t="shared" ref="D17:D80" si="1">AVERAGE(C15:C17)</f>
        <v>89.102564102563846</v>
      </c>
    </row>
    <row r="18" spans="1:4" ht="14.5" x14ac:dyDescent="0.35">
      <c r="A18" s="2">
        <v>45497</v>
      </c>
      <c r="B18">
        <v>66.069999999999993</v>
      </c>
      <c r="C18" s="12">
        <f t="shared" si="0"/>
        <v>100</v>
      </c>
      <c r="D18" s="12">
        <f t="shared" si="1"/>
        <v>95.769230769230617</v>
      </c>
    </row>
    <row r="19" spans="1:4" ht="14.5" x14ac:dyDescent="0.35">
      <c r="A19" s="2">
        <v>45498</v>
      </c>
      <c r="B19">
        <v>67.05</v>
      </c>
      <c r="C19" s="12">
        <f t="shared" si="0"/>
        <v>100</v>
      </c>
      <c r="D19" s="12">
        <f t="shared" si="1"/>
        <v>100</v>
      </c>
    </row>
    <row r="20" spans="1:4" ht="14.5" x14ac:dyDescent="0.35">
      <c r="A20" s="2">
        <v>45501</v>
      </c>
      <c r="B20">
        <v>66.83</v>
      </c>
      <c r="C20" s="12">
        <f t="shared" si="0"/>
        <v>94.786729857819935</v>
      </c>
      <c r="D20" s="12">
        <f t="shared" si="1"/>
        <v>98.262243285939974</v>
      </c>
    </row>
    <row r="21" spans="1:4" ht="14.5" x14ac:dyDescent="0.35">
      <c r="A21" s="2">
        <v>45502</v>
      </c>
      <c r="B21">
        <v>67.680000000000007</v>
      </c>
      <c r="C21" s="12">
        <f t="shared" si="0"/>
        <v>100</v>
      </c>
      <c r="D21" s="12">
        <f t="shared" si="1"/>
        <v>98.262243285939974</v>
      </c>
    </row>
    <row r="22" spans="1:4" ht="14.5" x14ac:dyDescent="0.35">
      <c r="A22" s="2">
        <v>45503</v>
      </c>
      <c r="B22">
        <v>66.739999999999995</v>
      </c>
      <c r="C22" s="12">
        <f t="shared" si="0"/>
        <v>77.985948477751535</v>
      </c>
      <c r="D22" s="12">
        <f t="shared" si="1"/>
        <v>90.924226111857152</v>
      </c>
    </row>
    <row r="23" spans="1:4" ht="14.5" x14ac:dyDescent="0.35">
      <c r="A23" s="2">
        <v>45504</v>
      </c>
      <c r="B23">
        <v>67.959999999999994</v>
      </c>
      <c r="C23" s="12">
        <f t="shared" si="0"/>
        <v>100</v>
      </c>
      <c r="D23" s="12">
        <f t="shared" si="1"/>
        <v>92.661982825917178</v>
      </c>
    </row>
    <row r="24" spans="1:4" ht="14.5" x14ac:dyDescent="0.35">
      <c r="A24" s="2">
        <v>45505</v>
      </c>
      <c r="B24">
        <v>69.33</v>
      </c>
      <c r="C24" s="12">
        <f t="shared" si="0"/>
        <v>100</v>
      </c>
      <c r="D24" s="12">
        <f t="shared" si="1"/>
        <v>92.661982825917178</v>
      </c>
    </row>
    <row r="25" spans="1:4" ht="14.5" x14ac:dyDescent="0.35">
      <c r="A25" s="2">
        <v>45508</v>
      </c>
      <c r="B25">
        <v>68.099999999999994</v>
      </c>
      <c r="C25" s="12">
        <f t="shared" si="0"/>
        <v>73.0263157894736</v>
      </c>
      <c r="D25" s="12">
        <f t="shared" si="1"/>
        <v>91.008771929824533</v>
      </c>
    </row>
    <row r="26" spans="1:4" ht="14.5" x14ac:dyDescent="0.35">
      <c r="A26" s="2">
        <v>45509</v>
      </c>
      <c r="B26">
        <v>68.05</v>
      </c>
      <c r="C26" s="12">
        <f t="shared" si="0"/>
        <v>71.929824561403493</v>
      </c>
      <c r="D26" s="12">
        <f t="shared" si="1"/>
        <v>81.652046783625693</v>
      </c>
    </row>
    <row r="27" spans="1:4" ht="14.5" x14ac:dyDescent="0.35">
      <c r="A27" s="2">
        <v>45510</v>
      </c>
      <c r="B27">
        <v>68.459999999999994</v>
      </c>
      <c r="C27" s="12">
        <f t="shared" si="0"/>
        <v>80.92105263157886</v>
      </c>
      <c r="D27" s="12">
        <f t="shared" si="1"/>
        <v>75.292397660818651</v>
      </c>
    </row>
    <row r="28" spans="1:4" ht="14.5" x14ac:dyDescent="0.35">
      <c r="A28" s="2">
        <v>45511</v>
      </c>
      <c r="B28">
        <v>68.73</v>
      </c>
      <c r="C28" s="12">
        <f t="shared" si="0"/>
        <v>86.842105263158032</v>
      </c>
      <c r="D28" s="12">
        <f t="shared" si="1"/>
        <v>79.897660818713462</v>
      </c>
    </row>
    <row r="29" spans="1:4" ht="14.5" x14ac:dyDescent="0.35">
      <c r="A29" s="2">
        <v>45512</v>
      </c>
      <c r="B29">
        <v>68.680000000000007</v>
      </c>
      <c r="C29" s="12">
        <f t="shared" si="0"/>
        <v>85.125858123570012</v>
      </c>
      <c r="D29" s="12">
        <f t="shared" si="1"/>
        <v>84.296338672768968</v>
      </c>
    </row>
    <row r="30" spans="1:4" ht="14.5" x14ac:dyDescent="0.35">
      <c r="A30" s="2">
        <v>45515</v>
      </c>
      <c r="B30">
        <v>68.17</v>
      </c>
      <c r="C30" s="12">
        <f t="shared" si="0"/>
        <v>67.045454545454604</v>
      </c>
      <c r="D30" s="12">
        <f t="shared" si="1"/>
        <v>79.671139310727554</v>
      </c>
    </row>
    <row r="31" spans="1:4" ht="14.5" x14ac:dyDescent="0.35">
      <c r="A31" s="2">
        <v>45516</v>
      </c>
      <c r="B31">
        <v>68.459999999999994</v>
      </c>
      <c r="C31" s="12">
        <f t="shared" si="0"/>
        <v>73.312883435582719</v>
      </c>
      <c r="D31" s="12">
        <f t="shared" si="1"/>
        <v>75.161398701535788</v>
      </c>
    </row>
    <row r="32" spans="1:4" ht="14.5" x14ac:dyDescent="0.35">
      <c r="A32" s="2">
        <v>45517</v>
      </c>
      <c r="B32">
        <v>68.58</v>
      </c>
      <c r="C32" s="12">
        <f t="shared" si="0"/>
        <v>71.042471042471078</v>
      </c>
      <c r="D32" s="12">
        <f t="shared" si="1"/>
        <v>70.466936341169472</v>
      </c>
    </row>
    <row r="33" spans="1:4" ht="14.5" x14ac:dyDescent="0.35">
      <c r="A33" s="2">
        <v>45518</v>
      </c>
      <c r="B33">
        <v>68.650000000000006</v>
      </c>
      <c r="C33" s="12">
        <f t="shared" si="0"/>
        <v>73.745173745174071</v>
      </c>
      <c r="D33" s="12">
        <f t="shared" si="1"/>
        <v>72.700176074409299</v>
      </c>
    </row>
    <row r="34" spans="1:4" ht="14.5" x14ac:dyDescent="0.35">
      <c r="A34" s="2">
        <v>45519</v>
      </c>
      <c r="B34">
        <v>69.180000000000007</v>
      </c>
      <c r="C34" s="12">
        <f t="shared" si="0"/>
        <v>94.208494208494542</v>
      </c>
      <c r="D34" s="12">
        <f t="shared" si="1"/>
        <v>79.665379665379888</v>
      </c>
    </row>
    <row r="35" spans="1:4" ht="14.5" x14ac:dyDescent="0.35">
      <c r="A35" s="2">
        <v>45522</v>
      </c>
      <c r="B35">
        <v>68.98</v>
      </c>
      <c r="C35" s="12">
        <f t="shared" si="0"/>
        <v>86.486486486486726</v>
      </c>
      <c r="D35" s="12">
        <f t="shared" si="1"/>
        <v>84.813384813385127</v>
      </c>
    </row>
    <row r="36" spans="1:4" ht="14.5" x14ac:dyDescent="0.35">
      <c r="A36" s="2">
        <v>45523</v>
      </c>
      <c r="B36">
        <v>69.38</v>
      </c>
      <c r="C36" s="12">
        <f t="shared" si="0"/>
        <v>100</v>
      </c>
      <c r="D36" s="12">
        <f t="shared" si="1"/>
        <v>93.564993564993756</v>
      </c>
    </row>
    <row r="37" spans="1:4" ht="14.5" x14ac:dyDescent="0.35">
      <c r="A37" s="2">
        <v>45524</v>
      </c>
      <c r="B37">
        <v>69.569999999999993</v>
      </c>
      <c r="C37" s="12">
        <f t="shared" si="0"/>
        <v>100</v>
      </c>
      <c r="D37" s="12">
        <f t="shared" si="1"/>
        <v>95.495495495495575</v>
      </c>
    </row>
    <row r="38" spans="1:4" ht="14.5" x14ac:dyDescent="0.35">
      <c r="A38" s="2">
        <v>45525</v>
      </c>
      <c r="B38">
        <v>69.33</v>
      </c>
      <c r="C38" s="12">
        <f t="shared" si="0"/>
        <v>84.210526315789764</v>
      </c>
      <c r="D38" s="12">
        <f t="shared" si="1"/>
        <v>94.73684210526325</v>
      </c>
    </row>
    <row r="39" spans="1:4" ht="14.5" x14ac:dyDescent="0.35">
      <c r="A39" s="2">
        <v>45526</v>
      </c>
      <c r="B39">
        <v>69.790000000000006</v>
      </c>
      <c r="C39" s="12">
        <f t="shared" si="0"/>
        <v>100</v>
      </c>
      <c r="D39" s="12">
        <f t="shared" si="1"/>
        <v>94.73684210526325</v>
      </c>
    </row>
    <row r="40" spans="1:4" ht="14.5" x14ac:dyDescent="0.35">
      <c r="A40" s="2">
        <v>45529</v>
      </c>
      <c r="B40">
        <v>70.84</v>
      </c>
      <c r="C40" s="12">
        <f t="shared" si="0"/>
        <v>100</v>
      </c>
      <c r="D40" s="12">
        <f t="shared" si="1"/>
        <v>94.73684210526325</v>
      </c>
    </row>
    <row r="41" spans="1:4" ht="14.5" x14ac:dyDescent="0.35">
      <c r="A41" s="2">
        <v>45530</v>
      </c>
      <c r="B41">
        <v>71.5</v>
      </c>
      <c r="C41" s="12">
        <f t="shared" si="0"/>
        <v>100</v>
      </c>
      <c r="D41" s="12">
        <f t="shared" si="1"/>
        <v>100</v>
      </c>
    </row>
    <row r="42" spans="1:4" ht="14.5" x14ac:dyDescent="0.35">
      <c r="A42" s="2">
        <v>45531</v>
      </c>
      <c r="B42">
        <v>71.75</v>
      </c>
      <c r="C42" s="12">
        <f t="shared" si="0"/>
        <v>100</v>
      </c>
      <c r="D42" s="12">
        <f t="shared" si="1"/>
        <v>100</v>
      </c>
    </row>
    <row r="43" spans="1:4" ht="14.5" x14ac:dyDescent="0.35">
      <c r="A43" s="2">
        <v>45532</v>
      </c>
      <c r="B43">
        <v>72.05</v>
      </c>
      <c r="C43" s="12">
        <f t="shared" si="0"/>
        <v>100</v>
      </c>
      <c r="D43" s="12">
        <f t="shared" si="1"/>
        <v>100</v>
      </c>
    </row>
    <row r="44" spans="1:4" ht="14.5" x14ac:dyDescent="0.35">
      <c r="A44" s="2">
        <v>45533</v>
      </c>
      <c r="B44">
        <v>72.47</v>
      </c>
      <c r="C44" s="12">
        <f t="shared" si="0"/>
        <v>100</v>
      </c>
      <c r="D44" s="12">
        <f t="shared" si="1"/>
        <v>100</v>
      </c>
    </row>
    <row r="45" spans="1:4" ht="14.5" x14ac:dyDescent="0.35">
      <c r="A45" s="2">
        <v>45537</v>
      </c>
      <c r="B45">
        <v>73.010000000000005</v>
      </c>
      <c r="C45" s="12">
        <f t="shared" si="0"/>
        <v>100</v>
      </c>
      <c r="D45" s="12">
        <f t="shared" si="1"/>
        <v>100</v>
      </c>
    </row>
    <row r="46" spans="1:4" ht="14.5" x14ac:dyDescent="0.35">
      <c r="A46" s="2">
        <v>45538</v>
      </c>
      <c r="B46">
        <v>72.56</v>
      </c>
      <c r="C46" s="12">
        <f t="shared" si="0"/>
        <v>89.678899082568748</v>
      </c>
      <c r="D46" s="12">
        <f t="shared" si="1"/>
        <v>96.559633027522921</v>
      </c>
    </row>
    <row r="47" spans="1:4" ht="14.5" x14ac:dyDescent="0.35">
      <c r="A47" s="2">
        <v>45539</v>
      </c>
      <c r="B47">
        <v>71.17</v>
      </c>
      <c r="C47" s="12">
        <f t="shared" si="0"/>
        <v>54.342431761786528</v>
      </c>
      <c r="D47" s="12">
        <f t="shared" si="1"/>
        <v>81.340443614785102</v>
      </c>
    </row>
    <row r="48" spans="1:4" ht="14.5" x14ac:dyDescent="0.35">
      <c r="A48" s="2">
        <v>45540</v>
      </c>
      <c r="B48">
        <v>71.14</v>
      </c>
      <c r="C48" s="12">
        <f t="shared" si="0"/>
        <v>53.598014888337367</v>
      </c>
      <c r="D48" s="12">
        <f t="shared" si="1"/>
        <v>65.873115244230874</v>
      </c>
    </row>
    <row r="49" spans="1:4" ht="14.5" x14ac:dyDescent="0.35">
      <c r="A49" s="2">
        <v>45543</v>
      </c>
      <c r="B49">
        <v>71.849999999999994</v>
      </c>
      <c r="C49" s="12">
        <f t="shared" si="0"/>
        <v>68.478260869564977</v>
      </c>
      <c r="D49" s="12">
        <f t="shared" si="1"/>
        <v>58.806235839896296</v>
      </c>
    </row>
    <row r="50" spans="1:4" ht="14.5" x14ac:dyDescent="0.35">
      <c r="A50" s="2">
        <v>45544</v>
      </c>
      <c r="B50">
        <v>71.55</v>
      </c>
      <c r="C50" s="12">
        <f t="shared" si="0"/>
        <v>60.326086956521593</v>
      </c>
      <c r="D50" s="12">
        <f t="shared" si="1"/>
        <v>60.800787571474643</v>
      </c>
    </row>
    <row r="51" spans="1:4" ht="14.5" x14ac:dyDescent="0.35">
      <c r="A51" s="2">
        <v>45545</v>
      </c>
      <c r="B51">
        <v>71.08</v>
      </c>
      <c r="C51" s="12">
        <f t="shared" si="0"/>
        <v>47.554347826086868</v>
      </c>
      <c r="D51" s="12">
        <f t="shared" si="1"/>
        <v>58.786231884057806</v>
      </c>
    </row>
    <row r="52" spans="1:4" ht="14.5" x14ac:dyDescent="0.35">
      <c r="A52" s="2">
        <v>45546</v>
      </c>
      <c r="B52">
        <v>71.23</v>
      </c>
      <c r="C52" s="12">
        <f t="shared" si="0"/>
        <v>44.720496894409884</v>
      </c>
      <c r="D52" s="12">
        <f t="shared" si="1"/>
        <v>50.866977225672777</v>
      </c>
    </row>
    <row r="53" spans="1:4" ht="14.5" x14ac:dyDescent="0.35">
      <c r="A53" s="2">
        <v>45547</v>
      </c>
      <c r="B53">
        <v>71.41</v>
      </c>
      <c r="C53" s="12">
        <f t="shared" si="0"/>
        <v>26.267281105990449</v>
      </c>
      <c r="D53" s="12">
        <f t="shared" si="1"/>
        <v>39.5140419421624</v>
      </c>
    </row>
    <row r="54" spans="1:4" ht="14.5" x14ac:dyDescent="0.35">
      <c r="A54" s="2">
        <v>45550</v>
      </c>
      <c r="B54">
        <v>72.099999999999994</v>
      </c>
      <c r="C54" s="12">
        <f t="shared" si="0"/>
        <v>52.849740932642099</v>
      </c>
      <c r="D54" s="12">
        <f t="shared" si="1"/>
        <v>41.279172977680815</v>
      </c>
    </row>
    <row r="55" spans="1:4" ht="14.5" x14ac:dyDescent="0.35">
      <c r="A55" s="2">
        <v>45551</v>
      </c>
      <c r="B55">
        <v>71.8</v>
      </c>
      <c r="C55" s="12">
        <f t="shared" si="0"/>
        <v>37.305699481865098</v>
      </c>
      <c r="D55" s="12">
        <f t="shared" si="1"/>
        <v>38.80757384016588</v>
      </c>
    </row>
    <row r="56" spans="1:4" ht="14.5" x14ac:dyDescent="0.35">
      <c r="A56" s="2">
        <v>45552</v>
      </c>
      <c r="B56">
        <v>71.75</v>
      </c>
      <c r="C56" s="12">
        <f t="shared" si="0"/>
        <v>34.715025906735718</v>
      </c>
      <c r="D56" s="12">
        <f t="shared" si="1"/>
        <v>41.623488773747638</v>
      </c>
    </row>
    <row r="57" spans="1:4" ht="14.5" x14ac:dyDescent="0.35">
      <c r="A57" s="2">
        <v>45553</v>
      </c>
      <c r="B57">
        <v>70.62</v>
      </c>
      <c r="C57" s="12">
        <f t="shared" si="0"/>
        <v>0</v>
      </c>
      <c r="D57" s="12">
        <f t="shared" si="1"/>
        <v>24.006908462866942</v>
      </c>
    </row>
    <row r="58" spans="1:4" ht="14.5" x14ac:dyDescent="0.35">
      <c r="A58" s="2">
        <v>45554</v>
      </c>
      <c r="B58">
        <v>71.64</v>
      </c>
      <c r="C58" s="12">
        <f t="shared" si="0"/>
        <v>42.677824267782249</v>
      </c>
      <c r="D58" s="12">
        <f t="shared" si="1"/>
        <v>25.797616724839326</v>
      </c>
    </row>
    <row r="59" spans="1:4" ht="14.5" x14ac:dyDescent="0.35">
      <c r="A59" s="2">
        <v>45557</v>
      </c>
      <c r="B59">
        <v>71.73</v>
      </c>
      <c r="C59" s="12">
        <f t="shared" si="0"/>
        <v>57.216494845360863</v>
      </c>
      <c r="D59" s="12">
        <f t="shared" si="1"/>
        <v>33.298106371047702</v>
      </c>
    </row>
    <row r="60" spans="1:4" ht="14.5" x14ac:dyDescent="0.35">
      <c r="A60" s="2">
        <v>45558</v>
      </c>
      <c r="B60">
        <v>71.33</v>
      </c>
      <c r="C60" s="12">
        <f t="shared" si="0"/>
        <v>47.972972972972883</v>
      </c>
      <c r="D60" s="12">
        <f t="shared" si="1"/>
        <v>49.28909736203866</v>
      </c>
    </row>
    <row r="61" spans="1:4" ht="14.5" x14ac:dyDescent="0.35">
      <c r="A61" s="2">
        <v>45559</v>
      </c>
      <c r="B61">
        <v>71.45</v>
      </c>
      <c r="C61" s="12">
        <f t="shared" si="0"/>
        <v>56.081081081081351</v>
      </c>
      <c r="D61" s="12">
        <f t="shared" si="1"/>
        <v>53.756849633138366</v>
      </c>
    </row>
    <row r="62" spans="1:4" ht="14.5" x14ac:dyDescent="0.35">
      <c r="A62" s="2">
        <v>45560</v>
      </c>
      <c r="B62">
        <v>71.400000000000006</v>
      </c>
      <c r="C62" s="12">
        <f t="shared" si="0"/>
        <v>52.702702702703142</v>
      </c>
      <c r="D62" s="12">
        <f t="shared" si="1"/>
        <v>52.252252252252454</v>
      </c>
    </row>
    <row r="63" spans="1:4" ht="14.5" x14ac:dyDescent="0.35">
      <c r="A63" s="2">
        <v>45561</v>
      </c>
      <c r="B63">
        <v>71.790000000000006</v>
      </c>
      <c r="C63" s="12">
        <f t="shared" si="0"/>
        <v>79.054054054054717</v>
      </c>
      <c r="D63" s="12">
        <f t="shared" si="1"/>
        <v>62.61261261261307</v>
      </c>
    </row>
    <row r="64" spans="1:4" ht="14.5" x14ac:dyDescent="0.35">
      <c r="A64" s="2">
        <v>45564</v>
      </c>
      <c r="B64">
        <v>71.86</v>
      </c>
      <c r="C64" s="12">
        <f t="shared" si="0"/>
        <v>83.783783783784017</v>
      </c>
      <c r="D64" s="12">
        <f t="shared" si="1"/>
        <v>71.846846846847299</v>
      </c>
    </row>
    <row r="65" spans="1:4" ht="14.5" x14ac:dyDescent="0.35">
      <c r="A65" s="2">
        <v>45565</v>
      </c>
      <c r="B65">
        <v>71.709999999999994</v>
      </c>
      <c r="C65" s="12">
        <f t="shared" si="0"/>
        <v>73.648648648648432</v>
      </c>
      <c r="D65" s="12">
        <f t="shared" si="1"/>
        <v>78.828828828829046</v>
      </c>
    </row>
    <row r="66" spans="1:4" ht="14.5" x14ac:dyDescent="0.35">
      <c r="A66" s="2">
        <v>45566</v>
      </c>
      <c r="B66">
        <v>71.010000000000005</v>
      </c>
      <c r="C66" s="12">
        <f t="shared" si="0"/>
        <v>26.351351351351571</v>
      </c>
      <c r="D66" s="12">
        <f t="shared" si="1"/>
        <v>61.261261261261346</v>
      </c>
    </row>
    <row r="67" spans="1:4" ht="14.5" x14ac:dyDescent="0.35">
      <c r="A67" s="2">
        <v>45567</v>
      </c>
      <c r="B67">
        <v>70.52</v>
      </c>
      <c r="C67" s="12">
        <f t="shared" si="0"/>
        <v>0</v>
      </c>
      <c r="D67" s="12">
        <f t="shared" si="1"/>
        <v>33.333333333333336</v>
      </c>
    </row>
    <row r="68" spans="1:4" ht="14.5" x14ac:dyDescent="0.35">
      <c r="A68" s="2">
        <v>45568</v>
      </c>
      <c r="B68">
        <v>70.17</v>
      </c>
      <c r="C68" s="12">
        <f t="shared" si="0"/>
        <v>0</v>
      </c>
      <c r="D68" s="12">
        <f t="shared" si="1"/>
        <v>8.783783783783857</v>
      </c>
    </row>
    <row r="69" spans="1:4" ht="14.5" x14ac:dyDescent="0.35">
      <c r="A69" s="2">
        <v>45571</v>
      </c>
      <c r="B69">
        <v>69.010000000000005</v>
      </c>
      <c r="C69" s="12">
        <f t="shared" si="0"/>
        <v>0</v>
      </c>
      <c r="D69" s="12">
        <f t="shared" si="1"/>
        <v>0</v>
      </c>
    </row>
    <row r="70" spans="1:4" ht="14.5" x14ac:dyDescent="0.35">
      <c r="A70" s="2">
        <v>45572</v>
      </c>
      <c r="B70">
        <v>69.180000000000007</v>
      </c>
      <c r="C70" s="12">
        <f t="shared" si="0"/>
        <v>5.9649122807018262</v>
      </c>
      <c r="D70" s="12">
        <f t="shared" si="1"/>
        <v>1.9883040935672753</v>
      </c>
    </row>
    <row r="71" spans="1:4" ht="14.5" x14ac:dyDescent="0.35">
      <c r="A71" s="2">
        <v>45573</v>
      </c>
      <c r="B71">
        <v>69.569999999999993</v>
      </c>
      <c r="C71" s="12">
        <f t="shared" si="0"/>
        <v>19.649122807017164</v>
      </c>
      <c r="D71" s="12">
        <f t="shared" si="1"/>
        <v>8.538011695906329</v>
      </c>
    </row>
    <row r="72" spans="1:4" ht="14.5" x14ac:dyDescent="0.35">
      <c r="A72" s="2">
        <v>45574</v>
      </c>
      <c r="B72">
        <v>69.25</v>
      </c>
      <c r="C72" s="12">
        <f t="shared" si="0"/>
        <v>8.4210526315787853</v>
      </c>
      <c r="D72" s="12">
        <f t="shared" si="1"/>
        <v>11.345029239765926</v>
      </c>
    </row>
    <row r="73" spans="1:4" ht="14.5" x14ac:dyDescent="0.35">
      <c r="A73" s="2">
        <v>45575</v>
      </c>
      <c r="B73">
        <v>69.569999999999993</v>
      </c>
      <c r="C73" s="12">
        <f t="shared" si="0"/>
        <v>19.649122807017164</v>
      </c>
      <c r="D73" s="12">
        <f t="shared" si="1"/>
        <v>15.906432748537705</v>
      </c>
    </row>
    <row r="74" spans="1:4" ht="14.5" x14ac:dyDescent="0.35">
      <c r="A74" s="2">
        <v>45578</v>
      </c>
      <c r="B74">
        <v>70.34</v>
      </c>
      <c r="C74" s="12">
        <f t="shared" si="0"/>
        <v>46.6666666666667</v>
      </c>
      <c r="D74" s="12">
        <f t="shared" si="1"/>
        <v>24.912280701754216</v>
      </c>
    </row>
    <row r="75" spans="1:4" ht="14.5" x14ac:dyDescent="0.35">
      <c r="A75" s="2">
        <v>45579</v>
      </c>
      <c r="B75">
        <v>70.34</v>
      </c>
      <c r="C75" s="12">
        <f t="shared" si="0"/>
        <v>46.6666666666667</v>
      </c>
      <c r="D75" s="12">
        <f t="shared" si="1"/>
        <v>37.66081871345019</v>
      </c>
    </row>
    <row r="76" spans="1:4" ht="14.5" x14ac:dyDescent="0.35">
      <c r="A76" s="2">
        <v>45580</v>
      </c>
      <c r="B76">
        <v>70.569999999999993</v>
      </c>
      <c r="C76" s="12">
        <f t="shared" si="0"/>
        <v>54.736842105262852</v>
      </c>
      <c r="D76" s="12">
        <f t="shared" si="1"/>
        <v>49.356725146198755</v>
      </c>
    </row>
    <row r="77" spans="1:4" ht="14.5" x14ac:dyDescent="0.35">
      <c r="A77" s="2">
        <v>45581</v>
      </c>
      <c r="B77">
        <v>69.900000000000006</v>
      </c>
      <c r="C77" s="12">
        <f t="shared" si="0"/>
        <v>31.228070175438678</v>
      </c>
      <c r="D77" s="12">
        <f t="shared" si="1"/>
        <v>44.210526315789416</v>
      </c>
    </row>
    <row r="78" spans="1:4" ht="14.5" x14ac:dyDescent="0.35">
      <c r="A78" s="2">
        <v>45582</v>
      </c>
      <c r="B78">
        <v>70.44</v>
      </c>
      <c r="C78" s="12">
        <f t="shared" si="0"/>
        <v>52.962962962962912</v>
      </c>
      <c r="D78" s="12">
        <f t="shared" si="1"/>
        <v>46.309291747888146</v>
      </c>
    </row>
    <row r="79" spans="1:4" ht="14.5" x14ac:dyDescent="0.35">
      <c r="A79" s="2">
        <v>45585</v>
      </c>
      <c r="B79">
        <v>69.45</v>
      </c>
      <c r="C79" s="12">
        <f t="shared" ref="C79:C142" si="2">(B79 - MIN(B66:B79)) / (MAX(B66:B79) - MIN(B66:B79)) * 100</f>
        <v>21.999999999999886</v>
      </c>
      <c r="D79" s="12">
        <f t="shared" si="1"/>
        <v>35.397011046133827</v>
      </c>
    </row>
    <row r="80" spans="1:4" ht="14.5" x14ac:dyDescent="0.35">
      <c r="A80" s="2">
        <v>45586</v>
      </c>
      <c r="B80">
        <v>69.45</v>
      </c>
      <c r="C80" s="12">
        <f t="shared" si="2"/>
        <v>28.205128205128275</v>
      </c>
      <c r="D80" s="12">
        <f t="shared" si="1"/>
        <v>34.38936372269702</v>
      </c>
    </row>
    <row r="81" spans="1:4" ht="14.5" x14ac:dyDescent="0.35">
      <c r="A81" s="2">
        <v>45587</v>
      </c>
      <c r="B81">
        <v>68.010000000000005</v>
      </c>
      <c r="C81" s="12">
        <f t="shared" si="2"/>
        <v>0</v>
      </c>
      <c r="D81" s="12">
        <f t="shared" ref="D81:D144" si="3">AVERAGE(C79:C81)</f>
        <v>16.735042735042722</v>
      </c>
    </row>
    <row r="82" spans="1:4" ht="14.5" x14ac:dyDescent="0.35">
      <c r="A82" s="2">
        <v>45588</v>
      </c>
      <c r="B82">
        <v>67.3</v>
      </c>
      <c r="C82" s="12">
        <f t="shared" si="2"/>
        <v>0</v>
      </c>
      <c r="D82" s="12">
        <f t="shared" si="3"/>
        <v>9.4017094017094252</v>
      </c>
    </row>
    <row r="83" spans="1:4" ht="14.5" x14ac:dyDescent="0.35">
      <c r="A83" s="2">
        <v>45589</v>
      </c>
      <c r="B83">
        <v>66.92</v>
      </c>
      <c r="C83" s="12">
        <f t="shared" si="2"/>
        <v>0</v>
      </c>
      <c r="D83" s="12">
        <f t="shared" si="3"/>
        <v>0</v>
      </c>
    </row>
    <row r="84" spans="1:4" ht="14.5" x14ac:dyDescent="0.35">
      <c r="A84" s="2">
        <v>45593</v>
      </c>
      <c r="B84">
        <v>66.67</v>
      </c>
      <c r="C84" s="12">
        <f t="shared" si="2"/>
        <v>0</v>
      </c>
      <c r="D84" s="12">
        <f t="shared" si="3"/>
        <v>0</v>
      </c>
    </row>
    <row r="85" spans="1:4" ht="14.5" x14ac:dyDescent="0.35">
      <c r="A85" s="2">
        <v>45594</v>
      </c>
      <c r="B85">
        <v>65.56</v>
      </c>
      <c r="C85" s="12">
        <f t="shared" si="2"/>
        <v>0</v>
      </c>
      <c r="D85" s="12">
        <f t="shared" si="3"/>
        <v>0</v>
      </c>
    </row>
    <row r="86" spans="1:4" ht="14.5" x14ac:dyDescent="0.35">
      <c r="A86" s="2">
        <v>45595</v>
      </c>
      <c r="B86">
        <v>65.92</v>
      </c>
      <c r="C86" s="12">
        <f t="shared" si="2"/>
        <v>7.1856287425149716</v>
      </c>
      <c r="D86" s="12">
        <f t="shared" si="3"/>
        <v>2.395209580838324</v>
      </c>
    </row>
    <row r="87" spans="1:4" ht="14.5" x14ac:dyDescent="0.35">
      <c r="A87" s="2">
        <v>45596</v>
      </c>
      <c r="B87">
        <v>65.31</v>
      </c>
      <c r="C87" s="12">
        <f t="shared" si="2"/>
        <v>0</v>
      </c>
      <c r="D87" s="12">
        <f t="shared" si="3"/>
        <v>2.395209580838324</v>
      </c>
    </row>
    <row r="88" spans="1:4" ht="14.5" x14ac:dyDescent="0.35">
      <c r="A88" s="2">
        <v>45597</v>
      </c>
      <c r="B88">
        <v>65.010000000000005</v>
      </c>
      <c r="C88" s="12">
        <f t="shared" si="2"/>
        <v>0</v>
      </c>
      <c r="D88" s="12">
        <f t="shared" si="3"/>
        <v>2.395209580838324</v>
      </c>
    </row>
    <row r="89" spans="1:4" ht="14.5" x14ac:dyDescent="0.35">
      <c r="A89" s="2">
        <v>45600</v>
      </c>
      <c r="B89">
        <v>65.11</v>
      </c>
      <c r="C89" s="12">
        <f t="shared" si="2"/>
        <v>1.7985611510790385</v>
      </c>
      <c r="D89" s="12">
        <f t="shared" si="3"/>
        <v>0.59952038369301286</v>
      </c>
    </row>
    <row r="90" spans="1:4" ht="14.5" x14ac:dyDescent="0.35">
      <c r="A90" s="2">
        <v>45601</v>
      </c>
      <c r="B90">
        <v>65.37</v>
      </c>
      <c r="C90" s="12">
        <f t="shared" si="2"/>
        <v>6.6298342541436446</v>
      </c>
      <c r="D90" s="12">
        <f t="shared" si="3"/>
        <v>2.8094651350742281</v>
      </c>
    </row>
    <row r="91" spans="1:4" ht="14.5" x14ac:dyDescent="0.35">
      <c r="A91" s="2">
        <v>45602</v>
      </c>
      <c r="B91">
        <v>63.7</v>
      </c>
      <c r="C91" s="12">
        <f t="shared" si="2"/>
        <v>0</v>
      </c>
      <c r="D91" s="12">
        <f t="shared" si="3"/>
        <v>2.8094651350742281</v>
      </c>
    </row>
    <row r="92" spans="1:4" ht="14.5" x14ac:dyDescent="0.35">
      <c r="A92" s="2">
        <v>45603</v>
      </c>
      <c r="B92">
        <v>63.66</v>
      </c>
      <c r="C92" s="12">
        <f t="shared" si="2"/>
        <v>0</v>
      </c>
      <c r="D92" s="12">
        <f t="shared" si="3"/>
        <v>2.2099447513812147</v>
      </c>
    </row>
    <row r="93" spans="1:4" ht="14.5" x14ac:dyDescent="0.35">
      <c r="A93" s="2">
        <v>45604</v>
      </c>
      <c r="B93">
        <v>63.92</v>
      </c>
      <c r="C93" s="12">
        <f t="shared" si="2"/>
        <v>4.4905008635579415</v>
      </c>
      <c r="D93" s="12">
        <f t="shared" si="3"/>
        <v>1.4968336211859805</v>
      </c>
    </row>
    <row r="94" spans="1:4" ht="14.5" x14ac:dyDescent="0.35">
      <c r="A94" s="2">
        <v>45607</v>
      </c>
      <c r="B94">
        <v>63.36</v>
      </c>
      <c r="C94" s="12">
        <f t="shared" si="2"/>
        <v>0</v>
      </c>
      <c r="D94" s="12">
        <f t="shared" si="3"/>
        <v>1.4968336211859805</v>
      </c>
    </row>
    <row r="95" spans="1:4" ht="14.5" x14ac:dyDescent="0.35">
      <c r="A95" s="2">
        <v>45608</v>
      </c>
      <c r="B95">
        <v>63.2</v>
      </c>
      <c r="C95" s="12">
        <f t="shared" si="2"/>
        <v>0</v>
      </c>
      <c r="D95" s="12">
        <f t="shared" si="3"/>
        <v>1.4968336211859805</v>
      </c>
    </row>
    <row r="96" spans="1:4" ht="14.5" x14ac:dyDescent="0.35">
      <c r="A96" s="2">
        <v>45609</v>
      </c>
      <c r="B96">
        <v>63</v>
      </c>
      <c r="C96" s="12">
        <f t="shared" si="2"/>
        <v>0</v>
      </c>
      <c r="D96" s="12">
        <f t="shared" si="3"/>
        <v>0</v>
      </c>
    </row>
    <row r="97" spans="1:4" ht="14.5" x14ac:dyDescent="0.35">
      <c r="A97" s="2">
        <v>45610</v>
      </c>
      <c r="B97">
        <v>62.55</v>
      </c>
      <c r="C97" s="12">
        <f t="shared" si="2"/>
        <v>0</v>
      </c>
      <c r="D97" s="12">
        <f t="shared" si="3"/>
        <v>0</v>
      </c>
    </row>
    <row r="98" spans="1:4" ht="14.5" x14ac:dyDescent="0.35">
      <c r="A98" s="2">
        <v>45611</v>
      </c>
      <c r="B98">
        <v>61.74</v>
      </c>
      <c r="C98" s="12">
        <f t="shared" si="2"/>
        <v>0</v>
      </c>
      <c r="D98" s="12">
        <f t="shared" si="3"/>
        <v>0</v>
      </c>
    </row>
    <row r="99" spans="1:4" ht="14.5" x14ac:dyDescent="0.35">
      <c r="A99" s="2">
        <v>45614</v>
      </c>
      <c r="B99">
        <v>61.86</v>
      </c>
      <c r="C99" s="12">
        <f t="shared" si="2"/>
        <v>2.8708133971291256</v>
      </c>
      <c r="D99" s="12">
        <f t="shared" si="3"/>
        <v>0.95693779904304188</v>
      </c>
    </row>
    <row r="100" spans="1:4" ht="14.5" x14ac:dyDescent="0.35">
      <c r="A100" s="2">
        <v>45615</v>
      </c>
      <c r="B100">
        <v>62.59</v>
      </c>
      <c r="C100" s="12">
        <f t="shared" si="2"/>
        <v>23.415977961432528</v>
      </c>
      <c r="D100" s="12">
        <f t="shared" si="3"/>
        <v>8.7622637861872175</v>
      </c>
    </row>
    <row r="101" spans="1:4" ht="14.5" x14ac:dyDescent="0.35">
      <c r="A101" s="2">
        <v>45616</v>
      </c>
      <c r="B101">
        <v>62.99</v>
      </c>
      <c r="C101" s="12">
        <f t="shared" si="2"/>
        <v>34.435261707988957</v>
      </c>
      <c r="D101" s="12">
        <f t="shared" si="3"/>
        <v>20.240684355516873</v>
      </c>
    </row>
    <row r="102" spans="1:4" ht="14.5" x14ac:dyDescent="0.35">
      <c r="A102" s="2">
        <v>45617</v>
      </c>
      <c r="B102">
        <v>63.76</v>
      </c>
      <c r="C102" s="12">
        <f t="shared" si="2"/>
        <v>55.647382920110047</v>
      </c>
      <c r="D102" s="12">
        <f t="shared" si="3"/>
        <v>37.83287419651051</v>
      </c>
    </row>
    <row r="103" spans="1:4" ht="14.5" x14ac:dyDescent="0.35">
      <c r="A103" s="2">
        <v>45618</v>
      </c>
      <c r="B103">
        <v>63.92</v>
      </c>
      <c r="C103" s="12">
        <f t="shared" si="2"/>
        <v>60.055096418732731</v>
      </c>
      <c r="D103" s="12">
        <f t="shared" si="3"/>
        <v>50.045913682277245</v>
      </c>
    </row>
    <row r="104" spans="1:4" ht="14.5" x14ac:dyDescent="0.35">
      <c r="A104" s="2">
        <v>45621</v>
      </c>
      <c r="B104">
        <v>64.38</v>
      </c>
      <c r="C104" s="12">
        <f t="shared" si="2"/>
        <v>100</v>
      </c>
      <c r="D104" s="12">
        <f t="shared" si="3"/>
        <v>71.900826446280931</v>
      </c>
    </row>
    <row r="105" spans="1:4" ht="14.5" x14ac:dyDescent="0.35">
      <c r="A105" s="2">
        <v>45622</v>
      </c>
      <c r="B105">
        <v>64.55</v>
      </c>
      <c r="C105" s="12">
        <f t="shared" si="2"/>
        <v>100</v>
      </c>
      <c r="D105" s="12">
        <f t="shared" si="3"/>
        <v>86.685032139577572</v>
      </c>
    </row>
    <row r="106" spans="1:4" ht="14.5" x14ac:dyDescent="0.35">
      <c r="A106" s="2">
        <v>45623</v>
      </c>
      <c r="B106">
        <v>64.430000000000007</v>
      </c>
      <c r="C106" s="12">
        <f t="shared" si="2"/>
        <v>95.729537366548385</v>
      </c>
      <c r="D106" s="12">
        <f t="shared" si="3"/>
        <v>98.576512455516124</v>
      </c>
    </row>
    <row r="107" spans="1:4" ht="14.5" x14ac:dyDescent="0.35">
      <c r="A107" s="2">
        <v>45625</v>
      </c>
      <c r="B107">
        <v>64.08</v>
      </c>
      <c r="C107" s="12">
        <f t="shared" si="2"/>
        <v>83.27402135231317</v>
      </c>
      <c r="D107" s="12">
        <f t="shared" si="3"/>
        <v>93.001186239620509</v>
      </c>
    </row>
    <row r="108" spans="1:4" ht="14.5" x14ac:dyDescent="0.35">
      <c r="A108" s="2">
        <v>45628</v>
      </c>
      <c r="B108">
        <v>63.65</v>
      </c>
      <c r="C108" s="12">
        <f t="shared" si="2"/>
        <v>67.971530249110316</v>
      </c>
      <c r="D108" s="12">
        <f t="shared" si="3"/>
        <v>82.325029655990619</v>
      </c>
    </row>
    <row r="109" spans="1:4" ht="14.5" x14ac:dyDescent="0.35">
      <c r="A109" s="2">
        <v>45629</v>
      </c>
      <c r="B109">
        <v>63.52</v>
      </c>
      <c r="C109" s="12">
        <f t="shared" si="2"/>
        <v>63.345195729537515</v>
      </c>
      <c r="D109" s="12">
        <f t="shared" si="3"/>
        <v>71.530249110320327</v>
      </c>
    </row>
    <row r="110" spans="1:4" ht="14.5" x14ac:dyDescent="0.35">
      <c r="A110" s="2">
        <v>45630</v>
      </c>
      <c r="B110">
        <v>62.21</v>
      </c>
      <c r="C110" s="12">
        <f t="shared" si="2"/>
        <v>16.725978647686819</v>
      </c>
      <c r="D110" s="12">
        <f t="shared" si="3"/>
        <v>49.34756820877822</v>
      </c>
    </row>
    <row r="111" spans="1:4" ht="14.5" x14ac:dyDescent="0.35">
      <c r="A111" s="2">
        <v>45631</v>
      </c>
      <c r="B111">
        <v>62.92</v>
      </c>
      <c r="C111" s="12">
        <f t="shared" si="2"/>
        <v>41.992882562277643</v>
      </c>
      <c r="D111" s="12">
        <f t="shared" si="3"/>
        <v>40.688018979833991</v>
      </c>
    </row>
    <row r="112" spans="1:4" ht="14.5" x14ac:dyDescent="0.35">
      <c r="A112" s="2">
        <v>45632</v>
      </c>
      <c r="B112">
        <v>62.53</v>
      </c>
      <c r="C112" s="12">
        <f t="shared" si="2"/>
        <v>24.907063197026108</v>
      </c>
      <c r="D112" s="12">
        <f t="shared" si="3"/>
        <v>27.87530813566352</v>
      </c>
    </row>
    <row r="113" spans="1:4" ht="14.5" x14ac:dyDescent="0.35">
      <c r="A113" s="2">
        <v>45635</v>
      </c>
      <c r="B113">
        <v>62.6</v>
      </c>
      <c r="C113" s="12">
        <f t="shared" si="2"/>
        <v>16.666666666666718</v>
      </c>
      <c r="D113" s="12">
        <f t="shared" si="3"/>
        <v>27.855537475323487</v>
      </c>
    </row>
    <row r="114" spans="1:4" ht="14.5" x14ac:dyDescent="0.35">
      <c r="A114" s="2">
        <v>45636</v>
      </c>
      <c r="B114">
        <v>62.91</v>
      </c>
      <c r="C114" s="12">
        <f t="shared" si="2"/>
        <v>29.91452991452978</v>
      </c>
      <c r="D114" s="12">
        <f t="shared" si="3"/>
        <v>23.829419926074205</v>
      </c>
    </row>
    <row r="115" spans="1:4" ht="14.5" x14ac:dyDescent="0.35">
      <c r="A115" s="2">
        <v>45637</v>
      </c>
      <c r="B115">
        <v>62.64</v>
      </c>
      <c r="C115" s="12">
        <f t="shared" si="2"/>
        <v>18.376068376068392</v>
      </c>
      <c r="D115" s="12">
        <f t="shared" si="3"/>
        <v>21.652421652421626</v>
      </c>
    </row>
    <row r="116" spans="1:4" ht="14.5" x14ac:dyDescent="0.35">
      <c r="A116" s="2">
        <v>45638</v>
      </c>
      <c r="B116">
        <v>63.84</v>
      </c>
      <c r="C116" s="12">
        <f t="shared" si="2"/>
        <v>69.658119658119872</v>
      </c>
      <c r="D116" s="12">
        <f t="shared" si="3"/>
        <v>39.316239316239347</v>
      </c>
    </row>
    <row r="117" spans="1:4" ht="14.5" x14ac:dyDescent="0.35">
      <c r="A117" s="2">
        <v>45639</v>
      </c>
      <c r="B117">
        <v>63.12</v>
      </c>
      <c r="C117" s="12">
        <f t="shared" si="2"/>
        <v>38.888888888888808</v>
      </c>
      <c r="D117" s="12">
        <f t="shared" si="3"/>
        <v>42.307692307692356</v>
      </c>
    </row>
    <row r="118" spans="1:4" ht="14.5" x14ac:dyDescent="0.35">
      <c r="A118" s="2">
        <v>45642</v>
      </c>
      <c r="B118">
        <v>62.55</v>
      </c>
      <c r="C118" s="12">
        <f t="shared" si="2"/>
        <v>14.529914529914395</v>
      </c>
      <c r="D118" s="12">
        <f t="shared" si="3"/>
        <v>41.025641025641029</v>
      </c>
    </row>
    <row r="119" spans="1:4" ht="14.5" x14ac:dyDescent="0.35">
      <c r="A119" s="2">
        <v>45643</v>
      </c>
      <c r="B119">
        <v>63.4</v>
      </c>
      <c r="C119" s="12">
        <f t="shared" si="2"/>
        <v>53.603603603603354</v>
      </c>
      <c r="D119" s="12">
        <f t="shared" si="3"/>
        <v>35.67413567413552</v>
      </c>
    </row>
    <row r="120" spans="1:4" ht="14.5" x14ac:dyDescent="0.35">
      <c r="A120" s="2">
        <v>45644</v>
      </c>
      <c r="B120">
        <v>62.85</v>
      </c>
      <c r="C120" s="12">
        <f t="shared" si="2"/>
        <v>34.224598930481356</v>
      </c>
      <c r="D120" s="12">
        <f t="shared" si="3"/>
        <v>34.119372354666375</v>
      </c>
    </row>
    <row r="121" spans="1:4" ht="14.5" x14ac:dyDescent="0.35">
      <c r="A121" s="2">
        <v>45645</v>
      </c>
      <c r="B121">
        <v>62.45</v>
      </c>
      <c r="C121" s="12">
        <f t="shared" si="2"/>
        <v>14.723926380368196</v>
      </c>
      <c r="D121" s="12">
        <f t="shared" si="3"/>
        <v>34.184042971484303</v>
      </c>
    </row>
    <row r="122" spans="1:4" ht="14.5" x14ac:dyDescent="0.35">
      <c r="A122" s="2">
        <v>45646</v>
      </c>
      <c r="B122">
        <v>62.55</v>
      </c>
      <c r="C122" s="12">
        <f t="shared" si="2"/>
        <v>20.858895705521213</v>
      </c>
      <c r="D122" s="12">
        <f t="shared" si="3"/>
        <v>23.269140338790255</v>
      </c>
    </row>
    <row r="123" spans="1:4" ht="14.5" x14ac:dyDescent="0.35">
      <c r="A123" s="2">
        <v>45649</v>
      </c>
      <c r="B123">
        <v>62.38</v>
      </c>
      <c r="C123" s="12">
        <f t="shared" si="2"/>
        <v>10.429447852760825</v>
      </c>
      <c r="D123" s="12">
        <f t="shared" si="3"/>
        <v>15.337423312883411</v>
      </c>
    </row>
    <row r="124" spans="1:4" ht="14.5" x14ac:dyDescent="0.35">
      <c r="A124" s="2">
        <v>45650</v>
      </c>
      <c r="B124">
        <v>62.84</v>
      </c>
      <c r="C124" s="12">
        <f t="shared" si="2"/>
        <v>31.506849315068536</v>
      </c>
      <c r="D124" s="12">
        <f t="shared" si="3"/>
        <v>20.931730957783525</v>
      </c>
    </row>
    <row r="125" spans="1:4" ht="14.5" x14ac:dyDescent="0.35">
      <c r="A125" s="2">
        <v>45652</v>
      </c>
      <c r="B125">
        <v>62.57</v>
      </c>
      <c r="C125" s="12">
        <f t="shared" si="2"/>
        <v>13.013698630136822</v>
      </c>
      <c r="D125" s="12">
        <f t="shared" si="3"/>
        <v>18.316665265988728</v>
      </c>
    </row>
    <row r="126" spans="1:4" ht="14.5" x14ac:dyDescent="0.35">
      <c r="A126" s="2">
        <v>45653</v>
      </c>
      <c r="B126">
        <v>62.45</v>
      </c>
      <c r="C126" s="12">
        <f t="shared" si="2"/>
        <v>4.794520547945222</v>
      </c>
      <c r="D126" s="12">
        <f t="shared" si="3"/>
        <v>16.438356164383524</v>
      </c>
    </row>
    <row r="127" spans="1:4" ht="14.5" x14ac:dyDescent="0.35">
      <c r="A127" s="2">
        <v>45656</v>
      </c>
      <c r="B127">
        <v>62.03</v>
      </c>
      <c r="C127" s="12">
        <f t="shared" si="2"/>
        <v>0</v>
      </c>
      <c r="D127" s="12">
        <f t="shared" si="3"/>
        <v>5.9360730593606812</v>
      </c>
    </row>
    <row r="128" spans="1:4" ht="14.5" x14ac:dyDescent="0.35">
      <c r="A128" s="2">
        <v>45657</v>
      </c>
      <c r="B128">
        <v>62.26</v>
      </c>
      <c r="C128" s="12">
        <f t="shared" si="2"/>
        <v>12.707182320441801</v>
      </c>
      <c r="D128" s="12">
        <f t="shared" si="3"/>
        <v>5.8339009561290069</v>
      </c>
    </row>
    <row r="129" spans="1:4" ht="14.5" x14ac:dyDescent="0.35">
      <c r="A129" s="2">
        <v>45659</v>
      </c>
      <c r="B129">
        <v>61.84</v>
      </c>
      <c r="C129" s="12">
        <f t="shared" si="2"/>
        <v>0</v>
      </c>
      <c r="D129" s="12">
        <f t="shared" si="3"/>
        <v>4.2357274401472669</v>
      </c>
    </row>
    <row r="130" spans="1:4" ht="14.5" x14ac:dyDescent="0.35">
      <c r="A130" s="2">
        <v>45660</v>
      </c>
      <c r="B130">
        <v>61.75</v>
      </c>
      <c r="C130" s="12">
        <f t="shared" si="2"/>
        <v>0</v>
      </c>
      <c r="D130" s="12">
        <f t="shared" si="3"/>
        <v>4.2357274401472669</v>
      </c>
    </row>
    <row r="131" spans="1:4" ht="14.5" x14ac:dyDescent="0.35">
      <c r="A131" s="2">
        <v>45663</v>
      </c>
      <c r="B131">
        <v>60.81</v>
      </c>
      <c r="C131" s="12">
        <f t="shared" si="2"/>
        <v>0</v>
      </c>
      <c r="D131" s="12">
        <f t="shared" si="3"/>
        <v>0</v>
      </c>
    </row>
    <row r="132" spans="1:4" ht="14.5" x14ac:dyDescent="0.35">
      <c r="A132" s="2">
        <v>45664</v>
      </c>
      <c r="B132">
        <v>60.84</v>
      </c>
      <c r="C132" s="12">
        <f t="shared" si="2"/>
        <v>1.1583011583012039</v>
      </c>
      <c r="D132" s="12">
        <f t="shared" si="3"/>
        <v>0.38610038610040132</v>
      </c>
    </row>
    <row r="133" spans="1:4" ht="14.5" x14ac:dyDescent="0.35">
      <c r="A133" s="2">
        <v>45665</v>
      </c>
      <c r="B133">
        <v>61.71</v>
      </c>
      <c r="C133" s="12">
        <f t="shared" si="2"/>
        <v>44.117647058823479</v>
      </c>
      <c r="D133" s="12">
        <f t="shared" si="3"/>
        <v>15.091982739041562</v>
      </c>
    </row>
    <row r="134" spans="1:4" ht="14.5" x14ac:dyDescent="0.35">
      <c r="A134" s="2">
        <v>45667</v>
      </c>
      <c r="B134">
        <v>61.07</v>
      </c>
      <c r="C134" s="12">
        <f t="shared" si="2"/>
        <v>12.807881773398911</v>
      </c>
      <c r="D134" s="12">
        <f t="shared" si="3"/>
        <v>19.361276663507866</v>
      </c>
    </row>
    <row r="135" spans="1:4" ht="14.5" x14ac:dyDescent="0.35">
      <c r="A135" s="2">
        <v>45670</v>
      </c>
      <c r="B135">
        <v>61.65</v>
      </c>
      <c r="C135" s="12">
        <f t="shared" si="2"/>
        <v>41.379310344827381</v>
      </c>
      <c r="D135" s="12">
        <f t="shared" si="3"/>
        <v>32.768279725683257</v>
      </c>
    </row>
    <row r="136" spans="1:4" ht="14.5" x14ac:dyDescent="0.35">
      <c r="A136" s="2">
        <v>45671</v>
      </c>
      <c r="B136">
        <v>62.04</v>
      </c>
      <c r="C136" s="12">
        <f t="shared" si="2"/>
        <v>60.591133004925922</v>
      </c>
      <c r="D136" s="12">
        <f t="shared" si="3"/>
        <v>38.259441707717407</v>
      </c>
    </row>
    <row r="137" spans="1:4" ht="14.5" x14ac:dyDescent="0.35">
      <c r="A137" s="2">
        <v>45672</v>
      </c>
      <c r="B137">
        <v>61.77</v>
      </c>
      <c r="C137" s="12">
        <f t="shared" si="2"/>
        <v>47.290640394088683</v>
      </c>
      <c r="D137" s="12">
        <f t="shared" si="3"/>
        <v>49.753694581280662</v>
      </c>
    </row>
    <row r="138" spans="1:4" ht="14.5" x14ac:dyDescent="0.35">
      <c r="A138" s="2">
        <v>45673</v>
      </c>
      <c r="B138">
        <v>62.25</v>
      </c>
      <c r="C138" s="12">
        <f t="shared" si="2"/>
        <v>81.818181818181785</v>
      </c>
      <c r="D138" s="12">
        <f t="shared" si="3"/>
        <v>63.233318405732128</v>
      </c>
    </row>
    <row r="139" spans="1:4" ht="14.5" x14ac:dyDescent="0.35">
      <c r="A139" s="2">
        <v>45674</v>
      </c>
      <c r="B139">
        <v>62.71</v>
      </c>
      <c r="C139" s="12">
        <f t="shared" si="2"/>
        <v>100</v>
      </c>
      <c r="D139" s="12">
        <f t="shared" si="3"/>
        <v>76.369607404090161</v>
      </c>
    </row>
    <row r="140" spans="1:4" ht="14.5" x14ac:dyDescent="0.35">
      <c r="A140" s="2">
        <v>45678</v>
      </c>
      <c r="B140">
        <v>62.42</v>
      </c>
      <c r="C140" s="12">
        <f t="shared" si="2"/>
        <v>84.736842105263193</v>
      </c>
      <c r="D140" s="12">
        <f t="shared" si="3"/>
        <v>88.851674641148335</v>
      </c>
    </row>
    <row r="141" spans="1:4" ht="14.5" x14ac:dyDescent="0.35">
      <c r="A141" s="2">
        <v>45679</v>
      </c>
      <c r="B141">
        <v>61.78</v>
      </c>
      <c r="C141" s="12">
        <f t="shared" si="2"/>
        <v>51.052631578947349</v>
      </c>
      <c r="D141" s="12">
        <f t="shared" si="3"/>
        <v>78.596491228070178</v>
      </c>
    </row>
    <row r="142" spans="1:4" ht="14.5" x14ac:dyDescent="0.35">
      <c r="A142" s="2">
        <v>45680</v>
      </c>
      <c r="B142">
        <v>61.53</v>
      </c>
      <c r="C142" s="12">
        <f t="shared" si="2"/>
        <v>37.894736842105232</v>
      </c>
      <c r="D142" s="12">
        <f t="shared" si="3"/>
        <v>57.89473684210526</v>
      </c>
    </row>
    <row r="143" spans="1:4" ht="14.5" x14ac:dyDescent="0.35">
      <c r="A143" s="2">
        <v>45681</v>
      </c>
      <c r="B143">
        <v>61.92</v>
      </c>
      <c r="C143" s="12">
        <f t="shared" ref="C143:C189" si="4">(B143 - MIN(B130:B143)) / (MAX(B130:B143) - MIN(B130:B143)) * 100</f>
        <v>58.421052631578959</v>
      </c>
      <c r="D143" s="12">
        <f t="shared" si="3"/>
        <v>49.122807017543842</v>
      </c>
    </row>
    <row r="144" spans="1:4" ht="14.5" x14ac:dyDescent="0.35">
      <c r="A144" s="2">
        <v>45684</v>
      </c>
      <c r="B144">
        <v>63.87</v>
      </c>
      <c r="C144" s="12">
        <f t="shared" si="4"/>
        <v>100</v>
      </c>
      <c r="D144" s="12">
        <f t="shared" si="3"/>
        <v>65.438596491228068</v>
      </c>
    </row>
    <row r="145" spans="1:4" ht="14.5" x14ac:dyDescent="0.35">
      <c r="A145" s="2">
        <v>45685</v>
      </c>
      <c r="B145">
        <v>62.36</v>
      </c>
      <c r="C145" s="12">
        <f t="shared" si="4"/>
        <v>50.165016501650129</v>
      </c>
      <c r="D145" s="12">
        <f t="shared" ref="D145:D189" si="5">AVERAGE(C143:C145)</f>
        <v>69.528689711076368</v>
      </c>
    </row>
    <row r="146" spans="1:4" ht="14.5" x14ac:dyDescent="0.35">
      <c r="A146" s="2">
        <v>45686</v>
      </c>
      <c r="B146">
        <v>62.83</v>
      </c>
      <c r="C146" s="12">
        <f t="shared" si="4"/>
        <v>62.857142857142847</v>
      </c>
      <c r="D146" s="12">
        <f t="shared" si="5"/>
        <v>71.007386452930987</v>
      </c>
    </row>
    <row r="147" spans="1:4" ht="14.5" x14ac:dyDescent="0.35">
      <c r="A147" s="2">
        <v>45687</v>
      </c>
      <c r="B147">
        <v>64.05</v>
      </c>
      <c r="C147" s="12">
        <f t="shared" si="4"/>
        <v>100</v>
      </c>
      <c r="D147" s="12">
        <f t="shared" si="5"/>
        <v>71.007386452930987</v>
      </c>
    </row>
    <row r="148" spans="1:4" ht="14.5" x14ac:dyDescent="0.35">
      <c r="A148" s="2">
        <v>45688</v>
      </c>
      <c r="B148">
        <v>63.48</v>
      </c>
      <c r="C148" s="12">
        <f t="shared" si="4"/>
        <v>77.380952380952337</v>
      </c>
      <c r="D148" s="12">
        <f t="shared" si="5"/>
        <v>80.079365079365061</v>
      </c>
    </row>
    <row r="149" spans="1:4" ht="14.5" x14ac:dyDescent="0.35">
      <c r="A149" s="2">
        <v>45691</v>
      </c>
      <c r="B149">
        <v>63.35</v>
      </c>
      <c r="C149" s="12">
        <f t="shared" si="4"/>
        <v>72.222222222222342</v>
      </c>
      <c r="D149" s="12">
        <f t="shared" si="5"/>
        <v>83.201058201058231</v>
      </c>
    </row>
    <row r="150" spans="1:4" ht="14.5" x14ac:dyDescent="0.35">
      <c r="A150" s="2">
        <v>45692</v>
      </c>
      <c r="B150">
        <v>62.67</v>
      </c>
      <c r="C150" s="12">
        <f t="shared" si="4"/>
        <v>45.238095238095333</v>
      </c>
      <c r="D150" s="12">
        <f t="shared" si="5"/>
        <v>64.947089947090006</v>
      </c>
    </row>
    <row r="151" spans="1:4" ht="14.5" x14ac:dyDescent="0.35">
      <c r="A151" s="2">
        <v>45693</v>
      </c>
      <c r="B151">
        <v>63.12</v>
      </c>
      <c r="C151" s="12">
        <f t="shared" si="4"/>
        <v>63.095238095238045</v>
      </c>
      <c r="D151" s="12">
        <f t="shared" si="5"/>
        <v>60.18518518518524</v>
      </c>
    </row>
    <row r="152" spans="1:4" ht="14.5" x14ac:dyDescent="0.35">
      <c r="A152" s="2">
        <v>45694</v>
      </c>
      <c r="B152">
        <v>63.36</v>
      </c>
      <c r="C152" s="12">
        <f t="shared" si="4"/>
        <v>72.619047619047663</v>
      </c>
      <c r="D152" s="12">
        <f t="shared" si="5"/>
        <v>60.317460317460338</v>
      </c>
    </row>
    <row r="153" spans="1:4" ht="14.5" x14ac:dyDescent="0.35">
      <c r="A153" s="2">
        <v>45695</v>
      </c>
      <c r="B153">
        <v>63.84</v>
      </c>
      <c r="C153" s="12">
        <f t="shared" si="4"/>
        <v>91.666666666666899</v>
      </c>
      <c r="D153" s="12">
        <f t="shared" si="5"/>
        <v>75.793650793650883</v>
      </c>
    </row>
    <row r="154" spans="1:4" ht="14.5" x14ac:dyDescent="0.35">
      <c r="A154" s="2">
        <v>45698</v>
      </c>
      <c r="B154">
        <v>64.55</v>
      </c>
      <c r="C154" s="12">
        <f t="shared" si="4"/>
        <v>100</v>
      </c>
      <c r="D154" s="12">
        <f t="shared" si="5"/>
        <v>88.095238095238187</v>
      </c>
    </row>
    <row r="155" spans="1:4" ht="14.5" x14ac:dyDescent="0.35">
      <c r="A155" s="2">
        <v>45699</v>
      </c>
      <c r="B155">
        <v>67.599999999999994</v>
      </c>
      <c r="C155" s="12">
        <f t="shared" si="4"/>
        <v>100</v>
      </c>
      <c r="D155" s="12">
        <f t="shared" si="5"/>
        <v>97.2222222222223</v>
      </c>
    </row>
    <row r="156" spans="1:4" ht="14.5" x14ac:dyDescent="0.35">
      <c r="A156" s="2">
        <v>45700</v>
      </c>
      <c r="B156">
        <v>68.709999999999994</v>
      </c>
      <c r="C156" s="12">
        <f t="shared" si="4"/>
        <v>100</v>
      </c>
      <c r="D156" s="12">
        <f t="shared" si="5"/>
        <v>100</v>
      </c>
    </row>
    <row r="157" spans="1:4" ht="14.5" x14ac:dyDescent="0.35">
      <c r="A157" s="2">
        <v>45701</v>
      </c>
      <c r="B157">
        <v>69.5</v>
      </c>
      <c r="C157" s="12">
        <f t="shared" si="4"/>
        <v>100</v>
      </c>
      <c r="D157" s="12">
        <f t="shared" si="5"/>
        <v>100</v>
      </c>
    </row>
    <row r="158" spans="1:4" ht="14.5" x14ac:dyDescent="0.35">
      <c r="A158" s="2">
        <v>45702</v>
      </c>
      <c r="B158">
        <v>68.87</v>
      </c>
      <c r="C158" s="12">
        <f t="shared" si="4"/>
        <v>91.176470588235361</v>
      </c>
      <c r="D158" s="12">
        <f t="shared" si="5"/>
        <v>97.058823529411782</v>
      </c>
    </row>
    <row r="159" spans="1:4" ht="14.5" x14ac:dyDescent="0.35">
      <c r="A159" s="2">
        <v>45706</v>
      </c>
      <c r="B159">
        <v>69.05</v>
      </c>
      <c r="C159" s="12">
        <f t="shared" si="4"/>
        <v>93.411420204977986</v>
      </c>
      <c r="D159" s="12">
        <f t="shared" si="5"/>
        <v>94.862630264404444</v>
      </c>
    </row>
    <row r="160" spans="1:4" ht="14.5" x14ac:dyDescent="0.35">
      <c r="A160" s="2">
        <v>45707</v>
      </c>
      <c r="B160">
        <v>70.069999999999993</v>
      </c>
      <c r="C160" s="12">
        <f t="shared" si="4"/>
        <v>100</v>
      </c>
      <c r="D160" s="12">
        <f t="shared" si="5"/>
        <v>94.862630264404444</v>
      </c>
    </row>
    <row r="161" spans="1:4" ht="14.5" x14ac:dyDescent="0.35">
      <c r="A161" s="2">
        <v>45708</v>
      </c>
      <c r="B161">
        <v>70.040000000000006</v>
      </c>
      <c r="C161" s="12">
        <f t="shared" si="4"/>
        <v>99.594594594594767</v>
      </c>
      <c r="D161" s="12">
        <f t="shared" si="5"/>
        <v>97.668671599857589</v>
      </c>
    </row>
    <row r="162" spans="1:4" ht="14.5" x14ac:dyDescent="0.35">
      <c r="A162" s="2">
        <v>45709</v>
      </c>
      <c r="B162">
        <v>71.349999999999994</v>
      </c>
      <c r="C162" s="12">
        <f t="shared" si="4"/>
        <v>100</v>
      </c>
      <c r="D162" s="12">
        <f t="shared" si="5"/>
        <v>99.864864864864913</v>
      </c>
    </row>
    <row r="163" spans="1:4" ht="14.5" x14ac:dyDescent="0.35">
      <c r="A163" s="2">
        <v>45712</v>
      </c>
      <c r="B163">
        <v>70.59</v>
      </c>
      <c r="C163" s="12">
        <f t="shared" si="4"/>
        <v>91.244239631336498</v>
      </c>
      <c r="D163" s="12">
        <f t="shared" si="5"/>
        <v>96.946278075310417</v>
      </c>
    </row>
    <row r="164" spans="1:4" ht="14.5" x14ac:dyDescent="0.35">
      <c r="A164" s="2">
        <v>45713</v>
      </c>
      <c r="B164">
        <v>71.489999999999995</v>
      </c>
      <c r="C164" s="12">
        <f t="shared" si="4"/>
        <v>100</v>
      </c>
      <c r="D164" s="12">
        <f t="shared" si="5"/>
        <v>97.08141321044549</v>
      </c>
    </row>
    <row r="165" spans="1:4" ht="14.5" x14ac:dyDescent="0.35">
      <c r="A165" s="2">
        <v>45714</v>
      </c>
      <c r="B165">
        <v>70.8</v>
      </c>
      <c r="C165" s="12">
        <f t="shared" si="4"/>
        <v>91.512915129151324</v>
      </c>
      <c r="D165" s="12">
        <f t="shared" si="5"/>
        <v>94.252384920162612</v>
      </c>
    </row>
    <row r="166" spans="1:4" ht="14.5" x14ac:dyDescent="0.35">
      <c r="A166" s="2">
        <v>45715</v>
      </c>
      <c r="B166">
        <v>70.87</v>
      </c>
      <c r="C166" s="12">
        <f t="shared" si="4"/>
        <v>91.895424836601421</v>
      </c>
      <c r="D166" s="12">
        <f t="shared" si="5"/>
        <v>94.46944665525092</v>
      </c>
    </row>
    <row r="167" spans="1:4" ht="14.5" x14ac:dyDescent="0.35">
      <c r="A167" s="2">
        <v>45716</v>
      </c>
      <c r="B167">
        <v>71.209999999999994</v>
      </c>
      <c r="C167" s="12">
        <f t="shared" si="4"/>
        <v>95.96541786743515</v>
      </c>
      <c r="D167" s="12">
        <f t="shared" si="5"/>
        <v>93.124585944395974</v>
      </c>
    </row>
    <row r="168" spans="1:4" ht="14.5" x14ac:dyDescent="0.35">
      <c r="A168" s="2">
        <v>45719</v>
      </c>
      <c r="B168">
        <v>72.319999999999993</v>
      </c>
      <c r="C168" s="12">
        <f t="shared" si="4"/>
        <v>100</v>
      </c>
      <c r="D168" s="12">
        <f t="shared" si="5"/>
        <v>95.953614234678867</v>
      </c>
    </row>
    <row r="169" spans="1:4" ht="14.5" x14ac:dyDescent="0.35">
      <c r="A169" s="2">
        <v>45720</v>
      </c>
      <c r="B169">
        <v>70.19</v>
      </c>
      <c r="C169" s="12">
        <f t="shared" si="4"/>
        <v>40.997229916897624</v>
      </c>
      <c r="D169" s="12">
        <f t="shared" si="5"/>
        <v>78.987549261444258</v>
      </c>
    </row>
    <row r="170" spans="1:4" ht="14.5" x14ac:dyDescent="0.35">
      <c r="A170" s="2">
        <v>45721</v>
      </c>
      <c r="B170">
        <v>70.08</v>
      </c>
      <c r="C170" s="12">
        <f t="shared" si="4"/>
        <v>35.072463768115874</v>
      </c>
      <c r="D170" s="12">
        <f t="shared" si="5"/>
        <v>58.689897895004499</v>
      </c>
    </row>
    <row r="171" spans="1:4" ht="14.5" x14ac:dyDescent="0.35">
      <c r="A171" s="2">
        <v>45722</v>
      </c>
      <c r="B171">
        <v>70.459999999999994</v>
      </c>
      <c r="C171" s="12">
        <f t="shared" si="4"/>
        <v>46.086956521738969</v>
      </c>
      <c r="D171" s="12">
        <f t="shared" si="5"/>
        <v>40.718883402250825</v>
      </c>
    </row>
    <row r="172" spans="1:4" ht="14.5" x14ac:dyDescent="0.35">
      <c r="A172" s="2">
        <v>45723</v>
      </c>
      <c r="B172">
        <v>71.430000000000007</v>
      </c>
      <c r="C172" s="12">
        <f t="shared" si="4"/>
        <v>72.782874617737392</v>
      </c>
      <c r="D172" s="12">
        <f t="shared" si="5"/>
        <v>51.314098302530738</v>
      </c>
    </row>
    <row r="173" spans="1:4" ht="14.5" x14ac:dyDescent="0.35">
      <c r="A173" s="2">
        <v>45726</v>
      </c>
      <c r="B173">
        <v>71.45</v>
      </c>
      <c r="C173" s="12">
        <f t="shared" si="4"/>
        <v>61.842105263158096</v>
      </c>
      <c r="D173" s="12">
        <f t="shared" si="5"/>
        <v>60.237312134211486</v>
      </c>
    </row>
    <row r="174" spans="1:4" ht="14.5" x14ac:dyDescent="0.35">
      <c r="A174" s="2">
        <v>45727</v>
      </c>
      <c r="B174">
        <v>71.040000000000006</v>
      </c>
      <c r="C174" s="12">
        <f t="shared" si="4"/>
        <v>43.859649122807269</v>
      </c>
      <c r="D174" s="12">
        <f t="shared" si="5"/>
        <v>59.494876334567586</v>
      </c>
    </row>
    <row r="175" spans="1:4" ht="14.5" x14ac:dyDescent="0.35">
      <c r="A175" s="2">
        <v>45728</v>
      </c>
      <c r="B175">
        <v>69.94</v>
      </c>
      <c r="C175" s="12">
        <f t="shared" si="4"/>
        <v>0</v>
      </c>
      <c r="D175" s="12">
        <f t="shared" si="5"/>
        <v>35.23391812865512</v>
      </c>
    </row>
    <row r="176" spans="1:4" ht="14.5" x14ac:dyDescent="0.35">
      <c r="A176" s="2">
        <v>45729</v>
      </c>
      <c r="B176">
        <v>69.62</v>
      </c>
      <c r="C176" s="12">
        <f t="shared" si="4"/>
        <v>0</v>
      </c>
      <c r="D176" s="12">
        <f t="shared" si="5"/>
        <v>14.619883040935756</v>
      </c>
    </row>
    <row r="177" spans="1:4" ht="14.5" x14ac:dyDescent="0.35">
      <c r="A177" s="2">
        <v>45730</v>
      </c>
      <c r="B177">
        <v>69.16</v>
      </c>
      <c r="C177" s="12">
        <f t="shared" si="4"/>
        <v>0</v>
      </c>
      <c r="D177" s="12">
        <f t="shared" si="5"/>
        <v>0</v>
      </c>
    </row>
    <row r="178" spans="1:4" ht="14.5" x14ac:dyDescent="0.35">
      <c r="A178" s="2">
        <v>45733</v>
      </c>
      <c r="B178">
        <v>70.12</v>
      </c>
      <c r="C178" s="12">
        <f t="shared" si="4"/>
        <v>30.379746835443321</v>
      </c>
      <c r="D178" s="12">
        <f t="shared" si="5"/>
        <v>10.126582278481107</v>
      </c>
    </row>
    <row r="179" spans="1:4" ht="14.5" x14ac:dyDescent="0.35">
      <c r="A179" s="2">
        <v>45734</v>
      </c>
      <c r="B179">
        <v>69.38</v>
      </c>
      <c r="C179" s="12">
        <f t="shared" si="4"/>
        <v>6.9620253164556685</v>
      </c>
      <c r="D179" s="12">
        <f t="shared" si="5"/>
        <v>12.447257383966329</v>
      </c>
    </row>
    <row r="180" spans="1:4" ht="14.5" x14ac:dyDescent="0.35">
      <c r="A180" s="2">
        <v>45735</v>
      </c>
      <c r="B180">
        <v>69.28</v>
      </c>
      <c r="C180" s="12">
        <f t="shared" si="4"/>
        <v>3.7974683544305279</v>
      </c>
      <c r="D180" s="12">
        <f t="shared" si="5"/>
        <v>13.713080168776505</v>
      </c>
    </row>
    <row r="181" spans="1:4" ht="14.5" x14ac:dyDescent="0.35">
      <c r="A181" s="2">
        <v>45736</v>
      </c>
      <c r="B181">
        <v>69.709999999999994</v>
      </c>
      <c r="C181" s="12">
        <f t="shared" si="4"/>
        <v>17.405063291139168</v>
      </c>
      <c r="D181" s="12">
        <f t="shared" si="5"/>
        <v>9.3881856540084545</v>
      </c>
    </row>
    <row r="182" spans="1:4" ht="14.5" x14ac:dyDescent="0.35">
      <c r="A182" s="2">
        <v>45737</v>
      </c>
      <c r="B182">
        <v>68.67</v>
      </c>
      <c r="C182" s="12">
        <f t="shared" si="4"/>
        <v>0</v>
      </c>
      <c r="D182" s="12">
        <f t="shared" si="5"/>
        <v>7.0675105485232317</v>
      </c>
    </row>
    <row r="183" spans="1:4" ht="14.5" x14ac:dyDescent="0.35">
      <c r="A183" s="2">
        <v>45740</v>
      </c>
      <c r="B183">
        <v>68.95</v>
      </c>
      <c r="C183" s="12">
        <f t="shared" si="4"/>
        <v>10.071942446043202</v>
      </c>
      <c r="D183" s="12">
        <f t="shared" si="5"/>
        <v>9.1590019123941229</v>
      </c>
    </row>
    <row r="184" spans="1:4" ht="14.5" x14ac:dyDescent="0.35">
      <c r="A184" s="2">
        <v>45741</v>
      </c>
      <c r="B184">
        <v>68.81</v>
      </c>
      <c r="C184" s="12">
        <f t="shared" si="4"/>
        <v>5.0359712230216012</v>
      </c>
      <c r="D184" s="12">
        <f t="shared" si="5"/>
        <v>5.0359712230216012</v>
      </c>
    </row>
    <row r="185" spans="1:4" ht="14.5" x14ac:dyDescent="0.35">
      <c r="A185" s="2">
        <v>45742</v>
      </c>
      <c r="B185">
        <v>70.02</v>
      </c>
      <c r="C185" s="12">
        <f t="shared" si="4"/>
        <v>48.561151079136465</v>
      </c>
      <c r="D185" s="12">
        <f t="shared" si="5"/>
        <v>21.223021582733754</v>
      </c>
    </row>
    <row r="186" spans="1:4" ht="14.5" x14ac:dyDescent="0.35">
      <c r="A186" s="2">
        <v>45743</v>
      </c>
      <c r="B186">
        <v>70.739999999999995</v>
      </c>
      <c r="C186" s="12">
        <f t="shared" si="4"/>
        <v>74.460431654675986</v>
      </c>
      <c r="D186" s="12">
        <f t="shared" si="5"/>
        <v>42.685851318944685</v>
      </c>
    </row>
    <row r="187" spans="1:4" ht="14.5" x14ac:dyDescent="0.35">
      <c r="A187" s="2">
        <v>45744</v>
      </c>
      <c r="B187">
        <v>70.37</v>
      </c>
      <c r="C187" s="12">
        <f t="shared" si="4"/>
        <v>71.729957805907148</v>
      </c>
      <c r="D187" s="12">
        <f t="shared" si="5"/>
        <v>64.917180179906538</v>
      </c>
    </row>
    <row r="188" spans="1:4" ht="14.5" x14ac:dyDescent="0.35">
      <c r="A188" s="2">
        <v>45746</v>
      </c>
      <c r="B188">
        <v>71.62</v>
      </c>
      <c r="C188" s="12">
        <f t="shared" si="4"/>
        <v>100</v>
      </c>
      <c r="D188" s="12">
        <f t="shared" si="5"/>
        <v>82.063463153527707</v>
      </c>
    </row>
    <row r="189" spans="1:4" ht="14.5" x14ac:dyDescent="0.35">
      <c r="A189" s="2">
        <v>45747</v>
      </c>
      <c r="B189">
        <v>71.87</v>
      </c>
      <c r="C189" s="12">
        <f t="shared" si="4"/>
        <v>100</v>
      </c>
      <c r="D189" s="12">
        <f t="shared" si="5"/>
        <v>90.576652601969045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12D2-2BC3-46D2-B127-BC364EE6B3C0}">
  <dimension ref="A1:B7"/>
  <sheetViews>
    <sheetView workbookViewId="0">
      <selection activeCell="B1" sqref="B1"/>
    </sheetView>
  </sheetViews>
  <sheetFormatPr defaultRowHeight="14.5" x14ac:dyDescent="0.35"/>
  <cols>
    <col min="1" max="1" width="24" bestFit="1" customWidth="1"/>
    <col min="2" max="2" width="18.36328125" bestFit="1" customWidth="1"/>
  </cols>
  <sheetData>
    <row r="1" spans="1:2" x14ac:dyDescent="0.35">
      <c r="A1" s="26" t="s">
        <v>47</v>
      </c>
      <c r="B1" s="26" t="s">
        <v>48</v>
      </c>
    </row>
    <row r="2" spans="1:2" x14ac:dyDescent="0.35">
      <c r="A2" s="32" t="s">
        <v>49</v>
      </c>
      <c r="B2" s="27" t="s">
        <v>50</v>
      </c>
    </row>
    <row r="3" spans="1:2" x14ac:dyDescent="0.35">
      <c r="A3" s="33" t="s">
        <v>72</v>
      </c>
      <c r="B3" s="28">
        <f>'Question 1'!B189</f>
        <v>223.19</v>
      </c>
    </row>
    <row r="4" spans="1:2" x14ac:dyDescent="0.35">
      <c r="A4" s="34" t="s">
        <v>71</v>
      </c>
      <c r="B4" s="29">
        <v>200</v>
      </c>
    </row>
    <row r="5" spans="1:2" x14ac:dyDescent="0.35">
      <c r="A5" s="33" t="s">
        <v>51</v>
      </c>
      <c r="B5" s="28" t="s">
        <v>52</v>
      </c>
    </row>
    <row r="6" spans="1:2" x14ac:dyDescent="0.35">
      <c r="A6" s="34" t="s">
        <v>53</v>
      </c>
      <c r="B6" s="31">
        <v>4.2900000000000001E-2</v>
      </c>
    </row>
    <row r="7" spans="1:2" x14ac:dyDescent="0.35">
      <c r="A7" s="33" t="s">
        <v>54</v>
      </c>
      <c r="B7" s="30">
        <f>'Question 1'!G3</f>
        <v>0.23521010953128349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B25-7EF5-412E-9D73-1D6FFFB4FDCE}">
  <dimension ref="A1:E9"/>
  <sheetViews>
    <sheetView workbookViewId="0">
      <selection activeCell="B7" sqref="B7"/>
    </sheetView>
  </sheetViews>
  <sheetFormatPr defaultRowHeight="14" x14ac:dyDescent="0.35"/>
  <cols>
    <col min="1" max="1" width="14.08984375" style="12" customWidth="1"/>
    <col min="2" max="2" width="9.90625" style="12" bestFit="1" customWidth="1"/>
    <col min="3" max="4" width="8.7265625" style="12"/>
    <col min="5" max="5" width="11" style="12" bestFit="1" customWidth="1"/>
    <col min="6" max="16384" width="8.7265625" style="12"/>
  </cols>
  <sheetData>
    <row r="1" spans="1:5" x14ac:dyDescent="0.35">
      <c r="A1" s="12" t="s">
        <v>40</v>
      </c>
      <c r="B1" s="12">
        <f>'Question 1'!B189</f>
        <v>223.19</v>
      </c>
      <c r="D1" s="12" t="s">
        <v>41</v>
      </c>
      <c r="E1" s="13">
        <f>(LN(B1/B2)+(B3+0.5*B4^2)*B5)/(B4*SQRT(B5))</f>
        <v>1.0828321520281818</v>
      </c>
    </row>
    <row r="2" spans="1:5" x14ac:dyDescent="0.25">
      <c r="A2" s="14" t="s">
        <v>42</v>
      </c>
      <c r="B2" s="21">
        <v>200</v>
      </c>
      <c r="D2" s="12" t="s">
        <v>43</v>
      </c>
      <c r="E2" s="13">
        <f>(LN(B1/B2)+(B3-0.5*B4^2)*B5)/(B4*SQRT(B5))</f>
        <v>0.96522709726254019</v>
      </c>
    </row>
    <row r="3" spans="1:5" ht="15" x14ac:dyDescent="0.35">
      <c r="A3" s="14" t="s">
        <v>44</v>
      </c>
      <c r="B3" s="25">
        <f>'Question 4'!B6</f>
        <v>4.2900000000000001E-2</v>
      </c>
    </row>
    <row r="4" spans="1:5" ht="15" x14ac:dyDescent="0.35">
      <c r="A4" s="14" t="s">
        <v>6</v>
      </c>
      <c r="B4" s="25">
        <f>'Question 1'!G3</f>
        <v>0.23521010953128349</v>
      </c>
    </row>
    <row r="5" spans="1:5" ht="15" x14ac:dyDescent="0.35">
      <c r="A5" s="14" t="s">
        <v>45</v>
      </c>
      <c r="B5" s="16">
        <f>3/12</f>
        <v>0.25</v>
      </c>
    </row>
    <row r="7" spans="1:5" ht="15" x14ac:dyDescent="0.35">
      <c r="A7" s="14" t="s">
        <v>74</v>
      </c>
      <c r="B7" s="17">
        <v>1</v>
      </c>
    </row>
    <row r="8" spans="1:5" ht="14.5" x14ac:dyDescent="0.35">
      <c r="B8" s="15"/>
    </row>
    <row r="9" spans="1:5" x14ac:dyDescent="0.25">
      <c r="A9" s="18" t="s">
        <v>46</v>
      </c>
      <c r="B9" s="19">
        <f>B1*_xlfn.NORM.S.DIST(E1,1)-B2*EXP(-B3*B5)*_xlfn.NORM.S.DIST(E2,1)</f>
        <v>27.287944667843419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1A7-0345-42C8-B748-6BDB56C9FAD0}">
  <dimension ref="A1:BO243"/>
  <sheetViews>
    <sheetView topLeftCell="AU64" zoomScale="70" zoomScaleNormal="70" workbookViewId="0">
      <selection activeCell="BO103" sqref="BO103"/>
    </sheetView>
  </sheetViews>
  <sheetFormatPr defaultRowHeight="14.5" x14ac:dyDescent="0.35"/>
  <cols>
    <col min="67" max="67" width="15.54296875" bestFit="1" customWidth="1"/>
    <col min="106" max="106" width="11.90625" customWidth="1"/>
  </cols>
  <sheetData>
    <row r="1" spans="1:67" x14ac:dyDescent="0.35">
      <c r="A1" t="s">
        <v>55</v>
      </c>
      <c r="B1">
        <f>'Question 5'!B1</f>
        <v>223.19</v>
      </c>
      <c r="D1" t="s">
        <v>56</v>
      </c>
      <c r="E1">
        <v>0</v>
      </c>
      <c r="F1" s="5">
        <f>E1+$B$4</f>
        <v>3.968253968253968E-3</v>
      </c>
      <c r="G1" s="5">
        <f t="shared" ref="G1:BL1" si="0">F1+$B$4</f>
        <v>7.9365079365079361E-3</v>
      </c>
      <c r="H1" s="5">
        <f t="shared" si="0"/>
        <v>1.1904761904761904E-2</v>
      </c>
      <c r="I1" s="5">
        <f t="shared" si="0"/>
        <v>1.5873015873015872E-2</v>
      </c>
      <c r="J1" s="5">
        <f t="shared" si="0"/>
        <v>1.984126984126984E-2</v>
      </c>
      <c r="K1" s="5">
        <f t="shared" si="0"/>
        <v>2.3809523809523808E-2</v>
      </c>
      <c r="L1" s="5">
        <f t="shared" si="0"/>
        <v>2.7777777777777776E-2</v>
      </c>
      <c r="M1" s="5">
        <f t="shared" si="0"/>
        <v>3.1746031746031744E-2</v>
      </c>
      <c r="N1" s="5">
        <f t="shared" si="0"/>
        <v>3.5714285714285712E-2</v>
      </c>
      <c r="O1" s="5">
        <f t="shared" si="0"/>
        <v>3.968253968253968E-2</v>
      </c>
      <c r="P1" s="5">
        <f t="shared" si="0"/>
        <v>4.3650793650793648E-2</v>
      </c>
      <c r="Q1" s="5">
        <f t="shared" si="0"/>
        <v>4.7619047619047616E-2</v>
      </c>
      <c r="R1" s="5">
        <f t="shared" si="0"/>
        <v>5.1587301587301584E-2</v>
      </c>
      <c r="S1" s="5">
        <f t="shared" si="0"/>
        <v>5.5555555555555552E-2</v>
      </c>
      <c r="T1" s="5">
        <f t="shared" si="0"/>
        <v>5.9523809523809521E-2</v>
      </c>
      <c r="U1" s="5">
        <f t="shared" si="0"/>
        <v>6.3492063492063489E-2</v>
      </c>
      <c r="V1" s="5">
        <f t="shared" si="0"/>
        <v>6.7460317460317457E-2</v>
      </c>
      <c r="W1" s="5">
        <f t="shared" si="0"/>
        <v>7.1428571428571425E-2</v>
      </c>
      <c r="X1" s="5">
        <f t="shared" si="0"/>
        <v>7.5396825396825393E-2</v>
      </c>
      <c r="Y1" s="5">
        <f t="shared" si="0"/>
        <v>7.9365079365079361E-2</v>
      </c>
      <c r="Z1" s="5">
        <f t="shared" si="0"/>
        <v>8.3333333333333329E-2</v>
      </c>
      <c r="AA1" s="5">
        <f t="shared" si="0"/>
        <v>8.7301587301587297E-2</v>
      </c>
      <c r="AB1" s="5">
        <f t="shared" si="0"/>
        <v>9.1269841269841265E-2</v>
      </c>
      <c r="AC1" s="5">
        <f t="shared" si="0"/>
        <v>9.5238095238095233E-2</v>
      </c>
      <c r="AD1" s="5">
        <f t="shared" si="0"/>
        <v>9.9206349206349201E-2</v>
      </c>
      <c r="AE1" s="5">
        <f t="shared" si="0"/>
        <v>0.10317460317460317</v>
      </c>
      <c r="AF1" s="5">
        <f t="shared" si="0"/>
        <v>0.10714285714285714</v>
      </c>
      <c r="AG1" s="5">
        <f t="shared" si="0"/>
        <v>0.1111111111111111</v>
      </c>
      <c r="AH1" s="5">
        <f t="shared" si="0"/>
        <v>0.11507936507936507</v>
      </c>
      <c r="AI1" s="5">
        <f t="shared" si="0"/>
        <v>0.11904761904761904</v>
      </c>
      <c r="AJ1" s="5">
        <f t="shared" si="0"/>
        <v>0.12301587301587301</v>
      </c>
      <c r="AK1" s="5">
        <f t="shared" si="0"/>
        <v>0.12698412698412698</v>
      </c>
      <c r="AL1" s="5">
        <f t="shared" si="0"/>
        <v>0.13095238095238093</v>
      </c>
      <c r="AM1" s="5">
        <f t="shared" si="0"/>
        <v>0.13492063492063489</v>
      </c>
      <c r="AN1" s="5">
        <f t="shared" si="0"/>
        <v>0.13888888888888884</v>
      </c>
      <c r="AO1" s="5">
        <f t="shared" si="0"/>
        <v>0.14285714285714279</v>
      </c>
      <c r="AP1" s="5">
        <f t="shared" si="0"/>
        <v>0.14682539682539675</v>
      </c>
      <c r="AQ1" s="5">
        <f t="shared" si="0"/>
        <v>0.1507936507936507</v>
      </c>
      <c r="AR1" s="5">
        <f t="shared" si="0"/>
        <v>0.15476190476190466</v>
      </c>
      <c r="AS1" s="5">
        <f t="shared" si="0"/>
        <v>0.15873015873015861</v>
      </c>
      <c r="AT1" s="5">
        <f t="shared" si="0"/>
        <v>0.16269841269841256</v>
      </c>
      <c r="AU1" s="5">
        <f t="shared" si="0"/>
        <v>0.16666666666666652</v>
      </c>
      <c r="AV1" s="5">
        <f t="shared" si="0"/>
        <v>0.17063492063492047</v>
      </c>
      <c r="AW1" s="5">
        <f t="shared" si="0"/>
        <v>0.17460317460317443</v>
      </c>
      <c r="AX1" s="5">
        <f t="shared" si="0"/>
        <v>0.17857142857142838</v>
      </c>
      <c r="AY1" s="5">
        <f t="shared" si="0"/>
        <v>0.18253968253968234</v>
      </c>
      <c r="AZ1" s="5">
        <f t="shared" si="0"/>
        <v>0.18650793650793629</v>
      </c>
      <c r="BA1" s="5">
        <f t="shared" si="0"/>
        <v>0.19047619047619024</v>
      </c>
      <c r="BB1" s="5">
        <f t="shared" si="0"/>
        <v>0.1944444444444442</v>
      </c>
      <c r="BC1" s="5">
        <f t="shared" si="0"/>
        <v>0.19841269841269815</v>
      </c>
      <c r="BD1" s="5">
        <f t="shared" si="0"/>
        <v>0.20238095238095211</v>
      </c>
      <c r="BE1" s="5">
        <f t="shared" si="0"/>
        <v>0.20634920634920606</v>
      </c>
      <c r="BF1" s="5">
        <f>BE1+$B$4</f>
        <v>0.21031746031746001</v>
      </c>
      <c r="BG1" s="5">
        <f t="shared" si="0"/>
        <v>0.21428571428571397</v>
      </c>
      <c r="BH1" s="5">
        <f t="shared" si="0"/>
        <v>0.21825396825396792</v>
      </c>
      <c r="BI1" s="5">
        <f t="shared" si="0"/>
        <v>0.22222222222222188</v>
      </c>
      <c r="BJ1" s="5">
        <f t="shared" si="0"/>
        <v>0.22619047619047583</v>
      </c>
      <c r="BK1" s="5">
        <f t="shared" si="0"/>
        <v>0.23015873015872979</v>
      </c>
      <c r="BL1" s="5">
        <f t="shared" si="0"/>
        <v>0.23412698412698374</v>
      </c>
      <c r="BM1" s="5">
        <f>BL1+$B$4</f>
        <v>0.23809523809523769</v>
      </c>
      <c r="BN1" t="s">
        <v>64</v>
      </c>
      <c r="BO1" t="s">
        <v>65</v>
      </c>
    </row>
    <row r="2" spans="1:67" x14ac:dyDescent="0.35">
      <c r="A2" t="s">
        <v>57</v>
      </c>
      <c r="B2" s="4">
        <f>'Question 1'!G2</f>
        <v>1.7746945080678821E-2</v>
      </c>
      <c r="D2" t="s">
        <v>58</v>
      </c>
      <c r="E2">
        <f>$B$1</f>
        <v>223.19</v>
      </c>
      <c r="F2">
        <f ca="1">E2*EXP(($B$2-0.5*$B$3^2)*$B$4+$B$3*_xlfn.NORM.INV(RAND(),0,SQRT($B$4)))</f>
        <v>226.65964584585501</v>
      </c>
      <c r="G2">
        <f t="shared" ref="G2:AD2" ca="1" si="1">F2*EXP(($B$2-0.5*$B$3^2)*$B$4+$B$3*_xlfn.NORM.INV(RAND(),0,SQRT($B$4)))</f>
        <v>229.4031751128841</v>
      </c>
      <c r="H2">
        <f t="shared" ca="1" si="1"/>
        <v>225.88942503229015</v>
      </c>
      <c r="I2">
        <f t="shared" ca="1" si="1"/>
        <v>225.69005930899405</v>
      </c>
      <c r="J2">
        <f t="shared" ca="1" si="1"/>
        <v>221.70274430384512</v>
      </c>
      <c r="K2">
        <f t="shared" ca="1" si="1"/>
        <v>222.84639257066857</v>
      </c>
      <c r="L2">
        <f t="shared" ca="1" si="1"/>
        <v>223.11865951670711</v>
      </c>
      <c r="M2">
        <f t="shared" ca="1" si="1"/>
        <v>224.71372431180953</v>
      </c>
      <c r="N2">
        <f t="shared" ca="1" si="1"/>
        <v>222.49176137356281</v>
      </c>
      <c r="O2">
        <f t="shared" ca="1" si="1"/>
        <v>229.59111677845848</v>
      </c>
      <c r="P2">
        <f t="shared" ca="1" si="1"/>
        <v>224.43734088386557</v>
      </c>
      <c r="Q2">
        <f t="shared" ca="1" si="1"/>
        <v>224.95688820270564</v>
      </c>
      <c r="R2">
        <f t="shared" ca="1" si="1"/>
        <v>229.14071683539999</v>
      </c>
      <c r="S2">
        <f t="shared" ca="1" si="1"/>
        <v>234.23112822126194</v>
      </c>
      <c r="T2">
        <f t="shared" ca="1" si="1"/>
        <v>231.58087956872058</v>
      </c>
      <c r="U2">
        <f t="shared" ca="1" si="1"/>
        <v>226.07115073066484</v>
      </c>
      <c r="V2">
        <f t="shared" ca="1" si="1"/>
        <v>226.14294330027175</v>
      </c>
      <c r="W2">
        <f t="shared" ca="1" si="1"/>
        <v>218.00094046529136</v>
      </c>
      <c r="X2">
        <f t="shared" ca="1" si="1"/>
        <v>219.0602331984272</v>
      </c>
      <c r="Y2">
        <f t="shared" ca="1" si="1"/>
        <v>215.1023690967944</v>
      </c>
      <c r="Z2">
        <f t="shared" ca="1" si="1"/>
        <v>216.39652956023747</v>
      </c>
      <c r="AA2">
        <f t="shared" ca="1" si="1"/>
        <v>216.00031927908188</v>
      </c>
      <c r="AB2">
        <f t="shared" ca="1" si="1"/>
        <v>214.26663574092103</v>
      </c>
      <c r="AC2">
        <f t="shared" ca="1" si="1"/>
        <v>215.37490069817142</v>
      </c>
      <c r="AD2">
        <f t="shared" ca="1" si="1"/>
        <v>217.07499861351351</v>
      </c>
      <c r="AE2">
        <f t="shared" ref="AE2" ca="1" si="2">AD2*EXP(($B$2-0.5*$B$3^2)*$B$4+$B$3*_xlfn.NORM.INV(RAND(),0,SQRT($B$4)))</f>
        <v>219.92361258151314</v>
      </c>
      <c r="AF2">
        <f t="shared" ref="AF2" ca="1" si="3">AE2*EXP(($B$2-0.5*$B$3^2)*$B$4+$B$3*_xlfn.NORM.INV(RAND(),0,SQRT($B$4)))</f>
        <v>216.36929971663699</v>
      </c>
      <c r="AG2">
        <f t="shared" ref="AG2" ca="1" si="4">AF2*EXP(($B$2-0.5*$B$3^2)*$B$4+$B$3*_xlfn.NORM.INV(RAND(),0,SQRT($B$4)))</f>
        <v>215.61222065610588</v>
      </c>
      <c r="AH2">
        <f t="shared" ref="AH2" ca="1" si="5">AG2*EXP(($B$2-0.5*$B$3^2)*$B$4+$B$3*_xlfn.NORM.INV(RAND(),0,SQRT($B$4)))</f>
        <v>209.79160629106096</v>
      </c>
      <c r="AI2">
        <f t="shared" ref="AI2" ca="1" si="6">AH2*EXP(($B$2-0.5*$B$3^2)*$B$4+$B$3*_xlfn.NORM.INV(RAND(),0,SQRT($B$4)))</f>
        <v>204.77518284330114</v>
      </c>
      <c r="AJ2">
        <f t="shared" ref="AJ2" ca="1" si="7">AI2*EXP(($B$2-0.5*$B$3^2)*$B$4+$B$3*_xlfn.NORM.INV(RAND(),0,SQRT($B$4)))</f>
        <v>206.99374740911944</v>
      </c>
      <c r="AK2">
        <f t="shared" ref="AK2" ca="1" si="8">AJ2*EXP(($B$2-0.5*$B$3^2)*$B$4+$B$3*_xlfn.NORM.INV(RAND(),0,SQRT($B$4)))</f>
        <v>204.71637421115767</v>
      </c>
      <c r="AL2">
        <f t="shared" ref="AL2" ca="1" si="9">AK2*EXP(($B$2-0.5*$B$3^2)*$B$4+$B$3*_xlfn.NORM.INV(RAND(),0,SQRT($B$4)))</f>
        <v>202.44638685112255</v>
      </c>
      <c r="AM2">
        <f t="shared" ref="AM2" ca="1" si="10">AL2*EXP(($B$2-0.5*$B$3^2)*$B$4+$B$3*_xlfn.NORM.INV(RAND(),0,SQRT($B$4)))</f>
        <v>202.8955223615539</v>
      </c>
      <c r="AN2">
        <f t="shared" ref="AN2" ca="1" si="11">AM2*EXP(($B$2-0.5*$B$3^2)*$B$4+$B$3*_xlfn.NORM.INV(RAND(),0,SQRT($B$4)))</f>
        <v>204.76885921823208</v>
      </c>
      <c r="AO2">
        <f t="shared" ref="AO2" ca="1" si="12">AN2*EXP(($B$2-0.5*$B$3^2)*$B$4+$B$3*_xlfn.NORM.INV(RAND(),0,SQRT($B$4)))</f>
        <v>203.0490889743335</v>
      </c>
      <c r="AP2">
        <f t="shared" ref="AP2" ca="1" si="13">AO2*EXP(($B$2-0.5*$B$3^2)*$B$4+$B$3*_xlfn.NORM.INV(RAND(),0,SQRT($B$4)))</f>
        <v>200.48247980942526</v>
      </c>
      <c r="AQ2">
        <f t="shared" ref="AQ2" ca="1" si="14">AP2*EXP(($B$2-0.5*$B$3^2)*$B$4+$B$3*_xlfn.NORM.INV(RAND(),0,SQRT($B$4)))</f>
        <v>195.86251593144215</v>
      </c>
      <c r="AR2">
        <f t="shared" ref="AR2" ca="1" si="15">AQ2*EXP(($B$2-0.5*$B$3^2)*$B$4+$B$3*_xlfn.NORM.INV(RAND(),0,SQRT($B$4)))</f>
        <v>198.26187078445054</v>
      </c>
      <c r="AS2">
        <f t="shared" ref="AS2" ca="1" si="16">AR2*EXP(($B$2-0.5*$B$3^2)*$B$4+$B$3*_xlfn.NORM.INV(RAND(),0,SQRT($B$4)))</f>
        <v>196.03363221996264</v>
      </c>
      <c r="AT2">
        <f t="shared" ref="AT2" ca="1" si="17">AS2*EXP(($B$2-0.5*$B$3^2)*$B$4+$B$3*_xlfn.NORM.INV(RAND(),0,SQRT($B$4)))</f>
        <v>201.11923138521419</v>
      </c>
      <c r="AU2">
        <f t="shared" ref="AU2" ca="1" si="18">AT2*EXP(($B$2-0.5*$B$3^2)*$B$4+$B$3*_xlfn.NORM.INV(RAND(),0,SQRT($B$4)))</f>
        <v>205.52657864821501</v>
      </c>
      <c r="AV2">
        <f t="shared" ref="AV2" ca="1" si="19">AU2*EXP(($B$2-0.5*$B$3^2)*$B$4+$B$3*_xlfn.NORM.INV(RAND(),0,SQRT($B$4)))</f>
        <v>210.5822594414667</v>
      </c>
      <c r="AW2">
        <f t="shared" ref="AW2" ca="1" si="20">AV2*EXP(($B$2-0.5*$B$3^2)*$B$4+$B$3*_xlfn.NORM.INV(RAND(),0,SQRT($B$4)))</f>
        <v>210.50269636428371</v>
      </c>
      <c r="AX2">
        <f t="shared" ref="AX2" ca="1" si="21">AW2*EXP(($B$2-0.5*$B$3^2)*$B$4+$B$3*_xlfn.NORM.INV(RAND(),0,SQRT($B$4)))</f>
        <v>209.90992926436437</v>
      </c>
      <c r="AY2">
        <f t="shared" ref="AY2" ca="1" si="22">AX2*EXP(($B$2-0.5*$B$3^2)*$B$4+$B$3*_xlfn.NORM.INV(RAND(),0,SQRT($B$4)))</f>
        <v>212.51697065222675</v>
      </c>
      <c r="AZ2">
        <f t="shared" ref="AZ2" ca="1" si="23">AY2*EXP(($B$2-0.5*$B$3^2)*$B$4+$B$3*_xlfn.NORM.INV(RAND(),0,SQRT($B$4)))</f>
        <v>212.45346317033784</v>
      </c>
      <c r="BA2">
        <f t="shared" ref="BA2" ca="1" si="24">AZ2*EXP(($B$2-0.5*$B$3^2)*$B$4+$B$3*_xlfn.NORM.INV(RAND(),0,SQRT($B$4)))</f>
        <v>208.68940803021394</v>
      </c>
      <c r="BB2">
        <f t="shared" ref="BB2" ca="1" si="25">BA2*EXP(($B$2-0.5*$B$3^2)*$B$4+$B$3*_xlfn.NORM.INV(RAND(),0,SQRT($B$4)))</f>
        <v>208.80405117196096</v>
      </c>
      <c r="BC2">
        <f t="shared" ref="BC2" ca="1" si="26">BB2*EXP(($B$2-0.5*$B$3^2)*$B$4+$B$3*_xlfn.NORM.INV(RAND(),0,SQRT($B$4)))</f>
        <v>207.72619358063082</v>
      </c>
      <c r="BD2">
        <f t="shared" ref="BD2" ca="1" si="27">BC2*EXP(($B$2-0.5*$B$3^2)*$B$4+$B$3*_xlfn.NORM.INV(RAND(),0,SQRT($B$4)))</f>
        <v>210.41851478467356</v>
      </c>
      <c r="BE2">
        <f t="shared" ref="BE2" ca="1" si="28">BD2*EXP(($B$2-0.5*$B$3^2)*$B$4+$B$3*_xlfn.NORM.INV(RAND(),0,SQRT($B$4)))</f>
        <v>210.95394352726311</v>
      </c>
      <c r="BF2">
        <f t="shared" ref="BF2" ca="1" si="29">BE2*EXP(($B$2-0.5*$B$3^2)*$B$4+$B$3*_xlfn.NORM.INV(RAND(),0,SQRT($B$4)))</f>
        <v>212.90474675652334</v>
      </c>
      <c r="BG2">
        <f t="shared" ref="BG2" ca="1" si="30">BF2*EXP(($B$2-0.5*$B$3^2)*$B$4+$B$3*_xlfn.NORM.INV(RAND(),0,SQRT($B$4)))</f>
        <v>213.22692366070288</v>
      </c>
      <c r="BH2">
        <f t="shared" ref="BH2" ca="1" si="31">BG2*EXP(($B$2-0.5*$B$3^2)*$B$4+$B$3*_xlfn.NORM.INV(RAND(),0,SQRT($B$4)))</f>
        <v>208.72147965119805</v>
      </c>
      <c r="BI2">
        <f t="shared" ref="BI2" ca="1" si="32">BH2*EXP(($B$2-0.5*$B$3^2)*$B$4+$B$3*_xlfn.NORM.INV(RAND(),0,SQRT($B$4)))</f>
        <v>208.27936733399778</v>
      </c>
      <c r="BJ2">
        <f t="shared" ref="BJ2" ca="1" si="33">BI2*EXP(($B$2-0.5*$B$3^2)*$B$4+$B$3*_xlfn.NORM.INV(RAND(),0,SQRT($B$4)))</f>
        <v>208.97803476299123</v>
      </c>
      <c r="BK2">
        <f t="shared" ref="BK2" ca="1" si="34">BJ2*EXP(($B$2-0.5*$B$3^2)*$B$4+$B$3*_xlfn.NORM.INV(RAND(),0,SQRT($B$4)))</f>
        <v>207.55623946636788</v>
      </c>
      <c r="BL2">
        <f t="shared" ref="BL2" ca="1" si="35">BK2*EXP(($B$2-0.5*$B$3^2)*$B$4+$B$3*_xlfn.NORM.INV(RAND(),0,SQRT($B$4)))</f>
        <v>209.36397052507914</v>
      </c>
      <c r="BM2">
        <f ca="1">BL2*EXP(($B$2-0.5*$B$3^2)*$B$4+$B$3*_xlfn.NORM.INV(RAND(),0,SQRT($B$4)))</f>
        <v>209.17856877619698</v>
      </c>
      <c r="BN2" s="22">
        <f t="shared" ref="BN2:BN33" ca="1" si="36">MAX(BM2-$BM$103,0)</f>
        <v>9.1785687761969825</v>
      </c>
      <c r="BO2" s="22">
        <f t="shared" ref="BO2:BO33" ca="1" si="37">BN2*EXP(-$B$6*$BM$104)</f>
        <v>9.0852934337303637</v>
      </c>
    </row>
    <row r="3" spans="1:67" x14ac:dyDescent="0.35">
      <c r="A3" t="s">
        <v>6</v>
      </c>
      <c r="B3" s="4">
        <f>'Question 1'!G3</f>
        <v>0.23521010953128349</v>
      </c>
      <c r="E3">
        <f t="shared" ref="E3:E66" si="38">$B$1</f>
        <v>223.19</v>
      </c>
      <c r="F3">
        <f ca="1">E3*EXP(($B$2-0.5*$B$3^2)*$B$4+$B$3*_xlfn.NORM.INV(RAND(),0,SQRT($B$4)))</f>
        <v>223.12636327420529</v>
      </c>
      <c r="G3">
        <f t="shared" ref="F3:AD6" ca="1" si="39">F3*EXP(($B$2-0.5*$B$3^2)*$B$4+$B$3*_xlfn.NORM.INV(RAND(),0,SQRT($B$4)))</f>
        <v>224.73780693839441</v>
      </c>
      <c r="H3">
        <f t="shared" ca="1" si="39"/>
        <v>224.81754817464758</v>
      </c>
      <c r="I3">
        <f t="shared" ca="1" si="39"/>
        <v>222.12776403330304</v>
      </c>
      <c r="J3">
        <f t="shared" ca="1" si="39"/>
        <v>217.65084578497169</v>
      </c>
      <c r="K3">
        <f t="shared" ca="1" si="39"/>
        <v>215.10779216292877</v>
      </c>
      <c r="L3">
        <f t="shared" ca="1" si="39"/>
        <v>216.98313198641046</v>
      </c>
      <c r="M3">
        <f t="shared" ca="1" si="39"/>
        <v>219.17132670854716</v>
      </c>
      <c r="N3">
        <f t="shared" ca="1" si="39"/>
        <v>222.50940952479687</v>
      </c>
      <c r="O3">
        <f t="shared" ca="1" si="39"/>
        <v>223.65393397919203</v>
      </c>
      <c r="P3">
        <f t="shared" ca="1" si="39"/>
        <v>224.90173883120178</v>
      </c>
      <c r="Q3">
        <f t="shared" ca="1" si="39"/>
        <v>224.10657001289087</v>
      </c>
      <c r="R3">
        <f t="shared" ca="1" si="39"/>
        <v>223.8682177851955</v>
      </c>
      <c r="S3">
        <f t="shared" ca="1" si="39"/>
        <v>224.70022184283437</v>
      </c>
      <c r="T3">
        <f t="shared" ca="1" si="39"/>
        <v>222.00803242149451</v>
      </c>
      <c r="U3">
        <f t="shared" ca="1" si="39"/>
        <v>222.64448655495838</v>
      </c>
      <c r="V3">
        <f t="shared" ca="1" si="39"/>
        <v>226.37518504961093</v>
      </c>
      <c r="W3">
        <f t="shared" ca="1" si="39"/>
        <v>225.72149354965521</v>
      </c>
      <c r="X3">
        <f t="shared" ca="1" si="39"/>
        <v>223.94512845369073</v>
      </c>
      <c r="Y3">
        <f t="shared" ca="1" si="39"/>
        <v>224.433749587698</v>
      </c>
      <c r="Z3">
        <f t="shared" ca="1" si="39"/>
        <v>232.86709780846215</v>
      </c>
      <c r="AA3">
        <f t="shared" ca="1" si="39"/>
        <v>233.92315702986343</v>
      </c>
      <c r="AB3">
        <f t="shared" ca="1" si="39"/>
        <v>227.59794145601685</v>
      </c>
      <c r="AC3">
        <f t="shared" ca="1" si="39"/>
        <v>223.2447287980489</v>
      </c>
      <c r="AD3">
        <f t="shared" ca="1" si="39"/>
        <v>222.40818916900488</v>
      </c>
      <c r="AE3">
        <f t="shared" ref="AE3:AE66" ca="1" si="40">AD3*EXP(($B$2-0.5*$B$3^2)*$B$4+$B$3*_xlfn.NORM.INV(RAND(),0,SQRT($B$4)))</f>
        <v>225.52928516620545</v>
      </c>
      <c r="AF3">
        <f t="shared" ref="AF3:AF66" ca="1" si="41">AE3*EXP(($B$2-0.5*$B$3^2)*$B$4+$B$3*_xlfn.NORM.INV(RAND(),0,SQRT($B$4)))</f>
        <v>227.19406999111979</v>
      </c>
      <c r="AG3">
        <f t="shared" ref="AG3:AG66" ca="1" si="42">AF3*EXP(($B$2-0.5*$B$3^2)*$B$4+$B$3*_xlfn.NORM.INV(RAND(),0,SQRT($B$4)))</f>
        <v>219.2553026197503</v>
      </c>
      <c r="AH3">
        <f t="shared" ref="AH3:AH66" ca="1" si="43">AG3*EXP(($B$2-0.5*$B$3^2)*$B$4+$B$3*_xlfn.NORM.INV(RAND(),0,SQRT($B$4)))</f>
        <v>216.31486390380226</v>
      </c>
      <c r="AI3">
        <f t="shared" ref="AI3:AI66" ca="1" si="44">AH3*EXP(($B$2-0.5*$B$3^2)*$B$4+$B$3*_xlfn.NORM.INV(RAND(),0,SQRT($B$4)))</f>
        <v>216.13336892281097</v>
      </c>
      <c r="AJ3">
        <f t="shared" ref="AJ3:AJ66" ca="1" si="45">AI3*EXP(($B$2-0.5*$B$3^2)*$B$4+$B$3*_xlfn.NORM.INV(RAND(),0,SQRT($B$4)))</f>
        <v>219.65490152692374</v>
      </c>
      <c r="AK3">
        <f t="shared" ref="AK3:AK66" ca="1" si="46">AJ3*EXP(($B$2-0.5*$B$3^2)*$B$4+$B$3*_xlfn.NORM.INV(RAND(),0,SQRT($B$4)))</f>
        <v>223.42320038516775</v>
      </c>
      <c r="AL3">
        <f t="shared" ref="AL3:AL66" ca="1" si="47">AK3*EXP(($B$2-0.5*$B$3^2)*$B$4+$B$3*_xlfn.NORM.INV(RAND(),0,SQRT($B$4)))</f>
        <v>223.22766908604603</v>
      </c>
      <c r="AM3">
        <f t="shared" ref="AM3:AM66" ca="1" si="48">AL3*EXP(($B$2-0.5*$B$3^2)*$B$4+$B$3*_xlfn.NORM.INV(RAND(),0,SQRT($B$4)))</f>
        <v>220.23953184270101</v>
      </c>
      <c r="AN3">
        <f t="shared" ref="AN3:AN66" ca="1" si="49">AM3*EXP(($B$2-0.5*$B$3^2)*$B$4+$B$3*_xlfn.NORM.INV(RAND(),0,SQRT($B$4)))</f>
        <v>216.91959873386628</v>
      </c>
      <c r="AO3">
        <f t="shared" ref="AO3:AO66" ca="1" si="50">AN3*EXP(($B$2-0.5*$B$3^2)*$B$4+$B$3*_xlfn.NORM.INV(RAND(),0,SQRT($B$4)))</f>
        <v>225.98607739076641</v>
      </c>
      <c r="AP3">
        <f t="shared" ref="AP3:AP66" ca="1" si="51">AO3*EXP(($B$2-0.5*$B$3^2)*$B$4+$B$3*_xlfn.NORM.INV(RAND(),0,SQRT($B$4)))</f>
        <v>224.9953630216998</v>
      </c>
      <c r="AQ3">
        <f t="shared" ref="AQ3:AQ66" ca="1" si="52">AP3*EXP(($B$2-0.5*$B$3^2)*$B$4+$B$3*_xlfn.NORM.INV(RAND(),0,SQRT($B$4)))</f>
        <v>224.14997241932249</v>
      </c>
      <c r="AR3">
        <f t="shared" ref="AR3:AR66" ca="1" si="53">AQ3*EXP(($B$2-0.5*$B$3^2)*$B$4+$B$3*_xlfn.NORM.INV(RAND(),0,SQRT($B$4)))</f>
        <v>224.26608412475017</v>
      </c>
      <c r="AS3">
        <f t="shared" ref="AS3:AS66" ca="1" si="54">AR3*EXP(($B$2-0.5*$B$3^2)*$B$4+$B$3*_xlfn.NORM.INV(RAND(),0,SQRT($B$4)))</f>
        <v>225.73934440412705</v>
      </c>
      <c r="AT3">
        <f t="shared" ref="AT3:AT66" ca="1" si="55">AS3*EXP(($B$2-0.5*$B$3^2)*$B$4+$B$3*_xlfn.NORM.INV(RAND(),0,SQRT($B$4)))</f>
        <v>222.87034935384798</v>
      </c>
      <c r="AU3">
        <f t="shared" ref="AU3:AU66" ca="1" si="56">AT3*EXP(($B$2-0.5*$B$3^2)*$B$4+$B$3*_xlfn.NORM.INV(RAND(),0,SQRT($B$4)))</f>
        <v>223.48740174142461</v>
      </c>
      <c r="AV3">
        <f t="shared" ref="AV3:AV66" ca="1" si="57">AU3*EXP(($B$2-0.5*$B$3^2)*$B$4+$B$3*_xlfn.NORM.INV(RAND(),0,SQRT($B$4)))</f>
        <v>223.45663778248721</v>
      </c>
      <c r="AW3">
        <f t="shared" ref="AW3:AW66" ca="1" si="58">AV3*EXP(($B$2-0.5*$B$3^2)*$B$4+$B$3*_xlfn.NORM.INV(RAND(),0,SQRT($B$4)))</f>
        <v>218.51013286200603</v>
      </c>
      <c r="AX3">
        <f t="shared" ref="AX3:AX66" ca="1" si="59">AW3*EXP(($B$2-0.5*$B$3^2)*$B$4+$B$3*_xlfn.NORM.INV(RAND(),0,SQRT($B$4)))</f>
        <v>222.25918243327922</v>
      </c>
      <c r="AY3">
        <f t="shared" ref="AY3:AY66" ca="1" si="60">AX3*EXP(($B$2-0.5*$B$3^2)*$B$4+$B$3*_xlfn.NORM.INV(RAND(),0,SQRT($B$4)))</f>
        <v>224.91292056278223</v>
      </c>
      <c r="AZ3">
        <f t="shared" ref="AZ3:AZ66" ca="1" si="61">AY3*EXP(($B$2-0.5*$B$3^2)*$B$4+$B$3*_xlfn.NORM.INV(RAND(),0,SQRT($B$4)))</f>
        <v>224.4097356524484</v>
      </c>
      <c r="BA3">
        <f t="shared" ref="BA3:BA66" ca="1" si="62">AZ3*EXP(($B$2-0.5*$B$3^2)*$B$4+$B$3*_xlfn.NORM.INV(RAND(),0,SQRT($B$4)))</f>
        <v>223.6339500218223</v>
      </c>
      <c r="BB3">
        <f t="shared" ref="BB3:BB66" ca="1" si="63">BA3*EXP(($B$2-0.5*$B$3^2)*$B$4+$B$3*_xlfn.NORM.INV(RAND(),0,SQRT($B$4)))</f>
        <v>229.44431955085528</v>
      </c>
      <c r="BC3">
        <f t="shared" ref="BC3:BC66" ca="1" si="64">BB3*EXP(($B$2-0.5*$B$3^2)*$B$4+$B$3*_xlfn.NORM.INV(RAND(),0,SQRT($B$4)))</f>
        <v>231.25404713413033</v>
      </c>
      <c r="BD3">
        <f t="shared" ref="BD3:BD66" ca="1" si="65">BC3*EXP(($B$2-0.5*$B$3^2)*$B$4+$B$3*_xlfn.NORM.INV(RAND(),0,SQRT($B$4)))</f>
        <v>224.49350512985609</v>
      </c>
      <c r="BE3">
        <f t="shared" ref="BE3:BE66" ca="1" si="66">BD3*EXP(($B$2-0.5*$B$3^2)*$B$4+$B$3*_xlfn.NORM.INV(RAND(),0,SQRT($B$4)))</f>
        <v>228.92383351284553</v>
      </c>
      <c r="BF3">
        <f t="shared" ref="BF3:BF66" ca="1" si="67">BE3*EXP(($B$2-0.5*$B$3^2)*$B$4+$B$3*_xlfn.NORM.INV(RAND(),0,SQRT($B$4)))</f>
        <v>233.1551002245952</v>
      </c>
      <c r="BG3">
        <f t="shared" ref="BG3:BG66" ca="1" si="68">BF3*EXP(($B$2-0.5*$B$3^2)*$B$4+$B$3*_xlfn.NORM.INV(RAND(),0,SQRT($B$4)))</f>
        <v>234.29666309404038</v>
      </c>
      <c r="BH3">
        <f t="shared" ref="BH3:BH66" ca="1" si="69">BG3*EXP(($B$2-0.5*$B$3^2)*$B$4+$B$3*_xlfn.NORM.INV(RAND(),0,SQRT($B$4)))</f>
        <v>235.55592590776408</v>
      </c>
      <c r="BI3">
        <f t="shared" ref="BI3:BI66" ca="1" si="70">BH3*EXP(($B$2-0.5*$B$3^2)*$B$4+$B$3*_xlfn.NORM.INV(RAND(),0,SQRT($B$4)))</f>
        <v>235.7897760055788</v>
      </c>
      <c r="BJ3">
        <f t="shared" ref="BJ3:BJ66" ca="1" si="71">BI3*EXP(($B$2-0.5*$B$3^2)*$B$4+$B$3*_xlfn.NORM.INV(RAND(),0,SQRT($B$4)))</f>
        <v>235.46047389018929</v>
      </c>
      <c r="BK3">
        <f t="shared" ref="BK3:BK66" ca="1" si="72">BJ3*EXP(($B$2-0.5*$B$3^2)*$B$4+$B$3*_xlfn.NORM.INV(RAND(),0,SQRT($B$4)))</f>
        <v>228.58941472784008</v>
      </c>
      <c r="BL3">
        <f t="shared" ref="BL3:BL66" ca="1" si="73">BK3*EXP(($B$2-0.5*$B$3^2)*$B$4+$B$3*_xlfn.NORM.INV(RAND(),0,SQRT($B$4)))</f>
        <v>224.61973712695786</v>
      </c>
      <c r="BM3">
        <f t="shared" ref="BM3:BM66" ca="1" si="74">BL3*EXP(($B$2-0.5*$B$3^2)*$B$4+$B$3*_xlfn.NORM.INV(RAND(),0,SQRT($B$4)))</f>
        <v>224.04759981348943</v>
      </c>
      <c r="BN3" s="22">
        <f t="shared" ca="1" si="36"/>
        <v>24.047599813489427</v>
      </c>
      <c r="BO3" s="22">
        <f t="shared" ca="1" si="37"/>
        <v>23.803220960664316</v>
      </c>
    </row>
    <row r="4" spans="1:67" x14ac:dyDescent="0.35">
      <c r="A4" t="s">
        <v>59</v>
      </c>
      <c r="B4" s="5">
        <f>1/252</f>
        <v>3.968253968253968E-3</v>
      </c>
      <c r="E4">
        <f t="shared" si="38"/>
        <v>223.19</v>
      </c>
      <c r="F4">
        <f t="shared" ca="1" si="39"/>
        <v>229.88290786300249</v>
      </c>
      <c r="G4">
        <f t="shared" ca="1" si="39"/>
        <v>228.35730834200393</v>
      </c>
      <c r="H4">
        <f t="shared" ca="1" si="39"/>
        <v>232.67898437574945</v>
      </c>
      <c r="I4">
        <f t="shared" ca="1" si="39"/>
        <v>237.48283576259726</v>
      </c>
      <c r="J4">
        <f t="shared" ca="1" si="39"/>
        <v>235.22634161609386</v>
      </c>
      <c r="K4">
        <f t="shared" ca="1" si="39"/>
        <v>235.74294577170463</v>
      </c>
      <c r="L4">
        <f t="shared" ca="1" si="39"/>
        <v>232.95148346718645</v>
      </c>
      <c r="M4">
        <f t="shared" ca="1" si="39"/>
        <v>233.25456659930543</v>
      </c>
      <c r="N4">
        <f t="shared" ca="1" si="39"/>
        <v>234.60968049573938</v>
      </c>
      <c r="O4">
        <f t="shared" ca="1" si="39"/>
        <v>231.5333664844629</v>
      </c>
      <c r="P4">
        <f t="shared" ca="1" si="39"/>
        <v>229.83376099411544</v>
      </c>
      <c r="Q4">
        <f t="shared" ca="1" si="39"/>
        <v>232.84968942156604</v>
      </c>
      <c r="R4">
        <f t="shared" ca="1" si="39"/>
        <v>235.62294663918516</v>
      </c>
      <c r="S4">
        <f t="shared" ca="1" si="39"/>
        <v>232.82543633376594</v>
      </c>
      <c r="T4">
        <f t="shared" ca="1" si="39"/>
        <v>234.4268613561905</v>
      </c>
      <c r="U4">
        <f t="shared" ca="1" si="39"/>
        <v>231.21308678717091</v>
      </c>
      <c r="V4">
        <f t="shared" ca="1" si="39"/>
        <v>236.27576090580618</v>
      </c>
      <c r="W4">
        <f t="shared" ca="1" si="39"/>
        <v>235.03105720416727</v>
      </c>
      <c r="X4">
        <f t="shared" ca="1" si="39"/>
        <v>234.03075796015693</v>
      </c>
      <c r="Y4">
        <f t="shared" ca="1" si="39"/>
        <v>238.43881732899663</v>
      </c>
      <c r="Z4">
        <f t="shared" ca="1" si="39"/>
        <v>240.56317952148046</v>
      </c>
      <c r="AA4">
        <f t="shared" ca="1" si="39"/>
        <v>239.54976382203887</v>
      </c>
      <c r="AB4">
        <f t="shared" ca="1" si="39"/>
        <v>236.08719118267027</v>
      </c>
      <c r="AC4">
        <f t="shared" ca="1" si="39"/>
        <v>235.59513690107559</v>
      </c>
      <c r="AD4">
        <f t="shared" ca="1" si="39"/>
        <v>233.20734162557173</v>
      </c>
      <c r="AE4">
        <f t="shared" ca="1" si="40"/>
        <v>230.74666013813402</v>
      </c>
      <c r="AF4">
        <f t="shared" ca="1" si="41"/>
        <v>238.44533648914197</v>
      </c>
      <c r="AG4">
        <f t="shared" ca="1" si="42"/>
        <v>238.86699895276135</v>
      </c>
      <c r="AH4">
        <f t="shared" ca="1" si="43"/>
        <v>240.09628785371282</v>
      </c>
      <c r="AI4">
        <f t="shared" ca="1" si="44"/>
        <v>241.50292096556655</v>
      </c>
      <c r="AJ4">
        <f t="shared" ca="1" si="45"/>
        <v>237.32187593557123</v>
      </c>
      <c r="AK4">
        <f t="shared" ca="1" si="46"/>
        <v>237.71289697947395</v>
      </c>
      <c r="AL4">
        <f t="shared" ca="1" si="47"/>
        <v>239.92012815334792</v>
      </c>
      <c r="AM4">
        <f t="shared" ca="1" si="48"/>
        <v>237.89753747844151</v>
      </c>
      <c r="AN4">
        <f t="shared" ca="1" si="49"/>
        <v>235.37812061202922</v>
      </c>
      <c r="AO4">
        <f t="shared" ca="1" si="50"/>
        <v>229.00953759109137</v>
      </c>
      <c r="AP4">
        <f t="shared" ca="1" si="51"/>
        <v>230.91072177901546</v>
      </c>
      <c r="AQ4">
        <f t="shared" ca="1" si="52"/>
        <v>234.22218344232422</v>
      </c>
      <c r="AR4">
        <f t="shared" ca="1" si="53"/>
        <v>234.85478268793707</v>
      </c>
      <c r="AS4">
        <f t="shared" ca="1" si="54"/>
        <v>236.54015805883932</v>
      </c>
      <c r="AT4">
        <f t="shared" ca="1" si="55"/>
        <v>233.83023853318284</v>
      </c>
      <c r="AU4">
        <f t="shared" ca="1" si="56"/>
        <v>236.85345988390992</v>
      </c>
      <c r="AV4">
        <f t="shared" ca="1" si="57"/>
        <v>240.13351191699235</v>
      </c>
      <c r="AW4">
        <f t="shared" ca="1" si="58"/>
        <v>240.88347982309847</v>
      </c>
      <c r="AX4">
        <f t="shared" ca="1" si="59"/>
        <v>243.68010945136518</v>
      </c>
      <c r="AY4">
        <f t="shared" ca="1" si="60"/>
        <v>245.25683110020205</v>
      </c>
      <c r="AZ4">
        <f t="shared" ca="1" si="61"/>
        <v>247.35220868173488</v>
      </c>
      <c r="BA4">
        <f t="shared" ca="1" si="62"/>
        <v>247.88829819285635</v>
      </c>
      <c r="BB4">
        <f t="shared" ca="1" si="63"/>
        <v>248.03628804726225</v>
      </c>
      <c r="BC4">
        <f t="shared" ca="1" si="64"/>
        <v>250.35101255417595</v>
      </c>
      <c r="BD4">
        <f t="shared" ca="1" si="65"/>
        <v>254.43647748441239</v>
      </c>
      <c r="BE4">
        <f t="shared" ca="1" si="66"/>
        <v>257.36001042139281</v>
      </c>
      <c r="BF4">
        <f t="shared" ca="1" si="67"/>
        <v>254.44613924490378</v>
      </c>
      <c r="BG4">
        <f t="shared" ca="1" si="68"/>
        <v>254.95314635894258</v>
      </c>
      <c r="BH4">
        <f t="shared" ca="1" si="69"/>
        <v>253.13689961321938</v>
      </c>
      <c r="BI4">
        <f t="shared" ca="1" si="70"/>
        <v>247.68899191488816</v>
      </c>
      <c r="BJ4">
        <f t="shared" ca="1" si="71"/>
        <v>251.35714526395481</v>
      </c>
      <c r="BK4">
        <f t="shared" ca="1" si="72"/>
        <v>257.07138278154622</v>
      </c>
      <c r="BL4">
        <f t="shared" ca="1" si="73"/>
        <v>262.93076081856532</v>
      </c>
      <c r="BM4">
        <f t="shared" ca="1" si="74"/>
        <v>263.97598130149811</v>
      </c>
      <c r="BN4" s="22">
        <f t="shared" ca="1" si="36"/>
        <v>63.975981301498109</v>
      </c>
      <c r="BO4" s="22">
        <f t="shared" ca="1" si="37"/>
        <v>63.325838374965755</v>
      </c>
    </row>
    <row r="5" spans="1:67" x14ac:dyDescent="0.35">
      <c r="E5">
        <f t="shared" si="38"/>
        <v>223.19</v>
      </c>
      <c r="F5">
        <f t="shared" ca="1" si="39"/>
        <v>228.10606658270498</v>
      </c>
      <c r="G5">
        <f t="shared" ca="1" si="39"/>
        <v>232.3333633110071</v>
      </c>
      <c r="H5">
        <f t="shared" ca="1" si="39"/>
        <v>229.46823419154921</v>
      </c>
      <c r="I5">
        <f t="shared" ca="1" si="39"/>
        <v>228.72600715299583</v>
      </c>
      <c r="J5">
        <f t="shared" ca="1" si="39"/>
        <v>234.56282281122051</v>
      </c>
      <c r="K5">
        <f t="shared" ca="1" si="39"/>
        <v>235.96156655938415</v>
      </c>
      <c r="L5">
        <f t="shared" ca="1" si="39"/>
        <v>240.18704171638427</v>
      </c>
      <c r="M5">
        <f t="shared" ca="1" si="39"/>
        <v>245.96171122589448</v>
      </c>
      <c r="N5">
        <f t="shared" ca="1" si="39"/>
        <v>250.58051465498136</v>
      </c>
      <c r="O5">
        <f t="shared" ca="1" si="39"/>
        <v>249.07664035921772</v>
      </c>
      <c r="P5">
        <f t="shared" ca="1" si="39"/>
        <v>251.3202047639214</v>
      </c>
      <c r="Q5">
        <f t="shared" ca="1" si="39"/>
        <v>249.89425969809619</v>
      </c>
      <c r="R5">
        <f t="shared" ca="1" si="39"/>
        <v>250.55353191964318</v>
      </c>
      <c r="S5">
        <f t="shared" ca="1" si="39"/>
        <v>255.55799988281925</v>
      </c>
      <c r="T5">
        <f t="shared" ca="1" si="39"/>
        <v>258.25395451140002</v>
      </c>
      <c r="U5">
        <f t="shared" ca="1" si="39"/>
        <v>259.63640690523738</v>
      </c>
      <c r="V5">
        <f t="shared" ca="1" si="39"/>
        <v>262.58430338900473</v>
      </c>
      <c r="W5">
        <f t="shared" ca="1" si="39"/>
        <v>262.56127196075886</v>
      </c>
      <c r="X5">
        <f t="shared" ca="1" si="39"/>
        <v>267.20385429296357</v>
      </c>
      <c r="Y5">
        <f t="shared" ca="1" si="39"/>
        <v>264.05119343227926</v>
      </c>
      <c r="Z5">
        <f t="shared" ca="1" si="39"/>
        <v>263.84922214286064</v>
      </c>
      <c r="AA5">
        <f t="shared" ca="1" si="39"/>
        <v>270.08117096711476</v>
      </c>
      <c r="AB5">
        <f t="shared" ca="1" si="39"/>
        <v>279.89023923117139</v>
      </c>
      <c r="AC5">
        <f t="shared" ca="1" si="39"/>
        <v>279.22907215226712</v>
      </c>
      <c r="AD5">
        <f t="shared" ca="1" si="39"/>
        <v>281.6408221849756</v>
      </c>
      <c r="AE5">
        <f t="shared" ca="1" si="40"/>
        <v>281.71053969530703</v>
      </c>
      <c r="AF5">
        <f t="shared" ca="1" si="41"/>
        <v>277.50808750944873</v>
      </c>
      <c r="AG5">
        <f t="shared" ca="1" si="42"/>
        <v>283.48932167186251</v>
      </c>
      <c r="AH5">
        <f t="shared" ca="1" si="43"/>
        <v>278.12290236867875</v>
      </c>
      <c r="AI5">
        <f t="shared" ca="1" si="44"/>
        <v>280.29906968130007</v>
      </c>
      <c r="AJ5">
        <f t="shared" ca="1" si="45"/>
        <v>278.90077806985261</v>
      </c>
      <c r="AK5">
        <f t="shared" ca="1" si="46"/>
        <v>277.93771251406702</v>
      </c>
      <c r="AL5">
        <f t="shared" ca="1" si="47"/>
        <v>276.10384121566477</v>
      </c>
      <c r="AM5">
        <f t="shared" ca="1" si="48"/>
        <v>277.38987190361047</v>
      </c>
      <c r="AN5">
        <f t="shared" ca="1" si="49"/>
        <v>278.38974072762329</v>
      </c>
      <c r="AO5">
        <f t="shared" ca="1" si="50"/>
        <v>274.57249085518072</v>
      </c>
      <c r="AP5">
        <f t="shared" ca="1" si="51"/>
        <v>270.39515154322669</v>
      </c>
      <c r="AQ5">
        <f t="shared" ca="1" si="52"/>
        <v>266.20307810162808</v>
      </c>
      <c r="AR5">
        <f t="shared" ca="1" si="53"/>
        <v>272.56013428063</v>
      </c>
      <c r="AS5">
        <f t="shared" ca="1" si="54"/>
        <v>274.52224229512598</v>
      </c>
      <c r="AT5">
        <f t="shared" ca="1" si="55"/>
        <v>276.64241611816192</v>
      </c>
      <c r="AU5">
        <f t="shared" ca="1" si="56"/>
        <v>275.21593810319291</v>
      </c>
      <c r="AV5">
        <f t="shared" ca="1" si="57"/>
        <v>274.60781379790217</v>
      </c>
      <c r="AW5">
        <f t="shared" ca="1" si="58"/>
        <v>275.45161461108688</v>
      </c>
      <c r="AX5">
        <f t="shared" ca="1" si="59"/>
        <v>272.83563102450552</v>
      </c>
      <c r="AY5">
        <f t="shared" ca="1" si="60"/>
        <v>277.15376777220018</v>
      </c>
      <c r="AZ5">
        <f t="shared" ca="1" si="61"/>
        <v>283.64434042063863</v>
      </c>
      <c r="BA5">
        <f t="shared" ca="1" si="62"/>
        <v>285.29727471219792</v>
      </c>
      <c r="BB5">
        <f t="shared" ca="1" si="63"/>
        <v>286.15973608546682</v>
      </c>
      <c r="BC5">
        <f t="shared" ca="1" si="64"/>
        <v>288.00700888503394</v>
      </c>
      <c r="BD5">
        <f t="shared" ca="1" si="65"/>
        <v>282.63427846651365</v>
      </c>
      <c r="BE5">
        <f t="shared" ca="1" si="66"/>
        <v>285.94828075095063</v>
      </c>
      <c r="BF5">
        <f t="shared" ca="1" si="67"/>
        <v>287.93267548494475</v>
      </c>
      <c r="BG5">
        <f t="shared" ca="1" si="68"/>
        <v>284.79655197998204</v>
      </c>
      <c r="BH5">
        <f t="shared" ca="1" si="69"/>
        <v>286.106794545257</v>
      </c>
      <c r="BI5">
        <f t="shared" ca="1" si="70"/>
        <v>287.97104683002601</v>
      </c>
      <c r="BJ5">
        <f t="shared" ca="1" si="71"/>
        <v>288.78264122966243</v>
      </c>
      <c r="BK5">
        <f t="shared" ca="1" si="72"/>
        <v>284.08515828939915</v>
      </c>
      <c r="BL5">
        <f t="shared" ca="1" si="73"/>
        <v>284.77898693313364</v>
      </c>
      <c r="BM5">
        <f t="shared" ca="1" si="74"/>
        <v>283.64674699297763</v>
      </c>
      <c r="BN5" s="22">
        <f t="shared" ca="1" si="36"/>
        <v>83.646746992977626</v>
      </c>
      <c r="BO5" s="22">
        <f t="shared" ca="1" si="37"/>
        <v>82.796703902139527</v>
      </c>
    </row>
    <row r="6" spans="1:67" x14ac:dyDescent="0.35">
      <c r="A6" t="s">
        <v>62</v>
      </c>
      <c r="B6" s="5">
        <f>60/252</f>
        <v>0.23809523809523808</v>
      </c>
      <c r="E6">
        <f t="shared" si="38"/>
        <v>223.19</v>
      </c>
      <c r="F6">
        <f t="shared" ca="1" si="39"/>
        <v>222.0939261945573</v>
      </c>
      <c r="G6">
        <f t="shared" ca="1" si="39"/>
        <v>224.49244910627306</v>
      </c>
      <c r="H6">
        <f t="shared" ca="1" si="39"/>
        <v>225.80407896679969</v>
      </c>
      <c r="I6">
        <f t="shared" ca="1" si="39"/>
        <v>228.57245412493828</v>
      </c>
      <c r="J6">
        <f t="shared" ca="1" si="39"/>
        <v>228.78895896914244</v>
      </c>
      <c r="K6">
        <f t="shared" ca="1" si="39"/>
        <v>231.37579279799721</v>
      </c>
      <c r="L6">
        <f t="shared" ca="1" si="39"/>
        <v>231.75056385944166</v>
      </c>
      <c r="M6">
        <f t="shared" ca="1" si="39"/>
        <v>229.35399010645594</v>
      </c>
      <c r="N6">
        <f t="shared" ca="1" si="39"/>
        <v>228.26073676796833</v>
      </c>
      <c r="O6">
        <f t="shared" ca="1" si="39"/>
        <v>217.51672052598857</v>
      </c>
      <c r="P6">
        <f t="shared" ca="1" si="39"/>
        <v>221.83247727099973</v>
      </c>
      <c r="Q6">
        <f t="shared" ca="1" si="39"/>
        <v>223.21845037876437</v>
      </c>
      <c r="R6">
        <f t="shared" ca="1" si="39"/>
        <v>229.65969345396576</v>
      </c>
      <c r="S6">
        <f t="shared" ca="1" si="39"/>
        <v>231.2409452608091</v>
      </c>
      <c r="T6">
        <f t="shared" ca="1" si="39"/>
        <v>231.51075285518098</v>
      </c>
      <c r="U6">
        <f t="shared" ca="1" si="39"/>
        <v>228.57202187791725</v>
      </c>
      <c r="V6">
        <f t="shared" ca="1" si="39"/>
        <v>223.56014264495121</v>
      </c>
      <c r="W6">
        <f t="shared" ca="1" si="39"/>
        <v>222.80787370015105</v>
      </c>
      <c r="X6">
        <f t="shared" ca="1" si="39"/>
        <v>225.19908127966849</v>
      </c>
      <c r="Y6">
        <f t="shared" ca="1" si="39"/>
        <v>220.877512830527</v>
      </c>
      <c r="Z6">
        <f t="shared" ca="1" si="39"/>
        <v>222.96305474713441</v>
      </c>
      <c r="AA6">
        <f t="shared" ca="1" si="39"/>
        <v>227.01473416213605</v>
      </c>
      <c r="AB6">
        <f t="shared" ca="1" si="39"/>
        <v>226.88984039317825</v>
      </c>
      <c r="AC6">
        <f t="shared" ca="1" si="39"/>
        <v>223.70191702060617</v>
      </c>
      <c r="AD6">
        <f t="shared" ca="1" si="39"/>
        <v>225.70888621235366</v>
      </c>
      <c r="AE6">
        <f t="shared" ca="1" si="40"/>
        <v>229.95354233664864</v>
      </c>
      <c r="AF6">
        <f t="shared" ca="1" si="41"/>
        <v>231.66641663595973</v>
      </c>
      <c r="AG6">
        <f t="shared" ca="1" si="42"/>
        <v>229.82050543530633</v>
      </c>
      <c r="AH6">
        <f t="shared" ca="1" si="43"/>
        <v>231.09373565143491</v>
      </c>
      <c r="AI6">
        <f t="shared" ca="1" si="44"/>
        <v>228.68059528671708</v>
      </c>
      <c r="AJ6">
        <f t="shared" ca="1" si="45"/>
        <v>236.08625884285837</v>
      </c>
      <c r="AK6">
        <f t="shared" ca="1" si="46"/>
        <v>235.94350435538291</v>
      </c>
      <c r="AL6">
        <f t="shared" ca="1" si="47"/>
        <v>232.24373347937123</v>
      </c>
      <c r="AM6">
        <f t="shared" ca="1" si="48"/>
        <v>232.11531196965223</v>
      </c>
      <c r="AN6">
        <f t="shared" ca="1" si="49"/>
        <v>235.96080634559098</v>
      </c>
      <c r="AO6">
        <f t="shared" ca="1" si="50"/>
        <v>238.60680991187647</v>
      </c>
      <c r="AP6">
        <f t="shared" ca="1" si="51"/>
        <v>241.22341633643873</v>
      </c>
      <c r="AQ6">
        <f t="shared" ca="1" si="52"/>
        <v>240.01187658764565</v>
      </c>
      <c r="AR6">
        <f t="shared" ca="1" si="53"/>
        <v>239.69495994078034</v>
      </c>
      <c r="AS6">
        <f t="shared" ca="1" si="54"/>
        <v>235.0838973039412</v>
      </c>
      <c r="AT6">
        <f t="shared" ca="1" si="55"/>
        <v>234.27680898801776</v>
      </c>
      <c r="AU6">
        <f t="shared" ca="1" si="56"/>
        <v>226.7070795312425</v>
      </c>
      <c r="AV6">
        <f t="shared" ca="1" si="57"/>
        <v>232.30286601592923</v>
      </c>
      <c r="AW6">
        <f t="shared" ca="1" si="58"/>
        <v>230.56091185063539</v>
      </c>
      <c r="AX6">
        <f t="shared" ca="1" si="59"/>
        <v>233.33210370132005</v>
      </c>
      <c r="AY6">
        <f t="shared" ca="1" si="60"/>
        <v>235.96905763116888</v>
      </c>
      <c r="AZ6">
        <f t="shared" ca="1" si="61"/>
        <v>233.25412648116955</v>
      </c>
      <c r="BA6">
        <f t="shared" ca="1" si="62"/>
        <v>237.45819156963958</v>
      </c>
      <c r="BB6">
        <f t="shared" ca="1" si="63"/>
        <v>228.08675673238037</v>
      </c>
      <c r="BC6">
        <f t="shared" ca="1" si="64"/>
        <v>230.58184057056394</v>
      </c>
      <c r="BD6">
        <f t="shared" ca="1" si="65"/>
        <v>233.75291032742922</v>
      </c>
      <c r="BE6">
        <f t="shared" ca="1" si="66"/>
        <v>232.51836730898194</v>
      </c>
      <c r="BF6">
        <f t="shared" ca="1" si="67"/>
        <v>232.82941689244691</v>
      </c>
      <c r="BG6">
        <f t="shared" ca="1" si="68"/>
        <v>230.8882082496921</v>
      </c>
      <c r="BH6">
        <f t="shared" ca="1" si="69"/>
        <v>238.57257764142201</v>
      </c>
      <c r="BI6">
        <f t="shared" ca="1" si="70"/>
        <v>240.05569588038293</v>
      </c>
      <c r="BJ6">
        <f t="shared" ca="1" si="71"/>
        <v>237.58830615153832</v>
      </c>
      <c r="BK6">
        <f t="shared" ca="1" si="72"/>
        <v>235.16576995154429</v>
      </c>
      <c r="BL6">
        <f t="shared" ca="1" si="73"/>
        <v>238.04304834988847</v>
      </c>
      <c r="BM6">
        <f t="shared" ca="1" si="74"/>
        <v>234.82837488891911</v>
      </c>
      <c r="BN6" s="22">
        <f t="shared" ca="1" si="36"/>
        <v>34.828374888919114</v>
      </c>
      <c r="BO6" s="22">
        <f t="shared" ca="1" si="37"/>
        <v>34.474438597267145</v>
      </c>
    </row>
    <row r="7" spans="1:67" x14ac:dyDescent="0.35">
      <c r="E7">
        <f t="shared" si="38"/>
        <v>223.19</v>
      </c>
      <c r="F7">
        <f t="shared" ref="F7:AD9" ca="1" si="75">E7*EXP(($B$2-0.5*$B$3^2)*$B$4+$B$3*_xlfn.NORM.INV(RAND(),0,SQRT($B$4)))</f>
        <v>224.57008204187824</v>
      </c>
      <c r="G7">
        <f t="shared" ca="1" si="75"/>
        <v>226.17051924669741</v>
      </c>
      <c r="H7">
        <f t="shared" ca="1" si="75"/>
        <v>225.83289420334859</v>
      </c>
      <c r="I7">
        <f t="shared" ca="1" si="75"/>
        <v>232.620337486766</v>
      </c>
      <c r="J7">
        <f t="shared" ca="1" si="75"/>
        <v>229.3181343815794</v>
      </c>
      <c r="K7">
        <f t="shared" ca="1" si="75"/>
        <v>239.48494962944139</v>
      </c>
      <c r="L7">
        <f t="shared" ca="1" si="75"/>
        <v>241.63011282572228</v>
      </c>
      <c r="M7">
        <f t="shared" ca="1" si="75"/>
        <v>249.88323454268863</v>
      </c>
      <c r="N7">
        <f t="shared" ca="1" si="75"/>
        <v>246.2877656664578</v>
      </c>
      <c r="O7">
        <f t="shared" ca="1" si="75"/>
        <v>246.59893682170366</v>
      </c>
      <c r="P7">
        <f t="shared" ca="1" si="75"/>
        <v>251.43892700441498</v>
      </c>
      <c r="Q7">
        <f t="shared" ca="1" si="75"/>
        <v>244.9419733495246</v>
      </c>
      <c r="R7">
        <f t="shared" ca="1" si="75"/>
        <v>253.68111183286817</v>
      </c>
      <c r="S7">
        <f t="shared" ca="1" si="75"/>
        <v>254.24411020616353</v>
      </c>
      <c r="T7">
        <f t="shared" ca="1" si="75"/>
        <v>260.70742882052775</v>
      </c>
      <c r="U7">
        <f t="shared" ca="1" si="75"/>
        <v>259.97875654741512</v>
      </c>
      <c r="V7">
        <f t="shared" ca="1" si="75"/>
        <v>261.6810027199864</v>
      </c>
      <c r="W7">
        <f t="shared" ca="1" si="75"/>
        <v>263.47525197086418</v>
      </c>
      <c r="X7">
        <f t="shared" ca="1" si="75"/>
        <v>259.99829724293204</v>
      </c>
      <c r="Y7">
        <f t="shared" ca="1" si="75"/>
        <v>262.66984165878551</v>
      </c>
      <c r="Z7">
        <f t="shared" ca="1" si="75"/>
        <v>263.02991369295501</v>
      </c>
      <c r="AA7">
        <f t="shared" ca="1" si="75"/>
        <v>264.54535677175716</v>
      </c>
      <c r="AB7">
        <f t="shared" ca="1" si="75"/>
        <v>268.59174984029693</v>
      </c>
      <c r="AC7">
        <f t="shared" ca="1" si="75"/>
        <v>268.32026913470946</v>
      </c>
      <c r="AD7">
        <f t="shared" ca="1" si="75"/>
        <v>268.38819989556634</v>
      </c>
      <c r="AE7">
        <f t="shared" ca="1" si="40"/>
        <v>270.31278333451667</v>
      </c>
      <c r="AF7">
        <f t="shared" ca="1" si="41"/>
        <v>267.67810460128709</v>
      </c>
      <c r="AG7">
        <f t="shared" ca="1" si="42"/>
        <v>269.42928923141426</v>
      </c>
      <c r="AH7">
        <f t="shared" ca="1" si="43"/>
        <v>266.2779478561738</v>
      </c>
      <c r="AI7">
        <f t="shared" ca="1" si="44"/>
        <v>263.92936911045706</v>
      </c>
      <c r="AJ7">
        <f t="shared" ca="1" si="45"/>
        <v>264.44503161794802</v>
      </c>
      <c r="AK7">
        <f t="shared" ca="1" si="46"/>
        <v>263.89883766108369</v>
      </c>
      <c r="AL7">
        <f t="shared" ca="1" si="47"/>
        <v>263.33676540359778</v>
      </c>
      <c r="AM7">
        <f t="shared" ca="1" si="48"/>
        <v>267.22890114112016</v>
      </c>
      <c r="AN7">
        <f t="shared" ca="1" si="49"/>
        <v>268.12183217748907</v>
      </c>
      <c r="AO7">
        <f t="shared" ca="1" si="50"/>
        <v>263.9369145390657</v>
      </c>
      <c r="AP7">
        <f t="shared" ca="1" si="51"/>
        <v>266.99943056239204</v>
      </c>
      <c r="AQ7">
        <f t="shared" ca="1" si="52"/>
        <v>256.49924518618718</v>
      </c>
      <c r="AR7">
        <f t="shared" ca="1" si="53"/>
        <v>260.22392506174754</v>
      </c>
      <c r="AS7">
        <f t="shared" ca="1" si="54"/>
        <v>263.02523453468291</v>
      </c>
      <c r="AT7">
        <f t="shared" ca="1" si="55"/>
        <v>263.40780239238796</v>
      </c>
      <c r="AU7">
        <f t="shared" ca="1" si="56"/>
        <v>263.56679815836014</v>
      </c>
      <c r="AV7">
        <f t="shared" ca="1" si="57"/>
        <v>266.37964428437033</v>
      </c>
      <c r="AW7">
        <f t="shared" ca="1" si="58"/>
        <v>265.35349024349603</v>
      </c>
      <c r="AX7">
        <f t="shared" ca="1" si="59"/>
        <v>268.59679009661824</v>
      </c>
      <c r="AY7">
        <f t="shared" ca="1" si="60"/>
        <v>263.95727164966468</v>
      </c>
      <c r="AZ7">
        <f t="shared" ca="1" si="61"/>
        <v>268.21132848927704</v>
      </c>
      <c r="BA7">
        <f t="shared" ca="1" si="62"/>
        <v>263.80935464925358</v>
      </c>
      <c r="BB7">
        <f t="shared" ca="1" si="63"/>
        <v>268.4234021800026</v>
      </c>
      <c r="BC7">
        <f t="shared" ca="1" si="64"/>
        <v>271.01173676986804</v>
      </c>
      <c r="BD7">
        <f t="shared" ca="1" si="65"/>
        <v>265.73722853442888</v>
      </c>
      <c r="BE7">
        <f t="shared" ca="1" si="66"/>
        <v>264.60515210306454</v>
      </c>
      <c r="BF7">
        <f t="shared" ca="1" si="67"/>
        <v>264.13793338103875</v>
      </c>
      <c r="BG7">
        <f t="shared" ca="1" si="68"/>
        <v>268.45480434404453</v>
      </c>
      <c r="BH7">
        <f t="shared" ca="1" si="69"/>
        <v>270.38001157104094</v>
      </c>
      <c r="BI7">
        <f t="shared" ca="1" si="70"/>
        <v>265.69765994848132</v>
      </c>
      <c r="BJ7">
        <f t="shared" ca="1" si="71"/>
        <v>267.06186481683733</v>
      </c>
      <c r="BK7">
        <f t="shared" ca="1" si="72"/>
        <v>264.62801640542824</v>
      </c>
      <c r="BL7">
        <f t="shared" ca="1" si="73"/>
        <v>266.24558326822483</v>
      </c>
      <c r="BM7">
        <f t="shared" ca="1" si="74"/>
        <v>269.31821166394144</v>
      </c>
      <c r="BN7" s="22">
        <f t="shared" ca="1" si="36"/>
        <v>69.31821166394144</v>
      </c>
      <c r="BO7" s="22">
        <f t="shared" ca="1" si="37"/>
        <v>68.613779405516212</v>
      </c>
    </row>
    <row r="8" spans="1:67" x14ac:dyDescent="0.35">
      <c r="E8">
        <f t="shared" si="38"/>
        <v>223.19</v>
      </c>
      <c r="F8">
        <f t="shared" ca="1" si="75"/>
        <v>220.30439429922234</v>
      </c>
      <c r="G8">
        <f t="shared" ca="1" si="75"/>
        <v>216.81305275552333</v>
      </c>
      <c r="H8">
        <f t="shared" ca="1" si="75"/>
        <v>219.19800749749535</v>
      </c>
      <c r="I8">
        <f t="shared" ca="1" si="75"/>
        <v>220.44020679933215</v>
      </c>
      <c r="J8">
        <f t="shared" ca="1" si="75"/>
        <v>222.45818494677945</v>
      </c>
      <c r="K8">
        <f t="shared" ca="1" si="75"/>
        <v>223.93953383387981</v>
      </c>
      <c r="L8">
        <f t="shared" ca="1" si="75"/>
        <v>216.61308891372508</v>
      </c>
      <c r="M8">
        <f t="shared" ca="1" si="75"/>
        <v>211.58267703302838</v>
      </c>
      <c r="N8">
        <f t="shared" ca="1" si="75"/>
        <v>214.65017397386885</v>
      </c>
      <c r="O8">
        <f t="shared" ca="1" si="75"/>
        <v>209.05675916470216</v>
      </c>
      <c r="P8">
        <f t="shared" ca="1" si="75"/>
        <v>209.49292894093111</v>
      </c>
      <c r="Q8">
        <f t="shared" ca="1" si="75"/>
        <v>212.7443929354414</v>
      </c>
      <c r="R8">
        <f t="shared" ca="1" si="75"/>
        <v>217.89552959797439</v>
      </c>
      <c r="S8">
        <f t="shared" ca="1" si="75"/>
        <v>215.69875681451538</v>
      </c>
      <c r="T8">
        <f t="shared" ca="1" si="75"/>
        <v>217.76814118442377</v>
      </c>
      <c r="U8">
        <f t="shared" ca="1" si="75"/>
        <v>217.24895787130626</v>
      </c>
      <c r="V8">
        <f t="shared" ca="1" si="75"/>
        <v>218.37840130460324</v>
      </c>
      <c r="W8">
        <f t="shared" ca="1" si="75"/>
        <v>223.99802323474697</v>
      </c>
      <c r="X8">
        <f t="shared" ca="1" si="75"/>
        <v>225.47897819369112</v>
      </c>
      <c r="Y8">
        <f t="shared" ca="1" si="75"/>
        <v>225.4167704248778</v>
      </c>
      <c r="Z8">
        <f t="shared" ca="1" si="75"/>
        <v>226.43744860704365</v>
      </c>
      <c r="AA8">
        <f t="shared" ca="1" si="75"/>
        <v>223.94214387664107</v>
      </c>
      <c r="AB8">
        <f t="shared" ca="1" si="75"/>
        <v>225.37036144776016</v>
      </c>
      <c r="AC8">
        <f t="shared" ca="1" si="75"/>
        <v>224.26253191375983</v>
      </c>
      <c r="AD8">
        <f t="shared" ca="1" si="75"/>
        <v>219.29222526897149</v>
      </c>
      <c r="AE8">
        <f t="shared" ca="1" si="40"/>
        <v>218.00748401664572</v>
      </c>
      <c r="AF8">
        <f t="shared" ca="1" si="41"/>
        <v>217.96960996457048</v>
      </c>
      <c r="AG8">
        <f t="shared" ca="1" si="42"/>
        <v>218.58984634829537</v>
      </c>
      <c r="AH8">
        <f t="shared" ca="1" si="43"/>
        <v>227.21962694095433</v>
      </c>
      <c r="AI8">
        <f t="shared" ca="1" si="44"/>
        <v>226.47658650854552</v>
      </c>
      <c r="AJ8">
        <f t="shared" ca="1" si="45"/>
        <v>228.89614561614925</v>
      </c>
      <c r="AK8">
        <f t="shared" ca="1" si="46"/>
        <v>226.96371564012958</v>
      </c>
      <c r="AL8">
        <f t="shared" ca="1" si="47"/>
        <v>225.99575938069688</v>
      </c>
      <c r="AM8">
        <f t="shared" ca="1" si="48"/>
        <v>226.51378596917084</v>
      </c>
      <c r="AN8">
        <f t="shared" ca="1" si="49"/>
        <v>226.1576596829286</v>
      </c>
      <c r="AO8">
        <f t="shared" ca="1" si="50"/>
        <v>224.86907829486034</v>
      </c>
      <c r="AP8">
        <f t="shared" ca="1" si="51"/>
        <v>225.42618115157487</v>
      </c>
      <c r="AQ8">
        <f t="shared" ca="1" si="52"/>
        <v>224.69712508258888</v>
      </c>
      <c r="AR8">
        <f t="shared" ca="1" si="53"/>
        <v>225.65409744057845</v>
      </c>
      <c r="AS8">
        <f t="shared" ca="1" si="54"/>
        <v>224.80106353966238</v>
      </c>
      <c r="AT8">
        <f t="shared" ca="1" si="55"/>
        <v>232.7258304238396</v>
      </c>
      <c r="AU8">
        <f t="shared" ca="1" si="56"/>
        <v>227.76170394343953</v>
      </c>
      <c r="AV8">
        <f t="shared" ca="1" si="57"/>
        <v>224.99197868571454</v>
      </c>
      <c r="AW8">
        <f t="shared" ca="1" si="58"/>
        <v>229.19515638330344</v>
      </c>
      <c r="AX8">
        <f t="shared" ca="1" si="59"/>
        <v>228.29374194391616</v>
      </c>
      <c r="AY8">
        <f t="shared" ca="1" si="60"/>
        <v>227.88010573899675</v>
      </c>
      <c r="AZ8">
        <f t="shared" ca="1" si="61"/>
        <v>225.3501322094161</v>
      </c>
      <c r="BA8">
        <f t="shared" ca="1" si="62"/>
        <v>227.29147489099316</v>
      </c>
      <c r="BB8">
        <f t="shared" ca="1" si="63"/>
        <v>221.64271976472247</v>
      </c>
      <c r="BC8">
        <f t="shared" ca="1" si="64"/>
        <v>221.51577553812928</v>
      </c>
      <c r="BD8">
        <f t="shared" ca="1" si="65"/>
        <v>222.82608204227344</v>
      </c>
      <c r="BE8">
        <f t="shared" ca="1" si="66"/>
        <v>226.23183242751344</v>
      </c>
      <c r="BF8">
        <f t="shared" ca="1" si="67"/>
        <v>221.30656726732411</v>
      </c>
      <c r="BG8">
        <f t="shared" ca="1" si="68"/>
        <v>230.96592303190599</v>
      </c>
      <c r="BH8">
        <f t="shared" ca="1" si="69"/>
        <v>230.40096346779586</v>
      </c>
      <c r="BI8">
        <f t="shared" ca="1" si="70"/>
        <v>229.03655700169406</v>
      </c>
      <c r="BJ8">
        <f t="shared" ca="1" si="71"/>
        <v>227.85269231624457</v>
      </c>
      <c r="BK8">
        <f t="shared" ca="1" si="72"/>
        <v>224.82079434437975</v>
      </c>
      <c r="BL8">
        <f t="shared" ca="1" si="73"/>
        <v>231.28503000725959</v>
      </c>
      <c r="BM8">
        <f t="shared" ca="1" si="74"/>
        <v>231.76277266777302</v>
      </c>
      <c r="BN8" s="22">
        <f t="shared" ca="1" si="36"/>
        <v>31.762772667773021</v>
      </c>
      <c r="BO8" s="22">
        <f t="shared" ca="1" si="37"/>
        <v>31.439989936552543</v>
      </c>
    </row>
    <row r="9" spans="1:67" x14ac:dyDescent="0.35">
      <c r="E9">
        <f t="shared" si="38"/>
        <v>223.19</v>
      </c>
      <c r="F9">
        <f ca="1">E9*EXP(($B$2-0.5*$B$3^2)*$B$4+$B$3*_xlfn.NORM.INV(RAND(),0,SQRT($B$4)))</f>
        <v>226.41832257664646</v>
      </c>
      <c r="G9">
        <f t="shared" ca="1" si="75"/>
        <v>223.64917173808058</v>
      </c>
      <c r="H9">
        <f t="shared" ca="1" si="75"/>
        <v>224.66819048804012</v>
      </c>
      <c r="I9">
        <f t="shared" ca="1" si="75"/>
        <v>221.98168969198568</v>
      </c>
      <c r="J9">
        <f t="shared" ca="1" si="75"/>
        <v>217.75373357212351</v>
      </c>
      <c r="K9">
        <f t="shared" ca="1" si="75"/>
        <v>212.67541411831499</v>
      </c>
      <c r="L9">
        <f t="shared" ca="1" si="75"/>
        <v>207.63349333899109</v>
      </c>
      <c r="M9">
        <f t="shared" ca="1" si="75"/>
        <v>207.1018063965723</v>
      </c>
      <c r="N9">
        <f t="shared" ca="1" si="75"/>
        <v>206.12281912690207</v>
      </c>
      <c r="O9">
        <f t="shared" ca="1" si="75"/>
        <v>204.87266302288836</v>
      </c>
      <c r="P9">
        <f t="shared" ca="1" si="75"/>
        <v>201.80990237885999</v>
      </c>
      <c r="Q9">
        <f t="shared" ca="1" si="75"/>
        <v>205.72196616480068</v>
      </c>
      <c r="R9">
        <f t="shared" ca="1" si="75"/>
        <v>208.25516147042271</v>
      </c>
      <c r="S9">
        <f t="shared" ca="1" si="75"/>
        <v>207.89917071596989</v>
      </c>
      <c r="T9">
        <f t="shared" ca="1" si="75"/>
        <v>207.05335909703922</v>
      </c>
      <c r="U9">
        <f t="shared" ca="1" si="75"/>
        <v>207.72282429382827</v>
      </c>
      <c r="V9">
        <f t="shared" ca="1" si="75"/>
        <v>209.7559302062723</v>
      </c>
      <c r="W9">
        <f t="shared" ca="1" si="75"/>
        <v>206.09845620471475</v>
      </c>
      <c r="X9">
        <f t="shared" ca="1" si="75"/>
        <v>209.40446449978617</v>
      </c>
      <c r="Y9">
        <f t="shared" ca="1" si="75"/>
        <v>209.19406863689454</v>
      </c>
      <c r="Z9">
        <f t="shared" ca="1" si="75"/>
        <v>206.39943017420964</v>
      </c>
      <c r="AA9">
        <f t="shared" ca="1" si="75"/>
        <v>215.76589492512849</v>
      </c>
      <c r="AB9">
        <f t="shared" ca="1" si="75"/>
        <v>216.26095976243172</v>
      </c>
      <c r="AC9">
        <f t="shared" ca="1" si="75"/>
        <v>214.65373543169272</v>
      </c>
      <c r="AD9">
        <f t="shared" ca="1" si="75"/>
        <v>217.35308348572184</v>
      </c>
      <c r="AE9">
        <f t="shared" ca="1" si="40"/>
        <v>215.63977585806623</v>
      </c>
      <c r="AF9">
        <f t="shared" ca="1" si="41"/>
        <v>213.78241061250833</v>
      </c>
      <c r="AG9">
        <f t="shared" ca="1" si="42"/>
        <v>209.91690780102613</v>
      </c>
      <c r="AH9">
        <f t="shared" ca="1" si="43"/>
        <v>212.50606535587167</v>
      </c>
      <c r="AI9">
        <f t="shared" ca="1" si="44"/>
        <v>207.85207492729504</v>
      </c>
      <c r="AJ9">
        <f t="shared" ca="1" si="45"/>
        <v>204.52744790403111</v>
      </c>
      <c r="AK9">
        <f t="shared" ca="1" si="46"/>
        <v>204.87919373138072</v>
      </c>
      <c r="AL9">
        <f t="shared" ca="1" si="47"/>
        <v>205.52462211392739</v>
      </c>
      <c r="AM9">
        <f t="shared" ca="1" si="48"/>
        <v>199.2915532648249</v>
      </c>
      <c r="AN9">
        <f t="shared" ca="1" si="49"/>
        <v>196.342495396597</v>
      </c>
      <c r="AO9">
        <f t="shared" ca="1" si="50"/>
        <v>195.40190296812091</v>
      </c>
      <c r="AP9">
        <f t="shared" ca="1" si="51"/>
        <v>195.44410085076166</v>
      </c>
      <c r="AQ9">
        <f t="shared" ca="1" si="52"/>
        <v>192.60176582556298</v>
      </c>
      <c r="AR9">
        <f t="shared" ca="1" si="53"/>
        <v>193.79223063652017</v>
      </c>
      <c r="AS9">
        <f t="shared" ca="1" si="54"/>
        <v>192.36908205540595</v>
      </c>
      <c r="AT9">
        <f t="shared" ca="1" si="55"/>
        <v>198.89729106874873</v>
      </c>
      <c r="AU9">
        <f t="shared" ca="1" si="56"/>
        <v>195.48665160730872</v>
      </c>
      <c r="AV9">
        <f t="shared" ca="1" si="57"/>
        <v>200.92130558164308</v>
      </c>
      <c r="AW9">
        <f t="shared" ca="1" si="58"/>
        <v>201.78621803329224</v>
      </c>
      <c r="AX9">
        <f t="shared" ca="1" si="59"/>
        <v>201.66253463460512</v>
      </c>
      <c r="AY9">
        <f t="shared" ca="1" si="60"/>
        <v>198.68466528377854</v>
      </c>
      <c r="AZ9">
        <f t="shared" ca="1" si="61"/>
        <v>204.29384483417149</v>
      </c>
      <c r="BA9">
        <f t="shared" ca="1" si="62"/>
        <v>208.33535767354118</v>
      </c>
      <c r="BB9">
        <f t="shared" ca="1" si="63"/>
        <v>206.84743135943472</v>
      </c>
      <c r="BC9">
        <f t="shared" ca="1" si="64"/>
        <v>205.31806061140909</v>
      </c>
      <c r="BD9">
        <f t="shared" ca="1" si="65"/>
        <v>206.69200665312871</v>
      </c>
      <c r="BE9">
        <f t="shared" ca="1" si="66"/>
        <v>204.37404412650824</v>
      </c>
      <c r="BF9">
        <f t="shared" ca="1" si="67"/>
        <v>206.80552337974808</v>
      </c>
      <c r="BG9">
        <f t="shared" ca="1" si="68"/>
        <v>207.91455734210797</v>
      </c>
      <c r="BH9">
        <f t="shared" ca="1" si="69"/>
        <v>208.96007442874713</v>
      </c>
      <c r="BI9">
        <f t="shared" ca="1" si="70"/>
        <v>206.28038888977224</v>
      </c>
      <c r="BJ9">
        <f t="shared" ca="1" si="71"/>
        <v>209.50310662915433</v>
      </c>
      <c r="BK9">
        <f t="shared" ca="1" si="72"/>
        <v>208.69672813097321</v>
      </c>
      <c r="BL9">
        <f t="shared" ca="1" si="73"/>
        <v>207.04688259586413</v>
      </c>
      <c r="BM9">
        <f t="shared" ca="1" si="74"/>
        <v>202.88583407492172</v>
      </c>
      <c r="BN9" s="22">
        <f t="shared" ca="1" si="36"/>
        <v>2.8858340749217177</v>
      </c>
      <c r="BO9" s="22">
        <f t="shared" ca="1" si="37"/>
        <v>2.8565073717936413</v>
      </c>
    </row>
    <row r="10" spans="1:67" x14ac:dyDescent="0.35">
      <c r="E10">
        <f t="shared" si="38"/>
        <v>223.19</v>
      </c>
      <c r="F10">
        <f t="shared" ref="F10:F73" ca="1" si="76">E10*EXP(($B$2-0.5*$B$3^2)*$B$4+$B$3*_xlfn.NORM.INV(RAND(),0,SQRT($B$4)))</f>
        <v>220.37292251678193</v>
      </c>
      <c r="G10">
        <f t="shared" ref="G10:G73" ca="1" si="77">F10*EXP(($B$2-0.5*$B$3^2)*$B$4+$B$3*_xlfn.NORM.INV(RAND(),0,SQRT($B$4)))</f>
        <v>227.03491970329918</v>
      </c>
      <c r="H10">
        <f t="shared" ref="H10:H73" ca="1" si="78">G10*EXP(($B$2-0.5*$B$3^2)*$B$4+$B$3*_xlfn.NORM.INV(RAND(),0,SQRT($B$4)))</f>
        <v>225.9988045440368</v>
      </c>
      <c r="I10">
        <f t="shared" ref="I10:I73" ca="1" si="79">H10*EXP(($B$2-0.5*$B$3^2)*$B$4+$B$3*_xlfn.NORM.INV(RAND(),0,SQRT($B$4)))</f>
        <v>224.95873248509815</v>
      </c>
      <c r="J10">
        <f t="shared" ref="J10:J73" ca="1" si="80">I10*EXP(($B$2-0.5*$B$3^2)*$B$4+$B$3*_xlfn.NORM.INV(RAND(),0,SQRT($B$4)))</f>
        <v>227.51090586911917</v>
      </c>
      <c r="K10">
        <f t="shared" ref="K10:K73" ca="1" si="81">J10*EXP(($B$2-0.5*$B$3^2)*$B$4+$B$3*_xlfn.NORM.INV(RAND(),0,SQRT($B$4)))</f>
        <v>226.44384123267517</v>
      </c>
      <c r="L10">
        <f t="shared" ref="L10:L73" ca="1" si="82">K10*EXP(($B$2-0.5*$B$3^2)*$B$4+$B$3*_xlfn.NORM.INV(RAND(),0,SQRT($B$4)))</f>
        <v>223.57304842670791</v>
      </c>
      <c r="M10">
        <f t="shared" ref="M10:M73" ca="1" si="83">L10*EXP(($B$2-0.5*$B$3^2)*$B$4+$B$3*_xlfn.NORM.INV(RAND(),0,SQRT($B$4)))</f>
        <v>223.2638935805156</v>
      </c>
      <c r="N10">
        <f t="shared" ref="N10:N73" ca="1" si="84">M10*EXP(($B$2-0.5*$B$3^2)*$B$4+$B$3*_xlfn.NORM.INV(RAND(),0,SQRT($B$4)))</f>
        <v>222.06915190696074</v>
      </c>
      <c r="O10">
        <f t="shared" ref="O10:O73" ca="1" si="85">N10*EXP(($B$2-0.5*$B$3^2)*$B$4+$B$3*_xlfn.NORM.INV(RAND(),0,SQRT($B$4)))</f>
        <v>224.01933328204393</v>
      </c>
      <c r="P10">
        <f t="shared" ref="P10:P73" ca="1" si="86">O10*EXP(($B$2-0.5*$B$3^2)*$B$4+$B$3*_xlfn.NORM.INV(RAND(),0,SQRT($B$4)))</f>
        <v>220.50349957120667</v>
      </c>
      <c r="Q10">
        <f t="shared" ref="Q10:Q73" ca="1" si="87">P10*EXP(($B$2-0.5*$B$3^2)*$B$4+$B$3*_xlfn.NORM.INV(RAND(),0,SQRT($B$4)))</f>
        <v>221.77757266570296</v>
      </c>
      <c r="R10">
        <f t="shared" ref="R10:R73" ca="1" si="88">Q10*EXP(($B$2-0.5*$B$3^2)*$B$4+$B$3*_xlfn.NORM.INV(RAND(),0,SQRT($B$4)))</f>
        <v>227.12290264598616</v>
      </c>
      <c r="S10">
        <f t="shared" ref="S10:S73" ca="1" si="89">R10*EXP(($B$2-0.5*$B$3^2)*$B$4+$B$3*_xlfn.NORM.INV(RAND(),0,SQRT($B$4)))</f>
        <v>222.01300869457774</v>
      </c>
      <c r="T10">
        <f t="shared" ref="T10:T73" ca="1" si="90">S10*EXP(($B$2-0.5*$B$3^2)*$B$4+$B$3*_xlfn.NORM.INV(RAND(),0,SQRT($B$4)))</f>
        <v>213.12797293600704</v>
      </c>
      <c r="U10">
        <f t="shared" ref="U10:U73" ca="1" si="91">T10*EXP(($B$2-0.5*$B$3^2)*$B$4+$B$3*_xlfn.NORM.INV(RAND(),0,SQRT($B$4)))</f>
        <v>215.05771234382453</v>
      </c>
      <c r="V10">
        <f t="shared" ref="V10:V73" ca="1" si="92">U10*EXP(($B$2-0.5*$B$3^2)*$B$4+$B$3*_xlfn.NORM.INV(RAND(),0,SQRT($B$4)))</f>
        <v>208.23409244361133</v>
      </c>
      <c r="W10">
        <f t="shared" ref="W10:W73" ca="1" si="93">V10*EXP(($B$2-0.5*$B$3^2)*$B$4+$B$3*_xlfn.NORM.INV(RAND(),0,SQRT($B$4)))</f>
        <v>209.20687509092301</v>
      </c>
      <c r="X10">
        <f t="shared" ref="X10:X73" ca="1" si="94">W10*EXP(($B$2-0.5*$B$3^2)*$B$4+$B$3*_xlfn.NORM.INV(RAND(),0,SQRT($B$4)))</f>
        <v>209.36390320427671</v>
      </c>
      <c r="Y10">
        <f t="shared" ref="Y10:Y73" ca="1" si="95">X10*EXP(($B$2-0.5*$B$3^2)*$B$4+$B$3*_xlfn.NORM.INV(RAND(),0,SQRT($B$4)))</f>
        <v>212.49044388742595</v>
      </c>
      <c r="Z10">
        <f t="shared" ref="Z10:Z73" ca="1" si="96">Y10*EXP(($B$2-0.5*$B$3^2)*$B$4+$B$3*_xlfn.NORM.INV(RAND(),0,SQRT($B$4)))</f>
        <v>214.94306240027876</v>
      </c>
      <c r="AA10">
        <f t="shared" ref="AA10:AA73" ca="1" si="97">Z10*EXP(($B$2-0.5*$B$3^2)*$B$4+$B$3*_xlfn.NORM.INV(RAND(),0,SQRT($B$4)))</f>
        <v>214.62344688475233</v>
      </c>
      <c r="AB10">
        <f t="shared" ref="AB10:AB73" ca="1" si="98">AA10*EXP(($B$2-0.5*$B$3^2)*$B$4+$B$3*_xlfn.NORM.INV(RAND(),0,SQRT($B$4)))</f>
        <v>214.82948017371282</v>
      </c>
      <c r="AC10">
        <f t="shared" ref="AC10:AC73" ca="1" si="99">AB10*EXP(($B$2-0.5*$B$3^2)*$B$4+$B$3*_xlfn.NORM.INV(RAND(),0,SQRT($B$4)))</f>
        <v>220.58643163154071</v>
      </c>
      <c r="AD10">
        <f t="shared" ref="AD10:AD73" ca="1" si="100">AC10*EXP(($B$2-0.5*$B$3^2)*$B$4+$B$3*_xlfn.NORM.INV(RAND(),0,SQRT($B$4)))</f>
        <v>219.15928279292055</v>
      </c>
      <c r="AE10">
        <f t="shared" ca="1" si="40"/>
        <v>217.37078784082846</v>
      </c>
      <c r="AF10">
        <f t="shared" ca="1" si="41"/>
        <v>215.34587619146092</v>
      </c>
      <c r="AG10">
        <f t="shared" ca="1" si="42"/>
        <v>219.21395465486839</v>
      </c>
      <c r="AH10">
        <f t="shared" ca="1" si="43"/>
        <v>216.9217233807808</v>
      </c>
      <c r="AI10">
        <f t="shared" ca="1" si="44"/>
        <v>218.61385901590575</v>
      </c>
      <c r="AJ10">
        <f t="shared" ca="1" si="45"/>
        <v>220.30462672147388</v>
      </c>
      <c r="AK10">
        <f t="shared" ca="1" si="46"/>
        <v>219.82409361602052</v>
      </c>
      <c r="AL10">
        <f t="shared" ca="1" si="47"/>
        <v>218.75044170529696</v>
      </c>
      <c r="AM10">
        <f t="shared" ca="1" si="48"/>
        <v>217.66900017833481</v>
      </c>
      <c r="AN10">
        <f t="shared" ca="1" si="49"/>
        <v>217.50809044594766</v>
      </c>
      <c r="AO10">
        <f t="shared" ca="1" si="50"/>
        <v>213.90322197190292</v>
      </c>
      <c r="AP10">
        <f t="shared" ca="1" si="51"/>
        <v>214.40164398395717</v>
      </c>
      <c r="AQ10">
        <f t="shared" ca="1" si="52"/>
        <v>210.65144630819972</v>
      </c>
      <c r="AR10">
        <f t="shared" ca="1" si="53"/>
        <v>211.21663624714765</v>
      </c>
      <c r="AS10">
        <f t="shared" ca="1" si="54"/>
        <v>209.67646223551617</v>
      </c>
      <c r="AT10">
        <f t="shared" ca="1" si="55"/>
        <v>212.25937861674637</v>
      </c>
      <c r="AU10">
        <f t="shared" ca="1" si="56"/>
        <v>211.18195679702688</v>
      </c>
      <c r="AV10">
        <f t="shared" ca="1" si="57"/>
        <v>209.35512730050439</v>
      </c>
      <c r="AW10">
        <f t="shared" ca="1" si="58"/>
        <v>215.3415293827446</v>
      </c>
      <c r="AX10">
        <f t="shared" ca="1" si="59"/>
        <v>215.44864545114308</v>
      </c>
      <c r="AY10">
        <f t="shared" ca="1" si="60"/>
        <v>216.11249429570023</v>
      </c>
      <c r="AZ10">
        <f t="shared" ca="1" si="61"/>
        <v>218.32221640065566</v>
      </c>
      <c r="BA10">
        <f t="shared" ca="1" si="62"/>
        <v>219.27880147739245</v>
      </c>
      <c r="BB10">
        <f t="shared" ca="1" si="63"/>
        <v>215.31603295424142</v>
      </c>
      <c r="BC10">
        <f t="shared" ca="1" si="64"/>
        <v>219.37511875229873</v>
      </c>
      <c r="BD10">
        <f t="shared" ca="1" si="65"/>
        <v>221.5275269761668</v>
      </c>
      <c r="BE10">
        <f t="shared" ca="1" si="66"/>
        <v>217.07821020225532</v>
      </c>
      <c r="BF10">
        <f t="shared" ca="1" si="67"/>
        <v>213.33534531705916</v>
      </c>
      <c r="BG10">
        <f t="shared" ca="1" si="68"/>
        <v>210.53269412120125</v>
      </c>
      <c r="BH10">
        <f t="shared" ca="1" si="69"/>
        <v>213.45711801942377</v>
      </c>
      <c r="BI10">
        <f t="shared" ca="1" si="70"/>
        <v>214.70328014311727</v>
      </c>
      <c r="BJ10">
        <f t="shared" ca="1" si="71"/>
        <v>217.05017781447427</v>
      </c>
      <c r="BK10">
        <f t="shared" ca="1" si="72"/>
        <v>217.60956183088712</v>
      </c>
      <c r="BL10">
        <f t="shared" ca="1" si="73"/>
        <v>218.02961064650984</v>
      </c>
      <c r="BM10">
        <f t="shared" ca="1" si="74"/>
        <v>217.59644795482885</v>
      </c>
      <c r="BN10" s="22">
        <f t="shared" ca="1" si="36"/>
        <v>17.596447954828847</v>
      </c>
      <c r="BO10" s="22">
        <f t="shared" ca="1" si="37"/>
        <v>17.417627623554633</v>
      </c>
    </row>
    <row r="11" spans="1:67" x14ac:dyDescent="0.35">
      <c r="E11">
        <f t="shared" si="38"/>
        <v>223.19</v>
      </c>
      <c r="F11">
        <f t="shared" ca="1" si="76"/>
        <v>226.03679822133421</v>
      </c>
      <c r="G11">
        <f t="shared" ca="1" si="77"/>
        <v>225.65736384125287</v>
      </c>
      <c r="H11">
        <f t="shared" ca="1" si="78"/>
        <v>226.86589271135742</v>
      </c>
      <c r="I11">
        <f t="shared" ca="1" si="79"/>
        <v>228.53321210146996</v>
      </c>
      <c r="J11">
        <f t="shared" ca="1" si="80"/>
        <v>231.38646181787277</v>
      </c>
      <c r="K11">
        <f t="shared" ca="1" si="81"/>
        <v>227.02770242802504</v>
      </c>
      <c r="L11">
        <f t="shared" ca="1" si="82"/>
        <v>222.55435936468942</v>
      </c>
      <c r="M11">
        <f t="shared" ca="1" si="83"/>
        <v>219.75304703962038</v>
      </c>
      <c r="N11">
        <f t="shared" ca="1" si="84"/>
        <v>217.58709370284689</v>
      </c>
      <c r="O11">
        <f t="shared" ca="1" si="85"/>
        <v>212.29460232302702</v>
      </c>
      <c r="P11">
        <f t="shared" ca="1" si="86"/>
        <v>207.46263341811368</v>
      </c>
      <c r="Q11">
        <f t="shared" ca="1" si="87"/>
        <v>209.50518038568561</v>
      </c>
      <c r="R11">
        <f t="shared" ca="1" si="88"/>
        <v>217.16189523139758</v>
      </c>
      <c r="S11">
        <f t="shared" ca="1" si="89"/>
        <v>218.552529272974</v>
      </c>
      <c r="T11">
        <f t="shared" ca="1" si="90"/>
        <v>217.95221564502765</v>
      </c>
      <c r="U11">
        <f t="shared" ca="1" si="91"/>
        <v>215.86100726010125</v>
      </c>
      <c r="V11">
        <f t="shared" ca="1" si="92"/>
        <v>214.18019032860988</v>
      </c>
      <c r="W11">
        <f t="shared" ca="1" si="93"/>
        <v>217.74299719253725</v>
      </c>
      <c r="X11">
        <f t="shared" ca="1" si="94"/>
        <v>216.31947778877446</v>
      </c>
      <c r="Y11">
        <f t="shared" ca="1" si="95"/>
        <v>219.5286843445447</v>
      </c>
      <c r="Z11">
        <f t="shared" ca="1" si="96"/>
        <v>221.21007531652072</v>
      </c>
      <c r="AA11">
        <f t="shared" ca="1" si="97"/>
        <v>216.13685486159108</v>
      </c>
      <c r="AB11">
        <f t="shared" ca="1" si="98"/>
        <v>221.12802809725426</v>
      </c>
      <c r="AC11">
        <f t="shared" ca="1" si="99"/>
        <v>219.15246120033595</v>
      </c>
      <c r="AD11">
        <f ca="1">AC11*EXP(($B$2-0.5*$B$3^2)*$B$4+$B$3*_xlfn.NORM.INV(RAND(),0,SQRT($B$4)))</f>
        <v>223.10851463301168</v>
      </c>
      <c r="AE11">
        <f t="shared" ca="1" si="40"/>
        <v>222.55093092680738</v>
      </c>
      <c r="AF11">
        <f t="shared" ca="1" si="41"/>
        <v>224.94548911053701</v>
      </c>
      <c r="AG11">
        <f t="shared" ca="1" si="42"/>
        <v>232.38590290552358</v>
      </c>
      <c r="AH11">
        <f t="shared" ca="1" si="43"/>
        <v>234.12486002458689</v>
      </c>
      <c r="AI11">
        <f t="shared" ca="1" si="44"/>
        <v>234.72697360583533</v>
      </c>
      <c r="AJ11">
        <f t="shared" ca="1" si="45"/>
        <v>238.71545986913756</v>
      </c>
      <c r="AK11">
        <f t="shared" ca="1" si="46"/>
        <v>235.21081874402145</v>
      </c>
      <c r="AL11">
        <f t="shared" ca="1" si="47"/>
        <v>235.78703783695397</v>
      </c>
      <c r="AM11">
        <f t="shared" ca="1" si="48"/>
        <v>234.09164551805293</v>
      </c>
      <c r="AN11">
        <f t="shared" ca="1" si="49"/>
        <v>238.02397937924107</v>
      </c>
      <c r="AO11">
        <f t="shared" ca="1" si="50"/>
        <v>235.86213071748818</v>
      </c>
      <c r="AP11">
        <f t="shared" ca="1" si="51"/>
        <v>225.26401813692388</v>
      </c>
      <c r="AQ11">
        <f t="shared" ca="1" si="52"/>
        <v>224.65690849259337</v>
      </c>
      <c r="AR11">
        <f t="shared" ca="1" si="53"/>
        <v>221.18746420598464</v>
      </c>
      <c r="AS11">
        <f t="shared" ca="1" si="54"/>
        <v>222.91786258098921</v>
      </c>
      <c r="AT11">
        <f t="shared" ca="1" si="55"/>
        <v>223.76334373031187</v>
      </c>
      <c r="AU11">
        <f t="shared" ca="1" si="56"/>
        <v>231.39104175572137</v>
      </c>
      <c r="AV11">
        <f t="shared" ca="1" si="57"/>
        <v>235.12586888330961</v>
      </c>
      <c r="AW11">
        <f t="shared" ca="1" si="58"/>
        <v>237.32094353816069</v>
      </c>
      <c r="AX11">
        <f t="shared" ca="1" si="59"/>
        <v>240.91741428180489</v>
      </c>
      <c r="AY11">
        <f t="shared" ca="1" si="60"/>
        <v>240.98916976093287</v>
      </c>
      <c r="AZ11">
        <f t="shared" ca="1" si="61"/>
        <v>244.73967853296116</v>
      </c>
      <c r="BA11">
        <f t="shared" ca="1" si="62"/>
        <v>238.56997644746772</v>
      </c>
      <c r="BB11">
        <f t="shared" ca="1" si="63"/>
        <v>237.84740476648773</v>
      </c>
      <c r="BC11">
        <f t="shared" ca="1" si="64"/>
        <v>245.75469583727781</v>
      </c>
      <c r="BD11">
        <f t="shared" ca="1" si="65"/>
        <v>245.80489082083704</v>
      </c>
      <c r="BE11">
        <f t="shared" ca="1" si="66"/>
        <v>246.42653197819581</v>
      </c>
      <c r="BF11">
        <f t="shared" ca="1" si="67"/>
        <v>254.28500837994821</v>
      </c>
      <c r="BG11">
        <f t="shared" ca="1" si="68"/>
        <v>260.2838208752853</v>
      </c>
      <c r="BH11">
        <f t="shared" ca="1" si="69"/>
        <v>257.99649719532533</v>
      </c>
      <c r="BI11">
        <f t="shared" ca="1" si="70"/>
        <v>255.95740461616325</v>
      </c>
      <c r="BJ11">
        <f t="shared" ca="1" si="71"/>
        <v>257.33322004413856</v>
      </c>
      <c r="BK11">
        <f t="shared" ca="1" si="72"/>
        <v>261.90619327121726</v>
      </c>
      <c r="BL11">
        <f t="shared" ca="1" si="73"/>
        <v>264.77067169734852</v>
      </c>
      <c r="BM11">
        <f t="shared" ca="1" si="74"/>
        <v>259.82519053198291</v>
      </c>
      <c r="BN11" s="22">
        <f t="shared" ca="1" si="36"/>
        <v>59.825190531982912</v>
      </c>
      <c r="BO11" s="22">
        <f t="shared" ca="1" si="37"/>
        <v>59.217229174273996</v>
      </c>
    </row>
    <row r="12" spans="1:67" x14ac:dyDescent="0.35">
      <c r="E12">
        <f t="shared" si="38"/>
        <v>223.19</v>
      </c>
      <c r="F12">
        <f t="shared" ca="1" si="76"/>
        <v>224.48287584259043</v>
      </c>
      <c r="G12">
        <f t="shared" ca="1" si="77"/>
        <v>221.91122893982376</v>
      </c>
      <c r="H12">
        <f t="shared" ca="1" si="78"/>
        <v>221.73673240837257</v>
      </c>
      <c r="I12">
        <f t="shared" ca="1" si="79"/>
        <v>220.14343174636508</v>
      </c>
      <c r="J12">
        <f t="shared" ca="1" si="80"/>
        <v>223.50633584539347</v>
      </c>
      <c r="K12">
        <f t="shared" ca="1" si="81"/>
        <v>228.99315548245693</v>
      </c>
      <c r="L12">
        <f t="shared" ca="1" si="82"/>
        <v>229.77102625965475</v>
      </c>
      <c r="M12">
        <f t="shared" ca="1" si="83"/>
        <v>227.59507714544364</v>
      </c>
      <c r="N12">
        <f t="shared" ca="1" si="84"/>
        <v>234.35990102871045</v>
      </c>
      <c r="O12">
        <f t="shared" ca="1" si="85"/>
        <v>240.51724220638749</v>
      </c>
      <c r="P12">
        <f t="shared" ca="1" si="86"/>
        <v>236.21220766553304</v>
      </c>
      <c r="Q12">
        <f t="shared" ca="1" si="87"/>
        <v>235.21615948731517</v>
      </c>
      <c r="R12">
        <f t="shared" ca="1" si="88"/>
        <v>227.20447120930294</v>
      </c>
      <c r="S12">
        <f t="shared" ca="1" si="89"/>
        <v>228.17495976407457</v>
      </c>
      <c r="T12">
        <f t="shared" ca="1" si="90"/>
        <v>228.79297360623096</v>
      </c>
      <c r="U12">
        <f t="shared" ca="1" si="91"/>
        <v>228.85459274235333</v>
      </c>
      <c r="V12">
        <f t="shared" ca="1" si="92"/>
        <v>228.97342133271036</v>
      </c>
      <c r="W12">
        <f t="shared" ca="1" si="93"/>
        <v>227.80703893197705</v>
      </c>
      <c r="X12">
        <f t="shared" ca="1" si="94"/>
        <v>227.55805582935372</v>
      </c>
      <c r="Y12">
        <f t="shared" ca="1" si="95"/>
        <v>226.39707487077195</v>
      </c>
      <c r="Z12">
        <f t="shared" ca="1" si="96"/>
        <v>216.11282885644323</v>
      </c>
      <c r="AA12">
        <f t="shared" ca="1" si="97"/>
        <v>216.25660033724006</v>
      </c>
      <c r="AB12">
        <f t="shared" ca="1" si="98"/>
        <v>212.27933369825863</v>
      </c>
      <c r="AC12">
        <f t="shared" ca="1" si="99"/>
        <v>208.12381864254775</v>
      </c>
      <c r="AD12">
        <f t="shared" ca="1" si="100"/>
        <v>209.4582319164484</v>
      </c>
      <c r="AE12">
        <f t="shared" ca="1" si="40"/>
        <v>212.78795276678898</v>
      </c>
      <c r="AF12">
        <f t="shared" ca="1" si="41"/>
        <v>207.1706020687389</v>
      </c>
      <c r="AG12">
        <f t="shared" ca="1" si="42"/>
        <v>207.20133832218082</v>
      </c>
      <c r="AH12">
        <f t="shared" ca="1" si="43"/>
        <v>207.1844723994968</v>
      </c>
      <c r="AI12">
        <f t="shared" ca="1" si="44"/>
        <v>201.75932956650169</v>
      </c>
      <c r="AJ12">
        <f t="shared" ca="1" si="45"/>
        <v>202.09584553966056</v>
      </c>
      <c r="AK12">
        <f t="shared" ca="1" si="46"/>
        <v>199.4062744432417</v>
      </c>
      <c r="AL12">
        <f t="shared" ca="1" si="47"/>
        <v>197.22142128628155</v>
      </c>
      <c r="AM12">
        <f t="shared" ca="1" si="48"/>
        <v>193.43362251087927</v>
      </c>
      <c r="AN12">
        <f t="shared" ca="1" si="49"/>
        <v>194.17699853692525</v>
      </c>
      <c r="AO12">
        <f t="shared" ca="1" si="50"/>
        <v>194.84778887603562</v>
      </c>
      <c r="AP12">
        <f t="shared" ca="1" si="51"/>
        <v>195.39404833122217</v>
      </c>
      <c r="AQ12">
        <f t="shared" ca="1" si="52"/>
        <v>198.21308799667673</v>
      </c>
      <c r="AR12">
        <f t="shared" ca="1" si="53"/>
        <v>198.68170690421667</v>
      </c>
      <c r="AS12">
        <f t="shared" ca="1" si="54"/>
        <v>198.94031242708303</v>
      </c>
      <c r="AT12">
        <f t="shared" ca="1" si="55"/>
        <v>197.95164192333098</v>
      </c>
      <c r="AU12">
        <f t="shared" ca="1" si="56"/>
        <v>199.17953053933022</v>
      </c>
      <c r="AV12">
        <f t="shared" ca="1" si="57"/>
        <v>198.13647582018095</v>
      </c>
      <c r="AW12">
        <f t="shared" ca="1" si="58"/>
        <v>197.29006906798011</v>
      </c>
      <c r="AX12">
        <f t="shared" ca="1" si="59"/>
        <v>189.03857390238426</v>
      </c>
      <c r="AY12">
        <f t="shared" ca="1" si="60"/>
        <v>192.99524397629443</v>
      </c>
      <c r="AZ12">
        <f t="shared" ca="1" si="61"/>
        <v>192.41563794011418</v>
      </c>
      <c r="BA12">
        <f t="shared" ca="1" si="62"/>
        <v>189.61330157286767</v>
      </c>
      <c r="BB12">
        <f t="shared" ca="1" si="63"/>
        <v>194.46927169030425</v>
      </c>
      <c r="BC12">
        <f t="shared" ca="1" si="64"/>
        <v>192.56413510473323</v>
      </c>
      <c r="BD12">
        <f t="shared" ca="1" si="65"/>
        <v>192.11961940468694</v>
      </c>
      <c r="BE12">
        <f t="shared" ca="1" si="66"/>
        <v>194.26071147144418</v>
      </c>
      <c r="BF12">
        <f t="shared" ca="1" si="67"/>
        <v>196.67476426132126</v>
      </c>
      <c r="BG12">
        <f t="shared" ca="1" si="68"/>
        <v>201.31636508667026</v>
      </c>
      <c r="BH12">
        <f t="shared" ca="1" si="69"/>
        <v>205.3507494359626</v>
      </c>
      <c r="BI12">
        <f t="shared" ca="1" si="70"/>
        <v>208.72935187989896</v>
      </c>
      <c r="BJ12">
        <f t="shared" ca="1" si="71"/>
        <v>202.47938252893834</v>
      </c>
      <c r="BK12">
        <f t="shared" ca="1" si="72"/>
        <v>202.09943422318278</v>
      </c>
      <c r="BL12">
        <f t="shared" ca="1" si="73"/>
        <v>204.26500144170055</v>
      </c>
      <c r="BM12">
        <f t="shared" ca="1" si="74"/>
        <v>204.38803962575093</v>
      </c>
      <c r="BN12" s="22">
        <f t="shared" ca="1" si="36"/>
        <v>4.3880396257509346</v>
      </c>
      <c r="BO12" s="22">
        <f t="shared" ca="1" si="37"/>
        <v>4.3434470635738718</v>
      </c>
    </row>
    <row r="13" spans="1:67" x14ac:dyDescent="0.35">
      <c r="E13">
        <f t="shared" si="38"/>
        <v>223.19</v>
      </c>
      <c r="F13">
        <f t="shared" ca="1" si="76"/>
        <v>226.77132443249249</v>
      </c>
      <c r="G13">
        <f t="shared" ca="1" si="77"/>
        <v>229.71713890848238</v>
      </c>
      <c r="H13">
        <f t="shared" ca="1" si="78"/>
        <v>231.56981383370842</v>
      </c>
      <c r="I13">
        <f t="shared" ca="1" si="79"/>
        <v>232.46326695014957</v>
      </c>
      <c r="J13">
        <f t="shared" ca="1" si="80"/>
        <v>235.0166845693501</v>
      </c>
      <c r="K13">
        <f t="shared" ca="1" si="81"/>
        <v>235.97851237293912</v>
      </c>
      <c r="L13">
        <f t="shared" ca="1" si="82"/>
        <v>231.13558269300793</v>
      </c>
      <c r="M13">
        <f t="shared" ca="1" si="83"/>
        <v>236.07120402892241</v>
      </c>
      <c r="N13">
        <f t="shared" ca="1" si="84"/>
        <v>235.21156480941784</v>
      </c>
      <c r="O13">
        <f t="shared" ca="1" si="85"/>
        <v>237.87860641920099</v>
      </c>
      <c r="P13">
        <f t="shared" ca="1" si="86"/>
        <v>235.32979042031977</v>
      </c>
      <c r="Q13">
        <f t="shared" ca="1" si="87"/>
        <v>237.49489982346748</v>
      </c>
      <c r="R13">
        <f t="shared" ca="1" si="88"/>
        <v>237.2632302710046</v>
      </c>
      <c r="S13">
        <f t="shared" ca="1" si="89"/>
        <v>234.51541814066903</v>
      </c>
      <c r="T13">
        <f t="shared" ca="1" si="90"/>
        <v>237.20603600515756</v>
      </c>
      <c r="U13">
        <f t="shared" ca="1" si="91"/>
        <v>240.67345215927205</v>
      </c>
      <c r="V13">
        <f t="shared" ca="1" si="92"/>
        <v>238.17614888492497</v>
      </c>
      <c r="W13">
        <f t="shared" ca="1" si="93"/>
        <v>237.35748374100413</v>
      </c>
      <c r="X13">
        <f t="shared" ca="1" si="94"/>
        <v>231.60524904701421</v>
      </c>
      <c r="Y13">
        <f t="shared" ca="1" si="95"/>
        <v>231.27179215547312</v>
      </c>
      <c r="Z13">
        <f t="shared" ca="1" si="96"/>
        <v>236.57987336765964</v>
      </c>
      <c r="AA13">
        <f t="shared" ca="1" si="97"/>
        <v>230.81607284707954</v>
      </c>
      <c r="AB13">
        <f t="shared" ca="1" si="98"/>
        <v>228.95905809040696</v>
      </c>
      <c r="AC13">
        <f t="shared" ca="1" si="99"/>
        <v>226.38067415515184</v>
      </c>
      <c r="AD13">
        <f t="shared" ca="1" si="100"/>
        <v>227.78643962667391</v>
      </c>
      <c r="AE13">
        <f t="shared" ca="1" si="40"/>
        <v>231.13783834858313</v>
      </c>
      <c r="AF13">
        <f t="shared" ca="1" si="41"/>
        <v>232.13244006139573</v>
      </c>
      <c r="AG13">
        <f t="shared" ca="1" si="42"/>
        <v>236.28712787322004</v>
      </c>
      <c r="AH13">
        <f t="shared" ca="1" si="43"/>
        <v>238.27697151632037</v>
      </c>
      <c r="AI13">
        <f t="shared" ca="1" si="44"/>
        <v>242.99076013896155</v>
      </c>
      <c r="AJ13">
        <f t="shared" ca="1" si="45"/>
        <v>244.75861394662942</v>
      </c>
      <c r="AK13">
        <f t="shared" ca="1" si="46"/>
        <v>245.43595698105241</v>
      </c>
      <c r="AL13">
        <f t="shared" ca="1" si="47"/>
        <v>253.31589214983313</v>
      </c>
      <c r="AM13">
        <f t="shared" ca="1" si="48"/>
        <v>251.94478895079899</v>
      </c>
      <c r="AN13">
        <f t="shared" ca="1" si="49"/>
        <v>257.71322851595295</v>
      </c>
      <c r="AO13">
        <f t="shared" ca="1" si="50"/>
        <v>264.64280051735182</v>
      </c>
      <c r="AP13">
        <f t="shared" ca="1" si="51"/>
        <v>260.73057855162375</v>
      </c>
      <c r="AQ13">
        <f t="shared" ca="1" si="52"/>
        <v>253.41344933172098</v>
      </c>
      <c r="AR13">
        <f t="shared" ca="1" si="53"/>
        <v>251.17821621775374</v>
      </c>
      <c r="AS13">
        <f t="shared" ca="1" si="54"/>
        <v>252.81924814719554</v>
      </c>
      <c r="AT13">
        <f t="shared" ca="1" si="55"/>
        <v>253.26287521756743</v>
      </c>
      <c r="AU13">
        <f t="shared" ca="1" si="56"/>
        <v>247.25053427019529</v>
      </c>
      <c r="AV13">
        <f t="shared" ca="1" si="57"/>
        <v>245.58643271400044</v>
      </c>
      <c r="AW13">
        <f t="shared" ca="1" si="58"/>
        <v>249.36478513360566</v>
      </c>
      <c r="AX13">
        <f t="shared" ca="1" si="59"/>
        <v>242.83745416900877</v>
      </c>
      <c r="AY13">
        <f t="shared" ca="1" si="60"/>
        <v>248.90543624349326</v>
      </c>
      <c r="AZ13">
        <f t="shared" ca="1" si="61"/>
        <v>254.24537605840777</v>
      </c>
      <c r="BA13">
        <f t="shared" ca="1" si="62"/>
        <v>254.52267391843014</v>
      </c>
      <c r="BB13">
        <f t="shared" ca="1" si="63"/>
        <v>251.82992398163424</v>
      </c>
      <c r="BC13">
        <f t="shared" ca="1" si="64"/>
        <v>258.70092887069768</v>
      </c>
      <c r="BD13">
        <f t="shared" ca="1" si="65"/>
        <v>260.25505497098465</v>
      </c>
      <c r="BE13">
        <f t="shared" ca="1" si="66"/>
        <v>259.46940431751239</v>
      </c>
      <c r="BF13">
        <f t="shared" ca="1" si="67"/>
        <v>261.52874152506956</v>
      </c>
      <c r="BG13">
        <f t="shared" ca="1" si="68"/>
        <v>264.73082555765666</v>
      </c>
      <c r="BH13">
        <f t="shared" ca="1" si="69"/>
        <v>266.23491622303595</v>
      </c>
      <c r="BI13">
        <f t="shared" ca="1" si="70"/>
        <v>264.50594066451123</v>
      </c>
      <c r="BJ13">
        <f t="shared" ca="1" si="71"/>
        <v>268.77661548106897</v>
      </c>
      <c r="BK13">
        <f t="shared" ca="1" si="72"/>
        <v>266.53543336795417</v>
      </c>
      <c r="BL13">
        <f t="shared" ca="1" si="73"/>
        <v>264.47974411439714</v>
      </c>
      <c r="BM13">
        <f t="shared" ca="1" si="74"/>
        <v>263.27332586393311</v>
      </c>
      <c r="BN13" s="22">
        <f t="shared" ca="1" si="36"/>
        <v>63.27332586393311</v>
      </c>
      <c r="BO13" s="22">
        <f t="shared" ca="1" si="37"/>
        <v>62.630323530686375</v>
      </c>
    </row>
    <row r="14" spans="1:67" x14ac:dyDescent="0.35">
      <c r="E14">
        <f t="shared" si="38"/>
        <v>223.19</v>
      </c>
      <c r="F14">
        <f t="shared" ca="1" si="76"/>
        <v>224.17109305898612</v>
      </c>
      <c r="G14">
        <f t="shared" ca="1" si="77"/>
        <v>228.21725061626282</v>
      </c>
      <c r="H14">
        <f t="shared" ca="1" si="78"/>
        <v>225.80443039136981</v>
      </c>
      <c r="I14">
        <f t="shared" ca="1" si="79"/>
        <v>229.37007348662397</v>
      </c>
      <c r="J14">
        <f t="shared" ca="1" si="80"/>
        <v>232.74333234926431</v>
      </c>
      <c r="K14">
        <f t="shared" ca="1" si="81"/>
        <v>239.29984800083423</v>
      </c>
      <c r="L14">
        <f t="shared" ca="1" si="82"/>
        <v>232.92043279506774</v>
      </c>
      <c r="M14">
        <f t="shared" ca="1" si="83"/>
        <v>232.80740883075399</v>
      </c>
      <c r="N14">
        <f t="shared" ca="1" si="84"/>
        <v>234.4867887912709</v>
      </c>
      <c r="O14">
        <f t="shared" ca="1" si="85"/>
        <v>241.95068190266107</v>
      </c>
      <c r="P14">
        <f t="shared" ca="1" si="86"/>
        <v>244.46329238412301</v>
      </c>
      <c r="Q14">
        <f t="shared" ca="1" si="87"/>
        <v>245.10765421713518</v>
      </c>
      <c r="R14">
        <f t="shared" ca="1" si="88"/>
        <v>249.50891674319561</v>
      </c>
      <c r="S14">
        <f t="shared" ca="1" si="89"/>
        <v>247.2745135680166</v>
      </c>
      <c r="T14">
        <f t="shared" ca="1" si="90"/>
        <v>249.19320925029552</v>
      </c>
      <c r="U14">
        <f t="shared" ca="1" si="91"/>
        <v>252.44717517027811</v>
      </c>
      <c r="V14">
        <f t="shared" ca="1" si="92"/>
        <v>248.93519536547927</v>
      </c>
      <c r="W14">
        <f t="shared" ca="1" si="93"/>
        <v>252.90634622825507</v>
      </c>
      <c r="X14">
        <f t="shared" ca="1" si="94"/>
        <v>255.25031757372562</v>
      </c>
      <c r="Y14">
        <f t="shared" ca="1" si="95"/>
        <v>251.98161718528709</v>
      </c>
      <c r="Z14">
        <f t="shared" ca="1" si="96"/>
        <v>253.58555905069397</v>
      </c>
      <c r="AA14">
        <f t="shared" ca="1" si="97"/>
        <v>250.82516443091421</v>
      </c>
      <c r="AB14">
        <f t="shared" ca="1" si="98"/>
        <v>248.13702707034219</v>
      </c>
      <c r="AC14">
        <f t="shared" ca="1" si="99"/>
        <v>238.7211347534861</v>
      </c>
      <c r="AD14">
        <f t="shared" ca="1" si="100"/>
        <v>243.57813117580974</v>
      </c>
      <c r="AE14">
        <f t="shared" ca="1" si="40"/>
        <v>241.98630641611541</v>
      </c>
      <c r="AF14">
        <f t="shared" ca="1" si="41"/>
        <v>239.02607137541219</v>
      </c>
      <c r="AG14">
        <f t="shared" ca="1" si="42"/>
        <v>239.84251431057743</v>
      </c>
      <c r="AH14">
        <f t="shared" ca="1" si="43"/>
        <v>238.00800861432995</v>
      </c>
      <c r="AI14">
        <f t="shared" ca="1" si="44"/>
        <v>231.53130478653128</v>
      </c>
      <c r="AJ14">
        <f t="shared" ca="1" si="45"/>
        <v>236.64741358115404</v>
      </c>
      <c r="AK14">
        <f t="shared" ca="1" si="46"/>
        <v>235.13619178998528</v>
      </c>
      <c r="AL14">
        <f t="shared" ca="1" si="47"/>
        <v>236.89540458793732</v>
      </c>
      <c r="AM14">
        <f t="shared" ca="1" si="48"/>
        <v>235.07205655148246</v>
      </c>
      <c r="AN14">
        <f t="shared" ca="1" si="49"/>
        <v>239.95315371390467</v>
      </c>
      <c r="AO14">
        <f t="shared" ca="1" si="50"/>
        <v>240.67944711340132</v>
      </c>
      <c r="AP14">
        <f t="shared" ca="1" si="51"/>
        <v>242.34411468195606</v>
      </c>
      <c r="AQ14">
        <f t="shared" ca="1" si="52"/>
        <v>243.99571066311387</v>
      </c>
      <c r="AR14">
        <f t="shared" ca="1" si="53"/>
        <v>246.07237870632923</v>
      </c>
      <c r="AS14">
        <f t="shared" ca="1" si="54"/>
        <v>248.69533054672209</v>
      </c>
      <c r="AT14">
        <f t="shared" ca="1" si="55"/>
        <v>245.54813818834944</v>
      </c>
      <c r="AU14">
        <f t="shared" ca="1" si="56"/>
        <v>245.47880728919753</v>
      </c>
      <c r="AV14">
        <f t="shared" ca="1" si="57"/>
        <v>241.6376590834976</v>
      </c>
      <c r="AW14">
        <f t="shared" ca="1" si="58"/>
        <v>248.09752236549801</v>
      </c>
      <c r="AX14">
        <f t="shared" ca="1" si="59"/>
        <v>242.96119288038975</v>
      </c>
      <c r="AY14">
        <f t="shared" ca="1" si="60"/>
        <v>244.12142314609059</v>
      </c>
      <c r="AZ14">
        <f t="shared" ca="1" si="61"/>
        <v>240.13114791951739</v>
      </c>
      <c r="BA14">
        <f t="shared" ca="1" si="62"/>
        <v>238.81213958667979</v>
      </c>
      <c r="BB14">
        <f t="shared" ca="1" si="63"/>
        <v>237.25810661269881</v>
      </c>
      <c r="BC14">
        <f t="shared" ca="1" si="64"/>
        <v>233.50777551701373</v>
      </c>
      <c r="BD14">
        <f t="shared" ca="1" si="65"/>
        <v>235.43493879668594</v>
      </c>
      <c r="BE14">
        <f t="shared" ca="1" si="66"/>
        <v>233.38208343514589</v>
      </c>
      <c r="BF14">
        <f t="shared" ca="1" si="67"/>
        <v>233.49617752844776</v>
      </c>
      <c r="BG14">
        <f t="shared" ca="1" si="68"/>
        <v>229.10886500125233</v>
      </c>
      <c r="BH14">
        <f t="shared" ca="1" si="69"/>
        <v>238.56173976980565</v>
      </c>
      <c r="BI14">
        <f t="shared" ca="1" si="70"/>
        <v>238.92550828052293</v>
      </c>
      <c r="BJ14">
        <f t="shared" ca="1" si="71"/>
        <v>242.95733693817712</v>
      </c>
      <c r="BK14">
        <f t="shared" ca="1" si="72"/>
        <v>242.44454730544109</v>
      </c>
      <c r="BL14">
        <f t="shared" ca="1" si="73"/>
        <v>240.54905806472414</v>
      </c>
      <c r="BM14">
        <f t="shared" ca="1" si="74"/>
        <v>242.62176453668391</v>
      </c>
      <c r="BN14" s="22">
        <f t="shared" ca="1" si="36"/>
        <v>42.621764536683912</v>
      </c>
      <c r="BO14" s="22">
        <f t="shared" ca="1" si="37"/>
        <v>42.188629504346338</v>
      </c>
    </row>
    <row r="15" spans="1:67" x14ac:dyDescent="0.35">
      <c r="E15">
        <f t="shared" si="38"/>
        <v>223.19</v>
      </c>
      <c r="F15">
        <f t="shared" ca="1" si="76"/>
        <v>219.64926739359885</v>
      </c>
      <c r="G15">
        <f t="shared" ca="1" si="77"/>
        <v>221.55108132581404</v>
      </c>
      <c r="H15">
        <f t="shared" ca="1" si="78"/>
        <v>219.7263506081953</v>
      </c>
      <c r="I15">
        <f t="shared" ca="1" si="79"/>
        <v>222.1574467433642</v>
      </c>
      <c r="J15">
        <f t="shared" ca="1" si="80"/>
        <v>221.40462578530534</v>
      </c>
      <c r="K15">
        <f t="shared" ca="1" si="81"/>
        <v>218.74335228334201</v>
      </c>
      <c r="L15">
        <f t="shared" ca="1" si="82"/>
        <v>216.55538872841211</v>
      </c>
      <c r="M15">
        <f t="shared" ca="1" si="83"/>
        <v>213.04082683432759</v>
      </c>
      <c r="N15">
        <f t="shared" ca="1" si="84"/>
        <v>212.20257214933383</v>
      </c>
      <c r="O15">
        <f t="shared" ca="1" si="85"/>
        <v>210.33015806849497</v>
      </c>
      <c r="P15">
        <f t="shared" ca="1" si="86"/>
        <v>209.13451825119063</v>
      </c>
      <c r="Q15">
        <f t="shared" ca="1" si="87"/>
        <v>206.89396245393024</v>
      </c>
      <c r="R15">
        <f t="shared" ca="1" si="88"/>
        <v>205.71108330929482</v>
      </c>
      <c r="S15">
        <f t="shared" ca="1" si="89"/>
        <v>202.66341819846605</v>
      </c>
      <c r="T15">
        <f t="shared" ca="1" si="90"/>
        <v>205.21956336338036</v>
      </c>
      <c r="U15">
        <f t="shared" ca="1" si="91"/>
        <v>206.1872599612864</v>
      </c>
      <c r="V15">
        <f t="shared" ca="1" si="92"/>
        <v>206.68624743943434</v>
      </c>
      <c r="W15">
        <f t="shared" ca="1" si="93"/>
        <v>207.80591284631004</v>
      </c>
      <c r="X15">
        <f t="shared" ca="1" si="94"/>
        <v>210.65852582572427</v>
      </c>
      <c r="Y15">
        <f t="shared" ca="1" si="95"/>
        <v>207.15799175553985</v>
      </c>
      <c r="Z15">
        <f t="shared" ca="1" si="96"/>
        <v>204.41568751905794</v>
      </c>
      <c r="AA15">
        <f t="shared" ca="1" si="97"/>
        <v>203.42646776766537</v>
      </c>
      <c r="AB15">
        <f t="shared" ca="1" si="98"/>
        <v>200.30496865708415</v>
      </c>
      <c r="AC15">
        <f t="shared" ca="1" si="99"/>
        <v>199.71585036651857</v>
      </c>
      <c r="AD15">
        <f t="shared" ca="1" si="100"/>
        <v>204.77787068102595</v>
      </c>
      <c r="AE15">
        <f t="shared" ca="1" si="40"/>
        <v>208.21061058828877</v>
      </c>
      <c r="AF15">
        <f t="shared" ca="1" si="41"/>
        <v>205.88455898775183</v>
      </c>
      <c r="AG15">
        <f t="shared" ca="1" si="42"/>
        <v>207.80177176859073</v>
      </c>
      <c r="AH15">
        <f t="shared" ca="1" si="43"/>
        <v>202.98076365888119</v>
      </c>
      <c r="AI15">
        <f t="shared" ca="1" si="44"/>
        <v>202.00582485709629</v>
      </c>
      <c r="AJ15">
        <f t="shared" ca="1" si="45"/>
        <v>204.7689401453693</v>
      </c>
      <c r="AK15">
        <f t="shared" ca="1" si="46"/>
        <v>206.51421767468383</v>
      </c>
      <c r="AL15">
        <f t="shared" ca="1" si="47"/>
        <v>210.56437049074395</v>
      </c>
      <c r="AM15">
        <f t="shared" ca="1" si="48"/>
        <v>211.2285572551194</v>
      </c>
      <c r="AN15">
        <f t="shared" ca="1" si="49"/>
        <v>207.10850293654224</v>
      </c>
      <c r="AO15">
        <f t="shared" ca="1" si="50"/>
        <v>209.6058467892455</v>
      </c>
      <c r="AP15">
        <f t="shared" ca="1" si="51"/>
        <v>207.47870905737892</v>
      </c>
      <c r="AQ15">
        <f t="shared" ca="1" si="52"/>
        <v>205.20418211746909</v>
      </c>
      <c r="AR15">
        <f t="shared" ca="1" si="53"/>
        <v>206.0701215997438</v>
      </c>
      <c r="AS15">
        <f t="shared" ca="1" si="54"/>
        <v>209.69193775980781</v>
      </c>
      <c r="AT15">
        <f t="shared" ca="1" si="55"/>
        <v>207.73496104919286</v>
      </c>
      <c r="AU15">
        <f t="shared" ca="1" si="56"/>
        <v>205.28562279132643</v>
      </c>
      <c r="AV15">
        <f t="shared" ca="1" si="57"/>
        <v>202.34688918932471</v>
      </c>
      <c r="AW15">
        <f t="shared" ca="1" si="58"/>
        <v>203.32732789494429</v>
      </c>
      <c r="AX15">
        <f t="shared" ca="1" si="59"/>
        <v>203.42965010953094</v>
      </c>
      <c r="AY15">
        <f t="shared" ca="1" si="60"/>
        <v>200.6913372098839</v>
      </c>
      <c r="AZ15">
        <f t="shared" ca="1" si="61"/>
        <v>193.75025884573074</v>
      </c>
      <c r="BA15">
        <f t="shared" ca="1" si="62"/>
        <v>194.48493302946011</v>
      </c>
      <c r="BB15">
        <f t="shared" ca="1" si="63"/>
        <v>198.53727484595186</v>
      </c>
      <c r="BC15">
        <f t="shared" ca="1" si="64"/>
        <v>199.75876123264499</v>
      </c>
      <c r="BD15">
        <f t="shared" ca="1" si="65"/>
        <v>198.80468763523734</v>
      </c>
      <c r="BE15">
        <f t="shared" ca="1" si="66"/>
        <v>201.17480227628042</v>
      </c>
      <c r="BF15">
        <f t="shared" ca="1" si="67"/>
        <v>202.06863490753591</v>
      </c>
      <c r="BG15">
        <f t="shared" ca="1" si="68"/>
        <v>201.23034403601218</v>
      </c>
      <c r="BH15">
        <f t="shared" ca="1" si="69"/>
        <v>200.92820102892202</v>
      </c>
      <c r="BI15">
        <f t="shared" ca="1" si="70"/>
        <v>205.45345873311183</v>
      </c>
      <c r="BJ15">
        <f t="shared" ca="1" si="71"/>
        <v>209.07697674806499</v>
      </c>
      <c r="BK15">
        <f t="shared" ca="1" si="72"/>
        <v>206.77041471204024</v>
      </c>
      <c r="BL15">
        <f t="shared" ca="1" si="73"/>
        <v>204.5529460200267</v>
      </c>
      <c r="BM15">
        <f t="shared" ca="1" si="74"/>
        <v>199.27637538555388</v>
      </c>
      <c r="BN15" s="22">
        <f t="shared" ca="1" si="36"/>
        <v>0</v>
      </c>
      <c r="BO15" s="22">
        <f t="shared" ca="1" si="37"/>
        <v>0</v>
      </c>
    </row>
    <row r="16" spans="1:67" x14ac:dyDescent="0.35">
      <c r="E16">
        <f t="shared" si="38"/>
        <v>223.19</v>
      </c>
      <c r="F16">
        <f t="shared" ca="1" si="76"/>
        <v>222.66959009372303</v>
      </c>
      <c r="G16">
        <f t="shared" ca="1" si="77"/>
        <v>225.5556780527364</v>
      </c>
      <c r="H16">
        <f t="shared" ca="1" si="78"/>
        <v>226.31789921196278</v>
      </c>
      <c r="I16">
        <f t="shared" ca="1" si="79"/>
        <v>225.83215522321362</v>
      </c>
      <c r="J16">
        <f t="shared" ca="1" si="80"/>
        <v>222.68908133673526</v>
      </c>
      <c r="K16">
        <f t="shared" ca="1" si="81"/>
        <v>223.35523876679474</v>
      </c>
      <c r="L16">
        <f t="shared" ca="1" si="82"/>
        <v>220.90219953605302</v>
      </c>
      <c r="M16">
        <f t="shared" ca="1" si="83"/>
        <v>214.98827744181972</v>
      </c>
      <c r="N16">
        <f t="shared" ca="1" si="84"/>
        <v>214.06260061971645</v>
      </c>
      <c r="O16">
        <f t="shared" ca="1" si="85"/>
        <v>218.33424798611406</v>
      </c>
      <c r="P16">
        <f t="shared" ca="1" si="86"/>
        <v>220.18322073531598</v>
      </c>
      <c r="Q16">
        <f t="shared" ca="1" si="87"/>
        <v>227.50033805153268</v>
      </c>
      <c r="R16">
        <f t="shared" ca="1" si="88"/>
        <v>235.02018007342602</v>
      </c>
      <c r="S16">
        <f t="shared" ca="1" si="89"/>
        <v>236.14859674237366</v>
      </c>
      <c r="T16">
        <f t="shared" ca="1" si="90"/>
        <v>238.6730108721982</v>
      </c>
      <c r="U16">
        <f t="shared" ca="1" si="91"/>
        <v>234.88234832320055</v>
      </c>
      <c r="V16">
        <f t="shared" ca="1" si="92"/>
        <v>238.38639915972675</v>
      </c>
      <c r="W16">
        <f t="shared" ca="1" si="93"/>
        <v>236.7782787352007</v>
      </c>
      <c r="X16">
        <f t="shared" ca="1" si="94"/>
        <v>235.98097249750396</v>
      </c>
      <c r="Y16">
        <f t="shared" ca="1" si="95"/>
        <v>237.53381295042837</v>
      </c>
      <c r="Z16">
        <f t="shared" ca="1" si="96"/>
        <v>239.59519042449165</v>
      </c>
      <c r="AA16">
        <f t="shared" ca="1" si="97"/>
        <v>236.69992126999114</v>
      </c>
      <c r="AB16">
        <f t="shared" ca="1" si="98"/>
        <v>231.76203282135836</v>
      </c>
      <c r="AC16">
        <f t="shared" ca="1" si="99"/>
        <v>235.04217434352327</v>
      </c>
      <c r="AD16">
        <f t="shared" ca="1" si="100"/>
        <v>229.1391713800497</v>
      </c>
      <c r="AE16">
        <f t="shared" ca="1" si="40"/>
        <v>230.57617511332094</v>
      </c>
      <c r="AF16">
        <f t="shared" ca="1" si="41"/>
        <v>226.20255624623118</v>
      </c>
      <c r="AG16">
        <f t="shared" ca="1" si="42"/>
        <v>222.05800655457648</v>
      </c>
      <c r="AH16">
        <f t="shared" ca="1" si="43"/>
        <v>221.27338537138866</v>
      </c>
      <c r="AI16">
        <f t="shared" ca="1" si="44"/>
        <v>215.78424991233547</v>
      </c>
      <c r="AJ16">
        <f t="shared" ca="1" si="45"/>
        <v>211.70989651387714</v>
      </c>
      <c r="AK16">
        <f t="shared" ca="1" si="46"/>
        <v>211.70028424818594</v>
      </c>
      <c r="AL16">
        <f t="shared" ca="1" si="47"/>
        <v>213.59673230379116</v>
      </c>
      <c r="AM16">
        <f t="shared" ca="1" si="48"/>
        <v>209.56887064737836</v>
      </c>
      <c r="AN16">
        <f t="shared" ca="1" si="49"/>
        <v>205.55261957157637</v>
      </c>
      <c r="AO16">
        <f t="shared" ca="1" si="50"/>
        <v>206.98318731013475</v>
      </c>
      <c r="AP16">
        <f t="shared" ca="1" si="51"/>
        <v>206.56119134803529</v>
      </c>
      <c r="AQ16">
        <f t="shared" ca="1" si="52"/>
        <v>205.36803231876121</v>
      </c>
      <c r="AR16">
        <f t="shared" ca="1" si="53"/>
        <v>209.79270291388113</v>
      </c>
      <c r="AS16">
        <f t="shared" ca="1" si="54"/>
        <v>205.84950972610591</v>
      </c>
      <c r="AT16">
        <f t="shared" ca="1" si="55"/>
        <v>205.30616230708279</v>
      </c>
      <c r="AU16">
        <f t="shared" ca="1" si="56"/>
        <v>205.45056817615031</v>
      </c>
      <c r="AV16">
        <f t="shared" ca="1" si="57"/>
        <v>201.60876325835133</v>
      </c>
      <c r="AW16">
        <f t="shared" ca="1" si="58"/>
        <v>204.25797017192556</v>
      </c>
      <c r="AX16">
        <f t="shared" ca="1" si="59"/>
        <v>200.38359218117262</v>
      </c>
      <c r="AY16">
        <f t="shared" ca="1" si="60"/>
        <v>201.62211475513402</v>
      </c>
      <c r="AZ16">
        <f t="shared" ca="1" si="61"/>
        <v>205.64485531708905</v>
      </c>
      <c r="BA16">
        <f t="shared" ca="1" si="62"/>
        <v>207.18681408143303</v>
      </c>
      <c r="BB16">
        <f t="shared" ca="1" si="63"/>
        <v>206.69587194053582</v>
      </c>
      <c r="BC16">
        <f t="shared" ca="1" si="64"/>
        <v>206.69219472175351</v>
      </c>
      <c r="BD16">
        <f t="shared" ca="1" si="65"/>
        <v>204.12217801798047</v>
      </c>
      <c r="BE16">
        <f t="shared" ca="1" si="66"/>
        <v>207.91463857161952</v>
      </c>
      <c r="BF16">
        <f t="shared" ca="1" si="67"/>
        <v>209.95852182368861</v>
      </c>
      <c r="BG16">
        <f t="shared" ca="1" si="68"/>
        <v>207.85997056755284</v>
      </c>
      <c r="BH16">
        <f t="shared" ca="1" si="69"/>
        <v>212.65459588590571</v>
      </c>
      <c r="BI16">
        <f t="shared" ca="1" si="70"/>
        <v>210.94157323397999</v>
      </c>
      <c r="BJ16">
        <f t="shared" ca="1" si="71"/>
        <v>212.84176443235813</v>
      </c>
      <c r="BK16">
        <f t="shared" ca="1" si="72"/>
        <v>215.1871383691803</v>
      </c>
      <c r="BL16">
        <f t="shared" ca="1" si="73"/>
        <v>217.37885326135196</v>
      </c>
      <c r="BM16">
        <f t="shared" ca="1" si="74"/>
        <v>219.25570095790823</v>
      </c>
      <c r="BN16" s="22">
        <f t="shared" ca="1" si="36"/>
        <v>19.255700957908232</v>
      </c>
      <c r="BO16" s="22">
        <f t="shared" ca="1" si="37"/>
        <v>19.060018804723139</v>
      </c>
    </row>
    <row r="17" spans="5:67" x14ac:dyDescent="0.35">
      <c r="E17">
        <f t="shared" si="38"/>
        <v>223.19</v>
      </c>
      <c r="F17">
        <f t="shared" ca="1" si="76"/>
        <v>223.68008559460907</v>
      </c>
      <c r="G17">
        <f t="shared" ca="1" si="77"/>
        <v>221.24257965087054</v>
      </c>
      <c r="H17">
        <f t="shared" ca="1" si="78"/>
        <v>223.35450057835908</v>
      </c>
      <c r="I17">
        <f t="shared" ca="1" si="79"/>
        <v>223.87082033930866</v>
      </c>
      <c r="J17">
        <f t="shared" ca="1" si="80"/>
        <v>224.53994420650727</v>
      </c>
      <c r="K17">
        <f t="shared" ca="1" si="81"/>
        <v>231.2146778256409</v>
      </c>
      <c r="L17">
        <f t="shared" ca="1" si="82"/>
        <v>234.61551368142244</v>
      </c>
      <c r="M17">
        <f t="shared" ca="1" si="83"/>
        <v>239.5382847267087</v>
      </c>
      <c r="N17">
        <f t="shared" ca="1" si="84"/>
        <v>237.90890790776999</v>
      </c>
      <c r="O17">
        <f t="shared" ca="1" si="85"/>
        <v>237.91845551487117</v>
      </c>
      <c r="P17">
        <f t="shared" ca="1" si="86"/>
        <v>237.53458648752547</v>
      </c>
      <c r="Q17">
        <f t="shared" ca="1" si="87"/>
        <v>237.30618053721935</v>
      </c>
      <c r="R17">
        <f t="shared" ca="1" si="88"/>
        <v>237.70892539117216</v>
      </c>
      <c r="S17">
        <f t="shared" ca="1" si="89"/>
        <v>237.80748596645711</v>
      </c>
      <c r="T17">
        <f t="shared" ca="1" si="90"/>
        <v>237.80607208451917</v>
      </c>
      <c r="U17">
        <f t="shared" ca="1" si="91"/>
        <v>241.13923556653441</v>
      </c>
      <c r="V17">
        <f t="shared" ca="1" si="92"/>
        <v>238.70637293514102</v>
      </c>
      <c r="W17">
        <f t="shared" ca="1" si="93"/>
        <v>241.41437641687097</v>
      </c>
      <c r="X17">
        <f t="shared" ca="1" si="94"/>
        <v>246.785205019513</v>
      </c>
      <c r="Y17">
        <f t="shared" ca="1" si="95"/>
        <v>243.73149356861126</v>
      </c>
      <c r="Z17">
        <f t="shared" ca="1" si="96"/>
        <v>243.18343367649049</v>
      </c>
      <c r="AA17">
        <f t="shared" ca="1" si="97"/>
        <v>237.78753378105486</v>
      </c>
      <c r="AB17">
        <f t="shared" ca="1" si="98"/>
        <v>239.36657191267753</v>
      </c>
      <c r="AC17">
        <f t="shared" ca="1" si="99"/>
        <v>240.88190634867388</v>
      </c>
      <c r="AD17">
        <f t="shared" ca="1" si="100"/>
        <v>247.13383049364919</v>
      </c>
      <c r="AE17">
        <f t="shared" ca="1" si="40"/>
        <v>250.05928787200364</v>
      </c>
      <c r="AF17">
        <f t="shared" ca="1" si="41"/>
        <v>247.78072539441899</v>
      </c>
      <c r="AG17">
        <f t="shared" ca="1" si="42"/>
        <v>246.36312780929995</v>
      </c>
      <c r="AH17">
        <f t="shared" ca="1" si="43"/>
        <v>244.90072275031369</v>
      </c>
      <c r="AI17">
        <f t="shared" ca="1" si="44"/>
        <v>244.14778640431666</v>
      </c>
      <c r="AJ17">
        <f t="shared" ca="1" si="45"/>
        <v>250.75398500911052</v>
      </c>
      <c r="AK17">
        <f t="shared" ca="1" si="46"/>
        <v>250.92499757086506</v>
      </c>
      <c r="AL17">
        <f t="shared" ca="1" si="47"/>
        <v>252.49932541970347</v>
      </c>
      <c r="AM17">
        <f t="shared" ca="1" si="48"/>
        <v>249.81921858347471</v>
      </c>
      <c r="AN17">
        <f t="shared" ca="1" si="49"/>
        <v>255.06161187901992</v>
      </c>
      <c r="AO17">
        <f t="shared" ca="1" si="50"/>
        <v>253.29979656499793</v>
      </c>
      <c r="AP17">
        <f t="shared" ca="1" si="51"/>
        <v>246.41018047218216</v>
      </c>
      <c r="AQ17">
        <f t="shared" ca="1" si="52"/>
        <v>252.2509031817072</v>
      </c>
      <c r="AR17">
        <f t="shared" ca="1" si="53"/>
        <v>253.33954321799911</v>
      </c>
      <c r="AS17">
        <f t="shared" ca="1" si="54"/>
        <v>254.74989248184775</v>
      </c>
      <c r="AT17">
        <f t="shared" ca="1" si="55"/>
        <v>254.36204884287213</v>
      </c>
      <c r="AU17">
        <f t="shared" ca="1" si="56"/>
        <v>255.42688460900607</v>
      </c>
      <c r="AV17">
        <f t="shared" ca="1" si="57"/>
        <v>256.6960824537357</v>
      </c>
      <c r="AW17">
        <f t="shared" ca="1" si="58"/>
        <v>259.52017028577995</v>
      </c>
      <c r="AX17">
        <f t="shared" ca="1" si="59"/>
        <v>258.91211915561087</v>
      </c>
      <c r="AY17">
        <f t="shared" ca="1" si="60"/>
        <v>254.57067565308176</v>
      </c>
      <c r="AZ17">
        <f t="shared" ca="1" si="61"/>
        <v>260.39111825148223</v>
      </c>
      <c r="BA17">
        <f t="shared" ca="1" si="62"/>
        <v>258.00562539895299</v>
      </c>
      <c r="BB17">
        <f t="shared" ca="1" si="63"/>
        <v>259.82547572167641</v>
      </c>
      <c r="BC17">
        <f t="shared" ca="1" si="64"/>
        <v>266.83079480705521</v>
      </c>
      <c r="BD17">
        <f t="shared" ca="1" si="65"/>
        <v>274.99651759160821</v>
      </c>
      <c r="BE17">
        <f t="shared" ca="1" si="66"/>
        <v>277.37954799949</v>
      </c>
      <c r="BF17">
        <f t="shared" ca="1" si="67"/>
        <v>278.3824232126243</v>
      </c>
      <c r="BG17">
        <f t="shared" ca="1" si="68"/>
        <v>275.16633147110645</v>
      </c>
      <c r="BH17">
        <f t="shared" ca="1" si="69"/>
        <v>278.10112981032557</v>
      </c>
      <c r="BI17">
        <f t="shared" ca="1" si="70"/>
        <v>277.30211451861913</v>
      </c>
      <c r="BJ17">
        <f t="shared" ca="1" si="71"/>
        <v>280.90773040122343</v>
      </c>
      <c r="BK17">
        <f t="shared" ca="1" si="72"/>
        <v>281.07383178622337</v>
      </c>
      <c r="BL17">
        <f t="shared" ca="1" si="73"/>
        <v>277.11942663988719</v>
      </c>
      <c r="BM17">
        <f t="shared" ca="1" si="74"/>
        <v>278.15077422760578</v>
      </c>
      <c r="BN17" s="22">
        <f t="shared" ca="1" si="36"/>
        <v>78.15077422760578</v>
      </c>
      <c r="BO17" s="22">
        <f t="shared" ca="1" si="37"/>
        <v>77.356582844629443</v>
      </c>
    </row>
    <row r="18" spans="5:67" x14ac:dyDescent="0.35">
      <c r="E18">
        <f t="shared" si="38"/>
        <v>223.19</v>
      </c>
      <c r="F18">
        <f t="shared" ca="1" si="76"/>
        <v>217.3582828307317</v>
      </c>
      <c r="G18">
        <f t="shared" ca="1" si="77"/>
        <v>217.81367259380204</v>
      </c>
      <c r="H18">
        <f t="shared" ca="1" si="78"/>
        <v>214.6088292170287</v>
      </c>
      <c r="I18">
        <f t="shared" ca="1" si="79"/>
        <v>216.19509266074115</v>
      </c>
      <c r="J18">
        <f t="shared" ca="1" si="80"/>
        <v>218.05461761302669</v>
      </c>
      <c r="K18">
        <f t="shared" ca="1" si="81"/>
        <v>217.73607675197056</v>
      </c>
      <c r="L18">
        <f t="shared" ca="1" si="82"/>
        <v>221.67643699024379</v>
      </c>
      <c r="M18">
        <f t="shared" ca="1" si="83"/>
        <v>223.47923095612421</v>
      </c>
      <c r="N18">
        <f t="shared" ca="1" si="84"/>
        <v>227.7657126782249</v>
      </c>
      <c r="O18">
        <f t="shared" ca="1" si="85"/>
        <v>233.02730122117637</v>
      </c>
      <c r="P18">
        <f t="shared" ca="1" si="86"/>
        <v>234.89785524878715</v>
      </c>
      <c r="Q18">
        <f t="shared" ca="1" si="87"/>
        <v>231.9557254149592</v>
      </c>
      <c r="R18">
        <f t="shared" ca="1" si="88"/>
        <v>229.82359302256501</v>
      </c>
      <c r="S18">
        <f t="shared" ca="1" si="89"/>
        <v>230.16994799552216</v>
      </c>
      <c r="T18">
        <f t="shared" ca="1" si="90"/>
        <v>228.01483390167527</v>
      </c>
      <c r="U18">
        <f t="shared" ca="1" si="91"/>
        <v>226.96651708935201</v>
      </c>
      <c r="V18">
        <f t="shared" ca="1" si="92"/>
        <v>222.26901001674358</v>
      </c>
      <c r="W18">
        <f t="shared" ca="1" si="93"/>
        <v>216.97801637476343</v>
      </c>
      <c r="X18">
        <f t="shared" ca="1" si="94"/>
        <v>218.23139950217831</v>
      </c>
      <c r="Y18">
        <f t="shared" ca="1" si="95"/>
        <v>216.56035684647878</v>
      </c>
      <c r="Z18">
        <f t="shared" ca="1" si="96"/>
        <v>217.85741078951983</v>
      </c>
      <c r="AA18">
        <f t="shared" ca="1" si="97"/>
        <v>215.54184529109025</v>
      </c>
      <c r="AB18">
        <f t="shared" ca="1" si="98"/>
        <v>213.80000279260167</v>
      </c>
      <c r="AC18">
        <f t="shared" ca="1" si="99"/>
        <v>217.37501163430389</v>
      </c>
      <c r="AD18">
        <f t="shared" ca="1" si="100"/>
        <v>214.40631098995888</v>
      </c>
      <c r="AE18">
        <f t="shared" ca="1" si="40"/>
        <v>212.9172971958138</v>
      </c>
      <c r="AF18">
        <f t="shared" ca="1" si="41"/>
        <v>208.18512824970975</v>
      </c>
      <c r="AG18">
        <f t="shared" ca="1" si="42"/>
        <v>209.21453144916393</v>
      </c>
      <c r="AH18">
        <f t="shared" ca="1" si="43"/>
        <v>214.15478726186103</v>
      </c>
      <c r="AI18">
        <f t="shared" ca="1" si="44"/>
        <v>215.69315624240727</v>
      </c>
      <c r="AJ18">
        <f t="shared" ca="1" si="45"/>
        <v>216.67877051395803</v>
      </c>
      <c r="AK18">
        <f t="shared" ca="1" si="46"/>
        <v>216.16375204936514</v>
      </c>
      <c r="AL18">
        <f t="shared" ca="1" si="47"/>
        <v>215.07035154584736</v>
      </c>
      <c r="AM18">
        <f t="shared" ca="1" si="48"/>
        <v>217.04226936414335</v>
      </c>
      <c r="AN18">
        <f t="shared" ca="1" si="49"/>
        <v>215.46392726670575</v>
      </c>
      <c r="AO18">
        <f t="shared" ca="1" si="50"/>
        <v>212.54298824755458</v>
      </c>
      <c r="AP18">
        <f t="shared" ca="1" si="51"/>
        <v>215.80086561074251</v>
      </c>
      <c r="AQ18">
        <f t="shared" ca="1" si="52"/>
        <v>217.55509953814354</v>
      </c>
      <c r="AR18">
        <f t="shared" ca="1" si="53"/>
        <v>220.37272273255553</v>
      </c>
      <c r="AS18">
        <f t="shared" ca="1" si="54"/>
        <v>221.18347795395547</v>
      </c>
      <c r="AT18">
        <f t="shared" ca="1" si="55"/>
        <v>222.70246541907582</v>
      </c>
      <c r="AU18">
        <f t="shared" ca="1" si="56"/>
        <v>214.59478444341053</v>
      </c>
      <c r="AV18">
        <f t="shared" ca="1" si="57"/>
        <v>213.90307081123572</v>
      </c>
      <c r="AW18">
        <f t="shared" ca="1" si="58"/>
        <v>218.1376337692206</v>
      </c>
      <c r="AX18">
        <f t="shared" ca="1" si="59"/>
        <v>217.04460010630623</v>
      </c>
      <c r="AY18">
        <f t="shared" ca="1" si="60"/>
        <v>223.04055752068143</v>
      </c>
      <c r="AZ18">
        <f t="shared" ca="1" si="61"/>
        <v>225.50193856823421</v>
      </c>
      <c r="BA18">
        <f t="shared" ca="1" si="62"/>
        <v>223.69986958309542</v>
      </c>
      <c r="BB18">
        <f t="shared" ca="1" si="63"/>
        <v>223.70551185163259</v>
      </c>
      <c r="BC18">
        <f t="shared" ca="1" si="64"/>
        <v>225.4427565715489</v>
      </c>
      <c r="BD18">
        <f t="shared" ca="1" si="65"/>
        <v>227.0508532197565</v>
      </c>
      <c r="BE18">
        <f t="shared" ca="1" si="66"/>
        <v>227.31552029348995</v>
      </c>
      <c r="BF18">
        <f t="shared" ca="1" si="67"/>
        <v>231.40075503086257</v>
      </c>
      <c r="BG18">
        <f t="shared" ca="1" si="68"/>
        <v>232.06526698903852</v>
      </c>
      <c r="BH18">
        <f t="shared" ca="1" si="69"/>
        <v>227.2351933478659</v>
      </c>
      <c r="BI18">
        <f t="shared" ca="1" si="70"/>
        <v>225.08870178596007</v>
      </c>
      <c r="BJ18">
        <f t="shared" ca="1" si="71"/>
        <v>228.13526083569963</v>
      </c>
      <c r="BK18">
        <f t="shared" ca="1" si="72"/>
        <v>231.63220207382795</v>
      </c>
      <c r="BL18">
        <f t="shared" ca="1" si="73"/>
        <v>227.43640680991925</v>
      </c>
      <c r="BM18">
        <f t="shared" ca="1" si="74"/>
        <v>224.93457403910475</v>
      </c>
      <c r="BN18" s="22">
        <f t="shared" ca="1" si="36"/>
        <v>24.934574039104746</v>
      </c>
      <c r="BO18" s="22">
        <f t="shared" ca="1" si="37"/>
        <v>24.681181490716565</v>
      </c>
    </row>
    <row r="19" spans="5:67" x14ac:dyDescent="0.35">
      <c r="E19">
        <f t="shared" si="38"/>
        <v>223.19</v>
      </c>
      <c r="F19">
        <f t="shared" ca="1" si="76"/>
        <v>228.79155022305912</v>
      </c>
      <c r="G19">
        <f t="shared" ca="1" si="77"/>
        <v>231.89351555850655</v>
      </c>
      <c r="H19">
        <f t="shared" ca="1" si="78"/>
        <v>235.81219507591462</v>
      </c>
      <c r="I19">
        <f t="shared" ca="1" si="79"/>
        <v>240.11528913995298</v>
      </c>
      <c r="J19">
        <f t="shared" ca="1" si="80"/>
        <v>236.8597048308946</v>
      </c>
      <c r="K19">
        <f t="shared" ca="1" si="81"/>
        <v>242.99354018974145</v>
      </c>
      <c r="L19">
        <f t="shared" ca="1" si="82"/>
        <v>241.80225567451913</v>
      </c>
      <c r="M19">
        <f t="shared" ca="1" si="83"/>
        <v>240.4992884350238</v>
      </c>
      <c r="N19">
        <f t="shared" ca="1" si="84"/>
        <v>239.58184591799301</v>
      </c>
      <c r="O19">
        <f t="shared" ca="1" si="85"/>
        <v>244.70682819136982</v>
      </c>
      <c r="P19">
        <f t="shared" ca="1" si="86"/>
        <v>244.32136824757114</v>
      </c>
      <c r="Q19">
        <f t="shared" ca="1" si="87"/>
        <v>245.86965555560678</v>
      </c>
      <c r="R19">
        <f t="shared" ca="1" si="88"/>
        <v>245.65879395838587</v>
      </c>
      <c r="S19">
        <f t="shared" ca="1" si="89"/>
        <v>240.56799054475974</v>
      </c>
      <c r="T19">
        <f t="shared" ca="1" si="90"/>
        <v>241.28458398839231</v>
      </c>
      <c r="U19">
        <f t="shared" ca="1" si="91"/>
        <v>238.61332430590215</v>
      </c>
      <c r="V19">
        <f t="shared" ca="1" si="92"/>
        <v>237.37123241880698</v>
      </c>
      <c r="W19">
        <f t="shared" ca="1" si="93"/>
        <v>237.42481782048671</v>
      </c>
      <c r="X19">
        <f t="shared" ca="1" si="94"/>
        <v>241.76653454149459</v>
      </c>
      <c r="Y19">
        <f t="shared" ca="1" si="95"/>
        <v>245.26628627956447</v>
      </c>
      <c r="Z19">
        <f t="shared" ca="1" si="96"/>
        <v>253.03133306746909</v>
      </c>
      <c r="AA19">
        <f t="shared" ca="1" si="97"/>
        <v>251.84080176683034</v>
      </c>
      <c r="AB19">
        <f t="shared" ca="1" si="98"/>
        <v>251.12079599378472</v>
      </c>
      <c r="AC19">
        <f t="shared" ca="1" si="99"/>
        <v>248.83021490365218</v>
      </c>
      <c r="AD19">
        <f t="shared" ca="1" si="100"/>
        <v>248.12101707194057</v>
      </c>
      <c r="AE19">
        <f t="shared" ca="1" si="40"/>
        <v>248.10247935488641</v>
      </c>
      <c r="AF19">
        <f t="shared" ca="1" si="41"/>
        <v>243.62740551103522</v>
      </c>
      <c r="AG19">
        <f t="shared" ca="1" si="42"/>
        <v>243.27902032888332</v>
      </c>
      <c r="AH19">
        <f t="shared" ca="1" si="43"/>
        <v>241.0209039075134</v>
      </c>
      <c r="AI19">
        <f t="shared" ca="1" si="44"/>
        <v>239.41751609318064</v>
      </c>
      <c r="AJ19">
        <f t="shared" ca="1" si="45"/>
        <v>238.66986467446657</v>
      </c>
      <c r="AK19">
        <f t="shared" ca="1" si="46"/>
        <v>231.06975409335718</v>
      </c>
      <c r="AL19">
        <f t="shared" ca="1" si="47"/>
        <v>233.86929511927144</v>
      </c>
      <c r="AM19">
        <f t="shared" ca="1" si="48"/>
        <v>233.73531138875094</v>
      </c>
      <c r="AN19">
        <f t="shared" ca="1" si="49"/>
        <v>235.85285251195594</v>
      </c>
      <c r="AO19">
        <f t="shared" ca="1" si="50"/>
        <v>241.10793778634869</v>
      </c>
      <c r="AP19">
        <f t="shared" ca="1" si="51"/>
        <v>237.46634487972037</v>
      </c>
      <c r="AQ19">
        <f t="shared" ca="1" si="52"/>
        <v>234.4224409852423</v>
      </c>
      <c r="AR19">
        <f t="shared" ca="1" si="53"/>
        <v>231.98096897062885</v>
      </c>
      <c r="AS19">
        <f t="shared" ca="1" si="54"/>
        <v>230.39698701240741</v>
      </c>
      <c r="AT19">
        <f t="shared" ca="1" si="55"/>
        <v>231.06146165191547</v>
      </c>
      <c r="AU19">
        <f t="shared" ca="1" si="56"/>
        <v>229.97977512223287</v>
      </c>
      <c r="AV19">
        <f t="shared" ca="1" si="57"/>
        <v>230.37680523444726</v>
      </c>
      <c r="AW19">
        <f t="shared" ca="1" si="58"/>
        <v>230.42996859315136</v>
      </c>
      <c r="AX19">
        <f t="shared" ca="1" si="59"/>
        <v>234.25198279027256</v>
      </c>
      <c r="AY19">
        <f t="shared" ca="1" si="60"/>
        <v>230.04550014505347</v>
      </c>
      <c r="AZ19">
        <f t="shared" ca="1" si="61"/>
        <v>227.5881512745415</v>
      </c>
      <c r="BA19">
        <f t="shared" ca="1" si="62"/>
        <v>224.09760818463349</v>
      </c>
      <c r="BB19">
        <f t="shared" ca="1" si="63"/>
        <v>221.35697174307563</v>
      </c>
      <c r="BC19">
        <f t="shared" ca="1" si="64"/>
        <v>225.86910961907685</v>
      </c>
      <c r="BD19">
        <f t="shared" ca="1" si="65"/>
        <v>226.3329261651219</v>
      </c>
      <c r="BE19">
        <f t="shared" ca="1" si="66"/>
        <v>221.57735472432503</v>
      </c>
      <c r="BF19">
        <f t="shared" ca="1" si="67"/>
        <v>218.96051459605837</v>
      </c>
      <c r="BG19">
        <f t="shared" ca="1" si="68"/>
        <v>215.45773674349059</v>
      </c>
      <c r="BH19">
        <f t="shared" ca="1" si="69"/>
        <v>220.8173325022791</v>
      </c>
      <c r="BI19">
        <f t="shared" ca="1" si="70"/>
        <v>223.34040120578126</v>
      </c>
      <c r="BJ19">
        <f t="shared" ca="1" si="71"/>
        <v>226.91581591941085</v>
      </c>
      <c r="BK19">
        <f t="shared" ca="1" si="72"/>
        <v>221.37384172081511</v>
      </c>
      <c r="BL19">
        <f t="shared" ca="1" si="73"/>
        <v>224.49230873605543</v>
      </c>
      <c r="BM19">
        <f t="shared" ca="1" si="74"/>
        <v>226.28972207466359</v>
      </c>
      <c r="BN19" s="22">
        <f t="shared" ca="1" si="36"/>
        <v>26.289722074663587</v>
      </c>
      <c r="BO19" s="22">
        <f t="shared" ca="1" si="37"/>
        <v>26.022558109381137</v>
      </c>
    </row>
    <row r="20" spans="5:67" x14ac:dyDescent="0.35">
      <c r="E20">
        <f t="shared" si="38"/>
        <v>223.19</v>
      </c>
      <c r="F20">
        <f t="shared" ca="1" si="76"/>
        <v>228.10974815813907</v>
      </c>
      <c r="G20">
        <f t="shared" ca="1" si="77"/>
        <v>227.45118823062737</v>
      </c>
      <c r="H20">
        <f t="shared" ca="1" si="78"/>
        <v>225.75437257761129</v>
      </c>
      <c r="I20">
        <f t="shared" ca="1" si="79"/>
        <v>227.16834799653208</v>
      </c>
      <c r="J20">
        <f t="shared" ca="1" si="80"/>
        <v>224.75591960536588</v>
      </c>
      <c r="K20">
        <f t="shared" ca="1" si="81"/>
        <v>227.29479914712618</v>
      </c>
      <c r="L20">
        <f t="shared" ca="1" si="82"/>
        <v>222.81161593537769</v>
      </c>
      <c r="M20">
        <f t="shared" ca="1" si="83"/>
        <v>222.42201794971197</v>
      </c>
      <c r="N20">
        <f t="shared" ca="1" si="84"/>
        <v>232.47131224497616</v>
      </c>
      <c r="O20">
        <f t="shared" ca="1" si="85"/>
        <v>233.51646919657236</v>
      </c>
      <c r="P20">
        <f t="shared" ca="1" si="86"/>
        <v>236.90797114907562</v>
      </c>
      <c r="Q20">
        <f t="shared" ca="1" si="87"/>
        <v>240.79668836536311</v>
      </c>
      <c r="R20">
        <f t="shared" ca="1" si="88"/>
        <v>239.57466485835394</v>
      </c>
      <c r="S20">
        <f t="shared" ca="1" si="89"/>
        <v>239.25351132609475</v>
      </c>
      <c r="T20">
        <f t="shared" ca="1" si="90"/>
        <v>240.84511560727736</v>
      </c>
      <c r="U20">
        <f t="shared" ca="1" si="91"/>
        <v>235.10223374234789</v>
      </c>
      <c r="V20">
        <f t="shared" ca="1" si="92"/>
        <v>238.596119630185</v>
      </c>
      <c r="W20">
        <f t="shared" ca="1" si="93"/>
        <v>235.94154797422104</v>
      </c>
      <c r="X20">
        <f t="shared" ca="1" si="94"/>
        <v>236.73071963209125</v>
      </c>
      <c r="Y20">
        <f t="shared" ca="1" si="95"/>
        <v>241.8987128087951</v>
      </c>
      <c r="Z20">
        <f t="shared" ca="1" si="96"/>
        <v>241.24922751021774</v>
      </c>
      <c r="AA20">
        <f t="shared" ca="1" si="97"/>
        <v>238.35676124525142</v>
      </c>
      <c r="AB20">
        <f t="shared" ca="1" si="98"/>
        <v>238.18767257329984</v>
      </c>
      <c r="AC20">
        <f t="shared" ca="1" si="99"/>
        <v>240.06165566479365</v>
      </c>
      <c r="AD20">
        <f t="shared" ca="1" si="100"/>
        <v>245.92925842655771</v>
      </c>
      <c r="AE20">
        <f t="shared" ca="1" si="40"/>
        <v>238.7267158284395</v>
      </c>
      <c r="AF20">
        <f t="shared" ca="1" si="41"/>
        <v>241.08761834028084</v>
      </c>
      <c r="AG20">
        <f t="shared" ca="1" si="42"/>
        <v>243.73063095011889</v>
      </c>
      <c r="AH20">
        <f t="shared" ca="1" si="43"/>
        <v>241.63900901992733</v>
      </c>
      <c r="AI20">
        <f t="shared" ca="1" si="44"/>
        <v>240.68196144026217</v>
      </c>
      <c r="AJ20">
        <f t="shared" ca="1" si="45"/>
        <v>242.27734897008855</v>
      </c>
      <c r="AK20">
        <f t="shared" ca="1" si="46"/>
        <v>238.58084749882929</v>
      </c>
      <c r="AL20">
        <f t="shared" ca="1" si="47"/>
        <v>235.87884070167823</v>
      </c>
      <c r="AM20">
        <f t="shared" ca="1" si="48"/>
        <v>229.74758338947106</v>
      </c>
      <c r="AN20">
        <f t="shared" ca="1" si="49"/>
        <v>226.87838842773937</v>
      </c>
      <c r="AO20">
        <f t="shared" ca="1" si="50"/>
        <v>231.39642296449415</v>
      </c>
      <c r="AP20">
        <f t="shared" ca="1" si="51"/>
        <v>229.1530223557177</v>
      </c>
      <c r="AQ20">
        <f t="shared" ca="1" si="52"/>
        <v>231.92600932003106</v>
      </c>
      <c r="AR20">
        <f t="shared" ca="1" si="53"/>
        <v>236.01909854165007</v>
      </c>
      <c r="AS20">
        <f t="shared" ca="1" si="54"/>
        <v>238.12437943002686</v>
      </c>
      <c r="AT20">
        <f t="shared" ca="1" si="55"/>
        <v>242.42271118246194</v>
      </c>
      <c r="AU20">
        <f t="shared" ca="1" si="56"/>
        <v>238.48705713723572</v>
      </c>
      <c r="AV20">
        <f t="shared" ca="1" si="57"/>
        <v>237.68512324336973</v>
      </c>
      <c r="AW20">
        <f t="shared" ca="1" si="58"/>
        <v>240.50486420486243</v>
      </c>
      <c r="AX20">
        <f t="shared" ca="1" si="59"/>
        <v>238.94908547885734</v>
      </c>
      <c r="AY20">
        <f t="shared" ca="1" si="60"/>
        <v>245.24058890415625</v>
      </c>
      <c r="AZ20">
        <f t="shared" ca="1" si="61"/>
        <v>247.95303091584734</v>
      </c>
      <c r="BA20">
        <f t="shared" ca="1" si="62"/>
        <v>249.87471211917841</v>
      </c>
      <c r="BB20">
        <f t="shared" ca="1" si="63"/>
        <v>252.6151624717734</v>
      </c>
      <c r="BC20">
        <f t="shared" ca="1" si="64"/>
        <v>247.2075554776506</v>
      </c>
      <c r="BD20">
        <f t="shared" ca="1" si="65"/>
        <v>251.77192513970704</v>
      </c>
      <c r="BE20">
        <f t="shared" ca="1" si="66"/>
        <v>256.96487408941806</v>
      </c>
      <c r="BF20">
        <f t="shared" ca="1" si="67"/>
        <v>261.10976602652181</v>
      </c>
      <c r="BG20">
        <f t="shared" ca="1" si="68"/>
        <v>265.5347920702518</v>
      </c>
      <c r="BH20">
        <f t="shared" ca="1" si="69"/>
        <v>264.15432599149256</v>
      </c>
      <c r="BI20">
        <f t="shared" ca="1" si="70"/>
        <v>261.59458684420696</v>
      </c>
      <c r="BJ20">
        <f t="shared" ca="1" si="71"/>
        <v>261.57837256416178</v>
      </c>
      <c r="BK20">
        <f t="shared" ca="1" si="72"/>
        <v>254.07301641768478</v>
      </c>
      <c r="BL20">
        <f t="shared" ca="1" si="73"/>
        <v>256.82319440686126</v>
      </c>
      <c r="BM20">
        <f t="shared" ca="1" si="74"/>
        <v>262.40561367779094</v>
      </c>
      <c r="BN20" s="22">
        <f t="shared" ca="1" si="36"/>
        <v>62.405613677790939</v>
      </c>
      <c r="BO20" s="22">
        <f t="shared" ca="1" si="37"/>
        <v>61.771429293540209</v>
      </c>
    </row>
    <row r="21" spans="5:67" x14ac:dyDescent="0.35">
      <c r="E21">
        <f t="shared" si="38"/>
        <v>223.19</v>
      </c>
      <c r="F21">
        <f t="shared" ca="1" si="76"/>
        <v>218.17226756283387</v>
      </c>
      <c r="G21">
        <f t="shared" ca="1" si="77"/>
        <v>219.24500532261149</v>
      </c>
      <c r="H21">
        <f t="shared" ca="1" si="78"/>
        <v>221.06188377581145</v>
      </c>
      <c r="I21">
        <f t="shared" ca="1" si="79"/>
        <v>225.10045992248286</v>
      </c>
      <c r="J21">
        <f t="shared" ca="1" si="80"/>
        <v>219.32610687176728</v>
      </c>
      <c r="K21">
        <f t="shared" ca="1" si="81"/>
        <v>219.42234710059716</v>
      </c>
      <c r="L21">
        <f t="shared" ca="1" si="82"/>
        <v>214.46664914218167</v>
      </c>
      <c r="M21">
        <f t="shared" ca="1" si="83"/>
        <v>215.39615754661216</v>
      </c>
      <c r="N21">
        <f t="shared" ca="1" si="84"/>
        <v>217.83981512260971</v>
      </c>
      <c r="O21">
        <f t="shared" ca="1" si="85"/>
        <v>221.41067542579142</v>
      </c>
      <c r="P21">
        <f t="shared" ca="1" si="86"/>
        <v>216.32642711228229</v>
      </c>
      <c r="Q21">
        <f t="shared" ca="1" si="87"/>
        <v>217.55766389909351</v>
      </c>
      <c r="R21">
        <f t="shared" ca="1" si="88"/>
        <v>217.87453673536177</v>
      </c>
      <c r="S21">
        <f t="shared" ca="1" si="89"/>
        <v>218.59806046492233</v>
      </c>
      <c r="T21">
        <f t="shared" ca="1" si="90"/>
        <v>219.99548389494603</v>
      </c>
      <c r="U21">
        <f t="shared" ca="1" si="91"/>
        <v>220.9220878995983</v>
      </c>
      <c r="V21">
        <f t="shared" ca="1" si="92"/>
        <v>225.32919539687003</v>
      </c>
      <c r="W21">
        <f t="shared" ca="1" si="93"/>
        <v>227.69279537488981</v>
      </c>
      <c r="X21">
        <f t="shared" ca="1" si="94"/>
        <v>228.19742767867498</v>
      </c>
      <c r="Y21">
        <f t="shared" ca="1" si="95"/>
        <v>224.10867384651615</v>
      </c>
      <c r="Z21">
        <f t="shared" ca="1" si="96"/>
        <v>219.58626414140659</v>
      </c>
      <c r="AA21">
        <f t="shared" ca="1" si="97"/>
        <v>216.2392295766293</v>
      </c>
      <c r="AB21">
        <f t="shared" ca="1" si="98"/>
        <v>223.28056184190632</v>
      </c>
      <c r="AC21">
        <f t="shared" ca="1" si="99"/>
        <v>226.0762916827801</v>
      </c>
      <c r="AD21">
        <f t="shared" ca="1" si="100"/>
        <v>229.35790403251656</v>
      </c>
      <c r="AE21">
        <f t="shared" ca="1" si="40"/>
        <v>236.83066967820562</v>
      </c>
      <c r="AF21">
        <f t="shared" ca="1" si="41"/>
        <v>233.85751803477393</v>
      </c>
      <c r="AG21">
        <f t="shared" ca="1" si="42"/>
        <v>235.70258327144344</v>
      </c>
      <c r="AH21">
        <f t="shared" ca="1" si="43"/>
        <v>234.47172834327242</v>
      </c>
      <c r="AI21">
        <f t="shared" ca="1" si="44"/>
        <v>234.09405446516701</v>
      </c>
      <c r="AJ21">
        <f t="shared" ca="1" si="45"/>
        <v>224.95371437722736</v>
      </c>
      <c r="AK21">
        <f t="shared" ca="1" si="46"/>
        <v>224.8167268896174</v>
      </c>
      <c r="AL21">
        <f t="shared" ca="1" si="47"/>
        <v>232.70017608463021</v>
      </c>
      <c r="AM21">
        <f t="shared" ca="1" si="48"/>
        <v>238.86459218806186</v>
      </c>
      <c r="AN21">
        <f t="shared" ca="1" si="49"/>
        <v>241.08573225006106</v>
      </c>
      <c r="AO21">
        <f t="shared" ca="1" si="50"/>
        <v>237.23704975886915</v>
      </c>
      <c r="AP21">
        <f t="shared" ca="1" si="51"/>
        <v>241.96220001662203</v>
      </c>
      <c r="AQ21">
        <f t="shared" ca="1" si="52"/>
        <v>248.34885579465902</v>
      </c>
      <c r="AR21">
        <f t="shared" ca="1" si="53"/>
        <v>244.71772854314241</v>
      </c>
      <c r="AS21">
        <f t="shared" ca="1" si="54"/>
        <v>246.26856622702095</v>
      </c>
      <c r="AT21">
        <f t="shared" ca="1" si="55"/>
        <v>250.01173170364362</v>
      </c>
      <c r="AU21">
        <f t="shared" ca="1" si="56"/>
        <v>250.40252242054854</v>
      </c>
      <c r="AV21">
        <f t="shared" ca="1" si="57"/>
        <v>255.87730695767661</v>
      </c>
      <c r="AW21">
        <f t="shared" ca="1" si="58"/>
        <v>255.57365804222295</v>
      </c>
      <c r="AX21">
        <f t="shared" ca="1" si="59"/>
        <v>255.75764144539096</v>
      </c>
      <c r="AY21">
        <f t="shared" ca="1" si="60"/>
        <v>253.03648180875371</v>
      </c>
      <c r="AZ21">
        <f t="shared" ca="1" si="61"/>
        <v>250.75864569459918</v>
      </c>
      <c r="BA21">
        <f t="shared" ca="1" si="62"/>
        <v>248.941358549472</v>
      </c>
      <c r="BB21">
        <f t="shared" ca="1" si="63"/>
        <v>254.66570334508728</v>
      </c>
      <c r="BC21">
        <f t="shared" ca="1" si="64"/>
        <v>257.39207313876614</v>
      </c>
      <c r="BD21">
        <f t="shared" ca="1" si="65"/>
        <v>261.4506756150401</v>
      </c>
      <c r="BE21">
        <f t="shared" ca="1" si="66"/>
        <v>259.52448247080696</v>
      </c>
      <c r="BF21">
        <f t="shared" ca="1" si="67"/>
        <v>256.26596733288227</v>
      </c>
      <c r="BG21">
        <f t="shared" ca="1" si="68"/>
        <v>261.27052410086446</v>
      </c>
      <c r="BH21">
        <f t="shared" ca="1" si="69"/>
        <v>266.61092870099748</v>
      </c>
      <c r="BI21">
        <f t="shared" ca="1" si="70"/>
        <v>261.07840048226615</v>
      </c>
      <c r="BJ21">
        <f t="shared" ca="1" si="71"/>
        <v>262.73149463028147</v>
      </c>
      <c r="BK21">
        <f t="shared" ca="1" si="72"/>
        <v>258.66432520691751</v>
      </c>
      <c r="BL21">
        <f t="shared" ca="1" si="73"/>
        <v>256.63278700738346</v>
      </c>
      <c r="BM21">
        <f t="shared" ca="1" si="74"/>
        <v>253.43532980374999</v>
      </c>
      <c r="BN21" s="22">
        <f t="shared" ca="1" si="36"/>
        <v>53.435329803749994</v>
      </c>
      <c r="BO21" s="22">
        <f t="shared" ca="1" si="37"/>
        <v>52.892304108917578</v>
      </c>
    </row>
    <row r="22" spans="5:67" x14ac:dyDescent="0.35">
      <c r="E22">
        <f t="shared" si="38"/>
        <v>223.19</v>
      </c>
      <c r="F22">
        <f t="shared" ca="1" si="76"/>
        <v>227.84387666190847</v>
      </c>
      <c r="G22">
        <f t="shared" ca="1" si="77"/>
        <v>223.48615398894455</v>
      </c>
      <c r="H22">
        <f t="shared" ca="1" si="78"/>
        <v>225.53346384891097</v>
      </c>
      <c r="I22">
        <f t="shared" ca="1" si="79"/>
        <v>227.82801004004841</v>
      </c>
      <c r="J22">
        <f t="shared" ca="1" si="80"/>
        <v>227.27531220289947</v>
      </c>
      <c r="K22">
        <f t="shared" ca="1" si="81"/>
        <v>222.75040356037587</v>
      </c>
      <c r="L22">
        <f t="shared" ca="1" si="82"/>
        <v>223.43643761679519</v>
      </c>
      <c r="M22">
        <f t="shared" ca="1" si="83"/>
        <v>222.82245021990715</v>
      </c>
      <c r="N22">
        <f t="shared" ca="1" si="84"/>
        <v>228.20064549718114</v>
      </c>
      <c r="O22">
        <f t="shared" ca="1" si="85"/>
        <v>227.01887590153473</v>
      </c>
      <c r="P22">
        <f t="shared" ca="1" si="86"/>
        <v>226.22499970904167</v>
      </c>
      <c r="Q22">
        <f t="shared" ca="1" si="87"/>
        <v>225.29686542432103</v>
      </c>
      <c r="R22">
        <f t="shared" ca="1" si="88"/>
        <v>231.56059561524822</v>
      </c>
      <c r="S22">
        <f t="shared" ca="1" si="89"/>
        <v>232.16415162330335</v>
      </c>
      <c r="T22">
        <f t="shared" ca="1" si="90"/>
        <v>231.02004841962716</v>
      </c>
      <c r="U22">
        <f t="shared" ca="1" si="91"/>
        <v>228.14454520677651</v>
      </c>
      <c r="V22">
        <f t="shared" ca="1" si="92"/>
        <v>228.01069288925038</v>
      </c>
      <c r="W22">
        <f t="shared" ca="1" si="93"/>
        <v>231.04191516912456</v>
      </c>
      <c r="X22">
        <f t="shared" ca="1" si="94"/>
        <v>228.00421923500633</v>
      </c>
      <c r="Y22">
        <f t="shared" ca="1" si="95"/>
        <v>228.40351634417914</v>
      </c>
      <c r="Z22">
        <f t="shared" ca="1" si="96"/>
        <v>228.63243477342058</v>
      </c>
      <c r="AA22">
        <f t="shared" ca="1" si="97"/>
        <v>225.99990245375281</v>
      </c>
      <c r="AB22">
        <f t="shared" ca="1" si="98"/>
        <v>219.62556599558849</v>
      </c>
      <c r="AC22">
        <f t="shared" ca="1" si="99"/>
        <v>220.22164640928136</v>
      </c>
      <c r="AD22">
        <f t="shared" ca="1" si="100"/>
        <v>215.641351962291</v>
      </c>
      <c r="AE22">
        <f t="shared" ca="1" si="40"/>
        <v>219.17921932439154</v>
      </c>
      <c r="AF22">
        <f t="shared" ca="1" si="41"/>
        <v>219.31447494579112</v>
      </c>
      <c r="AG22">
        <f t="shared" ca="1" si="42"/>
        <v>222.26604416126168</v>
      </c>
      <c r="AH22">
        <f t="shared" ca="1" si="43"/>
        <v>222.31422251275956</v>
      </c>
      <c r="AI22">
        <f t="shared" ca="1" si="44"/>
        <v>222.05566336702398</v>
      </c>
      <c r="AJ22">
        <f t="shared" ca="1" si="45"/>
        <v>216.85602666554033</v>
      </c>
      <c r="AK22">
        <f t="shared" ca="1" si="46"/>
        <v>216.28133781916935</v>
      </c>
      <c r="AL22">
        <f t="shared" ca="1" si="47"/>
        <v>220.62701551559539</v>
      </c>
      <c r="AM22">
        <f t="shared" ca="1" si="48"/>
        <v>220.15072142524443</v>
      </c>
      <c r="AN22">
        <f t="shared" ca="1" si="49"/>
        <v>223.75062834599601</v>
      </c>
      <c r="AO22">
        <f t="shared" ca="1" si="50"/>
        <v>221.98988169896222</v>
      </c>
      <c r="AP22">
        <f t="shared" ca="1" si="51"/>
        <v>220.15125088785604</v>
      </c>
      <c r="AQ22">
        <f t="shared" ca="1" si="52"/>
        <v>223.81541071643963</v>
      </c>
      <c r="AR22">
        <f t="shared" ca="1" si="53"/>
        <v>226.88851691884807</v>
      </c>
      <c r="AS22">
        <f t="shared" ca="1" si="54"/>
        <v>230.12728884232712</v>
      </c>
      <c r="AT22">
        <f t="shared" ca="1" si="55"/>
        <v>233.86111466401815</v>
      </c>
      <c r="AU22">
        <f t="shared" ca="1" si="56"/>
        <v>234.35139238021023</v>
      </c>
      <c r="AV22">
        <f t="shared" ca="1" si="57"/>
        <v>235.09602108790952</v>
      </c>
      <c r="AW22">
        <f t="shared" ca="1" si="58"/>
        <v>236.96716365612335</v>
      </c>
      <c r="AX22">
        <f t="shared" ca="1" si="59"/>
        <v>237.04652847649888</v>
      </c>
      <c r="AY22">
        <f t="shared" ca="1" si="60"/>
        <v>237.34094027932576</v>
      </c>
      <c r="AZ22">
        <f t="shared" ca="1" si="61"/>
        <v>236.60890485664095</v>
      </c>
      <c r="BA22">
        <f t="shared" ca="1" si="62"/>
        <v>237.3519345606482</v>
      </c>
      <c r="BB22">
        <f t="shared" ca="1" si="63"/>
        <v>236.63230286618787</v>
      </c>
      <c r="BC22">
        <f t="shared" ca="1" si="64"/>
        <v>232.2277128086433</v>
      </c>
      <c r="BD22">
        <f t="shared" ca="1" si="65"/>
        <v>234.66885174435245</v>
      </c>
      <c r="BE22">
        <f t="shared" ca="1" si="66"/>
        <v>232.34088604255777</v>
      </c>
      <c r="BF22">
        <f t="shared" ca="1" si="67"/>
        <v>229.78114287030886</v>
      </c>
      <c r="BG22">
        <f t="shared" ca="1" si="68"/>
        <v>225.82176683592959</v>
      </c>
      <c r="BH22">
        <f t="shared" ca="1" si="69"/>
        <v>221.54347958569917</v>
      </c>
      <c r="BI22">
        <f t="shared" ca="1" si="70"/>
        <v>219.8439979824322</v>
      </c>
      <c r="BJ22">
        <f t="shared" ca="1" si="71"/>
        <v>215.44317946301589</v>
      </c>
      <c r="BK22">
        <f t="shared" ca="1" si="72"/>
        <v>216.51476264971865</v>
      </c>
      <c r="BL22">
        <f t="shared" ca="1" si="73"/>
        <v>215.68643914596336</v>
      </c>
      <c r="BM22">
        <f t="shared" ca="1" si="74"/>
        <v>212.27552849476893</v>
      </c>
      <c r="BN22" s="22">
        <f t="shared" ca="1" si="36"/>
        <v>12.275528494768935</v>
      </c>
      <c r="BO22" s="22">
        <f t="shared" ca="1" si="37"/>
        <v>12.150780927667006</v>
      </c>
    </row>
    <row r="23" spans="5:67" x14ac:dyDescent="0.35">
      <c r="E23">
        <f t="shared" si="38"/>
        <v>223.19</v>
      </c>
      <c r="F23">
        <f t="shared" ca="1" si="76"/>
        <v>221.47616504502039</v>
      </c>
      <c r="G23">
        <f t="shared" ca="1" si="77"/>
        <v>225.43361141215016</v>
      </c>
      <c r="H23">
        <f t="shared" ca="1" si="78"/>
        <v>226.02338340152173</v>
      </c>
      <c r="I23">
        <f t="shared" ca="1" si="79"/>
        <v>221.28409198695377</v>
      </c>
      <c r="J23">
        <f t="shared" ca="1" si="80"/>
        <v>224.87215489303023</v>
      </c>
      <c r="K23">
        <f t="shared" ca="1" si="81"/>
        <v>227.71007690547307</v>
      </c>
      <c r="L23">
        <f t="shared" ca="1" si="82"/>
        <v>221.01966134920502</v>
      </c>
      <c r="M23">
        <f t="shared" ca="1" si="83"/>
        <v>224.26166597790149</v>
      </c>
      <c r="N23">
        <f t="shared" ca="1" si="84"/>
        <v>222.20103849979245</v>
      </c>
      <c r="O23">
        <f t="shared" ca="1" si="85"/>
        <v>222.38852462637362</v>
      </c>
      <c r="P23">
        <f t="shared" ca="1" si="86"/>
        <v>226.81963310123712</v>
      </c>
      <c r="Q23">
        <f t="shared" ca="1" si="87"/>
        <v>225.98149573142859</v>
      </c>
      <c r="R23">
        <f t="shared" ca="1" si="88"/>
        <v>223.49371402152383</v>
      </c>
      <c r="S23">
        <f t="shared" ca="1" si="89"/>
        <v>222.13244167904932</v>
      </c>
      <c r="T23">
        <f t="shared" ca="1" si="90"/>
        <v>224.9865416971378</v>
      </c>
      <c r="U23">
        <f t="shared" ca="1" si="91"/>
        <v>223.3433130138344</v>
      </c>
      <c r="V23">
        <f t="shared" ca="1" si="92"/>
        <v>219.48507798555815</v>
      </c>
      <c r="W23">
        <f t="shared" ca="1" si="93"/>
        <v>214.38670417099698</v>
      </c>
      <c r="X23">
        <f t="shared" ca="1" si="94"/>
        <v>212.48618588439035</v>
      </c>
      <c r="Y23">
        <f t="shared" ca="1" si="95"/>
        <v>215.52447833085617</v>
      </c>
      <c r="Z23">
        <f t="shared" ca="1" si="96"/>
        <v>216.89844601542578</v>
      </c>
      <c r="AA23">
        <f t="shared" ca="1" si="97"/>
        <v>217.46189043767933</v>
      </c>
      <c r="AB23">
        <f t="shared" ca="1" si="98"/>
        <v>213.55410974174129</v>
      </c>
      <c r="AC23">
        <f t="shared" ca="1" si="99"/>
        <v>213.81007192160848</v>
      </c>
      <c r="AD23">
        <f t="shared" ca="1" si="100"/>
        <v>217.00004840698608</v>
      </c>
      <c r="AE23">
        <f t="shared" ca="1" si="40"/>
        <v>213.6041462621169</v>
      </c>
      <c r="AF23">
        <f t="shared" ca="1" si="41"/>
        <v>212.25593253720086</v>
      </c>
      <c r="AG23">
        <f t="shared" ca="1" si="42"/>
        <v>207.81932109556996</v>
      </c>
      <c r="AH23">
        <f t="shared" ca="1" si="43"/>
        <v>202.97176490301544</v>
      </c>
      <c r="AI23">
        <f t="shared" ca="1" si="44"/>
        <v>205.07133331483575</v>
      </c>
      <c r="AJ23">
        <f t="shared" ca="1" si="45"/>
        <v>204.35932328579381</v>
      </c>
      <c r="AK23">
        <f t="shared" ca="1" si="46"/>
        <v>207.04810649132111</v>
      </c>
      <c r="AL23">
        <f t="shared" ca="1" si="47"/>
        <v>205.186611428828</v>
      </c>
      <c r="AM23">
        <f t="shared" ca="1" si="48"/>
        <v>205.57928777863981</v>
      </c>
      <c r="AN23">
        <f t="shared" ca="1" si="49"/>
        <v>205.9069854971392</v>
      </c>
      <c r="AO23">
        <f t="shared" ca="1" si="50"/>
        <v>208.95399570944545</v>
      </c>
      <c r="AP23">
        <f t="shared" ca="1" si="51"/>
        <v>210.47638961642829</v>
      </c>
      <c r="AQ23">
        <f t="shared" ca="1" si="52"/>
        <v>207.43515004738299</v>
      </c>
      <c r="AR23">
        <f t="shared" ca="1" si="53"/>
        <v>208.63828749081071</v>
      </c>
      <c r="AS23">
        <f t="shared" ca="1" si="54"/>
        <v>204.46052594484667</v>
      </c>
      <c r="AT23">
        <f t="shared" ca="1" si="55"/>
        <v>206.02262062004169</v>
      </c>
      <c r="AU23">
        <f t="shared" ca="1" si="56"/>
        <v>202.89259921125867</v>
      </c>
      <c r="AV23">
        <f t="shared" ca="1" si="57"/>
        <v>200.81019625862055</v>
      </c>
      <c r="AW23">
        <f t="shared" ca="1" si="58"/>
        <v>203.09749027536813</v>
      </c>
      <c r="AX23">
        <f t="shared" ca="1" si="59"/>
        <v>197.19651537425273</v>
      </c>
      <c r="AY23">
        <f t="shared" ca="1" si="60"/>
        <v>195.39490058906947</v>
      </c>
      <c r="AZ23">
        <f t="shared" ca="1" si="61"/>
        <v>196.48072214737812</v>
      </c>
      <c r="BA23">
        <f t="shared" ca="1" si="62"/>
        <v>193.50658529205114</v>
      </c>
      <c r="BB23">
        <f t="shared" ca="1" si="63"/>
        <v>193.52222589556501</v>
      </c>
      <c r="BC23">
        <f t="shared" ca="1" si="64"/>
        <v>192.88440484393877</v>
      </c>
      <c r="BD23">
        <f t="shared" ca="1" si="65"/>
        <v>190.21503085979674</v>
      </c>
      <c r="BE23">
        <f t="shared" ca="1" si="66"/>
        <v>187.35980119080202</v>
      </c>
      <c r="BF23">
        <f t="shared" ca="1" si="67"/>
        <v>187.11148972855207</v>
      </c>
      <c r="BG23">
        <f t="shared" ca="1" si="68"/>
        <v>187.8027681333441</v>
      </c>
      <c r="BH23">
        <f t="shared" ca="1" si="69"/>
        <v>183.01492842073185</v>
      </c>
      <c r="BI23">
        <f t="shared" ca="1" si="70"/>
        <v>181.21136227537434</v>
      </c>
      <c r="BJ23">
        <f t="shared" ca="1" si="71"/>
        <v>181.25139916941217</v>
      </c>
      <c r="BK23">
        <f t="shared" ca="1" si="72"/>
        <v>183.15417970029279</v>
      </c>
      <c r="BL23">
        <f t="shared" ca="1" si="73"/>
        <v>182.49232779479493</v>
      </c>
      <c r="BM23">
        <f t="shared" ca="1" si="74"/>
        <v>184.06860430945244</v>
      </c>
      <c r="BN23" s="22">
        <f t="shared" ca="1" si="36"/>
        <v>0</v>
      </c>
      <c r="BO23" s="22">
        <f t="shared" ca="1" si="37"/>
        <v>0</v>
      </c>
    </row>
    <row r="24" spans="5:67" x14ac:dyDescent="0.35">
      <c r="E24">
        <f t="shared" si="38"/>
        <v>223.19</v>
      </c>
      <c r="F24">
        <f t="shared" ca="1" si="76"/>
        <v>224.35644400563569</v>
      </c>
      <c r="G24">
        <f t="shared" ca="1" si="77"/>
        <v>224.81293694810739</v>
      </c>
      <c r="H24">
        <f t="shared" ca="1" si="78"/>
        <v>228.90295550123574</v>
      </c>
      <c r="I24">
        <f t="shared" ca="1" si="79"/>
        <v>227.08489207874453</v>
      </c>
      <c r="J24">
        <f t="shared" ca="1" si="80"/>
        <v>228.52697080212556</v>
      </c>
      <c r="K24">
        <f t="shared" ca="1" si="81"/>
        <v>227.70313056279997</v>
      </c>
      <c r="L24">
        <f t="shared" ca="1" si="82"/>
        <v>231.64503482875338</v>
      </c>
      <c r="M24">
        <f t="shared" ca="1" si="83"/>
        <v>236.43702865881528</v>
      </c>
      <c r="N24">
        <f t="shared" ca="1" si="84"/>
        <v>240.11841189191034</v>
      </c>
      <c r="O24">
        <f t="shared" ca="1" si="85"/>
        <v>245.35457980469246</v>
      </c>
      <c r="P24">
        <f t="shared" ca="1" si="86"/>
        <v>248.54596523733326</v>
      </c>
      <c r="Q24">
        <f t="shared" ca="1" si="87"/>
        <v>247.64557837274884</v>
      </c>
      <c r="R24">
        <f t="shared" ca="1" si="88"/>
        <v>248.52071369707613</v>
      </c>
      <c r="S24">
        <f t="shared" ca="1" si="89"/>
        <v>243.97234950962803</v>
      </c>
      <c r="T24">
        <f t="shared" ca="1" si="90"/>
        <v>242.62548799845729</v>
      </c>
      <c r="U24">
        <f t="shared" ca="1" si="91"/>
        <v>247.88108724305542</v>
      </c>
      <c r="V24">
        <f t="shared" ca="1" si="92"/>
        <v>258.53643190606903</v>
      </c>
      <c r="W24">
        <f t="shared" ca="1" si="93"/>
        <v>255.08943473073444</v>
      </c>
      <c r="X24">
        <f t="shared" ca="1" si="94"/>
        <v>256.39616739892745</v>
      </c>
      <c r="Y24">
        <f t="shared" ca="1" si="95"/>
        <v>257.43443838577866</v>
      </c>
      <c r="Z24">
        <f t="shared" ca="1" si="96"/>
        <v>254.98461705028225</v>
      </c>
      <c r="AA24">
        <f t="shared" ca="1" si="97"/>
        <v>260.52358217097378</v>
      </c>
      <c r="AB24">
        <f t="shared" ca="1" si="98"/>
        <v>260.38574061246402</v>
      </c>
      <c r="AC24">
        <f t="shared" ca="1" si="99"/>
        <v>258.00670595148267</v>
      </c>
      <c r="AD24">
        <f t="shared" ca="1" si="100"/>
        <v>264.20580759537728</v>
      </c>
      <c r="AE24">
        <f t="shared" ca="1" si="40"/>
        <v>266.98614873872776</v>
      </c>
      <c r="AF24">
        <f t="shared" ca="1" si="41"/>
        <v>268.36075791343245</v>
      </c>
      <c r="AG24">
        <f t="shared" ca="1" si="42"/>
        <v>270.76536304460524</v>
      </c>
      <c r="AH24">
        <f t="shared" ca="1" si="43"/>
        <v>274.42395036425984</v>
      </c>
      <c r="AI24">
        <f t="shared" ca="1" si="44"/>
        <v>286.4286989148037</v>
      </c>
      <c r="AJ24">
        <f t="shared" ca="1" si="45"/>
        <v>292.43636435374782</v>
      </c>
      <c r="AK24">
        <f t="shared" ca="1" si="46"/>
        <v>287.81734823488887</v>
      </c>
      <c r="AL24">
        <f t="shared" ca="1" si="47"/>
        <v>289.7441512131407</v>
      </c>
      <c r="AM24">
        <f t="shared" ca="1" si="48"/>
        <v>292.79972166172183</v>
      </c>
      <c r="AN24">
        <f t="shared" ca="1" si="49"/>
        <v>287.42412779669655</v>
      </c>
      <c r="AO24">
        <f t="shared" ca="1" si="50"/>
        <v>291.25273818726299</v>
      </c>
      <c r="AP24">
        <f t="shared" ca="1" si="51"/>
        <v>295.58383553095166</v>
      </c>
      <c r="AQ24">
        <f t="shared" ca="1" si="52"/>
        <v>294.51151308598878</v>
      </c>
      <c r="AR24">
        <f t="shared" ca="1" si="53"/>
        <v>296.24268774253341</v>
      </c>
      <c r="AS24">
        <f t="shared" ca="1" si="54"/>
        <v>297.48278777134766</v>
      </c>
      <c r="AT24">
        <f t="shared" ca="1" si="55"/>
        <v>290.45777823772545</v>
      </c>
      <c r="AU24">
        <f t="shared" ca="1" si="56"/>
        <v>291.89824463755025</v>
      </c>
      <c r="AV24">
        <f t="shared" ca="1" si="57"/>
        <v>288.4789898230087</v>
      </c>
      <c r="AW24">
        <f t="shared" ca="1" si="58"/>
        <v>283.66216362991759</v>
      </c>
      <c r="AX24">
        <f t="shared" ca="1" si="59"/>
        <v>288.4773694451456</v>
      </c>
      <c r="AY24">
        <f t="shared" ca="1" si="60"/>
        <v>289.87103396806998</v>
      </c>
      <c r="AZ24">
        <f t="shared" ca="1" si="61"/>
        <v>293.56495763173359</v>
      </c>
      <c r="BA24">
        <f t="shared" ca="1" si="62"/>
        <v>299.56164151057345</v>
      </c>
      <c r="BB24">
        <f t="shared" ca="1" si="63"/>
        <v>303.25074187325868</v>
      </c>
      <c r="BC24">
        <f t="shared" ca="1" si="64"/>
        <v>305.31334716546485</v>
      </c>
      <c r="BD24">
        <f t="shared" ca="1" si="65"/>
        <v>309.78953372065303</v>
      </c>
      <c r="BE24">
        <f t="shared" ca="1" si="66"/>
        <v>309.50402133022413</v>
      </c>
      <c r="BF24">
        <f t="shared" ca="1" si="67"/>
        <v>313.05064610203021</v>
      </c>
      <c r="BG24">
        <f t="shared" ca="1" si="68"/>
        <v>319.32204743697798</v>
      </c>
      <c r="BH24">
        <f t="shared" ca="1" si="69"/>
        <v>325.23315136449173</v>
      </c>
      <c r="BI24">
        <f t="shared" ca="1" si="70"/>
        <v>323.4603534614277</v>
      </c>
      <c r="BJ24">
        <f t="shared" ca="1" si="71"/>
        <v>331.59917574402556</v>
      </c>
      <c r="BK24">
        <f t="shared" ca="1" si="72"/>
        <v>323.2958490344713</v>
      </c>
      <c r="BL24">
        <f t="shared" ca="1" si="73"/>
        <v>314.77519323329722</v>
      </c>
      <c r="BM24">
        <f t="shared" ca="1" si="74"/>
        <v>318.05596930410309</v>
      </c>
      <c r="BN24" s="22">
        <f t="shared" ca="1" si="36"/>
        <v>118.05596930410309</v>
      </c>
      <c r="BO24" s="22">
        <f t="shared" ca="1" si="37"/>
        <v>116.85624947462098</v>
      </c>
    </row>
    <row r="25" spans="5:67" x14ac:dyDescent="0.35">
      <c r="E25">
        <f t="shared" si="38"/>
        <v>223.19</v>
      </c>
      <c r="F25">
        <f t="shared" ca="1" si="76"/>
        <v>232.4056812186947</v>
      </c>
      <c r="G25">
        <f t="shared" ca="1" si="77"/>
        <v>229.15144629523434</v>
      </c>
      <c r="H25">
        <f t="shared" ca="1" si="78"/>
        <v>234.66415605600506</v>
      </c>
      <c r="I25">
        <f t="shared" ca="1" si="79"/>
        <v>232.00644348711154</v>
      </c>
      <c r="J25">
        <f t="shared" ca="1" si="80"/>
        <v>231.4952961003668</v>
      </c>
      <c r="K25">
        <f t="shared" ca="1" si="81"/>
        <v>234.13447931022961</v>
      </c>
      <c r="L25">
        <f t="shared" ca="1" si="82"/>
        <v>235.46418806256852</v>
      </c>
      <c r="M25">
        <f t="shared" ca="1" si="83"/>
        <v>235.66596573862242</v>
      </c>
      <c r="N25">
        <f t="shared" ca="1" si="84"/>
        <v>237.1699847673392</v>
      </c>
      <c r="O25">
        <f t="shared" ca="1" si="85"/>
        <v>234.47630314633878</v>
      </c>
      <c r="P25">
        <f t="shared" ca="1" si="86"/>
        <v>233.20938494696136</v>
      </c>
      <c r="Q25">
        <f t="shared" ca="1" si="87"/>
        <v>230.56129352309557</v>
      </c>
      <c r="R25">
        <f t="shared" ca="1" si="88"/>
        <v>230.4681636986071</v>
      </c>
      <c r="S25">
        <f t="shared" ca="1" si="89"/>
        <v>235.58581292646662</v>
      </c>
      <c r="T25">
        <f t="shared" ca="1" si="90"/>
        <v>236.96536801076471</v>
      </c>
      <c r="U25">
        <f t="shared" ca="1" si="91"/>
        <v>236.94883683431385</v>
      </c>
      <c r="V25">
        <f t="shared" ca="1" si="92"/>
        <v>234.54349185525521</v>
      </c>
      <c r="W25">
        <f t="shared" ca="1" si="93"/>
        <v>231.2807287922416</v>
      </c>
      <c r="X25">
        <f t="shared" ca="1" si="94"/>
        <v>234.94076894991764</v>
      </c>
      <c r="Y25">
        <f t="shared" ca="1" si="95"/>
        <v>236.30901938879765</v>
      </c>
      <c r="Z25">
        <f t="shared" ca="1" si="96"/>
        <v>236.51929141381572</v>
      </c>
      <c r="AA25">
        <f t="shared" ca="1" si="97"/>
        <v>234.24769896352191</v>
      </c>
      <c r="AB25">
        <f t="shared" ca="1" si="98"/>
        <v>232.8251804700844</v>
      </c>
      <c r="AC25">
        <f t="shared" ca="1" si="99"/>
        <v>234.37979279617574</v>
      </c>
      <c r="AD25">
        <f t="shared" ca="1" si="100"/>
        <v>233.29147894010217</v>
      </c>
      <c r="AE25">
        <f t="shared" ca="1" si="40"/>
        <v>236.37031429492478</v>
      </c>
      <c r="AF25">
        <f t="shared" ca="1" si="41"/>
        <v>233.73633579572385</v>
      </c>
      <c r="AG25">
        <f t="shared" ca="1" si="42"/>
        <v>228.45167601639267</v>
      </c>
      <c r="AH25">
        <f t="shared" ca="1" si="43"/>
        <v>227.89422785926521</v>
      </c>
      <c r="AI25">
        <f t="shared" ca="1" si="44"/>
        <v>234.4029828023136</v>
      </c>
      <c r="AJ25">
        <f t="shared" ca="1" si="45"/>
        <v>240.32036435408787</v>
      </c>
      <c r="AK25">
        <f t="shared" ca="1" si="46"/>
        <v>235.67234453507831</v>
      </c>
      <c r="AL25">
        <f t="shared" ca="1" si="47"/>
        <v>234.10103051737821</v>
      </c>
      <c r="AM25">
        <f t="shared" ca="1" si="48"/>
        <v>241.78946239814013</v>
      </c>
      <c r="AN25">
        <f t="shared" ca="1" si="49"/>
        <v>239.18946800509431</v>
      </c>
      <c r="AO25">
        <f t="shared" ca="1" si="50"/>
        <v>237.91489874249325</v>
      </c>
      <c r="AP25">
        <f t="shared" ca="1" si="51"/>
        <v>242.35361167177231</v>
      </c>
      <c r="AQ25">
        <f t="shared" ca="1" si="52"/>
        <v>241.87860987945083</v>
      </c>
      <c r="AR25">
        <f t="shared" ca="1" si="53"/>
        <v>242.84940042758279</v>
      </c>
      <c r="AS25">
        <f t="shared" ca="1" si="54"/>
        <v>245.31639973493105</v>
      </c>
      <c r="AT25">
        <f t="shared" ca="1" si="55"/>
        <v>242.43596956233202</v>
      </c>
      <c r="AU25">
        <f t="shared" ca="1" si="56"/>
        <v>242.20329883534421</v>
      </c>
      <c r="AV25">
        <f t="shared" ca="1" si="57"/>
        <v>242.24212943272224</v>
      </c>
      <c r="AW25">
        <f t="shared" ca="1" si="58"/>
        <v>246.91981201941169</v>
      </c>
      <c r="AX25">
        <f t="shared" ca="1" si="59"/>
        <v>247.44293683870058</v>
      </c>
      <c r="AY25">
        <f t="shared" ca="1" si="60"/>
        <v>248.29645751117411</v>
      </c>
      <c r="AZ25">
        <f t="shared" ca="1" si="61"/>
        <v>247.37058099289908</v>
      </c>
      <c r="BA25">
        <f t="shared" ca="1" si="62"/>
        <v>241.47287691883838</v>
      </c>
      <c r="BB25">
        <f t="shared" ca="1" si="63"/>
        <v>241.17875368723946</v>
      </c>
      <c r="BC25">
        <f t="shared" ca="1" si="64"/>
        <v>241.10922415094797</v>
      </c>
      <c r="BD25">
        <f t="shared" ca="1" si="65"/>
        <v>244.70090642740843</v>
      </c>
      <c r="BE25">
        <f t="shared" ca="1" si="66"/>
        <v>244.1935500629898</v>
      </c>
      <c r="BF25">
        <f t="shared" ca="1" si="67"/>
        <v>241.38667539086774</v>
      </c>
      <c r="BG25">
        <f t="shared" ca="1" si="68"/>
        <v>245.02093617448639</v>
      </c>
      <c r="BH25">
        <f t="shared" ca="1" si="69"/>
        <v>249.03907539350229</v>
      </c>
      <c r="BI25">
        <f t="shared" ca="1" si="70"/>
        <v>249.44943859166671</v>
      </c>
      <c r="BJ25">
        <f t="shared" ca="1" si="71"/>
        <v>249.58109980791141</v>
      </c>
      <c r="BK25">
        <f t="shared" ca="1" si="72"/>
        <v>257.18117724794695</v>
      </c>
      <c r="BL25">
        <f t="shared" ca="1" si="73"/>
        <v>254.82842150938853</v>
      </c>
      <c r="BM25">
        <f t="shared" ca="1" si="74"/>
        <v>255.82231154370103</v>
      </c>
      <c r="BN25" s="22">
        <f t="shared" ca="1" si="36"/>
        <v>55.822311543701034</v>
      </c>
      <c r="BO25" s="22">
        <f t="shared" ca="1" si="37"/>
        <v>55.255028631356353</v>
      </c>
    </row>
    <row r="26" spans="5:67" x14ac:dyDescent="0.35">
      <c r="E26">
        <f t="shared" si="38"/>
        <v>223.19</v>
      </c>
      <c r="F26">
        <f t="shared" ca="1" si="76"/>
        <v>222.6481565375932</v>
      </c>
      <c r="G26">
        <f t="shared" ca="1" si="77"/>
        <v>223.69983352391549</v>
      </c>
      <c r="H26">
        <f t="shared" ca="1" si="78"/>
        <v>226.72725150089414</v>
      </c>
      <c r="I26">
        <f t="shared" ca="1" si="79"/>
        <v>225.27810638969046</v>
      </c>
      <c r="J26">
        <f t="shared" ca="1" si="80"/>
        <v>226.10363239711927</v>
      </c>
      <c r="K26">
        <f t="shared" ca="1" si="81"/>
        <v>221.57664026444729</v>
      </c>
      <c r="L26">
        <f t="shared" ca="1" si="82"/>
        <v>226.04367299224214</v>
      </c>
      <c r="M26">
        <f t="shared" ca="1" si="83"/>
        <v>223.34417688084449</v>
      </c>
      <c r="N26">
        <f t="shared" ca="1" si="84"/>
        <v>223.65417134435279</v>
      </c>
      <c r="O26">
        <f t="shared" ca="1" si="85"/>
        <v>222.71904054257692</v>
      </c>
      <c r="P26">
        <f t="shared" ca="1" si="86"/>
        <v>227.70244108401957</v>
      </c>
      <c r="Q26">
        <f t="shared" ca="1" si="87"/>
        <v>228.31281785345797</v>
      </c>
      <c r="R26">
        <f t="shared" ca="1" si="88"/>
        <v>227.75230057080219</v>
      </c>
      <c r="S26">
        <f t="shared" ca="1" si="89"/>
        <v>223.55071057931178</v>
      </c>
      <c r="T26">
        <f t="shared" ca="1" si="90"/>
        <v>223.14541080582194</v>
      </c>
      <c r="U26">
        <f t="shared" ca="1" si="91"/>
        <v>223.39558436896627</v>
      </c>
      <c r="V26">
        <f t="shared" ca="1" si="92"/>
        <v>225.62825182254932</v>
      </c>
      <c r="W26">
        <f t="shared" ca="1" si="93"/>
        <v>233.51552998250392</v>
      </c>
      <c r="X26">
        <f t="shared" ca="1" si="94"/>
        <v>232.64244887766921</v>
      </c>
      <c r="Y26">
        <f t="shared" ca="1" si="95"/>
        <v>232.21483887823507</v>
      </c>
      <c r="Z26">
        <f t="shared" ca="1" si="96"/>
        <v>231.59782414764709</v>
      </c>
      <c r="AA26">
        <f t="shared" ca="1" si="97"/>
        <v>232.15410787857269</v>
      </c>
      <c r="AB26">
        <f t="shared" ca="1" si="98"/>
        <v>235.58239676559452</v>
      </c>
      <c r="AC26">
        <f t="shared" ca="1" si="99"/>
        <v>232.64520776244993</v>
      </c>
      <c r="AD26">
        <f t="shared" ca="1" si="100"/>
        <v>233.48809607114669</v>
      </c>
      <c r="AE26">
        <f t="shared" ca="1" si="40"/>
        <v>230.85135137909256</v>
      </c>
      <c r="AF26">
        <f t="shared" ca="1" si="41"/>
        <v>238.07875730673126</v>
      </c>
      <c r="AG26">
        <f t="shared" ca="1" si="42"/>
        <v>240.50881828046531</v>
      </c>
      <c r="AH26">
        <f t="shared" ca="1" si="43"/>
        <v>238.64384342147289</v>
      </c>
      <c r="AI26">
        <f t="shared" ca="1" si="44"/>
        <v>239.72341293459567</v>
      </c>
      <c r="AJ26">
        <f t="shared" ca="1" si="45"/>
        <v>246.10290112629139</v>
      </c>
      <c r="AK26">
        <f t="shared" ca="1" si="46"/>
        <v>249.60377343697334</v>
      </c>
      <c r="AL26">
        <f t="shared" ca="1" si="47"/>
        <v>244.11172454017421</v>
      </c>
      <c r="AM26">
        <f t="shared" ca="1" si="48"/>
        <v>240.89739201612579</v>
      </c>
      <c r="AN26">
        <f t="shared" ca="1" si="49"/>
        <v>239.69408250305614</v>
      </c>
      <c r="AO26">
        <f t="shared" ca="1" si="50"/>
        <v>236.21935795262428</v>
      </c>
      <c r="AP26">
        <f t="shared" ca="1" si="51"/>
        <v>239.12550034470837</v>
      </c>
      <c r="AQ26">
        <f t="shared" ca="1" si="52"/>
        <v>235.97170326681666</v>
      </c>
      <c r="AR26">
        <f t="shared" ca="1" si="53"/>
        <v>237.17556917147226</v>
      </c>
      <c r="AS26">
        <f t="shared" ca="1" si="54"/>
        <v>234.64995322049487</v>
      </c>
      <c r="AT26">
        <f t="shared" ca="1" si="55"/>
        <v>235.73681228317702</v>
      </c>
      <c r="AU26">
        <f t="shared" ca="1" si="56"/>
        <v>241.26639620252323</v>
      </c>
      <c r="AV26">
        <f t="shared" ca="1" si="57"/>
        <v>240.48538177348473</v>
      </c>
      <c r="AW26">
        <f t="shared" ca="1" si="58"/>
        <v>236.88728881096748</v>
      </c>
      <c r="AX26">
        <f t="shared" ca="1" si="59"/>
        <v>231.88949174428438</v>
      </c>
      <c r="AY26">
        <f t="shared" ca="1" si="60"/>
        <v>232.44826083911724</v>
      </c>
      <c r="AZ26">
        <f t="shared" ca="1" si="61"/>
        <v>233.03530215102995</v>
      </c>
      <c r="BA26">
        <f t="shared" ca="1" si="62"/>
        <v>227.20578443999969</v>
      </c>
      <c r="BB26">
        <f t="shared" ca="1" si="63"/>
        <v>223.23817478932111</v>
      </c>
      <c r="BC26">
        <f t="shared" ca="1" si="64"/>
        <v>226.41751810548379</v>
      </c>
      <c r="BD26">
        <f t="shared" ca="1" si="65"/>
        <v>224.64998269438266</v>
      </c>
      <c r="BE26">
        <f t="shared" ca="1" si="66"/>
        <v>225.61273611301229</v>
      </c>
      <c r="BF26">
        <f t="shared" ca="1" si="67"/>
        <v>227.53894307899833</v>
      </c>
      <c r="BG26">
        <f t="shared" ca="1" si="68"/>
        <v>228.44166412006075</v>
      </c>
      <c r="BH26">
        <f t="shared" ca="1" si="69"/>
        <v>225.44649897272154</v>
      </c>
      <c r="BI26">
        <f t="shared" ca="1" si="70"/>
        <v>223.02964478398101</v>
      </c>
      <c r="BJ26">
        <f t="shared" ca="1" si="71"/>
        <v>220.65430458513379</v>
      </c>
      <c r="BK26">
        <f t="shared" ca="1" si="72"/>
        <v>214.99112686556799</v>
      </c>
      <c r="BL26">
        <f t="shared" ca="1" si="73"/>
        <v>216.07061217982562</v>
      </c>
      <c r="BM26">
        <f t="shared" ca="1" si="74"/>
        <v>208.79175254399638</v>
      </c>
      <c r="BN26" s="22">
        <f t="shared" ca="1" si="36"/>
        <v>8.7917525439963811</v>
      </c>
      <c r="BO26" s="22">
        <f t="shared" ca="1" si="37"/>
        <v>8.7024081429880571</v>
      </c>
    </row>
    <row r="27" spans="5:67" x14ac:dyDescent="0.35">
      <c r="E27">
        <f t="shared" si="38"/>
        <v>223.19</v>
      </c>
      <c r="F27">
        <f t="shared" ca="1" si="76"/>
        <v>221.42566412721018</v>
      </c>
      <c r="G27">
        <f t="shared" ca="1" si="77"/>
        <v>219.88103792723351</v>
      </c>
      <c r="H27">
        <f t="shared" ca="1" si="78"/>
        <v>222.19250017938302</v>
      </c>
      <c r="I27">
        <f t="shared" ca="1" si="79"/>
        <v>231.08770115615636</v>
      </c>
      <c r="J27">
        <f t="shared" ca="1" si="80"/>
        <v>224.60869921329081</v>
      </c>
      <c r="K27">
        <f t="shared" ca="1" si="81"/>
        <v>226.17548497255294</v>
      </c>
      <c r="L27">
        <f t="shared" ca="1" si="82"/>
        <v>221.62527521048492</v>
      </c>
      <c r="M27">
        <f t="shared" ca="1" si="83"/>
        <v>225.8784246306098</v>
      </c>
      <c r="N27">
        <f t="shared" ca="1" si="84"/>
        <v>225.12099196585402</v>
      </c>
      <c r="O27">
        <f t="shared" ca="1" si="85"/>
        <v>221.66123692259438</v>
      </c>
      <c r="P27">
        <f t="shared" ca="1" si="86"/>
        <v>215.41063363289373</v>
      </c>
      <c r="Q27">
        <f t="shared" ca="1" si="87"/>
        <v>220.89978566040406</v>
      </c>
      <c r="R27">
        <f t="shared" ca="1" si="88"/>
        <v>222.7077249467514</v>
      </c>
      <c r="S27">
        <f t="shared" ca="1" si="89"/>
        <v>219.24372206313467</v>
      </c>
      <c r="T27">
        <f t="shared" ca="1" si="90"/>
        <v>220.43979834863978</v>
      </c>
      <c r="U27">
        <f t="shared" ca="1" si="91"/>
        <v>217.88515801502254</v>
      </c>
      <c r="V27">
        <f t="shared" ca="1" si="92"/>
        <v>222.25742562131614</v>
      </c>
      <c r="W27">
        <f t="shared" ca="1" si="93"/>
        <v>221.69635975443236</v>
      </c>
      <c r="X27">
        <f t="shared" ca="1" si="94"/>
        <v>215.80274339393412</v>
      </c>
      <c r="Y27">
        <f t="shared" ca="1" si="95"/>
        <v>216.09710014015636</v>
      </c>
      <c r="Z27">
        <f t="shared" ca="1" si="96"/>
        <v>216.44201304325557</v>
      </c>
      <c r="AA27">
        <f t="shared" ca="1" si="97"/>
        <v>217.89072300425727</v>
      </c>
      <c r="AB27">
        <f t="shared" ca="1" si="98"/>
        <v>225.1429868790872</v>
      </c>
      <c r="AC27">
        <f t="shared" ca="1" si="99"/>
        <v>221.46238864971633</v>
      </c>
      <c r="AD27">
        <f t="shared" ca="1" si="100"/>
        <v>226.69940168850221</v>
      </c>
      <c r="AE27">
        <f t="shared" ca="1" si="40"/>
        <v>225.59702197641093</v>
      </c>
      <c r="AF27">
        <f t="shared" ca="1" si="41"/>
        <v>229.55468324915662</v>
      </c>
      <c r="AG27">
        <f t="shared" ca="1" si="42"/>
        <v>225.97822920294965</v>
      </c>
      <c r="AH27">
        <f t="shared" ca="1" si="43"/>
        <v>222.93765708132759</v>
      </c>
      <c r="AI27">
        <f t="shared" ca="1" si="44"/>
        <v>225.46356574845359</v>
      </c>
      <c r="AJ27">
        <f t="shared" ca="1" si="45"/>
        <v>227.20896016649033</v>
      </c>
      <c r="AK27">
        <f t="shared" ca="1" si="46"/>
        <v>233.19025936811093</v>
      </c>
      <c r="AL27">
        <f t="shared" ca="1" si="47"/>
        <v>233.52685933148661</v>
      </c>
      <c r="AM27">
        <f t="shared" ca="1" si="48"/>
        <v>228.31464867090227</v>
      </c>
      <c r="AN27">
        <f t="shared" ca="1" si="49"/>
        <v>225.76487948798481</v>
      </c>
      <c r="AO27">
        <f t="shared" ca="1" si="50"/>
        <v>229.47892207113381</v>
      </c>
      <c r="AP27">
        <f t="shared" ca="1" si="51"/>
        <v>226.05878370424657</v>
      </c>
      <c r="AQ27">
        <f t="shared" ca="1" si="52"/>
        <v>226.30093608570266</v>
      </c>
      <c r="AR27">
        <f t="shared" ca="1" si="53"/>
        <v>225.40688517432918</v>
      </c>
      <c r="AS27">
        <f t="shared" ca="1" si="54"/>
        <v>225.6819646868735</v>
      </c>
      <c r="AT27">
        <f t="shared" ca="1" si="55"/>
        <v>224.92528830298014</v>
      </c>
      <c r="AU27">
        <f t="shared" ca="1" si="56"/>
        <v>222.76164405928563</v>
      </c>
      <c r="AV27">
        <f t="shared" ca="1" si="57"/>
        <v>222.57779025280729</v>
      </c>
      <c r="AW27">
        <f t="shared" ca="1" si="58"/>
        <v>218.83633255900574</v>
      </c>
      <c r="AX27">
        <f t="shared" ca="1" si="59"/>
        <v>214.0578303582414</v>
      </c>
      <c r="AY27">
        <f t="shared" ca="1" si="60"/>
        <v>216.26898267481562</v>
      </c>
      <c r="AZ27">
        <f t="shared" ca="1" si="61"/>
        <v>209.62997385992085</v>
      </c>
      <c r="BA27">
        <f t="shared" ca="1" si="62"/>
        <v>210.36935389716649</v>
      </c>
      <c r="BB27">
        <f t="shared" ca="1" si="63"/>
        <v>213.62258569893885</v>
      </c>
      <c r="BC27">
        <f t="shared" ca="1" si="64"/>
        <v>210.53399245073604</v>
      </c>
      <c r="BD27">
        <f t="shared" ca="1" si="65"/>
        <v>214.69302557858589</v>
      </c>
      <c r="BE27">
        <f t="shared" ca="1" si="66"/>
        <v>216.13495162881463</v>
      </c>
      <c r="BF27">
        <f t="shared" ca="1" si="67"/>
        <v>220.58697493643643</v>
      </c>
      <c r="BG27">
        <f t="shared" ca="1" si="68"/>
        <v>215.06780806106724</v>
      </c>
      <c r="BH27">
        <f t="shared" ca="1" si="69"/>
        <v>215.28562910517516</v>
      </c>
      <c r="BI27">
        <f t="shared" ca="1" si="70"/>
        <v>210.31527367608041</v>
      </c>
      <c r="BJ27">
        <f t="shared" ca="1" si="71"/>
        <v>209.06746371329714</v>
      </c>
      <c r="BK27">
        <f t="shared" ca="1" si="72"/>
        <v>210.94591855700682</v>
      </c>
      <c r="BL27">
        <f t="shared" ca="1" si="73"/>
        <v>211.43140344308094</v>
      </c>
      <c r="BM27">
        <f t="shared" ca="1" si="74"/>
        <v>214.98645281364125</v>
      </c>
      <c r="BN27" s="22">
        <f t="shared" ca="1" si="36"/>
        <v>14.98645281364125</v>
      </c>
      <c r="BO27" s="22">
        <f t="shared" ca="1" si="37"/>
        <v>14.834156028310478</v>
      </c>
    </row>
    <row r="28" spans="5:67" x14ac:dyDescent="0.35">
      <c r="E28">
        <f t="shared" si="38"/>
        <v>223.19</v>
      </c>
      <c r="F28">
        <f t="shared" ca="1" si="76"/>
        <v>225.08376234731176</v>
      </c>
      <c r="G28">
        <f t="shared" ca="1" si="77"/>
        <v>223.9379283536189</v>
      </c>
      <c r="H28">
        <f t="shared" ca="1" si="78"/>
        <v>224.67668282203974</v>
      </c>
      <c r="I28">
        <f t="shared" ca="1" si="79"/>
        <v>230.18140316682116</v>
      </c>
      <c r="J28">
        <f t="shared" ca="1" si="80"/>
        <v>226.4006575206086</v>
      </c>
      <c r="K28">
        <f t="shared" ca="1" si="81"/>
        <v>230.34571186103898</v>
      </c>
      <c r="L28">
        <f t="shared" ca="1" si="82"/>
        <v>230.06225561891003</v>
      </c>
      <c r="M28">
        <f t="shared" ca="1" si="83"/>
        <v>225.63553118583874</v>
      </c>
      <c r="N28">
        <f t="shared" ca="1" si="84"/>
        <v>224.0556896377168</v>
      </c>
      <c r="O28">
        <f t="shared" ca="1" si="85"/>
        <v>224.55199793486773</v>
      </c>
      <c r="P28">
        <f t="shared" ca="1" si="86"/>
        <v>222.25751579232607</v>
      </c>
      <c r="Q28">
        <f t="shared" ca="1" si="87"/>
        <v>220.93722290668262</v>
      </c>
      <c r="R28">
        <f t="shared" ca="1" si="88"/>
        <v>216.29489037575601</v>
      </c>
      <c r="S28">
        <f t="shared" ca="1" si="89"/>
        <v>215.40583609688397</v>
      </c>
      <c r="T28">
        <f t="shared" ca="1" si="90"/>
        <v>216.25659850968739</v>
      </c>
      <c r="U28">
        <f t="shared" ca="1" si="91"/>
        <v>212.93623952412767</v>
      </c>
      <c r="V28">
        <f t="shared" ca="1" si="92"/>
        <v>207.65977988190582</v>
      </c>
      <c r="W28">
        <f t="shared" ca="1" si="93"/>
        <v>205.01395968214945</v>
      </c>
      <c r="X28">
        <f t="shared" ca="1" si="94"/>
        <v>205.85387262226809</v>
      </c>
      <c r="Y28">
        <f t="shared" ca="1" si="95"/>
        <v>201.88356233622855</v>
      </c>
      <c r="Z28">
        <f t="shared" ca="1" si="96"/>
        <v>208.62327913458623</v>
      </c>
      <c r="AA28">
        <f t="shared" ca="1" si="97"/>
        <v>209.06203660219833</v>
      </c>
      <c r="AB28">
        <f t="shared" ca="1" si="98"/>
        <v>210.40312063999417</v>
      </c>
      <c r="AC28">
        <f t="shared" ca="1" si="99"/>
        <v>217.83035350860396</v>
      </c>
      <c r="AD28">
        <f t="shared" ca="1" si="100"/>
        <v>217.65123032133081</v>
      </c>
      <c r="AE28">
        <f t="shared" ca="1" si="40"/>
        <v>217.49397250773461</v>
      </c>
      <c r="AF28">
        <f t="shared" ca="1" si="41"/>
        <v>215.91099706281699</v>
      </c>
      <c r="AG28">
        <f t="shared" ca="1" si="42"/>
        <v>215.44411699431006</v>
      </c>
      <c r="AH28">
        <f t="shared" ca="1" si="43"/>
        <v>219.90032616231312</v>
      </c>
      <c r="AI28">
        <f t="shared" ca="1" si="44"/>
        <v>224.14173946308705</v>
      </c>
      <c r="AJ28">
        <f t="shared" ca="1" si="45"/>
        <v>220.19456632769462</v>
      </c>
      <c r="AK28">
        <f t="shared" ca="1" si="46"/>
        <v>219.71628939679908</v>
      </c>
      <c r="AL28">
        <f t="shared" ca="1" si="47"/>
        <v>217.5909932970265</v>
      </c>
      <c r="AM28">
        <f t="shared" ca="1" si="48"/>
        <v>216.73883171335746</v>
      </c>
      <c r="AN28">
        <f t="shared" ca="1" si="49"/>
        <v>219.44705151011826</v>
      </c>
      <c r="AO28">
        <f t="shared" ca="1" si="50"/>
        <v>216.70077652285292</v>
      </c>
      <c r="AP28">
        <f t="shared" ca="1" si="51"/>
        <v>212.70919249292723</v>
      </c>
      <c r="AQ28">
        <f t="shared" ca="1" si="52"/>
        <v>209.91756520617639</v>
      </c>
      <c r="AR28">
        <f t="shared" ca="1" si="53"/>
        <v>204.92719540205434</v>
      </c>
      <c r="AS28">
        <f t="shared" ca="1" si="54"/>
        <v>209.98396575547449</v>
      </c>
      <c r="AT28">
        <f t="shared" ca="1" si="55"/>
        <v>215.58423438481049</v>
      </c>
      <c r="AU28">
        <f t="shared" ca="1" si="56"/>
        <v>219.85990589715806</v>
      </c>
      <c r="AV28">
        <f t="shared" ca="1" si="57"/>
        <v>220.40628116517277</v>
      </c>
      <c r="AW28">
        <f t="shared" ca="1" si="58"/>
        <v>217.56099968793919</v>
      </c>
      <c r="AX28">
        <f t="shared" ca="1" si="59"/>
        <v>211.33868266174804</v>
      </c>
      <c r="AY28">
        <f t="shared" ca="1" si="60"/>
        <v>209.22627465282901</v>
      </c>
      <c r="AZ28">
        <f t="shared" ca="1" si="61"/>
        <v>206.44775300712183</v>
      </c>
      <c r="BA28">
        <f t="shared" ca="1" si="62"/>
        <v>204.26772084256584</v>
      </c>
      <c r="BB28">
        <f t="shared" ca="1" si="63"/>
        <v>201.7981217024483</v>
      </c>
      <c r="BC28">
        <f t="shared" ca="1" si="64"/>
        <v>202.43437435097871</v>
      </c>
      <c r="BD28">
        <f t="shared" ca="1" si="65"/>
        <v>200.63197149839061</v>
      </c>
      <c r="BE28">
        <f t="shared" ca="1" si="66"/>
        <v>201.89592835833167</v>
      </c>
      <c r="BF28">
        <f t="shared" ca="1" si="67"/>
        <v>200.52272394014079</v>
      </c>
      <c r="BG28">
        <f t="shared" ca="1" si="68"/>
        <v>204.30311373973217</v>
      </c>
      <c r="BH28">
        <f t="shared" ca="1" si="69"/>
        <v>202.06063236424222</v>
      </c>
      <c r="BI28">
        <f t="shared" ca="1" si="70"/>
        <v>201.93230974530158</v>
      </c>
      <c r="BJ28">
        <f t="shared" ca="1" si="71"/>
        <v>205.24083574993861</v>
      </c>
      <c r="BK28">
        <f t="shared" ca="1" si="72"/>
        <v>200.8839332392628</v>
      </c>
      <c r="BL28">
        <f t="shared" ca="1" si="73"/>
        <v>196.63762629605142</v>
      </c>
      <c r="BM28">
        <f t="shared" ca="1" si="74"/>
        <v>194.71122720767463</v>
      </c>
      <c r="BN28" s="22">
        <f t="shared" ca="1" si="36"/>
        <v>0</v>
      </c>
      <c r="BO28" s="22">
        <f t="shared" ca="1" si="37"/>
        <v>0</v>
      </c>
    </row>
    <row r="29" spans="5:67" x14ac:dyDescent="0.35">
      <c r="E29">
        <f t="shared" si="38"/>
        <v>223.19</v>
      </c>
      <c r="F29">
        <f t="shared" ca="1" si="76"/>
        <v>219.80577855637654</v>
      </c>
      <c r="G29">
        <f t="shared" ca="1" si="77"/>
        <v>222.34539669303291</v>
      </c>
      <c r="H29">
        <f t="shared" ca="1" si="78"/>
        <v>226.41203672445175</v>
      </c>
      <c r="I29">
        <f t="shared" ca="1" si="79"/>
        <v>225.60445624879159</v>
      </c>
      <c r="J29">
        <f t="shared" ca="1" si="80"/>
        <v>223.04045258580237</v>
      </c>
      <c r="K29">
        <f t="shared" ca="1" si="81"/>
        <v>225.11447394265602</v>
      </c>
      <c r="L29">
        <f t="shared" ca="1" si="82"/>
        <v>220.91065280128944</v>
      </c>
      <c r="M29">
        <f t="shared" ca="1" si="83"/>
        <v>225.49215626245478</v>
      </c>
      <c r="N29">
        <f t="shared" ca="1" si="84"/>
        <v>224.17340905893266</v>
      </c>
      <c r="O29">
        <f t="shared" ca="1" si="85"/>
        <v>226.05781552502592</v>
      </c>
      <c r="P29">
        <f t="shared" ca="1" si="86"/>
        <v>223.72456124935462</v>
      </c>
      <c r="Q29">
        <f t="shared" ca="1" si="87"/>
        <v>222.00616993691639</v>
      </c>
      <c r="R29">
        <f t="shared" ca="1" si="88"/>
        <v>222.72139933691395</v>
      </c>
      <c r="S29">
        <f t="shared" ca="1" si="89"/>
        <v>219.56526770636094</v>
      </c>
      <c r="T29">
        <f t="shared" ca="1" si="90"/>
        <v>215.86247372238995</v>
      </c>
      <c r="U29">
        <f t="shared" ca="1" si="91"/>
        <v>215.53333044578488</v>
      </c>
      <c r="V29">
        <f t="shared" ca="1" si="92"/>
        <v>216.10519785091805</v>
      </c>
      <c r="W29">
        <f t="shared" ca="1" si="93"/>
        <v>217.65517440445063</v>
      </c>
      <c r="X29">
        <f t="shared" ca="1" si="94"/>
        <v>220.08645469863882</v>
      </c>
      <c r="Y29">
        <f t="shared" ca="1" si="95"/>
        <v>214.76705784532948</v>
      </c>
      <c r="Z29">
        <f t="shared" ca="1" si="96"/>
        <v>212.58604284383958</v>
      </c>
      <c r="AA29">
        <f t="shared" ca="1" si="97"/>
        <v>213.74428226970053</v>
      </c>
      <c r="AB29">
        <f t="shared" ca="1" si="98"/>
        <v>214.66709693598142</v>
      </c>
      <c r="AC29">
        <f t="shared" ca="1" si="99"/>
        <v>216.44677870430172</v>
      </c>
      <c r="AD29">
        <f t="shared" ca="1" si="100"/>
        <v>215.30376046302524</v>
      </c>
      <c r="AE29">
        <f t="shared" ca="1" si="40"/>
        <v>216.11743760885963</v>
      </c>
      <c r="AF29">
        <f t="shared" ca="1" si="41"/>
        <v>221.16546134341888</v>
      </c>
      <c r="AG29">
        <f t="shared" ca="1" si="42"/>
        <v>224.14539018730591</v>
      </c>
      <c r="AH29">
        <f t="shared" ca="1" si="43"/>
        <v>221.23180778888005</v>
      </c>
      <c r="AI29">
        <f t="shared" ca="1" si="44"/>
        <v>221.58052909319758</v>
      </c>
      <c r="AJ29">
        <f t="shared" ca="1" si="45"/>
        <v>225.38983501767257</v>
      </c>
      <c r="AK29">
        <f t="shared" ca="1" si="46"/>
        <v>225.95992785528188</v>
      </c>
      <c r="AL29">
        <f t="shared" ca="1" si="47"/>
        <v>224.60601648468605</v>
      </c>
      <c r="AM29">
        <f t="shared" ca="1" si="48"/>
        <v>233.39549475948618</v>
      </c>
      <c r="AN29">
        <f t="shared" ca="1" si="49"/>
        <v>235.07331103594223</v>
      </c>
      <c r="AO29">
        <f t="shared" ca="1" si="50"/>
        <v>231.41026494243613</v>
      </c>
      <c r="AP29">
        <f t="shared" ca="1" si="51"/>
        <v>233.56637299309023</v>
      </c>
      <c r="AQ29">
        <f t="shared" ca="1" si="52"/>
        <v>231.49724149269443</v>
      </c>
      <c r="AR29">
        <f t="shared" ca="1" si="53"/>
        <v>232.15434220503056</v>
      </c>
      <c r="AS29">
        <f t="shared" ca="1" si="54"/>
        <v>234.8672482149361</v>
      </c>
      <c r="AT29">
        <f t="shared" ca="1" si="55"/>
        <v>229.52229174009867</v>
      </c>
      <c r="AU29">
        <f t="shared" ca="1" si="56"/>
        <v>227.34921619233808</v>
      </c>
      <c r="AV29">
        <f t="shared" ca="1" si="57"/>
        <v>232.32642684266364</v>
      </c>
      <c r="AW29">
        <f t="shared" ca="1" si="58"/>
        <v>225.0009215539838</v>
      </c>
      <c r="AX29">
        <f t="shared" ca="1" si="59"/>
        <v>234.21260939698942</v>
      </c>
      <c r="AY29">
        <f t="shared" ca="1" si="60"/>
        <v>235.50104932458976</v>
      </c>
      <c r="AZ29">
        <f t="shared" ca="1" si="61"/>
        <v>237.96768915369859</v>
      </c>
      <c r="BA29">
        <f t="shared" ca="1" si="62"/>
        <v>237.78720886213702</v>
      </c>
      <c r="BB29">
        <f t="shared" ca="1" si="63"/>
        <v>237.8226876091521</v>
      </c>
      <c r="BC29">
        <f t="shared" ca="1" si="64"/>
        <v>244.95325536897664</v>
      </c>
      <c r="BD29">
        <f t="shared" ca="1" si="65"/>
        <v>241.75397268991421</v>
      </c>
      <c r="BE29">
        <f t="shared" ca="1" si="66"/>
        <v>241.08386371520319</v>
      </c>
      <c r="BF29">
        <f t="shared" ca="1" si="67"/>
        <v>237.09626000882307</v>
      </c>
      <c r="BG29">
        <f t="shared" ca="1" si="68"/>
        <v>234.31030582832466</v>
      </c>
      <c r="BH29">
        <f t="shared" ca="1" si="69"/>
        <v>232.18876555836917</v>
      </c>
      <c r="BI29">
        <f t="shared" ca="1" si="70"/>
        <v>228.80486733732229</v>
      </c>
      <c r="BJ29">
        <f t="shared" ca="1" si="71"/>
        <v>225.22051457244456</v>
      </c>
      <c r="BK29">
        <f t="shared" ca="1" si="72"/>
        <v>223.77971497209109</v>
      </c>
      <c r="BL29">
        <f t="shared" ca="1" si="73"/>
        <v>228.16771381398715</v>
      </c>
      <c r="BM29">
        <f t="shared" ca="1" si="74"/>
        <v>234.32334623803445</v>
      </c>
      <c r="BN29" s="22">
        <f t="shared" ca="1" si="36"/>
        <v>34.323346238034446</v>
      </c>
      <c r="BO29" s="22">
        <f t="shared" ca="1" si="37"/>
        <v>33.97454219755533</v>
      </c>
    </row>
    <row r="30" spans="5:67" x14ac:dyDescent="0.35">
      <c r="E30">
        <f t="shared" si="38"/>
        <v>223.19</v>
      </c>
      <c r="F30">
        <f t="shared" ca="1" si="76"/>
        <v>224.64315631709499</v>
      </c>
      <c r="G30">
        <f t="shared" ca="1" si="77"/>
        <v>214.39654453254224</v>
      </c>
      <c r="H30">
        <f t="shared" ca="1" si="78"/>
        <v>214.16956938899136</v>
      </c>
      <c r="I30">
        <f t="shared" ca="1" si="79"/>
        <v>212.74596566024701</v>
      </c>
      <c r="J30">
        <f t="shared" ca="1" si="80"/>
        <v>213.48609717167656</v>
      </c>
      <c r="K30">
        <f t="shared" ca="1" si="81"/>
        <v>215.23579443156763</v>
      </c>
      <c r="L30">
        <f t="shared" ca="1" si="82"/>
        <v>212.17321213125334</v>
      </c>
      <c r="M30">
        <f t="shared" ca="1" si="83"/>
        <v>213.63268908938932</v>
      </c>
      <c r="N30">
        <f t="shared" ca="1" si="84"/>
        <v>217.51712655212918</v>
      </c>
      <c r="O30">
        <f t="shared" ca="1" si="85"/>
        <v>217.38756200685472</v>
      </c>
      <c r="P30">
        <f t="shared" ca="1" si="86"/>
        <v>217.01445718187247</v>
      </c>
      <c r="Q30">
        <f t="shared" ca="1" si="87"/>
        <v>221.69173910455422</v>
      </c>
      <c r="R30">
        <f t="shared" ca="1" si="88"/>
        <v>218.60023634090047</v>
      </c>
      <c r="S30">
        <f t="shared" ca="1" si="89"/>
        <v>215.8605102571897</v>
      </c>
      <c r="T30">
        <f t="shared" ca="1" si="90"/>
        <v>212.74234666798978</v>
      </c>
      <c r="U30">
        <f t="shared" ca="1" si="91"/>
        <v>210.15625739054781</v>
      </c>
      <c r="V30">
        <f t="shared" ca="1" si="92"/>
        <v>210.03377950960621</v>
      </c>
      <c r="W30">
        <f t="shared" ca="1" si="93"/>
        <v>210.08680350273127</v>
      </c>
      <c r="X30">
        <f t="shared" ca="1" si="94"/>
        <v>204.07918174342691</v>
      </c>
      <c r="Y30">
        <f t="shared" ca="1" si="95"/>
        <v>202.41698445199356</v>
      </c>
      <c r="Z30">
        <f t="shared" ca="1" si="96"/>
        <v>205.08734707414891</v>
      </c>
      <c r="AA30">
        <f t="shared" ca="1" si="97"/>
        <v>206.97252859778627</v>
      </c>
      <c r="AB30">
        <f t="shared" ca="1" si="98"/>
        <v>209.16653856695271</v>
      </c>
      <c r="AC30">
        <f t="shared" ca="1" si="99"/>
        <v>205.59644743895237</v>
      </c>
      <c r="AD30">
        <f t="shared" ca="1" si="100"/>
        <v>204.6329222553218</v>
      </c>
      <c r="AE30">
        <f t="shared" ca="1" si="40"/>
        <v>207.2124648993057</v>
      </c>
      <c r="AF30">
        <f t="shared" ca="1" si="41"/>
        <v>203.52193165009564</v>
      </c>
      <c r="AG30">
        <f t="shared" ca="1" si="42"/>
        <v>203.67527437825677</v>
      </c>
      <c r="AH30">
        <f t="shared" ca="1" si="43"/>
        <v>205.01701683961787</v>
      </c>
      <c r="AI30">
        <f t="shared" ca="1" si="44"/>
        <v>203.38783531565352</v>
      </c>
      <c r="AJ30">
        <f t="shared" ca="1" si="45"/>
        <v>205.80053621041921</v>
      </c>
      <c r="AK30">
        <f t="shared" ca="1" si="46"/>
        <v>207.76909184013601</v>
      </c>
      <c r="AL30">
        <f t="shared" ca="1" si="47"/>
        <v>205.78739354771767</v>
      </c>
      <c r="AM30">
        <f t="shared" ca="1" si="48"/>
        <v>202.44549305162869</v>
      </c>
      <c r="AN30">
        <f t="shared" ca="1" si="49"/>
        <v>208.29964350703023</v>
      </c>
      <c r="AO30">
        <f t="shared" ca="1" si="50"/>
        <v>206.72563620157445</v>
      </c>
      <c r="AP30">
        <f t="shared" ca="1" si="51"/>
        <v>204.26406352387539</v>
      </c>
      <c r="AQ30">
        <f t="shared" ca="1" si="52"/>
        <v>204.43169002995506</v>
      </c>
      <c r="AR30">
        <f t="shared" ca="1" si="53"/>
        <v>205.21680901918501</v>
      </c>
      <c r="AS30">
        <f t="shared" ca="1" si="54"/>
        <v>201.00358390966665</v>
      </c>
      <c r="AT30">
        <f t="shared" ca="1" si="55"/>
        <v>205.77278060228099</v>
      </c>
      <c r="AU30">
        <f t="shared" ca="1" si="56"/>
        <v>203.74834528430495</v>
      </c>
      <c r="AV30">
        <f t="shared" ca="1" si="57"/>
        <v>208.04022473019492</v>
      </c>
      <c r="AW30">
        <f t="shared" ca="1" si="58"/>
        <v>210.74941795599779</v>
      </c>
      <c r="AX30">
        <f t="shared" ca="1" si="59"/>
        <v>211.80239432040969</v>
      </c>
      <c r="AY30">
        <f t="shared" ca="1" si="60"/>
        <v>209.21642499081446</v>
      </c>
      <c r="AZ30">
        <f t="shared" ca="1" si="61"/>
        <v>206.39991359961277</v>
      </c>
      <c r="BA30">
        <f t="shared" ca="1" si="62"/>
        <v>208.88350645713641</v>
      </c>
      <c r="BB30">
        <f t="shared" ca="1" si="63"/>
        <v>207.83640587289713</v>
      </c>
      <c r="BC30">
        <f t="shared" ca="1" si="64"/>
        <v>205.28627770420508</v>
      </c>
      <c r="BD30">
        <f t="shared" ca="1" si="65"/>
        <v>204.60970676310328</v>
      </c>
      <c r="BE30">
        <f t="shared" ca="1" si="66"/>
        <v>202.89654058326664</v>
      </c>
      <c r="BF30">
        <f t="shared" ca="1" si="67"/>
        <v>206.23199901643744</v>
      </c>
      <c r="BG30">
        <f t="shared" ca="1" si="68"/>
        <v>204.02280433096286</v>
      </c>
      <c r="BH30">
        <f t="shared" ca="1" si="69"/>
        <v>201.95312654493708</v>
      </c>
      <c r="BI30">
        <f t="shared" ca="1" si="70"/>
        <v>197.27572996047297</v>
      </c>
      <c r="BJ30">
        <f t="shared" ca="1" si="71"/>
        <v>203.0683722879543</v>
      </c>
      <c r="BK30">
        <f t="shared" ca="1" si="72"/>
        <v>200.14941341019585</v>
      </c>
      <c r="BL30">
        <f t="shared" ca="1" si="73"/>
        <v>199.20233295270393</v>
      </c>
      <c r="BM30">
        <f t="shared" ca="1" si="74"/>
        <v>195.93575471510584</v>
      </c>
      <c r="BN30" s="22">
        <f t="shared" ca="1" si="36"/>
        <v>0</v>
      </c>
      <c r="BO30" s="22">
        <f t="shared" ca="1" si="37"/>
        <v>0</v>
      </c>
    </row>
    <row r="31" spans="5:67" x14ac:dyDescent="0.35">
      <c r="E31">
        <f t="shared" si="38"/>
        <v>223.19</v>
      </c>
      <c r="F31">
        <f t="shared" ca="1" si="76"/>
        <v>226.06528437333452</v>
      </c>
      <c r="G31">
        <f t="shared" ca="1" si="77"/>
        <v>219.35261132040165</v>
      </c>
      <c r="H31">
        <f t="shared" ca="1" si="78"/>
        <v>217.52773104664891</v>
      </c>
      <c r="I31">
        <f t="shared" ca="1" si="79"/>
        <v>214.86137634688708</v>
      </c>
      <c r="J31">
        <f t="shared" ca="1" si="80"/>
        <v>214.2824582158361</v>
      </c>
      <c r="K31">
        <f t="shared" ca="1" si="81"/>
        <v>216.34305765834333</v>
      </c>
      <c r="L31">
        <f t="shared" ca="1" si="82"/>
        <v>216.59503418113974</v>
      </c>
      <c r="M31">
        <f t="shared" ca="1" si="83"/>
        <v>219.69719210825787</v>
      </c>
      <c r="N31">
        <f t="shared" ca="1" si="84"/>
        <v>217.88100935523013</v>
      </c>
      <c r="O31">
        <f t="shared" ca="1" si="85"/>
        <v>209.84701170817527</v>
      </c>
      <c r="P31">
        <f t="shared" ca="1" si="86"/>
        <v>208.44675340630042</v>
      </c>
      <c r="Q31">
        <f t="shared" ca="1" si="87"/>
        <v>207.33832460884059</v>
      </c>
      <c r="R31">
        <f t="shared" ca="1" si="88"/>
        <v>204.33252376855793</v>
      </c>
      <c r="S31">
        <f t="shared" ca="1" si="89"/>
        <v>209.31651372186261</v>
      </c>
      <c r="T31">
        <f t="shared" ca="1" si="90"/>
        <v>210.55704360082177</v>
      </c>
      <c r="U31">
        <f t="shared" ca="1" si="91"/>
        <v>208.47080634188251</v>
      </c>
      <c r="V31">
        <f t="shared" ca="1" si="92"/>
        <v>213.24057708595802</v>
      </c>
      <c r="W31">
        <f t="shared" ca="1" si="93"/>
        <v>214.85626112264529</v>
      </c>
      <c r="X31">
        <f t="shared" ca="1" si="94"/>
        <v>211.91991264118488</v>
      </c>
      <c r="Y31">
        <f t="shared" ca="1" si="95"/>
        <v>208.40031740324528</v>
      </c>
      <c r="Z31">
        <f t="shared" ca="1" si="96"/>
        <v>206.61036645237868</v>
      </c>
      <c r="AA31">
        <f t="shared" ca="1" si="97"/>
        <v>208.75950342820971</v>
      </c>
      <c r="AB31">
        <f t="shared" ca="1" si="98"/>
        <v>207.06167667741644</v>
      </c>
      <c r="AC31">
        <f t="shared" ca="1" si="99"/>
        <v>209.89798020230373</v>
      </c>
      <c r="AD31">
        <f t="shared" ca="1" si="100"/>
        <v>206.33248336468884</v>
      </c>
      <c r="AE31">
        <f t="shared" ca="1" si="40"/>
        <v>206.07787057805763</v>
      </c>
      <c r="AF31">
        <f t="shared" ca="1" si="41"/>
        <v>209.18475686201035</v>
      </c>
      <c r="AG31">
        <f t="shared" ca="1" si="42"/>
        <v>208.50075343733832</v>
      </c>
      <c r="AH31">
        <f t="shared" ca="1" si="43"/>
        <v>206.89842117511111</v>
      </c>
      <c r="AI31">
        <f t="shared" ca="1" si="44"/>
        <v>207.41403837633155</v>
      </c>
      <c r="AJ31">
        <f t="shared" ca="1" si="45"/>
        <v>204.575195115198</v>
      </c>
      <c r="AK31">
        <f t="shared" ca="1" si="46"/>
        <v>209.50137226821377</v>
      </c>
      <c r="AL31">
        <f t="shared" ca="1" si="47"/>
        <v>207.01528401593424</v>
      </c>
      <c r="AM31">
        <f t="shared" ca="1" si="48"/>
        <v>208.66978854960865</v>
      </c>
      <c r="AN31">
        <f t="shared" ca="1" si="49"/>
        <v>205.85439772460987</v>
      </c>
      <c r="AO31">
        <f t="shared" ca="1" si="50"/>
        <v>206.10861897850717</v>
      </c>
      <c r="AP31">
        <f t="shared" ca="1" si="51"/>
        <v>205.43283407704004</v>
      </c>
      <c r="AQ31">
        <f t="shared" ca="1" si="52"/>
        <v>204.62272570126945</v>
      </c>
      <c r="AR31">
        <f t="shared" ca="1" si="53"/>
        <v>201.05742025161985</v>
      </c>
      <c r="AS31">
        <f t="shared" ca="1" si="54"/>
        <v>196.97343290975647</v>
      </c>
      <c r="AT31">
        <f t="shared" ca="1" si="55"/>
        <v>196.81208275859427</v>
      </c>
      <c r="AU31">
        <f t="shared" ca="1" si="56"/>
        <v>199.05713328914152</v>
      </c>
      <c r="AV31">
        <f t="shared" ca="1" si="57"/>
        <v>200.59777084141118</v>
      </c>
      <c r="AW31">
        <f t="shared" ca="1" si="58"/>
        <v>203.85727385458273</v>
      </c>
      <c r="AX31">
        <f t="shared" ca="1" si="59"/>
        <v>211.00709206785572</v>
      </c>
      <c r="AY31">
        <f t="shared" ca="1" si="60"/>
        <v>208.81134228111148</v>
      </c>
      <c r="AZ31">
        <f t="shared" ca="1" si="61"/>
        <v>210.69712453230812</v>
      </c>
      <c r="BA31">
        <f t="shared" ca="1" si="62"/>
        <v>213.76059082921392</v>
      </c>
      <c r="BB31">
        <f t="shared" ca="1" si="63"/>
        <v>210.53228726229844</v>
      </c>
      <c r="BC31">
        <f t="shared" ca="1" si="64"/>
        <v>209.97109738292721</v>
      </c>
      <c r="BD31">
        <f t="shared" ca="1" si="65"/>
        <v>212.14521909968599</v>
      </c>
      <c r="BE31">
        <f t="shared" ca="1" si="66"/>
        <v>209.45491534049825</v>
      </c>
      <c r="BF31">
        <f t="shared" ca="1" si="67"/>
        <v>207.05493077211625</v>
      </c>
      <c r="BG31">
        <f t="shared" ca="1" si="68"/>
        <v>200.69986730572387</v>
      </c>
      <c r="BH31">
        <f t="shared" ca="1" si="69"/>
        <v>199.62130720449917</v>
      </c>
      <c r="BI31">
        <f t="shared" ca="1" si="70"/>
        <v>200.60949322299791</v>
      </c>
      <c r="BJ31">
        <f t="shared" ca="1" si="71"/>
        <v>203.05198066695016</v>
      </c>
      <c r="BK31">
        <f t="shared" ca="1" si="72"/>
        <v>207.15719831466916</v>
      </c>
      <c r="BL31">
        <f t="shared" ca="1" si="73"/>
        <v>206.22643106329025</v>
      </c>
      <c r="BM31">
        <f t="shared" ca="1" si="74"/>
        <v>200.27576460182956</v>
      </c>
      <c r="BN31" s="22">
        <f t="shared" ca="1" si="36"/>
        <v>0.27576460182956453</v>
      </c>
      <c r="BO31" s="22">
        <f t="shared" ca="1" si="37"/>
        <v>0.27296220002782295</v>
      </c>
    </row>
    <row r="32" spans="5:67" x14ac:dyDescent="0.35">
      <c r="E32">
        <f t="shared" si="38"/>
        <v>223.19</v>
      </c>
      <c r="F32">
        <f t="shared" ca="1" si="76"/>
        <v>224.8757663490839</v>
      </c>
      <c r="G32">
        <f t="shared" ca="1" si="77"/>
        <v>222.0632876674257</v>
      </c>
      <c r="H32">
        <f t="shared" ca="1" si="78"/>
        <v>222.06900298211139</v>
      </c>
      <c r="I32">
        <f t="shared" ca="1" si="79"/>
        <v>222.38387400476606</v>
      </c>
      <c r="J32">
        <f t="shared" ca="1" si="80"/>
        <v>219.12637431478669</v>
      </c>
      <c r="K32">
        <f t="shared" ca="1" si="81"/>
        <v>213.71719748284428</v>
      </c>
      <c r="L32">
        <f t="shared" ca="1" si="82"/>
        <v>221.57620626563332</v>
      </c>
      <c r="M32">
        <f t="shared" ca="1" si="83"/>
        <v>228.8559604323074</v>
      </c>
      <c r="N32">
        <f t="shared" ca="1" si="84"/>
        <v>226.72433978162709</v>
      </c>
      <c r="O32">
        <f t="shared" ca="1" si="85"/>
        <v>225.0511305563054</v>
      </c>
      <c r="P32">
        <f t="shared" ca="1" si="86"/>
        <v>224.35232693215534</v>
      </c>
      <c r="Q32">
        <f t="shared" ca="1" si="87"/>
        <v>223.74342391774283</v>
      </c>
      <c r="R32">
        <f t="shared" ca="1" si="88"/>
        <v>224.12234462504099</v>
      </c>
      <c r="S32">
        <f t="shared" ca="1" si="89"/>
        <v>226.44977521708159</v>
      </c>
      <c r="T32">
        <f t="shared" ca="1" si="90"/>
        <v>223.97695967889808</v>
      </c>
      <c r="U32">
        <f t="shared" ca="1" si="91"/>
        <v>223.06903112633771</v>
      </c>
      <c r="V32">
        <f t="shared" ca="1" si="92"/>
        <v>224.71349029427248</v>
      </c>
      <c r="W32">
        <f t="shared" ca="1" si="93"/>
        <v>225.61818135074981</v>
      </c>
      <c r="X32">
        <f t="shared" ca="1" si="94"/>
        <v>225.1809806435991</v>
      </c>
      <c r="Y32">
        <f t="shared" ca="1" si="95"/>
        <v>225.16273298661159</v>
      </c>
      <c r="Z32">
        <f t="shared" ca="1" si="96"/>
        <v>223.92856364632345</v>
      </c>
      <c r="AA32">
        <f t="shared" ca="1" si="97"/>
        <v>220.66197095459214</v>
      </c>
      <c r="AB32">
        <f t="shared" ca="1" si="98"/>
        <v>218.86982727338099</v>
      </c>
      <c r="AC32">
        <f t="shared" ca="1" si="99"/>
        <v>217.47942888186824</v>
      </c>
      <c r="AD32">
        <f t="shared" ca="1" si="100"/>
        <v>217.69859674567252</v>
      </c>
      <c r="AE32">
        <f t="shared" ca="1" si="40"/>
        <v>220.94153176279434</v>
      </c>
      <c r="AF32">
        <f t="shared" ca="1" si="41"/>
        <v>220.08249836910304</v>
      </c>
      <c r="AG32">
        <f t="shared" ca="1" si="42"/>
        <v>224.57291274103139</v>
      </c>
      <c r="AH32">
        <f t="shared" ca="1" si="43"/>
        <v>223.58273494929307</v>
      </c>
      <c r="AI32">
        <f t="shared" ca="1" si="44"/>
        <v>231.88604836069777</v>
      </c>
      <c r="AJ32">
        <f t="shared" ca="1" si="45"/>
        <v>235.12397615085709</v>
      </c>
      <c r="AK32">
        <f t="shared" ca="1" si="46"/>
        <v>230.62300136675586</v>
      </c>
      <c r="AL32">
        <f t="shared" ca="1" si="47"/>
        <v>230.48165402191961</v>
      </c>
      <c r="AM32">
        <f t="shared" ca="1" si="48"/>
        <v>236.8692743128791</v>
      </c>
      <c r="AN32">
        <f t="shared" ca="1" si="49"/>
        <v>239.04389573460546</v>
      </c>
      <c r="AO32">
        <f t="shared" ca="1" si="50"/>
        <v>241.95009070660223</v>
      </c>
      <c r="AP32">
        <f t="shared" ca="1" si="51"/>
        <v>243.90004715164807</v>
      </c>
      <c r="AQ32">
        <f t="shared" ca="1" si="52"/>
        <v>238.39330724126671</v>
      </c>
      <c r="AR32">
        <f t="shared" ca="1" si="53"/>
        <v>238.95350326880492</v>
      </c>
      <c r="AS32">
        <f t="shared" ca="1" si="54"/>
        <v>237.50828367138286</v>
      </c>
      <c r="AT32">
        <f t="shared" ca="1" si="55"/>
        <v>232.17038180745297</v>
      </c>
      <c r="AU32">
        <f t="shared" ca="1" si="56"/>
        <v>232.25682403305723</v>
      </c>
      <c r="AV32">
        <f t="shared" ca="1" si="57"/>
        <v>231.42984977707488</v>
      </c>
      <c r="AW32">
        <f t="shared" ca="1" si="58"/>
        <v>232.56885394774207</v>
      </c>
      <c r="AX32">
        <f t="shared" ca="1" si="59"/>
        <v>232.17463686692909</v>
      </c>
      <c r="AY32">
        <f t="shared" ca="1" si="60"/>
        <v>229.7468591578843</v>
      </c>
      <c r="AZ32">
        <f t="shared" ca="1" si="61"/>
        <v>224.06331130883945</v>
      </c>
      <c r="BA32">
        <f t="shared" ca="1" si="62"/>
        <v>217.39196889774493</v>
      </c>
      <c r="BB32">
        <f t="shared" ca="1" si="63"/>
        <v>212.39836594751483</v>
      </c>
      <c r="BC32">
        <f t="shared" ca="1" si="64"/>
        <v>214.58906682656092</v>
      </c>
      <c r="BD32">
        <f t="shared" ca="1" si="65"/>
        <v>216.17234152894517</v>
      </c>
      <c r="BE32">
        <f t="shared" ca="1" si="66"/>
        <v>213.81196836574222</v>
      </c>
      <c r="BF32">
        <f t="shared" ca="1" si="67"/>
        <v>214.91828570872582</v>
      </c>
      <c r="BG32">
        <f t="shared" ca="1" si="68"/>
        <v>213.06286108773048</v>
      </c>
      <c r="BH32">
        <f t="shared" ca="1" si="69"/>
        <v>212.37624248897461</v>
      </c>
      <c r="BI32">
        <f t="shared" ca="1" si="70"/>
        <v>211.90037894712742</v>
      </c>
      <c r="BJ32">
        <f t="shared" ca="1" si="71"/>
        <v>214.50828558059959</v>
      </c>
      <c r="BK32">
        <f t="shared" ca="1" si="72"/>
        <v>212.78441053726357</v>
      </c>
      <c r="BL32">
        <f t="shared" ca="1" si="73"/>
        <v>213.18296023877247</v>
      </c>
      <c r="BM32">
        <f t="shared" ca="1" si="74"/>
        <v>218.00395936203091</v>
      </c>
      <c r="BN32" s="22">
        <f t="shared" ca="1" si="36"/>
        <v>18.003959362030912</v>
      </c>
      <c r="BO32" s="22">
        <f t="shared" ca="1" si="37"/>
        <v>17.820997778782385</v>
      </c>
    </row>
    <row r="33" spans="5:67" x14ac:dyDescent="0.35">
      <c r="E33">
        <f t="shared" si="38"/>
        <v>223.19</v>
      </c>
      <c r="F33">
        <f t="shared" ca="1" si="76"/>
        <v>228.24317030874826</v>
      </c>
      <c r="G33">
        <f t="shared" ca="1" si="77"/>
        <v>223.63673646593907</v>
      </c>
      <c r="H33">
        <f t="shared" ca="1" si="78"/>
        <v>227.01670974577979</v>
      </c>
      <c r="I33">
        <f t="shared" ca="1" si="79"/>
        <v>229.88649845701804</v>
      </c>
      <c r="J33">
        <f t="shared" ca="1" si="80"/>
        <v>228.9317516025975</v>
      </c>
      <c r="K33">
        <f t="shared" ca="1" si="81"/>
        <v>229.96769806320708</v>
      </c>
      <c r="L33">
        <f t="shared" ca="1" si="82"/>
        <v>229.47347483658572</v>
      </c>
      <c r="M33">
        <f t="shared" ca="1" si="83"/>
        <v>230.05138663341447</v>
      </c>
      <c r="N33">
        <f t="shared" ca="1" si="84"/>
        <v>227.6978796302738</v>
      </c>
      <c r="O33">
        <f t="shared" ca="1" si="85"/>
        <v>232.7192614975375</v>
      </c>
      <c r="P33">
        <f t="shared" ca="1" si="86"/>
        <v>232.53541847774557</v>
      </c>
      <c r="Q33">
        <f t="shared" ca="1" si="87"/>
        <v>236.77615792275202</v>
      </c>
      <c r="R33">
        <f t="shared" ca="1" si="88"/>
        <v>230.55797845186623</v>
      </c>
      <c r="S33">
        <f t="shared" ca="1" si="89"/>
        <v>231.00778275915738</v>
      </c>
      <c r="T33">
        <f t="shared" ca="1" si="90"/>
        <v>234.54216607362054</v>
      </c>
      <c r="U33">
        <f t="shared" ca="1" si="91"/>
        <v>228.29643641611412</v>
      </c>
      <c r="V33">
        <f t="shared" ca="1" si="92"/>
        <v>228.97705734269724</v>
      </c>
      <c r="W33">
        <f t="shared" ca="1" si="93"/>
        <v>229.90197247653745</v>
      </c>
      <c r="X33">
        <f t="shared" ca="1" si="94"/>
        <v>227.055756623777</v>
      </c>
      <c r="Y33">
        <f t="shared" ca="1" si="95"/>
        <v>223.75676398631813</v>
      </c>
      <c r="Z33">
        <f t="shared" ca="1" si="96"/>
        <v>227.99173728727419</v>
      </c>
      <c r="AA33">
        <f t="shared" ca="1" si="97"/>
        <v>228.55303655953659</v>
      </c>
      <c r="AB33">
        <f t="shared" ca="1" si="98"/>
        <v>223.67316034312032</v>
      </c>
      <c r="AC33">
        <f t="shared" ca="1" si="99"/>
        <v>225.2924742822189</v>
      </c>
      <c r="AD33">
        <f t="shared" ca="1" si="100"/>
        <v>221.7587808738235</v>
      </c>
      <c r="AE33">
        <f t="shared" ca="1" si="40"/>
        <v>222.50548948303481</v>
      </c>
      <c r="AF33">
        <f t="shared" ca="1" si="41"/>
        <v>219.57242357365683</v>
      </c>
      <c r="AG33">
        <f t="shared" ca="1" si="42"/>
        <v>218.44358398884339</v>
      </c>
      <c r="AH33">
        <f t="shared" ca="1" si="43"/>
        <v>215.97494236804394</v>
      </c>
      <c r="AI33">
        <f t="shared" ca="1" si="44"/>
        <v>217.60252715000726</v>
      </c>
      <c r="AJ33">
        <f t="shared" ca="1" si="45"/>
        <v>223.46809157841463</v>
      </c>
      <c r="AK33">
        <f t="shared" ca="1" si="46"/>
        <v>223.96775692676704</v>
      </c>
      <c r="AL33">
        <f t="shared" ca="1" si="47"/>
        <v>229.29508461348922</v>
      </c>
      <c r="AM33">
        <f t="shared" ca="1" si="48"/>
        <v>225.64903053609993</v>
      </c>
      <c r="AN33">
        <f t="shared" ca="1" si="49"/>
        <v>222.10690851815414</v>
      </c>
      <c r="AO33">
        <f t="shared" ca="1" si="50"/>
        <v>222.44022271099553</v>
      </c>
      <c r="AP33">
        <f t="shared" ca="1" si="51"/>
        <v>220.90942078529486</v>
      </c>
      <c r="AQ33">
        <f t="shared" ca="1" si="52"/>
        <v>216.33577365165795</v>
      </c>
      <c r="AR33">
        <f t="shared" ca="1" si="53"/>
        <v>216.79342478240974</v>
      </c>
      <c r="AS33">
        <f t="shared" ca="1" si="54"/>
        <v>215.84889054087165</v>
      </c>
      <c r="AT33">
        <f t="shared" ca="1" si="55"/>
        <v>214.87276307888561</v>
      </c>
      <c r="AU33">
        <f t="shared" ca="1" si="56"/>
        <v>214.79062505871735</v>
      </c>
      <c r="AV33">
        <f t="shared" ca="1" si="57"/>
        <v>215.2221102197104</v>
      </c>
      <c r="AW33">
        <f t="shared" ca="1" si="58"/>
        <v>214.11922577349381</v>
      </c>
      <c r="AX33">
        <f t="shared" ca="1" si="59"/>
        <v>210.76202209186204</v>
      </c>
      <c r="AY33">
        <f t="shared" ca="1" si="60"/>
        <v>212.87356987935209</v>
      </c>
      <c r="AZ33">
        <f t="shared" ca="1" si="61"/>
        <v>212.62249901531362</v>
      </c>
      <c r="BA33">
        <f t="shared" ca="1" si="62"/>
        <v>211.58623649428034</v>
      </c>
      <c r="BB33">
        <f t="shared" ca="1" si="63"/>
        <v>213.41702598816141</v>
      </c>
      <c r="BC33">
        <f t="shared" ca="1" si="64"/>
        <v>212.35801493484769</v>
      </c>
      <c r="BD33">
        <f t="shared" ca="1" si="65"/>
        <v>209.49764393000714</v>
      </c>
      <c r="BE33">
        <f t="shared" ca="1" si="66"/>
        <v>211.88606703550207</v>
      </c>
      <c r="BF33">
        <f t="shared" ca="1" si="67"/>
        <v>210.45794574266392</v>
      </c>
      <c r="BG33">
        <f t="shared" ca="1" si="68"/>
        <v>210.62921444005872</v>
      </c>
      <c r="BH33">
        <f t="shared" ca="1" si="69"/>
        <v>212.37335315593577</v>
      </c>
      <c r="BI33">
        <f t="shared" ca="1" si="70"/>
        <v>211.44193122945862</v>
      </c>
      <c r="BJ33">
        <f t="shared" ca="1" si="71"/>
        <v>211.52639381450146</v>
      </c>
      <c r="BK33">
        <f t="shared" ca="1" si="72"/>
        <v>211.55070460511774</v>
      </c>
      <c r="BL33">
        <f t="shared" ca="1" si="73"/>
        <v>212.97039223023916</v>
      </c>
      <c r="BM33">
        <f t="shared" ca="1" si="74"/>
        <v>209.16291211986561</v>
      </c>
      <c r="BN33" s="22">
        <f t="shared" ca="1" si="36"/>
        <v>9.1629121198656094</v>
      </c>
      <c r="BO33" s="22">
        <f t="shared" ca="1" si="37"/>
        <v>9.0697958849915583</v>
      </c>
    </row>
    <row r="34" spans="5:67" x14ac:dyDescent="0.35">
      <c r="E34">
        <f t="shared" si="38"/>
        <v>223.19</v>
      </c>
      <c r="F34">
        <f t="shared" ca="1" si="76"/>
        <v>225.97192523380733</v>
      </c>
      <c r="G34">
        <f t="shared" ca="1" si="77"/>
        <v>227.09894039375126</v>
      </c>
      <c r="H34">
        <f t="shared" ca="1" si="78"/>
        <v>219.33980123010403</v>
      </c>
      <c r="I34">
        <f t="shared" ca="1" si="79"/>
        <v>219.48120877279368</v>
      </c>
      <c r="J34">
        <f t="shared" ca="1" si="80"/>
        <v>217.58287200715728</v>
      </c>
      <c r="K34">
        <f t="shared" ca="1" si="81"/>
        <v>215.22160749256591</v>
      </c>
      <c r="L34">
        <f t="shared" ca="1" si="82"/>
        <v>214.00569362704167</v>
      </c>
      <c r="M34">
        <f t="shared" ca="1" si="83"/>
        <v>211.61481902067172</v>
      </c>
      <c r="N34">
        <f t="shared" ca="1" si="84"/>
        <v>208.72373167875779</v>
      </c>
      <c r="O34">
        <f t="shared" ca="1" si="85"/>
        <v>206.23937747106564</v>
      </c>
      <c r="P34">
        <f t="shared" ca="1" si="86"/>
        <v>207.69357216040481</v>
      </c>
      <c r="Q34">
        <f t="shared" ca="1" si="87"/>
        <v>209.07663081597832</v>
      </c>
      <c r="R34">
        <f t="shared" ca="1" si="88"/>
        <v>214.89846861771298</v>
      </c>
      <c r="S34">
        <f t="shared" ca="1" si="89"/>
        <v>209.97114274134529</v>
      </c>
      <c r="T34">
        <f t="shared" ca="1" si="90"/>
        <v>210.1346690334417</v>
      </c>
      <c r="U34">
        <f t="shared" ca="1" si="91"/>
        <v>208.32599454024458</v>
      </c>
      <c r="V34">
        <f t="shared" ca="1" si="92"/>
        <v>206.11145112203653</v>
      </c>
      <c r="W34">
        <f t="shared" ca="1" si="93"/>
        <v>204.64040967961407</v>
      </c>
      <c r="X34">
        <f t="shared" ca="1" si="94"/>
        <v>208.27225628191019</v>
      </c>
      <c r="Y34">
        <f t="shared" ca="1" si="95"/>
        <v>204.44807732233673</v>
      </c>
      <c r="Z34">
        <f t="shared" ca="1" si="96"/>
        <v>205.83358761821589</v>
      </c>
      <c r="AA34">
        <f t="shared" ca="1" si="97"/>
        <v>205.63054629706394</v>
      </c>
      <c r="AB34">
        <f t="shared" ca="1" si="98"/>
        <v>200.82514580206626</v>
      </c>
      <c r="AC34">
        <f t="shared" ca="1" si="99"/>
        <v>207.09376419588753</v>
      </c>
      <c r="AD34">
        <f t="shared" ca="1" si="100"/>
        <v>203.38933891441326</v>
      </c>
      <c r="AE34">
        <f t="shared" ca="1" si="40"/>
        <v>203.11096817066408</v>
      </c>
      <c r="AF34">
        <f t="shared" ca="1" si="41"/>
        <v>207.82045971977621</v>
      </c>
      <c r="AG34">
        <f t="shared" ca="1" si="42"/>
        <v>209.88191475554663</v>
      </c>
      <c r="AH34">
        <f t="shared" ca="1" si="43"/>
        <v>210.39990663741597</v>
      </c>
      <c r="AI34">
        <f t="shared" ca="1" si="44"/>
        <v>203.60019401654446</v>
      </c>
      <c r="AJ34">
        <f t="shared" ca="1" si="45"/>
        <v>205.44171145697044</v>
      </c>
      <c r="AK34">
        <f t="shared" ca="1" si="46"/>
        <v>202.70277022725412</v>
      </c>
      <c r="AL34">
        <f t="shared" ca="1" si="47"/>
        <v>207.57331802531726</v>
      </c>
      <c r="AM34">
        <f t="shared" ca="1" si="48"/>
        <v>206.46100060507061</v>
      </c>
      <c r="AN34">
        <f t="shared" ca="1" si="49"/>
        <v>204.36385460920721</v>
      </c>
      <c r="AO34">
        <f t="shared" ca="1" si="50"/>
        <v>206.61113518765484</v>
      </c>
      <c r="AP34">
        <f t="shared" ca="1" si="51"/>
        <v>201.38730601681954</v>
      </c>
      <c r="AQ34">
        <f t="shared" ca="1" si="52"/>
        <v>201.67332806821543</v>
      </c>
      <c r="AR34">
        <f t="shared" ca="1" si="53"/>
        <v>196.91855534519249</v>
      </c>
      <c r="AS34">
        <f t="shared" ca="1" si="54"/>
        <v>197.62718378262957</v>
      </c>
      <c r="AT34">
        <f t="shared" ca="1" si="55"/>
        <v>198.4807186971922</v>
      </c>
      <c r="AU34">
        <f t="shared" ca="1" si="56"/>
        <v>199.40571209485933</v>
      </c>
      <c r="AV34">
        <f t="shared" ca="1" si="57"/>
        <v>196.80308839970121</v>
      </c>
      <c r="AW34">
        <f t="shared" ca="1" si="58"/>
        <v>200.11444854697606</v>
      </c>
      <c r="AX34">
        <f t="shared" ca="1" si="59"/>
        <v>200.02970373851483</v>
      </c>
      <c r="AY34">
        <f t="shared" ca="1" si="60"/>
        <v>199.2050093685796</v>
      </c>
      <c r="AZ34">
        <f t="shared" ca="1" si="61"/>
        <v>195.79500527524246</v>
      </c>
      <c r="BA34">
        <f t="shared" ca="1" si="62"/>
        <v>199.76053045132016</v>
      </c>
      <c r="BB34">
        <f t="shared" ca="1" si="63"/>
        <v>204.40202204479354</v>
      </c>
      <c r="BC34">
        <f t="shared" ca="1" si="64"/>
        <v>203.57472587374087</v>
      </c>
      <c r="BD34">
        <f t="shared" ca="1" si="65"/>
        <v>204.40677438478463</v>
      </c>
      <c r="BE34">
        <f t="shared" ca="1" si="66"/>
        <v>206.92056631341285</v>
      </c>
      <c r="BF34">
        <f t="shared" ca="1" si="67"/>
        <v>211.05517285889184</v>
      </c>
      <c r="BG34">
        <f t="shared" ca="1" si="68"/>
        <v>211.82920048721365</v>
      </c>
      <c r="BH34">
        <f t="shared" ca="1" si="69"/>
        <v>213.2885124280522</v>
      </c>
      <c r="BI34">
        <f t="shared" ca="1" si="70"/>
        <v>212.67956686643106</v>
      </c>
      <c r="BJ34">
        <f t="shared" ca="1" si="71"/>
        <v>215.47209606563666</v>
      </c>
      <c r="BK34">
        <f t="shared" ca="1" si="72"/>
        <v>217.21055229864083</v>
      </c>
      <c r="BL34">
        <f t="shared" ca="1" si="73"/>
        <v>214.76243012105874</v>
      </c>
      <c r="BM34">
        <f t="shared" ca="1" si="74"/>
        <v>213.13237157617229</v>
      </c>
      <c r="BN34" s="22">
        <f t="shared" ref="BN34:BN65" ca="1" si="101">MAX(BM34-$BM$103,0)</f>
        <v>13.132371576172289</v>
      </c>
      <c r="BO34" s="22">
        <f t="shared" ref="BO34:BO65" ca="1" si="102">BN34*EXP(-$B$6*$BM$104)</f>
        <v>12.998916515145456</v>
      </c>
    </row>
    <row r="35" spans="5:67" x14ac:dyDescent="0.35">
      <c r="E35">
        <f t="shared" si="38"/>
        <v>223.19</v>
      </c>
      <c r="F35">
        <f t="shared" ca="1" si="76"/>
        <v>220.43202030346515</v>
      </c>
      <c r="G35">
        <f t="shared" ca="1" si="77"/>
        <v>223.11702235979925</v>
      </c>
      <c r="H35">
        <f t="shared" ca="1" si="78"/>
        <v>222.55761675725435</v>
      </c>
      <c r="I35">
        <f t="shared" ca="1" si="79"/>
        <v>217.85205645560828</v>
      </c>
      <c r="J35">
        <f t="shared" ca="1" si="80"/>
        <v>221.58502605880142</v>
      </c>
      <c r="K35">
        <f t="shared" ca="1" si="81"/>
        <v>222.93959548462419</v>
      </c>
      <c r="L35">
        <f t="shared" ca="1" si="82"/>
        <v>227.38100136399669</v>
      </c>
      <c r="M35">
        <f t="shared" ca="1" si="83"/>
        <v>232.10038389697752</v>
      </c>
      <c r="N35">
        <f t="shared" ca="1" si="84"/>
        <v>230.51815922898274</v>
      </c>
      <c r="O35">
        <f t="shared" ca="1" si="85"/>
        <v>232.95759192340097</v>
      </c>
      <c r="P35">
        <f t="shared" ca="1" si="86"/>
        <v>233.45728185741626</v>
      </c>
      <c r="Q35">
        <f t="shared" ca="1" si="87"/>
        <v>240.20424284456104</v>
      </c>
      <c r="R35">
        <f t="shared" ca="1" si="88"/>
        <v>237.34874551017882</v>
      </c>
      <c r="S35">
        <f t="shared" ca="1" si="89"/>
        <v>236.20119696686811</v>
      </c>
      <c r="T35">
        <f t="shared" ca="1" si="90"/>
        <v>239.56209061801928</v>
      </c>
      <c r="U35">
        <f t="shared" ca="1" si="91"/>
        <v>239.11793008293094</v>
      </c>
      <c r="V35">
        <f t="shared" ca="1" si="92"/>
        <v>243.47942417923468</v>
      </c>
      <c r="W35">
        <f t="shared" ca="1" si="93"/>
        <v>248.78273503836292</v>
      </c>
      <c r="X35">
        <f t="shared" ca="1" si="94"/>
        <v>253.43898180685389</v>
      </c>
      <c r="Y35">
        <f t="shared" ca="1" si="95"/>
        <v>256.23923527672463</v>
      </c>
      <c r="Z35">
        <f t="shared" ca="1" si="96"/>
        <v>259.59013858738734</v>
      </c>
      <c r="AA35">
        <f t="shared" ca="1" si="97"/>
        <v>262.70749637265584</v>
      </c>
      <c r="AB35">
        <f t="shared" ca="1" si="98"/>
        <v>259.83351381408471</v>
      </c>
      <c r="AC35">
        <f t="shared" ca="1" si="99"/>
        <v>257.95993180209859</v>
      </c>
      <c r="AD35">
        <f t="shared" ca="1" si="100"/>
        <v>255.27807099996343</v>
      </c>
      <c r="AE35">
        <f t="shared" ca="1" si="40"/>
        <v>252.05563938045344</v>
      </c>
      <c r="AF35">
        <f t="shared" ca="1" si="41"/>
        <v>249.41456994989414</v>
      </c>
      <c r="AG35">
        <f t="shared" ca="1" si="42"/>
        <v>252.36424326138629</v>
      </c>
      <c r="AH35">
        <f t="shared" ca="1" si="43"/>
        <v>249.77086286995785</v>
      </c>
      <c r="AI35">
        <f t="shared" ca="1" si="44"/>
        <v>247.78388406477876</v>
      </c>
      <c r="AJ35">
        <f t="shared" ca="1" si="45"/>
        <v>245.47105530291509</v>
      </c>
      <c r="AK35">
        <f t="shared" ca="1" si="46"/>
        <v>240.30854036788861</v>
      </c>
      <c r="AL35">
        <f t="shared" ca="1" si="47"/>
        <v>237.27180982369373</v>
      </c>
      <c r="AM35">
        <f t="shared" ca="1" si="48"/>
        <v>244.31056062560518</v>
      </c>
      <c r="AN35">
        <f t="shared" ca="1" si="49"/>
        <v>246.84744559505012</v>
      </c>
      <c r="AO35">
        <f t="shared" ca="1" si="50"/>
        <v>240.16019734007639</v>
      </c>
      <c r="AP35">
        <f t="shared" ca="1" si="51"/>
        <v>238.28075596649998</v>
      </c>
      <c r="AQ35">
        <f t="shared" ca="1" si="52"/>
        <v>237.59940890852536</v>
      </c>
      <c r="AR35">
        <f t="shared" ca="1" si="53"/>
        <v>236.39214636436333</v>
      </c>
      <c r="AS35">
        <f t="shared" ca="1" si="54"/>
        <v>234.654361094027</v>
      </c>
      <c r="AT35">
        <f t="shared" ca="1" si="55"/>
        <v>233.44846312651504</v>
      </c>
      <c r="AU35">
        <f t="shared" ca="1" si="56"/>
        <v>231.43720614374121</v>
      </c>
      <c r="AV35">
        <f t="shared" ca="1" si="57"/>
        <v>229.50669136851505</v>
      </c>
      <c r="AW35">
        <f t="shared" ca="1" si="58"/>
        <v>231.31023426691189</v>
      </c>
      <c r="AX35">
        <f t="shared" ca="1" si="59"/>
        <v>232.55421419904408</v>
      </c>
      <c r="AY35">
        <f t="shared" ca="1" si="60"/>
        <v>228.48627027541409</v>
      </c>
      <c r="AZ35">
        <f t="shared" ca="1" si="61"/>
        <v>228.1635430958913</v>
      </c>
      <c r="BA35">
        <f t="shared" ca="1" si="62"/>
        <v>229.04241225953243</v>
      </c>
      <c r="BB35">
        <f t="shared" ca="1" si="63"/>
        <v>229.65403681630667</v>
      </c>
      <c r="BC35">
        <f t="shared" ca="1" si="64"/>
        <v>230.2633095757719</v>
      </c>
      <c r="BD35">
        <f t="shared" ca="1" si="65"/>
        <v>232.1508156406089</v>
      </c>
      <c r="BE35">
        <f t="shared" ca="1" si="66"/>
        <v>234.31569641989816</v>
      </c>
      <c r="BF35">
        <f t="shared" ca="1" si="67"/>
        <v>235.39955643625188</v>
      </c>
      <c r="BG35">
        <f t="shared" ca="1" si="68"/>
        <v>233.75546553557101</v>
      </c>
      <c r="BH35">
        <f t="shared" ca="1" si="69"/>
        <v>240.50494292933911</v>
      </c>
      <c r="BI35">
        <f t="shared" ca="1" si="70"/>
        <v>236.523494505565</v>
      </c>
      <c r="BJ35">
        <f t="shared" ca="1" si="71"/>
        <v>234.33686657679067</v>
      </c>
      <c r="BK35">
        <f t="shared" ca="1" si="72"/>
        <v>228.85540681976761</v>
      </c>
      <c r="BL35">
        <f t="shared" ca="1" si="73"/>
        <v>228.48783221483168</v>
      </c>
      <c r="BM35">
        <f t="shared" ca="1" si="74"/>
        <v>231.82617557326782</v>
      </c>
      <c r="BN35" s="22">
        <f t="shared" ca="1" si="101"/>
        <v>31.826175573267818</v>
      </c>
      <c r="BO35" s="22">
        <f t="shared" ca="1" si="102"/>
        <v>31.502748522887391</v>
      </c>
    </row>
    <row r="36" spans="5:67" x14ac:dyDescent="0.35">
      <c r="E36">
        <f t="shared" si="38"/>
        <v>223.19</v>
      </c>
      <c r="F36">
        <f t="shared" ca="1" si="76"/>
        <v>219.61488659433334</v>
      </c>
      <c r="G36">
        <f t="shared" ca="1" si="77"/>
        <v>224.03382826212138</v>
      </c>
      <c r="H36">
        <f t="shared" ca="1" si="78"/>
        <v>220.93618217454676</v>
      </c>
      <c r="I36">
        <f t="shared" ca="1" si="79"/>
        <v>217.2946940378983</v>
      </c>
      <c r="J36">
        <f t="shared" ca="1" si="80"/>
        <v>213.49383431239744</v>
      </c>
      <c r="K36">
        <f t="shared" ca="1" si="81"/>
        <v>217.98529644515179</v>
      </c>
      <c r="L36">
        <f t="shared" ca="1" si="82"/>
        <v>217.72980431815239</v>
      </c>
      <c r="M36">
        <f t="shared" ca="1" si="83"/>
        <v>218.73814686792605</v>
      </c>
      <c r="N36">
        <f t="shared" ca="1" si="84"/>
        <v>222.71950731634251</v>
      </c>
      <c r="O36">
        <f t="shared" ca="1" si="85"/>
        <v>225.41298493377519</v>
      </c>
      <c r="P36">
        <f t="shared" ca="1" si="86"/>
        <v>229.24778377915658</v>
      </c>
      <c r="Q36">
        <f t="shared" ca="1" si="87"/>
        <v>224.41692579220884</v>
      </c>
      <c r="R36">
        <f t="shared" ca="1" si="88"/>
        <v>229.46522049627168</v>
      </c>
      <c r="S36">
        <f t="shared" ca="1" si="89"/>
        <v>229.36397925838384</v>
      </c>
      <c r="T36">
        <f t="shared" ca="1" si="90"/>
        <v>231.65790863857046</v>
      </c>
      <c r="U36">
        <f t="shared" ca="1" si="91"/>
        <v>231.03568045594466</v>
      </c>
      <c r="V36">
        <f t="shared" ca="1" si="92"/>
        <v>226.92866411763504</v>
      </c>
      <c r="W36">
        <f t="shared" ca="1" si="93"/>
        <v>230.82758016700154</v>
      </c>
      <c r="X36">
        <f t="shared" ca="1" si="94"/>
        <v>232.48078790985704</v>
      </c>
      <c r="Y36">
        <f t="shared" ca="1" si="95"/>
        <v>232.34618911070336</v>
      </c>
      <c r="Z36">
        <f t="shared" ca="1" si="96"/>
        <v>232.64926837981082</v>
      </c>
      <c r="AA36">
        <f t="shared" ca="1" si="97"/>
        <v>227.63792478613479</v>
      </c>
      <c r="AB36">
        <f t="shared" ca="1" si="98"/>
        <v>232.22335677778653</v>
      </c>
      <c r="AC36">
        <f t="shared" ca="1" si="99"/>
        <v>230.15985254220294</v>
      </c>
      <c r="AD36">
        <f t="shared" ca="1" si="100"/>
        <v>223.40161577403401</v>
      </c>
      <c r="AE36">
        <f t="shared" ca="1" si="40"/>
        <v>222.99370547135049</v>
      </c>
      <c r="AF36">
        <f t="shared" ca="1" si="41"/>
        <v>221.0865512255638</v>
      </c>
      <c r="AG36">
        <f t="shared" ca="1" si="42"/>
        <v>220.3250083078421</v>
      </c>
      <c r="AH36">
        <f t="shared" ca="1" si="43"/>
        <v>222.91463923585155</v>
      </c>
      <c r="AI36">
        <f t="shared" ca="1" si="44"/>
        <v>225.55123975839953</v>
      </c>
      <c r="AJ36">
        <f t="shared" ca="1" si="45"/>
        <v>233.12822368395229</v>
      </c>
      <c r="AK36">
        <f t="shared" ca="1" si="46"/>
        <v>234.78668925549454</v>
      </c>
      <c r="AL36">
        <f t="shared" ca="1" si="47"/>
        <v>231.37753854363507</v>
      </c>
      <c r="AM36">
        <f t="shared" ca="1" si="48"/>
        <v>229.55438606557522</v>
      </c>
      <c r="AN36">
        <f t="shared" ca="1" si="49"/>
        <v>228.52047029102636</v>
      </c>
      <c r="AO36">
        <f t="shared" ca="1" si="50"/>
        <v>228.18362361315593</v>
      </c>
      <c r="AP36">
        <f t="shared" ca="1" si="51"/>
        <v>228.36808387949591</v>
      </c>
      <c r="AQ36">
        <f t="shared" ca="1" si="52"/>
        <v>233.16207048138349</v>
      </c>
      <c r="AR36">
        <f t="shared" ca="1" si="53"/>
        <v>238.49436369613295</v>
      </c>
      <c r="AS36">
        <f t="shared" ca="1" si="54"/>
        <v>242.70700713506065</v>
      </c>
      <c r="AT36">
        <f t="shared" ca="1" si="55"/>
        <v>241.01516396512702</v>
      </c>
      <c r="AU36">
        <f t="shared" ca="1" si="56"/>
        <v>242.72676069742894</v>
      </c>
      <c r="AV36">
        <f t="shared" ca="1" si="57"/>
        <v>243.80110318097493</v>
      </c>
      <c r="AW36">
        <f t="shared" ca="1" si="58"/>
        <v>247.70352900552572</v>
      </c>
      <c r="AX36">
        <f t="shared" ca="1" si="59"/>
        <v>247.93024735511148</v>
      </c>
      <c r="AY36">
        <f t="shared" ca="1" si="60"/>
        <v>249.74658123810738</v>
      </c>
      <c r="AZ36">
        <f t="shared" ca="1" si="61"/>
        <v>246.88579205626363</v>
      </c>
      <c r="BA36">
        <f t="shared" ca="1" si="62"/>
        <v>250.24119395021859</v>
      </c>
      <c r="BB36">
        <f t="shared" ca="1" si="63"/>
        <v>253.48404077368329</v>
      </c>
      <c r="BC36">
        <f t="shared" ca="1" si="64"/>
        <v>259.75446148347072</v>
      </c>
      <c r="BD36">
        <f t="shared" ca="1" si="65"/>
        <v>261.96238822116339</v>
      </c>
      <c r="BE36">
        <f t="shared" ca="1" si="66"/>
        <v>263.95211300982737</v>
      </c>
      <c r="BF36">
        <f t="shared" ca="1" si="67"/>
        <v>257.7847843034678</v>
      </c>
      <c r="BG36">
        <f t="shared" ca="1" si="68"/>
        <v>257.37929881583284</v>
      </c>
      <c r="BH36">
        <f t="shared" ca="1" si="69"/>
        <v>256.80471483161119</v>
      </c>
      <c r="BI36">
        <f t="shared" ca="1" si="70"/>
        <v>264.76869621783578</v>
      </c>
      <c r="BJ36">
        <f t="shared" ca="1" si="71"/>
        <v>262.29159901208141</v>
      </c>
      <c r="BK36">
        <f t="shared" ca="1" si="72"/>
        <v>257.87917732966008</v>
      </c>
      <c r="BL36">
        <f t="shared" ca="1" si="73"/>
        <v>255.93908777755104</v>
      </c>
      <c r="BM36">
        <f t="shared" ca="1" si="74"/>
        <v>248.76081554941607</v>
      </c>
      <c r="BN36" s="22">
        <f t="shared" ca="1" si="101"/>
        <v>48.760815549416066</v>
      </c>
      <c r="BO36" s="22">
        <f t="shared" ca="1" si="102"/>
        <v>48.265293657035819</v>
      </c>
    </row>
    <row r="37" spans="5:67" x14ac:dyDescent="0.35">
      <c r="E37">
        <f t="shared" si="38"/>
        <v>223.19</v>
      </c>
      <c r="F37">
        <f t="shared" ca="1" si="76"/>
        <v>225.37018108923886</v>
      </c>
      <c r="G37">
        <f t="shared" ca="1" si="77"/>
        <v>224.14666424258417</v>
      </c>
      <c r="H37">
        <f t="shared" ca="1" si="78"/>
        <v>222.66940843617732</v>
      </c>
      <c r="I37">
        <f t="shared" ca="1" si="79"/>
        <v>223.9095788741904</v>
      </c>
      <c r="J37">
        <f t="shared" ca="1" si="80"/>
        <v>221.93651547022532</v>
      </c>
      <c r="K37">
        <f t="shared" ca="1" si="81"/>
        <v>217.02068024811641</v>
      </c>
      <c r="L37">
        <f t="shared" ca="1" si="82"/>
        <v>219.5820967099134</v>
      </c>
      <c r="M37">
        <f t="shared" ca="1" si="83"/>
        <v>219.40249543074157</v>
      </c>
      <c r="N37">
        <f t="shared" ca="1" si="84"/>
        <v>224.21843066036274</v>
      </c>
      <c r="O37">
        <f t="shared" ca="1" si="85"/>
        <v>228.93975020400197</v>
      </c>
      <c r="P37">
        <f t="shared" ca="1" si="86"/>
        <v>231.70753559107089</v>
      </c>
      <c r="Q37">
        <f t="shared" ca="1" si="87"/>
        <v>230.28860428442687</v>
      </c>
      <c r="R37">
        <f t="shared" ca="1" si="88"/>
        <v>231.15079092907567</v>
      </c>
      <c r="S37">
        <f t="shared" ca="1" si="89"/>
        <v>232.25242278808091</v>
      </c>
      <c r="T37">
        <f t="shared" ca="1" si="90"/>
        <v>234.40323935704166</v>
      </c>
      <c r="U37">
        <f t="shared" ca="1" si="91"/>
        <v>237.93421816776285</v>
      </c>
      <c r="V37">
        <f t="shared" ca="1" si="92"/>
        <v>242.446728010626</v>
      </c>
      <c r="W37">
        <f t="shared" ca="1" si="93"/>
        <v>244.19404384176838</v>
      </c>
      <c r="X37">
        <f t="shared" ca="1" si="94"/>
        <v>241.49458776794955</v>
      </c>
      <c r="Y37">
        <f t="shared" ca="1" si="95"/>
        <v>238.75794804294014</v>
      </c>
      <c r="Z37">
        <f t="shared" ca="1" si="96"/>
        <v>238.5932732559537</v>
      </c>
      <c r="AA37">
        <f t="shared" ca="1" si="97"/>
        <v>236.5651873308596</v>
      </c>
      <c r="AB37">
        <f t="shared" ca="1" si="98"/>
        <v>233.79709950365984</v>
      </c>
      <c r="AC37">
        <f t="shared" ca="1" si="99"/>
        <v>241.09635991046551</v>
      </c>
      <c r="AD37">
        <f t="shared" ca="1" si="100"/>
        <v>243.51265968927052</v>
      </c>
      <c r="AE37">
        <f t="shared" ca="1" si="40"/>
        <v>241.20310525424063</v>
      </c>
      <c r="AF37">
        <f t="shared" ca="1" si="41"/>
        <v>241.10244177341616</v>
      </c>
      <c r="AG37">
        <f t="shared" ca="1" si="42"/>
        <v>235.1405315280368</v>
      </c>
      <c r="AH37">
        <f t="shared" ca="1" si="43"/>
        <v>241.42151569289615</v>
      </c>
      <c r="AI37">
        <f t="shared" ca="1" si="44"/>
        <v>244.12089472258307</v>
      </c>
      <c r="AJ37">
        <f t="shared" ca="1" si="45"/>
        <v>243.65788342166218</v>
      </c>
      <c r="AK37">
        <f t="shared" ca="1" si="46"/>
        <v>246.68388778858449</v>
      </c>
      <c r="AL37">
        <f t="shared" ca="1" si="47"/>
        <v>244.60623404894721</v>
      </c>
      <c r="AM37">
        <f t="shared" ca="1" si="48"/>
        <v>246.41170528514661</v>
      </c>
      <c r="AN37">
        <f t="shared" ca="1" si="49"/>
        <v>249.2900637252616</v>
      </c>
      <c r="AO37">
        <f t="shared" ca="1" si="50"/>
        <v>245.73128530062769</v>
      </c>
      <c r="AP37">
        <f t="shared" ca="1" si="51"/>
        <v>239.59338059930974</v>
      </c>
      <c r="AQ37">
        <f t="shared" ca="1" si="52"/>
        <v>234.53448953615359</v>
      </c>
      <c r="AR37">
        <f t="shared" ca="1" si="53"/>
        <v>237.2490814830841</v>
      </c>
      <c r="AS37">
        <f t="shared" ca="1" si="54"/>
        <v>245.22669275103908</v>
      </c>
      <c r="AT37">
        <f t="shared" ca="1" si="55"/>
        <v>242.21289389864256</v>
      </c>
      <c r="AU37">
        <f t="shared" ca="1" si="56"/>
        <v>244.78497656543479</v>
      </c>
      <c r="AV37">
        <f t="shared" ca="1" si="57"/>
        <v>249.05013618178234</v>
      </c>
      <c r="AW37">
        <f t="shared" ca="1" si="58"/>
        <v>247.83363703634467</v>
      </c>
      <c r="AX37">
        <f t="shared" ca="1" si="59"/>
        <v>247.55809401030305</v>
      </c>
      <c r="AY37">
        <f t="shared" ca="1" si="60"/>
        <v>245.99237318597542</v>
      </c>
      <c r="AZ37">
        <f t="shared" ca="1" si="61"/>
        <v>244.76257156365736</v>
      </c>
      <c r="BA37">
        <f t="shared" ca="1" si="62"/>
        <v>248.92794770786014</v>
      </c>
      <c r="BB37">
        <f t="shared" ca="1" si="63"/>
        <v>249.88644939457873</v>
      </c>
      <c r="BC37">
        <f t="shared" ca="1" si="64"/>
        <v>250.50088253552832</v>
      </c>
      <c r="BD37">
        <f t="shared" ca="1" si="65"/>
        <v>254.62487722655328</v>
      </c>
      <c r="BE37">
        <f t="shared" ca="1" si="66"/>
        <v>246.98419576800859</v>
      </c>
      <c r="BF37">
        <f t="shared" ca="1" si="67"/>
        <v>249.27939145210559</v>
      </c>
      <c r="BG37">
        <f t="shared" ca="1" si="68"/>
        <v>243.64853973001624</v>
      </c>
      <c r="BH37">
        <f t="shared" ca="1" si="69"/>
        <v>241.27817804266581</v>
      </c>
      <c r="BI37">
        <f t="shared" ca="1" si="70"/>
        <v>249.0775937058774</v>
      </c>
      <c r="BJ37">
        <f t="shared" ca="1" si="71"/>
        <v>247.57947227843533</v>
      </c>
      <c r="BK37">
        <f t="shared" ca="1" si="72"/>
        <v>248.18757639767438</v>
      </c>
      <c r="BL37">
        <f t="shared" ca="1" si="73"/>
        <v>248.40434149854457</v>
      </c>
      <c r="BM37">
        <f t="shared" ca="1" si="74"/>
        <v>247.01381463005291</v>
      </c>
      <c r="BN37" s="22">
        <f t="shared" ca="1" si="101"/>
        <v>47.013814630052906</v>
      </c>
      <c r="BO37" s="22">
        <f t="shared" ca="1" si="102"/>
        <v>46.53604627997499</v>
      </c>
    </row>
    <row r="38" spans="5:67" x14ac:dyDescent="0.35">
      <c r="E38">
        <f t="shared" si="38"/>
        <v>223.19</v>
      </c>
      <c r="F38">
        <f t="shared" ca="1" si="76"/>
        <v>219.4651183847792</v>
      </c>
      <c r="G38">
        <f t="shared" ca="1" si="77"/>
        <v>225.73340199403984</v>
      </c>
      <c r="H38">
        <f t="shared" ca="1" si="78"/>
        <v>223.69025750555707</v>
      </c>
      <c r="I38">
        <f t="shared" ca="1" si="79"/>
        <v>228.35470172288294</v>
      </c>
      <c r="J38">
        <f t="shared" ca="1" si="80"/>
        <v>228.80552808257175</v>
      </c>
      <c r="K38">
        <f t="shared" ca="1" si="81"/>
        <v>231.12681060011437</v>
      </c>
      <c r="L38">
        <f t="shared" ca="1" si="82"/>
        <v>236.97647031952272</v>
      </c>
      <c r="M38">
        <f t="shared" ca="1" si="83"/>
        <v>237.94487526676295</v>
      </c>
      <c r="N38">
        <f t="shared" ca="1" si="84"/>
        <v>235.01020274868736</v>
      </c>
      <c r="O38">
        <f t="shared" ca="1" si="85"/>
        <v>233.02527370474732</v>
      </c>
      <c r="P38">
        <f t="shared" ca="1" si="86"/>
        <v>237.59092174697946</v>
      </c>
      <c r="Q38">
        <f t="shared" ca="1" si="87"/>
        <v>234.8196854621265</v>
      </c>
      <c r="R38">
        <f t="shared" ca="1" si="88"/>
        <v>235.05814762291826</v>
      </c>
      <c r="S38">
        <f t="shared" ca="1" si="89"/>
        <v>233.2841237731545</v>
      </c>
      <c r="T38">
        <f t="shared" ca="1" si="90"/>
        <v>237.4893161302663</v>
      </c>
      <c r="U38">
        <f t="shared" ca="1" si="91"/>
        <v>237.04220723083728</v>
      </c>
      <c r="V38">
        <f t="shared" ca="1" si="92"/>
        <v>237.20696758406964</v>
      </c>
      <c r="W38">
        <f t="shared" ca="1" si="93"/>
        <v>240.12451025236939</v>
      </c>
      <c r="X38">
        <f t="shared" ca="1" si="94"/>
        <v>238.18839088791529</v>
      </c>
      <c r="Y38">
        <f t="shared" ca="1" si="95"/>
        <v>233.02926723459782</v>
      </c>
      <c r="Z38">
        <f t="shared" ca="1" si="96"/>
        <v>230.42541132998403</v>
      </c>
      <c r="AA38">
        <f t="shared" ca="1" si="97"/>
        <v>223.58423328315519</v>
      </c>
      <c r="AB38">
        <f t="shared" ca="1" si="98"/>
        <v>219.73216120376469</v>
      </c>
      <c r="AC38">
        <f t="shared" ca="1" si="99"/>
        <v>221.92692858436067</v>
      </c>
      <c r="AD38">
        <f t="shared" ca="1" si="100"/>
        <v>225.12335582537446</v>
      </c>
      <c r="AE38">
        <f t="shared" ca="1" si="40"/>
        <v>230.75584448227806</v>
      </c>
      <c r="AF38">
        <f t="shared" ca="1" si="41"/>
        <v>226.47366073379825</v>
      </c>
      <c r="AG38">
        <f t="shared" ca="1" si="42"/>
        <v>225.26991270304578</v>
      </c>
      <c r="AH38">
        <f t="shared" ca="1" si="43"/>
        <v>227.27712883487322</v>
      </c>
      <c r="AI38">
        <f t="shared" ca="1" si="44"/>
        <v>222.78711922876511</v>
      </c>
      <c r="AJ38">
        <f t="shared" ca="1" si="45"/>
        <v>221.78963924602604</v>
      </c>
      <c r="AK38">
        <f t="shared" ca="1" si="46"/>
        <v>225.14038669754427</v>
      </c>
      <c r="AL38">
        <f t="shared" ca="1" si="47"/>
        <v>227.59310831747118</v>
      </c>
      <c r="AM38">
        <f t="shared" ca="1" si="48"/>
        <v>225.85742117907057</v>
      </c>
      <c r="AN38">
        <f t="shared" ca="1" si="49"/>
        <v>226.63717481066169</v>
      </c>
      <c r="AO38">
        <f t="shared" ca="1" si="50"/>
        <v>223.92853533750463</v>
      </c>
      <c r="AP38">
        <f t="shared" ca="1" si="51"/>
        <v>221.91299012897144</v>
      </c>
      <c r="AQ38">
        <f t="shared" ca="1" si="52"/>
        <v>225.56129074559112</v>
      </c>
      <c r="AR38">
        <f t="shared" ca="1" si="53"/>
        <v>224.61775591573453</v>
      </c>
      <c r="AS38">
        <f t="shared" ca="1" si="54"/>
        <v>227.89553547574471</v>
      </c>
      <c r="AT38">
        <f t="shared" ca="1" si="55"/>
        <v>228.76606536211884</v>
      </c>
      <c r="AU38">
        <f t="shared" ca="1" si="56"/>
        <v>230.0316114366756</v>
      </c>
      <c r="AV38">
        <f t="shared" ca="1" si="57"/>
        <v>231.61409892717123</v>
      </c>
      <c r="AW38">
        <f t="shared" ca="1" si="58"/>
        <v>229.05902870568227</v>
      </c>
      <c r="AX38">
        <f t="shared" ca="1" si="59"/>
        <v>226.04390444357901</v>
      </c>
      <c r="AY38">
        <f t="shared" ca="1" si="60"/>
        <v>221.2658942729683</v>
      </c>
      <c r="AZ38">
        <f t="shared" ca="1" si="61"/>
        <v>217.54127376865765</v>
      </c>
      <c r="BA38">
        <f t="shared" ca="1" si="62"/>
        <v>221.22019817318949</v>
      </c>
      <c r="BB38">
        <f t="shared" ca="1" si="63"/>
        <v>228.05999525625623</v>
      </c>
      <c r="BC38">
        <f t="shared" ca="1" si="64"/>
        <v>226.06737656723629</v>
      </c>
      <c r="BD38">
        <f t="shared" ca="1" si="65"/>
        <v>225.44014379046968</v>
      </c>
      <c r="BE38">
        <f t="shared" ca="1" si="66"/>
        <v>225.52907592288028</v>
      </c>
      <c r="BF38">
        <f t="shared" ca="1" si="67"/>
        <v>226.96842459043063</v>
      </c>
      <c r="BG38">
        <f t="shared" ca="1" si="68"/>
        <v>233.86520749245122</v>
      </c>
      <c r="BH38">
        <f t="shared" ca="1" si="69"/>
        <v>232.23416400723002</v>
      </c>
      <c r="BI38">
        <f t="shared" ca="1" si="70"/>
        <v>228.6622750352596</v>
      </c>
      <c r="BJ38">
        <f t="shared" ca="1" si="71"/>
        <v>222.1007769560029</v>
      </c>
      <c r="BK38">
        <f t="shared" ca="1" si="72"/>
        <v>226.69653713052662</v>
      </c>
      <c r="BL38">
        <f t="shared" ca="1" si="73"/>
        <v>225.73821824300202</v>
      </c>
      <c r="BM38">
        <f t="shared" ca="1" si="74"/>
        <v>221.52898998794868</v>
      </c>
      <c r="BN38" s="22">
        <f t="shared" ca="1" si="101"/>
        <v>21.528989987948677</v>
      </c>
      <c r="BO38" s="22">
        <f t="shared" ca="1" si="102"/>
        <v>21.310205996342706</v>
      </c>
    </row>
    <row r="39" spans="5:67" x14ac:dyDescent="0.35">
      <c r="E39">
        <f t="shared" si="38"/>
        <v>223.19</v>
      </c>
      <c r="F39">
        <f t="shared" ca="1" si="76"/>
        <v>220.27568191409068</v>
      </c>
      <c r="G39">
        <f t="shared" ca="1" si="77"/>
        <v>220.41219932100003</v>
      </c>
      <c r="H39">
        <f t="shared" ca="1" si="78"/>
        <v>226.03026696065248</v>
      </c>
      <c r="I39">
        <f t="shared" ca="1" si="79"/>
        <v>221.85015566694511</v>
      </c>
      <c r="J39">
        <f t="shared" ca="1" si="80"/>
        <v>217.33652518142901</v>
      </c>
      <c r="K39">
        <f t="shared" ca="1" si="81"/>
        <v>220.41143236340164</v>
      </c>
      <c r="L39">
        <f t="shared" ca="1" si="82"/>
        <v>215.60270895030405</v>
      </c>
      <c r="M39">
        <f t="shared" ca="1" si="83"/>
        <v>213.46198220257554</v>
      </c>
      <c r="N39">
        <f t="shared" ca="1" si="84"/>
        <v>210.1387633339701</v>
      </c>
      <c r="O39">
        <f t="shared" ca="1" si="85"/>
        <v>215.89848687388155</v>
      </c>
      <c r="P39">
        <f t="shared" ca="1" si="86"/>
        <v>216.70564588644095</v>
      </c>
      <c r="Q39">
        <f t="shared" ca="1" si="87"/>
        <v>219.32044072288539</v>
      </c>
      <c r="R39">
        <f t="shared" ca="1" si="88"/>
        <v>212.2677814264062</v>
      </c>
      <c r="S39">
        <f t="shared" ca="1" si="89"/>
        <v>213.45042953677836</v>
      </c>
      <c r="T39">
        <f t="shared" ca="1" si="90"/>
        <v>217.44406150744535</v>
      </c>
      <c r="U39">
        <f t="shared" ca="1" si="91"/>
        <v>218.76775136266755</v>
      </c>
      <c r="V39">
        <f t="shared" ca="1" si="92"/>
        <v>218.23690399903447</v>
      </c>
      <c r="W39">
        <f t="shared" ca="1" si="93"/>
        <v>219.15727839171899</v>
      </c>
      <c r="X39">
        <f t="shared" ca="1" si="94"/>
        <v>216.93945263427483</v>
      </c>
      <c r="Y39">
        <f t="shared" ca="1" si="95"/>
        <v>216.92287177248963</v>
      </c>
      <c r="Z39">
        <f t="shared" ca="1" si="96"/>
        <v>213.75237498909837</v>
      </c>
      <c r="AA39">
        <f t="shared" ca="1" si="97"/>
        <v>216.82192574484719</v>
      </c>
      <c r="AB39">
        <f t="shared" ca="1" si="98"/>
        <v>213.943911253518</v>
      </c>
      <c r="AC39">
        <f t="shared" ca="1" si="99"/>
        <v>216.86552161720283</v>
      </c>
      <c r="AD39">
        <f t="shared" ca="1" si="100"/>
        <v>220.89512904799517</v>
      </c>
      <c r="AE39">
        <f t="shared" ca="1" si="40"/>
        <v>222.91343993906955</v>
      </c>
      <c r="AF39">
        <f t="shared" ca="1" si="41"/>
        <v>227.62677210268455</v>
      </c>
      <c r="AG39">
        <f t="shared" ca="1" si="42"/>
        <v>235.95376616251508</v>
      </c>
      <c r="AH39">
        <f t="shared" ca="1" si="43"/>
        <v>237.74022012381059</v>
      </c>
      <c r="AI39">
        <f t="shared" ca="1" si="44"/>
        <v>238.71851784887315</v>
      </c>
      <c r="AJ39">
        <f t="shared" ca="1" si="45"/>
        <v>244.86845809326951</v>
      </c>
      <c r="AK39">
        <f t="shared" ca="1" si="46"/>
        <v>241.10544012975629</v>
      </c>
      <c r="AL39">
        <f t="shared" ca="1" si="47"/>
        <v>243.67399034668057</v>
      </c>
      <c r="AM39">
        <f t="shared" ca="1" si="48"/>
        <v>249.28188490393902</v>
      </c>
      <c r="AN39">
        <f t="shared" ca="1" si="49"/>
        <v>254.27027843397872</v>
      </c>
      <c r="AO39">
        <f t="shared" ca="1" si="50"/>
        <v>251.20154382610778</v>
      </c>
      <c r="AP39">
        <f t="shared" ca="1" si="51"/>
        <v>250.27614466910504</v>
      </c>
      <c r="AQ39">
        <f t="shared" ca="1" si="52"/>
        <v>244.15569543122274</v>
      </c>
      <c r="AR39">
        <f t="shared" ca="1" si="53"/>
        <v>246.11505583819186</v>
      </c>
      <c r="AS39">
        <f t="shared" ca="1" si="54"/>
        <v>244.80643519387812</v>
      </c>
      <c r="AT39">
        <f t="shared" ca="1" si="55"/>
        <v>249.60567748767795</v>
      </c>
      <c r="AU39">
        <f t="shared" ca="1" si="56"/>
        <v>253.14767724693448</v>
      </c>
      <c r="AV39">
        <f t="shared" ca="1" si="57"/>
        <v>251.18507241879212</v>
      </c>
      <c r="AW39">
        <f t="shared" ca="1" si="58"/>
        <v>248.4138181565547</v>
      </c>
      <c r="AX39">
        <f t="shared" ca="1" si="59"/>
        <v>245.33403351979851</v>
      </c>
      <c r="AY39">
        <f t="shared" ca="1" si="60"/>
        <v>250.31514554882617</v>
      </c>
      <c r="AZ39">
        <f t="shared" ca="1" si="61"/>
        <v>250.29583843052745</v>
      </c>
      <c r="BA39">
        <f t="shared" ca="1" si="62"/>
        <v>258.12482692974811</v>
      </c>
      <c r="BB39">
        <f t="shared" ca="1" si="63"/>
        <v>252.82121583574582</v>
      </c>
      <c r="BC39">
        <f t="shared" ca="1" si="64"/>
        <v>254.62667647755995</v>
      </c>
      <c r="BD39">
        <f t="shared" ca="1" si="65"/>
        <v>253.20004855363527</v>
      </c>
      <c r="BE39">
        <f t="shared" ca="1" si="66"/>
        <v>258.7650446931778</v>
      </c>
      <c r="BF39">
        <f t="shared" ca="1" si="67"/>
        <v>261.83829067064278</v>
      </c>
      <c r="BG39">
        <f t="shared" ca="1" si="68"/>
        <v>262.25213307729581</v>
      </c>
      <c r="BH39">
        <f t="shared" ca="1" si="69"/>
        <v>260.72647185720172</v>
      </c>
      <c r="BI39">
        <f t="shared" ca="1" si="70"/>
        <v>262.28996715073129</v>
      </c>
      <c r="BJ39">
        <f t="shared" ca="1" si="71"/>
        <v>262.53618822538016</v>
      </c>
      <c r="BK39">
        <f t="shared" ca="1" si="72"/>
        <v>259.02219857376491</v>
      </c>
      <c r="BL39">
        <f t="shared" ca="1" si="73"/>
        <v>255.44504343527549</v>
      </c>
      <c r="BM39">
        <f t="shared" ca="1" si="74"/>
        <v>256.42326530635876</v>
      </c>
      <c r="BN39" s="22">
        <f t="shared" ca="1" si="101"/>
        <v>56.423265306358758</v>
      </c>
      <c r="BO39" s="22">
        <f t="shared" ca="1" si="102"/>
        <v>55.849875323360116</v>
      </c>
    </row>
    <row r="40" spans="5:67" x14ac:dyDescent="0.35">
      <c r="E40">
        <f t="shared" si="38"/>
        <v>223.19</v>
      </c>
      <c r="F40">
        <f t="shared" ca="1" si="76"/>
        <v>222.66710460108214</v>
      </c>
      <c r="G40">
        <f t="shared" ca="1" si="77"/>
        <v>222.51862857747167</v>
      </c>
      <c r="H40">
        <f t="shared" ca="1" si="78"/>
        <v>224.08170188612249</v>
      </c>
      <c r="I40">
        <f t="shared" ca="1" si="79"/>
        <v>226.00732541156526</v>
      </c>
      <c r="J40">
        <f t="shared" ca="1" si="80"/>
        <v>223.97705424512333</v>
      </c>
      <c r="K40">
        <f t="shared" ca="1" si="81"/>
        <v>224.74004087735159</v>
      </c>
      <c r="L40">
        <f t="shared" ca="1" si="82"/>
        <v>226.23800792798608</v>
      </c>
      <c r="M40">
        <f t="shared" ca="1" si="83"/>
        <v>224.14368992572975</v>
      </c>
      <c r="N40">
        <f t="shared" ca="1" si="84"/>
        <v>229.36736827305111</v>
      </c>
      <c r="O40">
        <f t="shared" ca="1" si="85"/>
        <v>229.74633656977036</v>
      </c>
      <c r="P40">
        <f t="shared" ca="1" si="86"/>
        <v>229.09762273104226</v>
      </c>
      <c r="Q40">
        <f t="shared" ca="1" si="87"/>
        <v>232.69920228566033</v>
      </c>
      <c r="R40">
        <f t="shared" ca="1" si="88"/>
        <v>230.73804002259138</v>
      </c>
      <c r="S40">
        <f t="shared" ca="1" si="89"/>
        <v>238.41288020009094</v>
      </c>
      <c r="T40">
        <f t="shared" ca="1" si="90"/>
        <v>236.06184430640877</v>
      </c>
      <c r="U40">
        <f t="shared" ca="1" si="91"/>
        <v>234.78892152300199</v>
      </c>
      <c r="V40">
        <f t="shared" ca="1" si="92"/>
        <v>229.89221627382256</v>
      </c>
      <c r="W40">
        <f t="shared" ca="1" si="93"/>
        <v>230.34670355563662</v>
      </c>
      <c r="X40">
        <f t="shared" ca="1" si="94"/>
        <v>225.21314087461147</v>
      </c>
      <c r="Y40">
        <f t="shared" ca="1" si="95"/>
        <v>225.11682353051282</v>
      </c>
      <c r="Z40">
        <f t="shared" ca="1" si="96"/>
        <v>228.48197634714427</v>
      </c>
      <c r="AA40">
        <f t="shared" ca="1" si="97"/>
        <v>228.56110967623951</v>
      </c>
      <c r="AB40">
        <f t="shared" ca="1" si="98"/>
        <v>228.45131390414608</v>
      </c>
      <c r="AC40">
        <f t="shared" ca="1" si="99"/>
        <v>225.89057813658906</v>
      </c>
      <c r="AD40">
        <f t="shared" ca="1" si="100"/>
        <v>223.78305604863147</v>
      </c>
      <c r="AE40">
        <f t="shared" ca="1" si="40"/>
        <v>224.29002623355697</v>
      </c>
      <c r="AF40">
        <f t="shared" ca="1" si="41"/>
        <v>225.13296190209479</v>
      </c>
      <c r="AG40">
        <f t="shared" ca="1" si="42"/>
        <v>221.02742161778562</v>
      </c>
      <c r="AH40">
        <f t="shared" ca="1" si="43"/>
        <v>227.75797763067123</v>
      </c>
      <c r="AI40">
        <f t="shared" ca="1" si="44"/>
        <v>229.97785266852418</v>
      </c>
      <c r="AJ40">
        <f t="shared" ca="1" si="45"/>
        <v>230.83237273814345</v>
      </c>
      <c r="AK40">
        <f t="shared" ca="1" si="46"/>
        <v>231.32956959951824</v>
      </c>
      <c r="AL40">
        <f t="shared" ca="1" si="47"/>
        <v>230.45300339528143</v>
      </c>
      <c r="AM40">
        <f t="shared" ca="1" si="48"/>
        <v>225.1937542376034</v>
      </c>
      <c r="AN40">
        <f t="shared" ca="1" si="49"/>
        <v>222.38748359111489</v>
      </c>
      <c r="AO40">
        <f t="shared" ca="1" si="50"/>
        <v>213.32761698135508</v>
      </c>
      <c r="AP40">
        <f t="shared" ca="1" si="51"/>
        <v>212.19000064923466</v>
      </c>
      <c r="AQ40">
        <f t="shared" ca="1" si="52"/>
        <v>215.191815316049</v>
      </c>
      <c r="AR40">
        <f t="shared" ca="1" si="53"/>
        <v>214.7568531081096</v>
      </c>
      <c r="AS40">
        <f t="shared" ca="1" si="54"/>
        <v>210.11622175537727</v>
      </c>
      <c r="AT40">
        <f t="shared" ca="1" si="55"/>
        <v>212.86425272002364</v>
      </c>
      <c r="AU40">
        <f t="shared" ca="1" si="56"/>
        <v>210.0545765866386</v>
      </c>
      <c r="AV40">
        <f t="shared" ca="1" si="57"/>
        <v>205.10964350099357</v>
      </c>
      <c r="AW40">
        <f t="shared" ca="1" si="58"/>
        <v>205.90873522041088</v>
      </c>
      <c r="AX40">
        <f t="shared" ca="1" si="59"/>
        <v>204.07990847938129</v>
      </c>
      <c r="AY40">
        <f t="shared" ca="1" si="60"/>
        <v>201.51061140314832</v>
      </c>
      <c r="AZ40">
        <f t="shared" ca="1" si="61"/>
        <v>202.49945604250763</v>
      </c>
      <c r="BA40">
        <f t="shared" ca="1" si="62"/>
        <v>198.08243070985924</v>
      </c>
      <c r="BB40">
        <f t="shared" ca="1" si="63"/>
        <v>198.53395264568502</v>
      </c>
      <c r="BC40">
        <f t="shared" ca="1" si="64"/>
        <v>201.01543033816881</v>
      </c>
      <c r="BD40">
        <f t="shared" ca="1" si="65"/>
        <v>200.53376901162201</v>
      </c>
      <c r="BE40">
        <f t="shared" ca="1" si="66"/>
        <v>202.05920794343731</v>
      </c>
      <c r="BF40">
        <f t="shared" ca="1" si="67"/>
        <v>200.28037634951295</v>
      </c>
      <c r="BG40">
        <f t="shared" ca="1" si="68"/>
        <v>199.98481300884458</v>
      </c>
      <c r="BH40">
        <f t="shared" ca="1" si="69"/>
        <v>193.88554606748889</v>
      </c>
      <c r="BI40">
        <f t="shared" ca="1" si="70"/>
        <v>192.59027638207269</v>
      </c>
      <c r="BJ40">
        <f t="shared" ca="1" si="71"/>
        <v>192.56283118722197</v>
      </c>
      <c r="BK40">
        <f t="shared" ca="1" si="72"/>
        <v>193.13597703058005</v>
      </c>
      <c r="BL40">
        <f t="shared" ca="1" si="73"/>
        <v>194.05913007734677</v>
      </c>
      <c r="BM40">
        <f t="shared" ca="1" si="74"/>
        <v>191.2500402448124</v>
      </c>
      <c r="BN40" s="22">
        <f t="shared" ca="1" si="101"/>
        <v>0</v>
      </c>
      <c r="BO40" s="22">
        <f t="shared" ca="1" si="102"/>
        <v>0</v>
      </c>
    </row>
    <row r="41" spans="5:67" x14ac:dyDescent="0.35">
      <c r="E41">
        <f t="shared" si="38"/>
        <v>223.19</v>
      </c>
      <c r="F41">
        <f t="shared" ca="1" si="76"/>
        <v>219.82557381125412</v>
      </c>
      <c r="G41">
        <f t="shared" ca="1" si="77"/>
        <v>224.19423885075193</v>
      </c>
      <c r="H41">
        <f t="shared" ca="1" si="78"/>
        <v>224.60297110977476</v>
      </c>
      <c r="I41">
        <f t="shared" ca="1" si="79"/>
        <v>222.6847368602624</v>
      </c>
      <c r="J41">
        <f t="shared" ca="1" si="80"/>
        <v>223.44453889982037</v>
      </c>
      <c r="K41">
        <f t="shared" ca="1" si="81"/>
        <v>223.73285652551434</v>
      </c>
      <c r="L41">
        <f t="shared" ca="1" si="82"/>
        <v>229.35622982109146</v>
      </c>
      <c r="M41">
        <f t="shared" ca="1" si="83"/>
        <v>227.74869388840054</v>
      </c>
      <c r="N41">
        <f t="shared" ca="1" si="84"/>
        <v>223.2566092541301</v>
      </c>
      <c r="O41">
        <f t="shared" ca="1" si="85"/>
        <v>226.73566813751702</v>
      </c>
      <c r="P41">
        <f t="shared" ca="1" si="86"/>
        <v>231.48653528931308</v>
      </c>
      <c r="Q41">
        <f t="shared" ca="1" si="87"/>
        <v>230.24783856561635</v>
      </c>
      <c r="R41">
        <f t="shared" ca="1" si="88"/>
        <v>231.34944021267535</v>
      </c>
      <c r="S41">
        <f t="shared" ca="1" si="89"/>
        <v>229.3182068959832</v>
      </c>
      <c r="T41">
        <f t="shared" ca="1" si="90"/>
        <v>227.39030094113795</v>
      </c>
      <c r="U41">
        <f t="shared" ca="1" si="91"/>
        <v>232.5397086110693</v>
      </c>
      <c r="V41">
        <f t="shared" ca="1" si="92"/>
        <v>235.83171008359659</v>
      </c>
      <c r="W41">
        <f t="shared" ca="1" si="93"/>
        <v>229.60601266972756</v>
      </c>
      <c r="X41">
        <f t="shared" ca="1" si="94"/>
        <v>229.43783606078446</v>
      </c>
      <c r="Y41">
        <f t="shared" ca="1" si="95"/>
        <v>231.52493085108699</v>
      </c>
      <c r="Z41">
        <f t="shared" ca="1" si="96"/>
        <v>231.44769299677125</v>
      </c>
      <c r="AA41">
        <f t="shared" ca="1" si="97"/>
        <v>231.30054313833799</v>
      </c>
      <c r="AB41">
        <f t="shared" ca="1" si="98"/>
        <v>226.19935319042264</v>
      </c>
      <c r="AC41">
        <f t="shared" ca="1" si="99"/>
        <v>222.77067243456079</v>
      </c>
      <c r="AD41">
        <f t="shared" ca="1" si="100"/>
        <v>227.16390903594484</v>
      </c>
      <c r="AE41">
        <f t="shared" ca="1" si="40"/>
        <v>223.44097351976995</v>
      </c>
      <c r="AF41">
        <f t="shared" ca="1" si="41"/>
        <v>229.818166399771</v>
      </c>
      <c r="AG41">
        <f t="shared" ca="1" si="42"/>
        <v>224.21549992776468</v>
      </c>
      <c r="AH41">
        <f t="shared" ca="1" si="43"/>
        <v>225.49247277890905</v>
      </c>
      <c r="AI41">
        <f t="shared" ca="1" si="44"/>
        <v>225.37489932222275</v>
      </c>
      <c r="AJ41">
        <f t="shared" ca="1" si="45"/>
        <v>224.9351179122759</v>
      </c>
      <c r="AK41">
        <f t="shared" ca="1" si="46"/>
        <v>224.64774215770635</v>
      </c>
      <c r="AL41">
        <f t="shared" ca="1" si="47"/>
        <v>225.20006862646065</v>
      </c>
      <c r="AM41">
        <f t="shared" ca="1" si="48"/>
        <v>222.58016534909098</v>
      </c>
      <c r="AN41">
        <f t="shared" ca="1" si="49"/>
        <v>225.84192108516388</v>
      </c>
      <c r="AO41">
        <f t="shared" ca="1" si="50"/>
        <v>227.10262590090275</v>
      </c>
      <c r="AP41">
        <f t="shared" ca="1" si="51"/>
        <v>227.48445806207422</v>
      </c>
      <c r="AQ41">
        <f t="shared" ca="1" si="52"/>
        <v>225.53340347832273</v>
      </c>
      <c r="AR41">
        <f t="shared" ca="1" si="53"/>
        <v>228.9660533516099</v>
      </c>
      <c r="AS41">
        <f t="shared" ca="1" si="54"/>
        <v>223.99559541854774</v>
      </c>
      <c r="AT41">
        <f t="shared" ca="1" si="55"/>
        <v>219.58081798107327</v>
      </c>
      <c r="AU41">
        <f t="shared" ca="1" si="56"/>
        <v>223.17347028369099</v>
      </c>
      <c r="AV41">
        <f t="shared" ca="1" si="57"/>
        <v>221.66341734570005</v>
      </c>
      <c r="AW41">
        <f t="shared" ca="1" si="58"/>
        <v>225.56127453167136</v>
      </c>
      <c r="AX41">
        <f t="shared" ca="1" si="59"/>
        <v>232.93559644202023</v>
      </c>
      <c r="AY41">
        <f t="shared" ca="1" si="60"/>
        <v>235.73217488638653</v>
      </c>
      <c r="AZ41">
        <f t="shared" ca="1" si="61"/>
        <v>235.95445226731457</v>
      </c>
      <c r="BA41">
        <f t="shared" ca="1" si="62"/>
        <v>232.9911570347555</v>
      </c>
      <c r="BB41">
        <f t="shared" ca="1" si="63"/>
        <v>232.85832702866193</v>
      </c>
      <c r="BC41">
        <f t="shared" ca="1" si="64"/>
        <v>234.01420439344255</v>
      </c>
      <c r="BD41">
        <f t="shared" ca="1" si="65"/>
        <v>232.7608815607596</v>
      </c>
      <c r="BE41">
        <f t="shared" ca="1" si="66"/>
        <v>227.52284071043252</v>
      </c>
      <c r="BF41">
        <f t="shared" ca="1" si="67"/>
        <v>225.60004427135436</v>
      </c>
      <c r="BG41">
        <f t="shared" ca="1" si="68"/>
        <v>224.05526500756767</v>
      </c>
      <c r="BH41">
        <f t="shared" ca="1" si="69"/>
        <v>227.3926399500094</v>
      </c>
      <c r="BI41">
        <f t="shared" ca="1" si="70"/>
        <v>224.02178747921695</v>
      </c>
      <c r="BJ41">
        <f t="shared" ca="1" si="71"/>
        <v>226.72466965039399</v>
      </c>
      <c r="BK41">
        <f t="shared" ca="1" si="72"/>
        <v>222.03966268659036</v>
      </c>
      <c r="BL41">
        <f t="shared" ca="1" si="73"/>
        <v>220.54361205558266</v>
      </c>
      <c r="BM41">
        <f t="shared" ca="1" si="74"/>
        <v>223.95758178642012</v>
      </c>
      <c r="BN41" s="22">
        <f t="shared" ca="1" si="101"/>
        <v>23.957581786420121</v>
      </c>
      <c r="BO41" s="22">
        <f t="shared" ca="1" si="102"/>
        <v>23.71411772352662</v>
      </c>
    </row>
    <row r="42" spans="5:67" x14ac:dyDescent="0.35">
      <c r="E42">
        <f t="shared" si="38"/>
        <v>223.19</v>
      </c>
      <c r="F42">
        <f t="shared" ca="1" si="76"/>
        <v>225.87993916365519</v>
      </c>
      <c r="G42">
        <f t="shared" ca="1" si="77"/>
        <v>230.21317874223439</v>
      </c>
      <c r="H42">
        <f t="shared" ca="1" si="78"/>
        <v>232.23233021897343</v>
      </c>
      <c r="I42">
        <f t="shared" ca="1" si="79"/>
        <v>236.98391867241713</v>
      </c>
      <c r="J42">
        <f t="shared" ca="1" si="80"/>
        <v>236.06908166489993</v>
      </c>
      <c r="K42">
        <f t="shared" ca="1" si="81"/>
        <v>233.37882969345023</v>
      </c>
      <c r="L42">
        <f t="shared" ca="1" si="82"/>
        <v>240.39559239286416</v>
      </c>
      <c r="M42">
        <f t="shared" ca="1" si="83"/>
        <v>236.69112880416156</v>
      </c>
      <c r="N42">
        <f t="shared" ca="1" si="84"/>
        <v>240.51302038182325</v>
      </c>
      <c r="O42">
        <f t="shared" ca="1" si="85"/>
        <v>244.7159820059419</v>
      </c>
      <c r="P42">
        <f t="shared" ca="1" si="86"/>
        <v>246.64591194930432</v>
      </c>
      <c r="Q42">
        <f t="shared" ca="1" si="87"/>
        <v>252.32088666128604</v>
      </c>
      <c r="R42">
        <f t="shared" ca="1" si="88"/>
        <v>250.31081031715135</v>
      </c>
      <c r="S42">
        <f t="shared" ca="1" si="89"/>
        <v>246.36615869281943</v>
      </c>
      <c r="T42">
        <f t="shared" ca="1" si="90"/>
        <v>248.93211075078287</v>
      </c>
      <c r="U42">
        <f t="shared" ca="1" si="91"/>
        <v>252.82505298664356</v>
      </c>
      <c r="V42">
        <f t="shared" ca="1" si="92"/>
        <v>254.38122793841112</v>
      </c>
      <c r="W42">
        <f t="shared" ca="1" si="93"/>
        <v>250.06337108382519</v>
      </c>
      <c r="X42">
        <f t="shared" ca="1" si="94"/>
        <v>253.47634409790066</v>
      </c>
      <c r="Y42">
        <f t="shared" ca="1" si="95"/>
        <v>250.94639704087598</v>
      </c>
      <c r="Z42">
        <f t="shared" ca="1" si="96"/>
        <v>248.77377102403517</v>
      </c>
      <c r="AA42">
        <f t="shared" ca="1" si="97"/>
        <v>257.36679942451491</v>
      </c>
      <c r="AB42">
        <f t="shared" ca="1" si="98"/>
        <v>254.7681423155112</v>
      </c>
      <c r="AC42">
        <f t="shared" ca="1" si="99"/>
        <v>254.61568928959778</v>
      </c>
      <c r="AD42">
        <f t="shared" ca="1" si="100"/>
        <v>255.51740572385128</v>
      </c>
      <c r="AE42">
        <f t="shared" ca="1" si="40"/>
        <v>251.81141461820411</v>
      </c>
      <c r="AF42">
        <f t="shared" ca="1" si="41"/>
        <v>254.79780385635283</v>
      </c>
      <c r="AG42">
        <f t="shared" ca="1" si="42"/>
        <v>254.4987452245534</v>
      </c>
      <c r="AH42">
        <f t="shared" ca="1" si="43"/>
        <v>258.96925976810678</v>
      </c>
      <c r="AI42">
        <f t="shared" ca="1" si="44"/>
        <v>258.32209127034258</v>
      </c>
      <c r="AJ42">
        <f t="shared" ca="1" si="45"/>
        <v>251.86489368844821</v>
      </c>
      <c r="AK42">
        <f t="shared" ca="1" si="46"/>
        <v>252.91220163518994</v>
      </c>
      <c r="AL42">
        <f t="shared" ca="1" si="47"/>
        <v>242.40987890387314</v>
      </c>
      <c r="AM42">
        <f t="shared" ca="1" si="48"/>
        <v>242.23453968308857</v>
      </c>
      <c r="AN42">
        <f t="shared" ca="1" si="49"/>
        <v>245.54449936285206</v>
      </c>
      <c r="AO42">
        <f t="shared" ca="1" si="50"/>
        <v>248.56531070593755</v>
      </c>
      <c r="AP42">
        <f t="shared" ca="1" si="51"/>
        <v>243.68402040535818</v>
      </c>
      <c r="AQ42">
        <f t="shared" ca="1" si="52"/>
        <v>240.98256551563233</v>
      </c>
      <c r="AR42">
        <f t="shared" ca="1" si="53"/>
        <v>236.53344421789461</v>
      </c>
      <c r="AS42">
        <f t="shared" ca="1" si="54"/>
        <v>236.39185538899622</v>
      </c>
      <c r="AT42">
        <f t="shared" ca="1" si="55"/>
        <v>234.22235451861096</v>
      </c>
      <c r="AU42">
        <f t="shared" ca="1" si="56"/>
        <v>232.3222713399216</v>
      </c>
      <c r="AV42">
        <f t="shared" ca="1" si="57"/>
        <v>236.37116548344144</v>
      </c>
      <c r="AW42">
        <f t="shared" ca="1" si="58"/>
        <v>244.94454079272458</v>
      </c>
      <c r="AX42">
        <f t="shared" ca="1" si="59"/>
        <v>243.36488968509866</v>
      </c>
      <c r="AY42">
        <f t="shared" ca="1" si="60"/>
        <v>245.09858977791663</v>
      </c>
      <c r="AZ42">
        <f t="shared" ca="1" si="61"/>
        <v>246.55818844881142</v>
      </c>
      <c r="BA42">
        <f t="shared" ca="1" si="62"/>
        <v>255.95556551957299</v>
      </c>
      <c r="BB42">
        <f t="shared" ca="1" si="63"/>
        <v>260.71375247248932</v>
      </c>
      <c r="BC42">
        <f t="shared" ca="1" si="64"/>
        <v>257.01393537445267</v>
      </c>
      <c r="BD42">
        <f t="shared" ca="1" si="65"/>
        <v>254.67527205117645</v>
      </c>
      <c r="BE42">
        <f t="shared" ca="1" si="66"/>
        <v>255.06643844706244</v>
      </c>
      <c r="BF42">
        <f t="shared" ca="1" si="67"/>
        <v>258.37618635548199</v>
      </c>
      <c r="BG42">
        <f t="shared" ca="1" si="68"/>
        <v>252.68732641587386</v>
      </c>
      <c r="BH42">
        <f t="shared" ca="1" si="69"/>
        <v>255.10993313860502</v>
      </c>
      <c r="BI42">
        <f t="shared" ca="1" si="70"/>
        <v>254.072175877375</v>
      </c>
      <c r="BJ42">
        <f t="shared" ca="1" si="71"/>
        <v>256.36253228555751</v>
      </c>
      <c r="BK42">
        <f t="shared" ca="1" si="72"/>
        <v>257.28953462287319</v>
      </c>
      <c r="BL42">
        <f t="shared" ca="1" si="73"/>
        <v>261.71070840189299</v>
      </c>
      <c r="BM42">
        <f t="shared" ca="1" si="74"/>
        <v>265.45628347108249</v>
      </c>
      <c r="BN42" s="22">
        <f t="shared" ca="1" si="101"/>
        <v>65.456283471082486</v>
      </c>
      <c r="BO42" s="22">
        <f t="shared" ca="1" si="102"/>
        <v>64.791097274167925</v>
      </c>
    </row>
    <row r="43" spans="5:67" x14ac:dyDescent="0.35">
      <c r="E43">
        <f t="shared" si="38"/>
        <v>223.19</v>
      </c>
      <c r="F43">
        <f t="shared" ca="1" si="76"/>
        <v>223.2137306168398</v>
      </c>
      <c r="G43">
        <f t="shared" ca="1" si="77"/>
        <v>219.54327493762113</v>
      </c>
      <c r="H43">
        <f t="shared" ca="1" si="78"/>
        <v>217.38340270676687</v>
      </c>
      <c r="I43">
        <f t="shared" ca="1" si="79"/>
        <v>222.72786086684707</v>
      </c>
      <c r="J43">
        <f t="shared" ca="1" si="80"/>
        <v>226.3798086220074</v>
      </c>
      <c r="K43">
        <f t="shared" ca="1" si="81"/>
        <v>227.56068786173429</v>
      </c>
      <c r="L43">
        <f t="shared" ca="1" si="82"/>
        <v>230.74802475566949</v>
      </c>
      <c r="M43">
        <f t="shared" ca="1" si="83"/>
        <v>230.53534173730171</v>
      </c>
      <c r="N43">
        <f t="shared" ca="1" si="84"/>
        <v>224.33704277695966</v>
      </c>
      <c r="O43">
        <f t="shared" ca="1" si="85"/>
        <v>228.92901670072462</v>
      </c>
      <c r="P43">
        <f t="shared" ca="1" si="86"/>
        <v>234.73859519851288</v>
      </c>
      <c r="Q43">
        <f t="shared" ca="1" si="87"/>
        <v>233.5142545939421</v>
      </c>
      <c r="R43">
        <f t="shared" ca="1" si="88"/>
        <v>237.01499922278288</v>
      </c>
      <c r="S43">
        <f t="shared" ca="1" si="89"/>
        <v>238.5960969686576</v>
      </c>
      <c r="T43">
        <f t="shared" ca="1" si="90"/>
        <v>236.59094614666225</v>
      </c>
      <c r="U43">
        <f t="shared" ca="1" si="91"/>
        <v>239.82407353311561</v>
      </c>
      <c r="V43">
        <f t="shared" ca="1" si="92"/>
        <v>239.60187427195581</v>
      </c>
      <c r="W43">
        <f t="shared" ca="1" si="93"/>
        <v>237.37653153140275</v>
      </c>
      <c r="X43">
        <f t="shared" ca="1" si="94"/>
        <v>243.58672895959987</v>
      </c>
      <c r="Y43">
        <f t="shared" ca="1" si="95"/>
        <v>243.30799386205891</v>
      </c>
      <c r="Z43">
        <f t="shared" ca="1" si="96"/>
        <v>242.15972690615934</v>
      </c>
      <c r="AA43">
        <f t="shared" ca="1" si="97"/>
        <v>240.42885372954416</v>
      </c>
      <c r="AB43">
        <f t="shared" ca="1" si="98"/>
        <v>236.55264817547146</v>
      </c>
      <c r="AC43">
        <f t="shared" ca="1" si="99"/>
        <v>238.87363954893135</v>
      </c>
      <c r="AD43">
        <f t="shared" ca="1" si="100"/>
        <v>234.10377266335598</v>
      </c>
      <c r="AE43">
        <f t="shared" ca="1" si="40"/>
        <v>234.99784428694375</v>
      </c>
      <c r="AF43">
        <f t="shared" ca="1" si="41"/>
        <v>236.48623335272572</v>
      </c>
      <c r="AG43">
        <f t="shared" ca="1" si="42"/>
        <v>234.80411550669544</v>
      </c>
      <c r="AH43">
        <f t="shared" ca="1" si="43"/>
        <v>236.9494034470487</v>
      </c>
      <c r="AI43">
        <f t="shared" ca="1" si="44"/>
        <v>235.85058580354757</v>
      </c>
      <c r="AJ43">
        <f t="shared" ca="1" si="45"/>
        <v>236.68446865040619</v>
      </c>
      <c r="AK43">
        <f t="shared" ca="1" si="46"/>
        <v>239.01523006127275</v>
      </c>
      <c r="AL43">
        <f t="shared" ca="1" si="47"/>
        <v>243.04484124053428</v>
      </c>
      <c r="AM43">
        <f t="shared" ca="1" si="48"/>
        <v>240.43651295997853</v>
      </c>
      <c r="AN43">
        <f t="shared" ca="1" si="49"/>
        <v>237.71870682258148</v>
      </c>
      <c r="AO43">
        <f t="shared" ca="1" si="50"/>
        <v>235.13151945217561</v>
      </c>
      <c r="AP43">
        <f t="shared" ca="1" si="51"/>
        <v>239.93872663908135</v>
      </c>
      <c r="AQ43">
        <f t="shared" ca="1" si="52"/>
        <v>242.80385344945324</v>
      </c>
      <c r="AR43">
        <f t="shared" ca="1" si="53"/>
        <v>240.5720825613848</v>
      </c>
      <c r="AS43">
        <f t="shared" ca="1" si="54"/>
        <v>240.6400826535056</v>
      </c>
      <c r="AT43">
        <f t="shared" ca="1" si="55"/>
        <v>240.45259374296927</v>
      </c>
      <c r="AU43">
        <f t="shared" ca="1" si="56"/>
        <v>241.80609218202588</v>
      </c>
      <c r="AV43">
        <f t="shared" ca="1" si="57"/>
        <v>236.80733116368648</v>
      </c>
      <c r="AW43">
        <f t="shared" ca="1" si="58"/>
        <v>237.13242142879676</v>
      </c>
      <c r="AX43">
        <f t="shared" ca="1" si="59"/>
        <v>238.90268190277382</v>
      </c>
      <c r="AY43">
        <f t="shared" ca="1" si="60"/>
        <v>243.59304566734932</v>
      </c>
      <c r="AZ43">
        <f t="shared" ca="1" si="61"/>
        <v>243.79238206324695</v>
      </c>
      <c r="BA43">
        <f t="shared" ca="1" si="62"/>
        <v>249.87610422023494</v>
      </c>
      <c r="BB43">
        <f t="shared" ca="1" si="63"/>
        <v>244.83324357172026</v>
      </c>
      <c r="BC43">
        <f t="shared" ca="1" si="64"/>
        <v>248.11855610717447</v>
      </c>
      <c r="BD43">
        <f t="shared" ca="1" si="65"/>
        <v>241.64804425593519</v>
      </c>
      <c r="BE43">
        <f t="shared" ca="1" si="66"/>
        <v>243.15267401238648</v>
      </c>
      <c r="BF43">
        <f t="shared" ca="1" si="67"/>
        <v>241.90011447177429</v>
      </c>
      <c r="BG43">
        <f t="shared" ca="1" si="68"/>
        <v>246.42057425174141</v>
      </c>
      <c r="BH43">
        <f t="shared" ca="1" si="69"/>
        <v>245.19207242018069</v>
      </c>
      <c r="BI43">
        <f t="shared" ca="1" si="70"/>
        <v>250.41523872444853</v>
      </c>
      <c r="BJ43">
        <f t="shared" ca="1" si="71"/>
        <v>255.68035287969576</v>
      </c>
      <c r="BK43">
        <f t="shared" ca="1" si="72"/>
        <v>257.11857645782828</v>
      </c>
      <c r="BL43">
        <f t="shared" ca="1" si="73"/>
        <v>262.70906793311588</v>
      </c>
      <c r="BM43">
        <f t="shared" ca="1" si="74"/>
        <v>258.09859372295267</v>
      </c>
      <c r="BN43" s="22">
        <f t="shared" ca="1" si="101"/>
        <v>58.098593722952671</v>
      </c>
      <c r="BO43" s="22">
        <f t="shared" ca="1" si="102"/>
        <v>57.508178554915688</v>
      </c>
    </row>
    <row r="44" spans="5:67" x14ac:dyDescent="0.35">
      <c r="E44">
        <f t="shared" si="38"/>
        <v>223.19</v>
      </c>
      <c r="F44">
        <f t="shared" ca="1" si="76"/>
        <v>226.74873232373554</v>
      </c>
      <c r="G44">
        <f t="shared" ca="1" si="77"/>
        <v>228.03054351866447</v>
      </c>
      <c r="H44">
        <f t="shared" ca="1" si="78"/>
        <v>231.05678184646678</v>
      </c>
      <c r="I44">
        <f t="shared" ca="1" si="79"/>
        <v>239.3685915700224</v>
      </c>
      <c r="J44">
        <f t="shared" ca="1" si="80"/>
        <v>240.54795050360386</v>
      </c>
      <c r="K44">
        <f t="shared" ca="1" si="81"/>
        <v>233.58090636792861</v>
      </c>
      <c r="L44">
        <f t="shared" ca="1" si="82"/>
        <v>229.9906071556546</v>
      </c>
      <c r="M44">
        <f t="shared" ca="1" si="83"/>
        <v>230.05558402200373</v>
      </c>
      <c r="N44">
        <f t="shared" ca="1" si="84"/>
        <v>232.77176227228813</v>
      </c>
      <c r="O44">
        <f t="shared" ca="1" si="85"/>
        <v>231.45956056513384</v>
      </c>
      <c r="P44">
        <f t="shared" ca="1" si="86"/>
        <v>228.38335612443234</v>
      </c>
      <c r="Q44">
        <f t="shared" ca="1" si="87"/>
        <v>231.10003161103378</v>
      </c>
      <c r="R44">
        <f t="shared" ca="1" si="88"/>
        <v>232.30642619409022</v>
      </c>
      <c r="S44">
        <f t="shared" ca="1" si="89"/>
        <v>232.06647052676539</v>
      </c>
      <c r="T44">
        <f t="shared" ca="1" si="90"/>
        <v>231.16223686345251</v>
      </c>
      <c r="U44">
        <f t="shared" ca="1" si="91"/>
        <v>239.20086731132821</v>
      </c>
      <c r="V44">
        <f t="shared" ca="1" si="92"/>
        <v>237.98558257780917</v>
      </c>
      <c r="W44">
        <f t="shared" ca="1" si="93"/>
        <v>238.49878083634161</v>
      </c>
      <c r="X44">
        <f t="shared" ca="1" si="94"/>
        <v>237.68150590890519</v>
      </c>
      <c r="Y44">
        <f t="shared" ca="1" si="95"/>
        <v>239.98650730070025</v>
      </c>
      <c r="Z44">
        <f t="shared" ca="1" si="96"/>
        <v>241.83699657134511</v>
      </c>
      <c r="AA44">
        <f t="shared" ca="1" si="97"/>
        <v>242.87995122642968</v>
      </c>
      <c r="AB44">
        <f t="shared" ca="1" si="98"/>
        <v>241.92602817053884</v>
      </c>
      <c r="AC44">
        <f t="shared" ca="1" si="99"/>
        <v>237.82899429692915</v>
      </c>
      <c r="AD44">
        <f t="shared" ca="1" si="100"/>
        <v>237.15498515648105</v>
      </c>
      <c r="AE44">
        <f t="shared" ca="1" si="40"/>
        <v>225.95914498891491</v>
      </c>
      <c r="AF44">
        <f t="shared" ca="1" si="41"/>
        <v>225.8940042219071</v>
      </c>
      <c r="AG44">
        <f t="shared" ca="1" si="42"/>
        <v>226.8002507798781</v>
      </c>
      <c r="AH44">
        <f t="shared" ca="1" si="43"/>
        <v>227.17271320047467</v>
      </c>
      <c r="AI44">
        <f t="shared" ca="1" si="44"/>
        <v>227.5527248616047</v>
      </c>
      <c r="AJ44">
        <f t="shared" ca="1" si="45"/>
        <v>234.70857676093908</v>
      </c>
      <c r="AK44">
        <f t="shared" ca="1" si="46"/>
        <v>237.90673040667829</v>
      </c>
      <c r="AL44">
        <f t="shared" ca="1" si="47"/>
        <v>232.6775740790392</v>
      </c>
      <c r="AM44">
        <f t="shared" ca="1" si="48"/>
        <v>235.35786483830006</v>
      </c>
      <c r="AN44">
        <f t="shared" ca="1" si="49"/>
        <v>235.28414572906971</v>
      </c>
      <c r="AO44">
        <f t="shared" ca="1" si="50"/>
        <v>228.65440693789193</v>
      </c>
      <c r="AP44">
        <f t="shared" ca="1" si="51"/>
        <v>229.25139352838045</v>
      </c>
      <c r="AQ44">
        <f t="shared" ca="1" si="52"/>
        <v>234.50165461170963</v>
      </c>
      <c r="AR44">
        <f t="shared" ca="1" si="53"/>
        <v>232.23484971774886</v>
      </c>
      <c r="AS44">
        <f t="shared" ca="1" si="54"/>
        <v>233.47568927775802</v>
      </c>
      <c r="AT44">
        <f t="shared" ca="1" si="55"/>
        <v>224.72512211979313</v>
      </c>
      <c r="AU44">
        <f t="shared" ca="1" si="56"/>
        <v>220.78865527232963</v>
      </c>
      <c r="AV44">
        <f t="shared" ca="1" si="57"/>
        <v>217.22667861399543</v>
      </c>
      <c r="AW44">
        <f t="shared" ca="1" si="58"/>
        <v>213.34124324287814</v>
      </c>
      <c r="AX44">
        <f t="shared" ca="1" si="59"/>
        <v>212.20245961469638</v>
      </c>
      <c r="AY44">
        <f t="shared" ca="1" si="60"/>
        <v>214.00125740222609</v>
      </c>
      <c r="AZ44">
        <f t="shared" ca="1" si="61"/>
        <v>215.13323691749756</v>
      </c>
      <c r="BA44">
        <f t="shared" ca="1" si="62"/>
        <v>216.71715926985286</v>
      </c>
      <c r="BB44">
        <f t="shared" ca="1" si="63"/>
        <v>216.60740831187994</v>
      </c>
      <c r="BC44">
        <f t="shared" ca="1" si="64"/>
        <v>218.70104832309255</v>
      </c>
      <c r="BD44">
        <f t="shared" ca="1" si="65"/>
        <v>214.39700406876096</v>
      </c>
      <c r="BE44">
        <f t="shared" ca="1" si="66"/>
        <v>206.59628350706569</v>
      </c>
      <c r="BF44">
        <f t="shared" ca="1" si="67"/>
        <v>201.69970533919377</v>
      </c>
      <c r="BG44">
        <f t="shared" ca="1" si="68"/>
        <v>195.76609758541983</v>
      </c>
      <c r="BH44">
        <f t="shared" ca="1" si="69"/>
        <v>194.41176145336522</v>
      </c>
      <c r="BI44">
        <f t="shared" ca="1" si="70"/>
        <v>193.2559868601648</v>
      </c>
      <c r="BJ44">
        <f t="shared" ca="1" si="71"/>
        <v>194.78179149174213</v>
      </c>
      <c r="BK44">
        <f t="shared" ca="1" si="72"/>
        <v>192.82526522892269</v>
      </c>
      <c r="BL44">
        <f t="shared" ca="1" si="73"/>
        <v>193.84963693568994</v>
      </c>
      <c r="BM44">
        <f t="shared" ca="1" si="74"/>
        <v>190.56498509643706</v>
      </c>
      <c r="BN44" s="22">
        <f t="shared" ca="1" si="101"/>
        <v>0</v>
      </c>
      <c r="BO44" s="22">
        <f t="shared" ca="1" si="102"/>
        <v>0</v>
      </c>
    </row>
    <row r="45" spans="5:67" x14ac:dyDescent="0.35">
      <c r="E45">
        <f t="shared" si="38"/>
        <v>223.19</v>
      </c>
      <c r="F45">
        <f t="shared" ca="1" si="76"/>
        <v>223.33779657323072</v>
      </c>
      <c r="G45">
        <f t="shared" ca="1" si="77"/>
        <v>222.06407547800171</v>
      </c>
      <c r="H45">
        <f t="shared" ca="1" si="78"/>
        <v>227.7311173885293</v>
      </c>
      <c r="I45">
        <f t="shared" ca="1" si="79"/>
        <v>227.13734215247783</v>
      </c>
      <c r="J45">
        <f t="shared" ca="1" si="80"/>
        <v>225.87535843887801</v>
      </c>
      <c r="K45">
        <f t="shared" ca="1" si="81"/>
        <v>226.8215914799641</v>
      </c>
      <c r="L45">
        <f t="shared" ca="1" si="82"/>
        <v>224.07333079820035</v>
      </c>
      <c r="M45">
        <f t="shared" ca="1" si="83"/>
        <v>222.66220131974731</v>
      </c>
      <c r="N45">
        <f t="shared" ca="1" si="84"/>
        <v>217.26942228113458</v>
      </c>
      <c r="O45">
        <f t="shared" ca="1" si="85"/>
        <v>218.7520266728234</v>
      </c>
      <c r="P45">
        <f t="shared" ca="1" si="86"/>
        <v>218.8805503361537</v>
      </c>
      <c r="Q45">
        <f t="shared" ca="1" si="87"/>
        <v>220.37668641439464</v>
      </c>
      <c r="R45">
        <f t="shared" ca="1" si="88"/>
        <v>222.26228621778498</v>
      </c>
      <c r="S45">
        <f t="shared" ca="1" si="89"/>
        <v>221.64268191613266</v>
      </c>
      <c r="T45">
        <f t="shared" ca="1" si="90"/>
        <v>218.6360154331627</v>
      </c>
      <c r="U45">
        <f t="shared" ca="1" si="91"/>
        <v>220.24343273557724</v>
      </c>
      <c r="V45">
        <f t="shared" ca="1" si="92"/>
        <v>219.53032097195583</v>
      </c>
      <c r="W45">
        <f t="shared" ca="1" si="93"/>
        <v>218.75225847192937</v>
      </c>
      <c r="X45">
        <f t="shared" ca="1" si="94"/>
        <v>226.83072881704385</v>
      </c>
      <c r="Y45">
        <f t="shared" ca="1" si="95"/>
        <v>225.58795316166498</v>
      </c>
      <c r="Z45">
        <f t="shared" ca="1" si="96"/>
        <v>223.76071555712795</v>
      </c>
      <c r="AA45">
        <f t="shared" ca="1" si="97"/>
        <v>223.22774644989161</v>
      </c>
      <c r="AB45">
        <f t="shared" ca="1" si="98"/>
        <v>226.49876139106783</v>
      </c>
      <c r="AC45">
        <f t="shared" ca="1" si="99"/>
        <v>224.43500058662497</v>
      </c>
      <c r="AD45">
        <f t="shared" ca="1" si="100"/>
        <v>221.43311587893035</v>
      </c>
      <c r="AE45">
        <f t="shared" ca="1" si="40"/>
        <v>224.13267627496967</v>
      </c>
      <c r="AF45">
        <f t="shared" ca="1" si="41"/>
        <v>224.44737724542503</v>
      </c>
      <c r="AG45">
        <f t="shared" ca="1" si="42"/>
        <v>221.22799228572885</v>
      </c>
      <c r="AH45">
        <f t="shared" ca="1" si="43"/>
        <v>221.83231956825463</v>
      </c>
      <c r="AI45">
        <f t="shared" ca="1" si="44"/>
        <v>221.64267680681735</v>
      </c>
      <c r="AJ45">
        <f t="shared" ca="1" si="45"/>
        <v>219.32895871100382</v>
      </c>
      <c r="AK45">
        <f t="shared" ca="1" si="46"/>
        <v>217.76848971857891</v>
      </c>
      <c r="AL45">
        <f t="shared" ca="1" si="47"/>
        <v>218.04119401868317</v>
      </c>
      <c r="AM45">
        <f t="shared" ca="1" si="48"/>
        <v>211.96971143062635</v>
      </c>
      <c r="AN45">
        <f t="shared" ca="1" si="49"/>
        <v>215.62398046284906</v>
      </c>
      <c r="AO45">
        <f t="shared" ca="1" si="50"/>
        <v>215.38855714426356</v>
      </c>
      <c r="AP45">
        <f t="shared" ca="1" si="51"/>
        <v>214.73224002715497</v>
      </c>
      <c r="AQ45">
        <f t="shared" ca="1" si="52"/>
        <v>219.77730753809018</v>
      </c>
      <c r="AR45">
        <f t="shared" ca="1" si="53"/>
        <v>221.24261155839557</v>
      </c>
      <c r="AS45">
        <f t="shared" ca="1" si="54"/>
        <v>214.3889856353901</v>
      </c>
      <c r="AT45">
        <f t="shared" ca="1" si="55"/>
        <v>216.8043144462562</v>
      </c>
      <c r="AU45">
        <f t="shared" ca="1" si="56"/>
        <v>217.16205950215661</v>
      </c>
      <c r="AV45">
        <f t="shared" ca="1" si="57"/>
        <v>216.45174612810627</v>
      </c>
      <c r="AW45">
        <f t="shared" ca="1" si="58"/>
        <v>221.14423406578507</v>
      </c>
      <c r="AX45">
        <f t="shared" ca="1" si="59"/>
        <v>213.33788905084211</v>
      </c>
      <c r="AY45">
        <f t="shared" ca="1" si="60"/>
        <v>214.62703171952933</v>
      </c>
      <c r="AZ45">
        <f t="shared" ca="1" si="61"/>
        <v>220.19184533946577</v>
      </c>
      <c r="BA45">
        <f t="shared" ca="1" si="62"/>
        <v>216.81738700915918</v>
      </c>
      <c r="BB45">
        <f t="shared" ca="1" si="63"/>
        <v>218.57080622012867</v>
      </c>
      <c r="BC45">
        <f t="shared" ca="1" si="64"/>
        <v>215.61614793115336</v>
      </c>
      <c r="BD45">
        <f t="shared" ca="1" si="65"/>
        <v>221.15517809031354</v>
      </c>
      <c r="BE45">
        <f t="shared" ca="1" si="66"/>
        <v>219.10140051822779</v>
      </c>
      <c r="BF45">
        <f t="shared" ca="1" si="67"/>
        <v>217.60947273883696</v>
      </c>
      <c r="BG45">
        <f t="shared" ca="1" si="68"/>
        <v>220.99495083063908</v>
      </c>
      <c r="BH45">
        <f t="shared" ca="1" si="69"/>
        <v>229.65525218553083</v>
      </c>
      <c r="BI45">
        <f t="shared" ca="1" si="70"/>
        <v>232.66787353911295</v>
      </c>
      <c r="BJ45">
        <f t="shared" ca="1" si="71"/>
        <v>234.71358787572578</v>
      </c>
      <c r="BK45">
        <f t="shared" ca="1" si="72"/>
        <v>233.99237310139716</v>
      </c>
      <c r="BL45">
        <f t="shared" ca="1" si="73"/>
        <v>235.05053726905047</v>
      </c>
      <c r="BM45">
        <f t="shared" ca="1" si="74"/>
        <v>230.97693338246793</v>
      </c>
      <c r="BN45" s="22">
        <f t="shared" ca="1" si="101"/>
        <v>30.976933382467934</v>
      </c>
      <c r="BO45" s="22">
        <f t="shared" ca="1" si="102"/>
        <v>30.662136583504196</v>
      </c>
    </row>
    <row r="46" spans="5:67" x14ac:dyDescent="0.35">
      <c r="E46">
        <f t="shared" si="38"/>
        <v>223.19</v>
      </c>
      <c r="F46">
        <f t="shared" ca="1" si="76"/>
        <v>225.13454072747211</v>
      </c>
      <c r="G46">
        <f t="shared" ca="1" si="77"/>
        <v>219.86533656838304</v>
      </c>
      <c r="H46">
        <f t="shared" ca="1" si="78"/>
        <v>221.20251148790155</v>
      </c>
      <c r="I46">
        <f t="shared" ca="1" si="79"/>
        <v>223.37966403222995</v>
      </c>
      <c r="J46">
        <f t="shared" ca="1" si="80"/>
        <v>221.45064383657228</v>
      </c>
      <c r="K46">
        <f t="shared" ca="1" si="81"/>
        <v>219.89040648077963</v>
      </c>
      <c r="L46">
        <f t="shared" ca="1" si="82"/>
        <v>220.52449821232383</v>
      </c>
      <c r="M46">
        <f t="shared" ca="1" si="83"/>
        <v>223.93370288299195</v>
      </c>
      <c r="N46">
        <f t="shared" ca="1" si="84"/>
        <v>223.26855427205524</v>
      </c>
      <c r="O46">
        <f t="shared" ca="1" si="85"/>
        <v>218.86378518913483</v>
      </c>
      <c r="P46">
        <f t="shared" ca="1" si="86"/>
        <v>212.40820948973067</v>
      </c>
      <c r="Q46">
        <f t="shared" ca="1" si="87"/>
        <v>214.652333339222</v>
      </c>
      <c r="R46">
        <f t="shared" ca="1" si="88"/>
        <v>219.64024396419552</v>
      </c>
      <c r="S46">
        <f t="shared" ca="1" si="89"/>
        <v>222.23061950234131</v>
      </c>
      <c r="T46">
        <f t="shared" ca="1" si="90"/>
        <v>222.52530647846831</v>
      </c>
      <c r="U46">
        <f t="shared" ca="1" si="91"/>
        <v>220.36522938976353</v>
      </c>
      <c r="V46">
        <f t="shared" ca="1" si="92"/>
        <v>223.52470149453833</v>
      </c>
      <c r="W46">
        <f t="shared" ca="1" si="93"/>
        <v>222.58249109875283</v>
      </c>
      <c r="X46">
        <f t="shared" ca="1" si="94"/>
        <v>217.89572976236769</v>
      </c>
      <c r="Y46">
        <f t="shared" ca="1" si="95"/>
        <v>218.21068666036913</v>
      </c>
      <c r="Z46">
        <f t="shared" ca="1" si="96"/>
        <v>214.53370608081636</v>
      </c>
      <c r="AA46">
        <f t="shared" ca="1" si="97"/>
        <v>214.70164600494007</v>
      </c>
      <c r="AB46">
        <f t="shared" ca="1" si="98"/>
        <v>215.78635476124464</v>
      </c>
      <c r="AC46">
        <f t="shared" ca="1" si="99"/>
        <v>217.37047567399068</v>
      </c>
      <c r="AD46">
        <f t="shared" ca="1" si="100"/>
        <v>216.40456986201605</v>
      </c>
      <c r="AE46">
        <f t="shared" ca="1" si="40"/>
        <v>217.33918953952559</v>
      </c>
      <c r="AF46">
        <f t="shared" ca="1" si="41"/>
        <v>223.42822124748412</v>
      </c>
      <c r="AG46">
        <f t="shared" ca="1" si="42"/>
        <v>222.0921595739074</v>
      </c>
      <c r="AH46">
        <f t="shared" ca="1" si="43"/>
        <v>224.06419276789401</v>
      </c>
      <c r="AI46">
        <f t="shared" ca="1" si="44"/>
        <v>225.97458965185339</v>
      </c>
      <c r="AJ46">
        <f t="shared" ca="1" si="45"/>
        <v>222.05896199449958</v>
      </c>
      <c r="AK46">
        <f t="shared" ca="1" si="46"/>
        <v>222.17953517867807</v>
      </c>
      <c r="AL46">
        <f t="shared" ca="1" si="47"/>
        <v>218.80405505373457</v>
      </c>
      <c r="AM46">
        <f t="shared" ca="1" si="48"/>
        <v>222.19114732961427</v>
      </c>
      <c r="AN46">
        <f t="shared" ca="1" si="49"/>
        <v>219.08089350800262</v>
      </c>
      <c r="AO46">
        <f t="shared" ca="1" si="50"/>
        <v>217.68221513783169</v>
      </c>
      <c r="AP46">
        <f t="shared" ca="1" si="51"/>
        <v>217.84901795690283</v>
      </c>
      <c r="AQ46">
        <f t="shared" ca="1" si="52"/>
        <v>217.83272073747111</v>
      </c>
      <c r="AR46">
        <f t="shared" ca="1" si="53"/>
        <v>221.80351265724204</v>
      </c>
      <c r="AS46">
        <f t="shared" ca="1" si="54"/>
        <v>221.44425961086665</v>
      </c>
      <c r="AT46">
        <f t="shared" ca="1" si="55"/>
        <v>218.06307222366198</v>
      </c>
      <c r="AU46">
        <f t="shared" ca="1" si="56"/>
        <v>217.52085158542505</v>
      </c>
      <c r="AV46">
        <f t="shared" ca="1" si="57"/>
        <v>219.93727812990366</v>
      </c>
      <c r="AW46">
        <f t="shared" ca="1" si="58"/>
        <v>222.74000816634131</v>
      </c>
      <c r="AX46">
        <f t="shared" ca="1" si="59"/>
        <v>225.38670949861688</v>
      </c>
      <c r="AY46">
        <f t="shared" ca="1" si="60"/>
        <v>230.31181573741463</v>
      </c>
      <c r="AZ46">
        <f t="shared" ca="1" si="61"/>
        <v>235.9770811208372</v>
      </c>
      <c r="BA46">
        <f t="shared" ca="1" si="62"/>
        <v>236.36777487692621</v>
      </c>
      <c r="BB46">
        <f t="shared" ca="1" si="63"/>
        <v>239.77841165707022</v>
      </c>
      <c r="BC46">
        <f t="shared" ca="1" si="64"/>
        <v>243.12035492432278</v>
      </c>
      <c r="BD46">
        <f t="shared" ca="1" si="65"/>
        <v>246.91752455747871</v>
      </c>
      <c r="BE46">
        <f t="shared" ca="1" si="66"/>
        <v>246.4596411301479</v>
      </c>
      <c r="BF46">
        <f t="shared" ca="1" si="67"/>
        <v>243.03151414656804</v>
      </c>
      <c r="BG46">
        <f t="shared" ca="1" si="68"/>
        <v>237.08648359734281</v>
      </c>
      <c r="BH46">
        <f t="shared" ca="1" si="69"/>
        <v>239.6754886638042</v>
      </c>
      <c r="BI46">
        <f t="shared" ca="1" si="70"/>
        <v>234.37854324513248</v>
      </c>
      <c r="BJ46">
        <f t="shared" ca="1" si="71"/>
        <v>231.4568969649402</v>
      </c>
      <c r="BK46">
        <f t="shared" ca="1" si="72"/>
        <v>228.1291174558385</v>
      </c>
      <c r="BL46">
        <f t="shared" ca="1" si="73"/>
        <v>226.9360680123882</v>
      </c>
      <c r="BM46">
        <f t="shared" ca="1" si="74"/>
        <v>224.13098324610255</v>
      </c>
      <c r="BN46" s="22">
        <f t="shared" ca="1" si="101"/>
        <v>24.130983246102545</v>
      </c>
      <c r="BO46" s="22">
        <f t="shared" ca="1" si="102"/>
        <v>23.885757026065541</v>
      </c>
    </row>
    <row r="47" spans="5:67" x14ac:dyDescent="0.35">
      <c r="E47">
        <f t="shared" si="38"/>
        <v>223.19</v>
      </c>
      <c r="F47">
        <f t="shared" ca="1" si="76"/>
        <v>229.88521821019251</v>
      </c>
      <c r="G47">
        <f t="shared" ca="1" si="77"/>
        <v>227.2078635436541</v>
      </c>
      <c r="H47">
        <f t="shared" ca="1" si="78"/>
        <v>227.75144558053969</v>
      </c>
      <c r="I47">
        <f t="shared" ca="1" si="79"/>
        <v>234.10036631302742</v>
      </c>
      <c r="J47">
        <f t="shared" ca="1" si="80"/>
        <v>232.02367405016395</v>
      </c>
      <c r="K47">
        <f t="shared" ca="1" si="81"/>
        <v>223.6367372596132</v>
      </c>
      <c r="L47">
        <f t="shared" ca="1" si="82"/>
        <v>228.63422709321645</v>
      </c>
      <c r="M47">
        <f t="shared" ca="1" si="83"/>
        <v>225.60112737519114</v>
      </c>
      <c r="N47">
        <f t="shared" ca="1" si="84"/>
        <v>222.04548472273058</v>
      </c>
      <c r="O47">
        <f t="shared" ca="1" si="85"/>
        <v>223.39472091314704</v>
      </c>
      <c r="P47">
        <f t="shared" ca="1" si="86"/>
        <v>227.97205620154415</v>
      </c>
      <c r="Q47">
        <f t="shared" ca="1" si="87"/>
        <v>233.4432608984782</v>
      </c>
      <c r="R47">
        <f t="shared" ca="1" si="88"/>
        <v>236.72317644032015</v>
      </c>
      <c r="S47">
        <f t="shared" ca="1" si="89"/>
        <v>243.91768206083475</v>
      </c>
      <c r="T47">
        <f t="shared" ca="1" si="90"/>
        <v>251.86396610551731</v>
      </c>
      <c r="U47">
        <f t="shared" ca="1" si="91"/>
        <v>253.30956583609742</v>
      </c>
      <c r="V47">
        <f t="shared" ca="1" si="92"/>
        <v>254.08095031601727</v>
      </c>
      <c r="W47">
        <f t="shared" ca="1" si="93"/>
        <v>257.66067158691953</v>
      </c>
      <c r="X47">
        <f t="shared" ca="1" si="94"/>
        <v>262.7348686724236</v>
      </c>
      <c r="Y47">
        <f t="shared" ca="1" si="95"/>
        <v>258.10923519802697</v>
      </c>
      <c r="Z47">
        <f t="shared" ca="1" si="96"/>
        <v>260.6229245093291</v>
      </c>
      <c r="AA47">
        <f t="shared" ca="1" si="97"/>
        <v>263.69486895965719</v>
      </c>
      <c r="AB47">
        <f t="shared" ca="1" si="98"/>
        <v>266.42598920886599</v>
      </c>
      <c r="AC47">
        <f t="shared" ca="1" si="99"/>
        <v>271.1083662523813</v>
      </c>
      <c r="AD47">
        <f t="shared" ca="1" si="100"/>
        <v>265.44668880611653</v>
      </c>
      <c r="AE47">
        <f t="shared" ca="1" si="40"/>
        <v>264.56473223270626</v>
      </c>
      <c r="AF47">
        <f t="shared" ca="1" si="41"/>
        <v>264.45443070522771</v>
      </c>
      <c r="AG47">
        <f t="shared" ca="1" si="42"/>
        <v>265.07107346311273</v>
      </c>
      <c r="AH47">
        <f t="shared" ca="1" si="43"/>
        <v>265.69211804118174</v>
      </c>
      <c r="AI47">
        <f t="shared" ca="1" si="44"/>
        <v>263.5784084050382</v>
      </c>
      <c r="AJ47">
        <f t="shared" ca="1" si="45"/>
        <v>266.48493383382458</v>
      </c>
      <c r="AK47">
        <f t="shared" ca="1" si="46"/>
        <v>270.78749712650409</v>
      </c>
      <c r="AL47">
        <f t="shared" ca="1" si="47"/>
        <v>277.69556017837192</v>
      </c>
      <c r="AM47">
        <f t="shared" ca="1" si="48"/>
        <v>280.72131997075553</v>
      </c>
      <c r="AN47">
        <f t="shared" ca="1" si="49"/>
        <v>277.35514066421786</v>
      </c>
      <c r="AO47">
        <f t="shared" ca="1" si="50"/>
        <v>278.27270798307183</v>
      </c>
      <c r="AP47">
        <f t="shared" ca="1" si="51"/>
        <v>276.96230495513788</v>
      </c>
      <c r="AQ47">
        <f t="shared" ca="1" si="52"/>
        <v>279.60099001185898</v>
      </c>
      <c r="AR47">
        <f t="shared" ca="1" si="53"/>
        <v>277.95198698273867</v>
      </c>
      <c r="AS47">
        <f t="shared" ca="1" si="54"/>
        <v>276.14988443363808</v>
      </c>
      <c r="AT47">
        <f t="shared" ca="1" si="55"/>
        <v>273.41262241591397</v>
      </c>
      <c r="AU47">
        <f t="shared" ca="1" si="56"/>
        <v>273.45118307179649</v>
      </c>
      <c r="AV47">
        <f t="shared" ca="1" si="57"/>
        <v>272.33795488250956</v>
      </c>
      <c r="AW47">
        <f t="shared" ca="1" si="58"/>
        <v>279.03122479174323</v>
      </c>
      <c r="AX47">
        <f t="shared" ca="1" si="59"/>
        <v>280.4566936682665</v>
      </c>
      <c r="AY47">
        <f t="shared" ca="1" si="60"/>
        <v>279.69262155783923</v>
      </c>
      <c r="AZ47">
        <f t="shared" ca="1" si="61"/>
        <v>278.6121797308557</v>
      </c>
      <c r="BA47">
        <f t="shared" ca="1" si="62"/>
        <v>279.74836133891307</v>
      </c>
      <c r="BB47">
        <f t="shared" ca="1" si="63"/>
        <v>279.34202864493801</v>
      </c>
      <c r="BC47">
        <f t="shared" ca="1" si="64"/>
        <v>275.74611343392968</v>
      </c>
      <c r="BD47">
        <f t="shared" ca="1" si="65"/>
        <v>278.37601111146938</v>
      </c>
      <c r="BE47">
        <f t="shared" ca="1" si="66"/>
        <v>269.25462836678412</v>
      </c>
      <c r="BF47">
        <f t="shared" ca="1" si="67"/>
        <v>271.87150223688002</v>
      </c>
      <c r="BG47">
        <f t="shared" ca="1" si="68"/>
        <v>267.13178126212659</v>
      </c>
      <c r="BH47">
        <f t="shared" ca="1" si="69"/>
        <v>270.63467952473803</v>
      </c>
      <c r="BI47">
        <f t="shared" ca="1" si="70"/>
        <v>268.39588221599172</v>
      </c>
      <c r="BJ47">
        <f t="shared" ca="1" si="71"/>
        <v>268.66927186652873</v>
      </c>
      <c r="BK47">
        <f t="shared" ca="1" si="72"/>
        <v>262.42464084912854</v>
      </c>
      <c r="BL47">
        <f t="shared" ca="1" si="73"/>
        <v>258.93802226364062</v>
      </c>
      <c r="BM47">
        <f t="shared" ca="1" si="74"/>
        <v>256.13853026185939</v>
      </c>
      <c r="BN47" s="22">
        <f t="shared" ca="1" si="101"/>
        <v>56.138530261859387</v>
      </c>
      <c r="BO47" s="22">
        <f t="shared" ca="1" si="102"/>
        <v>55.568033840965633</v>
      </c>
    </row>
    <row r="48" spans="5:67" x14ac:dyDescent="0.35">
      <c r="E48">
        <f t="shared" si="38"/>
        <v>223.19</v>
      </c>
      <c r="F48">
        <f t="shared" ca="1" si="76"/>
        <v>223.29513206744593</v>
      </c>
      <c r="G48">
        <f t="shared" ca="1" si="77"/>
        <v>221.28397061755092</v>
      </c>
      <c r="H48">
        <f t="shared" ca="1" si="78"/>
        <v>222.42072606398281</v>
      </c>
      <c r="I48">
        <f t="shared" ca="1" si="79"/>
        <v>227.70463409773086</v>
      </c>
      <c r="J48">
        <f t="shared" ca="1" si="80"/>
        <v>226.87336125498993</v>
      </c>
      <c r="K48">
        <f t="shared" ca="1" si="81"/>
        <v>232.53423749175312</v>
      </c>
      <c r="L48">
        <f t="shared" ca="1" si="82"/>
        <v>234.60790550555691</v>
      </c>
      <c r="M48">
        <f t="shared" ca="1" si="83"/>
        <v>237.74698396414152</v>
      </c>
      <c r="N48">
        <f t="shared" ca="1" si="84"/>
        <v>237.0144388991678</v>
      </c>
      <c r="O48">
        <f t="shared" ca="1" si="85"/>
        <v>240.85599964705654</v>
      </c>
      <c r="P48">
        <f t="shared" ca="1" si="86"/>
        <v>244.55653528172766</v>
      </c>
      <c r="Q48">
        <f t="shared" ca="1" si="87"/>
        <v>243.99357506350805</v>
      </c>
      <c r="R48">
        <f t="shared" ca="1" si="88"/>
        <v>246.73332599926414</v>
      </c>
      <c r="S48">
        <f t="shared" ca="1" si="89"/>
        <v>238.23865293201854</v>
      </c>
      <c r="T48">
        <f t="shared" ca="1" si="90"/>
        <v>235.38602579474664</v>
      </c>
      <c r="U48">
        <f t="shared" ca="1" si="91"/>
        <v>231.3407680736172</v>
      </c>
      <c r="V48">
        <f t="shared" ca="1" si="92"/>
        <v>233.96612773374849</v>
      </c>
      <c r="W48">
        <f t="shared" ca="1" si="93"/>
        <v>234.73398340084771</v>
      </c>
      <c r="X48">
        <f t="shared" ca="1" si="94"/>
        <v>231.38583797222239</v>
      </c>
      <c r="Y48">
        <f t="shared" ca="1" si="95"/>
        <v>229.56483624140245</v>
      </c>
      <c r="Z48">
        <f t="shared" ca="1" si="96"/>
        <v>226.53672664200761</v>
      </c>
      <c r="AA48">
        <f t="shared" ca="1" si="97"/>
        <v>226.02107041025835</v>
      </c>
      <c r="AB48">
        <f t="shared" ca="1" si="98"/>
        <v>223.58048393141857</v>
      </c>
      <c r="AC48">
        <f t="shared" ca="1" si="99"/>
        <v>223.97123265576423</v>
      </c>
      <c r="AD48">
        <f t="shared" ca="1" si="100"/>
        <v>221.59690541280466</v>
      </c>
      <c r="AE48">
        <f t="shared" ca="1" si="40"/>
        <v>230.43756338749725</v>
      </c>
      <c r="AF48">
        <f t="shared" ca="1" si="41"/>
        <v>229.60924283174074</v>
      </c>
      <c r="AG48">
        <f t="shared" ca="1" si="42"/>
        <v>228.67580523347561</v>
      </c>
      <c r="AH48">
        <f t="shared" ca="1" si="43"/>
        <v>228.75279425186463</v>
      </c>
      <c r="AI48">
        <f t="shared" ca="1" si="44"/>
        <v>233.49252638349756</v>
      </c>
      <c r="AJ48">
        <f t="shared" ca="1" si="45"/>
        <v>230.78970965574405</v>
      </c>
      <c r="AK48">
        <f t="shared" ca="1" si="46"/>
        <v>225.81187805350726</v>
      </c>
      <c r="AL48">
        <f t="shared" ca="1" si="47"/>
        <v>222.61289436264587</v>
      </c>
      <c r="AM48">
        <f t="shared" ca="1" si="48"/>
        <v>227.2687011265655</v>
      </c>
      <c r="AN48">
        <f t="shared" ca="1" si="49"/>
        <v>221.01951352764578</v>
      </c>
      <c r="AO48">
        <f t="shared" ca="1" si="50"/>
        <v>224.23297189740074</v>
      </c>
      <c r="AP48">
        <f t="shared" ca="1" si="51"/>
        <v>225.96772750360557</v>
      </c>
      <c r="AQ48">
        <f t="shared" ca="1" si="52"/>
        <v>227.99085258843604</v>
      </c>
      <c r="AR48">
        <f t="shared" ca="1" si="53"/>
        <v>231.99200581269534</v>
      </c>
      <c r="AS48">
        <f t="shared" ca="1" si="54"/>
        <v>234.44120893735152</v>
      </c>
      <c r="AT48">
        <f t="shared" ca="1" si="55"/>
        <v>237.23999963056821</v>
      </c>
      <c r="AU48">
        <f t="shared" ca="1" si="56"/>
        <v>236.73869024390217</v>
      </c>
      <c r="AV48">
        <f t="shared" ca="1" si="57"/>
        <v>239.32258240144458</v>
      </c>
      <c r="AW48">
        <f t="shared" ca="1" si="58"/>
        <v>236.60525221409171</v>
      </c>
      <c r="AX48">
        <f t="shared" ca="1" si="59"/>
        <v>239.29782185067978</v>
      </c>
      <c r="AY48">
        <f t="shared" ca="1" si="60"/>
        <v>234.32472061090886</v>
      </c>
      <c r="AZ48">
        <f t="shared" ca="1" si="61"/>
        <v>233.22885703424575</v>
      </c>
      <c r="BA48">
        <f t="shared" ca="1" si="62"/>
        <v>235.17256481043316</v>
      </c>
      <c r="BB48">
        <f t="shared" ca="1" si="63"/>
        <v>236.55243716201863</v>
      </c>
      <c r="BC48">
        <f t="shared" ca="1" si="64"/>
        <v>234.48061583343994</v>
      </c>
      <c r="BD48">
        <f t="shared" ca="1" si="65"/>
        <v>237.16629077330137</v>
      </c>
      <c r="BE48">
        <f t="shared" ca="1" si="66"/>
        <v>239.01007476271062</v>
      </c>
      <c r="BF48">
        <f t="shared" ca="1" si="67"/>
        <v>235.97050323412992</v>
      </c>
      <c r="BG48">
        <f t="shared" ca="1" si="68"/>
        <v>239.68534659317555</v>
      </c>
      <c r="BH48">
        <f t="shared" ca="1" si="69"/>
        <v>246.66103277693659</v>
      </c>
      <c r="BI48">
        <f t="shared" ca="1" si="70"/>
        <v>243.4416413311603</v>
      </c>
      <c r="BJ48">
        <f t="shared" ca="1" si="71"/>
        <v>240.1464849066715</v>
      </c>
      <c r="BK48">
        <f t="shared" ca="1" si="72"/>
        <v>247.05869543941105</v>
      </c>
      <c r="BL48">
        <f t="shared" ca="1" si="73"/>
        <v>239.24845633341496</v>
      </c>
      <c r="BM48">
        <f t="shared" ca="1" si="74"/>
        <v>242.07812200296723</v>
      </c>
      <c r="BN48" s="22">
        <f t="shared" ca="1" si="101"/>
        <v>42.078122002967234</v>
      </c>
      <c r="BO48" s="22">
        <f t="shared" ca="1" si="102"/>
        <v>41.650511627550387</v>
      </c>
    </row>
    <row r="49" spans="5:67" x14ac:dyDescent="0.35">
      <c r="E49">
        <f t="shared" si="38"/>
        <v>223.19</v>
      </c>
      <c r="F49">
        <f t="shared" ca="1" si="76"/>
        <v>229.348205625893</v>
      </c>
      <c r="G49">
        <f t="shared" ca="1" si="77"/>
        <v>230.2583964956934</v>
      </c>
      <c r="H49">
        <f t="shared" ca="1" si="78"/>
        <v>234.51574355769668</v>
      </c>
      <c r="I49">
        <f t="shared" ca="1" si="79"/>
        <v>232.51502430640974</v>
      </c>
      <c r="J49">
        <f t="shared" ca="1" si="80"/>
        <v>227.3994622131685</v>
      </c>
      <c r="K49">
        <f t="shared" ca="1" si="81"/>
        <v>222.34541906852186</v>
      </c>
      <c r="L49">
        <f t="shared" ca="1" si="82"/>
        <v>234.77723136109347</v>
      </c>
      <c r="M49">
        <f t="shared" ca="1" si="83"/>
        <v>234.81202450807803</v>
      </c>
      <c r="N49">
        <f t="shared" ca="1" si="84"/>
        <v>236.80112628815183</v>
      </c>
      <c r="O49">
        <f t="shared" ca="1" si="85"/>
        <v>238.93369911227791</v>
      </c>
      <c r="P49">
        <f t="shared" ca="1" si="86"/>
        <v>240.40308581365485</v>
      </c>
      <c r="Q49">
        <f t="shared" ca="1" si="87"/>
        <v>241.06611648073283</v>
      </c>
      <c r="R49">
        <f t="shared" ca="1" si="88"/>
        <v>235.27083740600435</v>
      </c>
      <c r="S49">
        <f t="shared" ca="1" si="89"/>
        <v>236.21832148537572</v>
      </c>
      <c r="T49">
        <f t="shared" ca="1" si="90"/>
        <v>241.71320908206459</v>
      </c>
      <c r="U49">
        <f t="shared" ca="1" si="91"/>
        <v>244.68052376084674</v>
      </c>
      <c r="V49">
        <f t="shared" ca="1" si="92"/>
        <v>248.07301014922294</v>
      </c>
      <c r="W49">
        <f t="shared" ca="1" si="93"/>
        <v>245.83047384986801</v>
      </c>
      <c r="X49">
        <f t="shared" ca="1" si="94"/>
        <v>242.7371455058888</v>
      </c>
      <c r="Y49">
        <f t="shared" ca="1" si="95"/>
        <v>245.23406074415121</v>
      </c>
      <c r="Z49">
        <f t="shared" ca="1" si="96"/>
        <v>246.37330010776802</v>
      </c>
      <c r="AA49">
        <f t="shared" ca="1" si="97"/>
        <v>241.76440392200763</v>
      </c>
      <c r="AB49">
        <f t="shared" ca="1" si="98"/>
        <v>241.39321258687218</v>
      </c>
      <c r="AC49">
        <f t="shared" ca="1" si="99"/>
        <v>236.45880468095717</v>
      </c>
      <c r="AD49">
        <f t="shared" ca="1" si="100"/>
        <v>229.97976966442735</v>
      </c>
      <c r="AE49">
        <f t="shared" ca="1" si="40"/>
        <v>231.24371702993409</v>
      </c>
      <c r="AF49">
        <f t="shared" ca="1" si="41"/>
        <v>241.02703577112479</v>
      </c>
      <c r="AG49">
        <f t="shared" ca="1" si="42"/>
        <v>242.7913525618317</v>
      </c>
      <c r="AH49">
        <f t="shared" ca="1" si="43"/>
        <v>247.97879812718907</v>
      </c>
      <c r="AI49">
        <f t="shared" ca="1" si="44"/>
        <v>242.4620666762448</v>
      </c>
      <c r="AJ49">
        <f t="shared" ca="1" si="45"/>
        <v>247.82012580099737</v>
      </c>
      <c r="AK49">
        <f t="shared" ca="1" si="46"/>
        <v>246.88555162884367</v>
      </c>
      <c r="AL49">
        <f t="shared" ca="1" si="47"/>
        <v>245.21181612262501</v>
      </c>
      <c r="AM49">
        <f t="shared" ca="1" si="48"/>
        <v>247.38647678423268</v>
      </c>
      <c r="AN49">
        <f t="shared" ca="1" si="49"/>
        <v>248.56559677080131</v>
      </c>
      <c r="AO49">
        <f t="shared" ca="1" si="50"/>
        <v>248.9231008261483</v>
      </c>
      <c r="AP49">
        <f t="shared" ca="1" si="51"/>
        <v>243.28564410101129</v>
      </c>
      <c r="AQ49">
        <f t="shared" ca="1" si="52"/>
        <v>242.97999698686465</v>
      </c>
      <c r="AR49">
        <f t="shared" ca="1" si="53"/>
        <v>239.47493535346834</v>
      </c>
      <c r="AS49">
        <f t="shared" ca="1" si="54"/>
        <v>236.66425993937753</v>
      </c>
      <c r="AT49">
        <f t="shared" ca="1" si="55"/>
        <v>239.04246891627375</v>
      </c>
      <c r="AU49">
        <f t="shared" ca="1" si="56"/>
        <v>243.17659167954861</v>
      </c>
      <c r="AV49">
        <f t="shared" ca="1" si="57"/>
        <v>239.21911285794201</v>
      </c>
      <c r="AW49">
        <f t="shared" ca="1" si="58"/>
        <v>240.80957898437421</v>
      </c>
      <c r="AX49">
        <f t="shared" ca="1" si="59"/>
        <v>241.29119181060889</v>
      </c>
      <c r="AY49">
        <f t="shared" ca="1" si="60"/>
        <v>242.31189484492836</v>
      </c>
      <c r="AZ49">
        <f t="shared" ca="1" si="61"/>
        <v>244.44675584859505</v>
      </c>
      <c r="BA49">
        <f t="shared" ca="1" si="62"/>
        <v>243.80212665308525</v>
      </c>
      <c r="BB49">
        <f t="shared" ca="1" si="63"/>
        <v>248.38226106009031</v>
      </c>
      <c r="BC49">
        <f t="shared" ca="1" si="64"/>
        <v>244.81765319901189</v>
      </c>
      <c r="BD49">
        <f t="shared" ca="1" si="65"/>
        <v>247.94878712908258</v>
      </c>
      <c r="BE49">
        <f t="shared" ca="1" si="66"/>
        <v>251.67163090672446</v>
      </c>
      <c r="BF49">
        <f t="shared" ca="1" si="67"/>
        <v>255.9674623493791</v>
      </c>
      <c r="BG49">
        <f t="shared" ca="1" si="68"/>
        <v>253.45428302652795</v>
      </c>
      <c r="BH49">
        <f t="shared" ca="1" si="69"/>
        <v>247.10539301644235</v>
      </c>
      <c r="BI49">
        <f t="shared" ca="1" si="70"/>
        <v>243.01266525719822</v>
      </c>
      <c r="BJ49">
        <f t="shared" ca="1" si="71"/>
        <v>244.98107441559819</v>
      </c>
      <c r="BK49">
        <f t="shared" ca="1" si="72"/>
        <v>240.25939723180016</v>
      </c>
      <c r="BL49">
        <f t="shared" ca="1" si="73"/>
        <v>242.88818415124283</v>
      </c>
      <c r="BM49">
        <f t="shared" ca="1" si="74"/>
        <v>247.53015359583782</v>
      </c>
      <c r="BN49" s="22">
        <f t="shared" ca="1" si="101"/>
        <v>47.530153595837817</v>
      </c>
      <c r="BO49" s="22">
        <f t="shared" ca="1" si="102"/>
        <v>47.047138055807224</v>
      </c>
    </row>
    <row r="50" spans="5:67" x14ac:dyDescent="0.35">
      <c r="E50">
        <f t="shared" si="38"/>
        <v>223.19</v>
      </c>
      <c r="F50">
        <f t="shared" ca="1" si="76"/>
        <v>220.5094343355689</v>
      </c>
      <c r="G50">
        <f t="shared" ca="1" si="77"/>
        <v>223.48220636822626</v>
      </c>
      <c r="H50">
        <f t="shared" ca="1" si="78"/>
        <v>221.96754696448622</v>
      </c>
      <c r="I50">
        <f t="shared" ca="1" si="79"/>
        <v>219.70313751185537</v>
      </c>
      <c r="J50">
        <f t="shared" ca="1" si="80"/>
        <v>217.8127958586349</v>
      </c>
      <c r="K50">
        <f t="shared" ca="1" si="81"/>
        <v>216.59112369913663</v>
      </c>
      <c r="L50">
        <f t="shared" ca="1" si="82"/>
        <v>214.6859690642907</v>
      </c>
      <c r="M50">
        <f t="shared" ca="1" si="83"/>
        <v>216.52056338625172</v>
      </c>
      <c r="N50">
        <f t="shared" ca="1" si="84"/>
        <v>219.06677363068005</v>
      </c>
      <c r="O50">
        <f t="shared" ca="1" si="85"/>
        <v>214.06015273224355</v>
      </c>
      <c r="P50">
        <f t="shared" ca="1" si="86"/>
        <v>214.99798267549383</v>
      </c>
      <c r="Q50">
        <f t="shared" ca="1" si="87"/>
        <v>215.62508908194823</v>
      </c>
      <c r="R50">
        <f t="shared" ca="1" si="88"/>
        <v>219.31186355934079</v>
      </c>
      <c r="S50">
        <f t="shared" ca="1" si="89"/>
        <v>221.29331459936839</v>
      </c>
      <c r="T50">
        <f t="shared" ca="1" si="90"/>
        <v>226.3827824563422</v>
      </c>
      <c r="U50">
        <f t="shared" ca="1" si="91"/>
        <v>225.84333539915932</v>
      </c>
      <c r="V50">
        <f t="shared" ca="1" si="92"/>
        <v>231.64487066402395</v>
      </c>
      <c r="W50">
        <f t="shared" ca="1" si="93"/>
        <v>225.2409589290765</v>
      </c>
      <c r="X50">
        <f t="shared" ca="1" si="94"/>
        <v>225.595781506881</v>
      </c>
      <c r="Y50">
        <f t="shared" ca="1" si="95"/>
        <v>226.65243778083013</v>
      </c>
      <c r="Z50">
        <f t="shared" ca="1" si="96"/>
        <v>228.78008464837441</v>
      </c>
      <c r="AA50">
        <f t="shared" ca="1" si="97"/>
        <v>231.65917940246385</v>
      </c>
      <c r="AB50">
        <f t="shared" ca="1" si="98"/>
        <v>234.26300368790447</v>
      </c>
      <c r="AC50">
        <f t="shared" ca="1" si="99"/>
        <v>232.03230437794485</v>
      </c>
      <c r="AD50">
        <f t="shared" ca="1" si="100"/>
        <v>228.02035640712114</v>
      </c>
      <c r="AE50">
        <f t="shared" ca="1" si="40"/>
        <v>229.40866694246128</v>
      </c>
      <c r="AF50">
        <f t="shared" ca="1" si="41"/>
        <v>233.73372946867772</v>
      </c>
      <c r="AG50">
        <f t="shared" ca="1" si="42"/>
        <v>233.471876839011</v>
      </c>
      <c r="AH50">
        <f t="shared" ca="1" si="43"/>
        <v>234.73354494192901</v>
      </c>
      <c r="AI50">
        <f t="shared" ca="1" si="44"/>
        <v>234.74336610826322</v>
      </c>
      <c r="AJ50">
        <f t="shared" ca="1" si="45"/>
        <v>233.00493608271313</v>
      </c>
      <c r="AK50">
        <f t="shared" ca="1" si="46"/>
        <v>236.44192176793018</v>
      </c>
      <c r="AL50">
        <f t="shared" ca="1" si="47"/>
        <v>233.67016170544926</v>
      </c>
      <c r="AM50">
        <f t="shared" ca="1" si="48"/>
        <v>234.38206437928204</v>
      </c>
      <c r="AN50">
        <f t="shared" ca="1" si="49"/>
        <v>238.36928709349843</v>
      </c>
      <c r="AO50">
        <f t="shared" ca="1" si="50"/>
        <v>235.46652767318577</v>
      </c>
      <c r="AP50">
        <f t="shared" ca="1" si="51"/>
        <v>236.57785570703194</v>
      </c>
      <c r="AQ50">
        <f t="shared" ca="1" si="52"/>
        <v>243.81975603687729</v>
      </c>
      <c r="AR50">
        <f t="shared" ca="1" si="53"/>
        <v>244.7205334438529</v>
      </c>
      <c r="AS50">
        <f t="shared" ca="1" si="54"/>
        <v>240.09524909042747</v>
      </c>
      <c r="AT50">
        <f t="shared" ca="1" si="55"/>
        <v>244.02776754281865</v>
      </c>
      <c r="AU50">
        <f t="shared" ca="1" si="56"/>
        <v>249.8907737251524</v>
      </c>
      <c r="AV50">
        <f t="shared" ca="1" si="57"/>
        <v>253.99526805667085</v>
      </c>
      <c r="AW50">
        <f t="shared" ca="1" si="58"/>
        <v>257.58240827422492</v>
      </c>
      <c r="AX50">
        <f t="shared" ca="1" si="59"/>
        <v>249.14886228269711</v>
      </c>
      <c r="AY50">
        <f t="shared" ca="1" si="60"/>
        <v>252.04667804481338</v>
      </c>
      <c r="AZ50">
        <f t="shared" ca="1" si="61"/>
        <v>250.75207739411454</v>
      </c>
      <c r="BA50">
        <f t="shared" ca="1" si="62"/>
        <v>249.30826477308781</v>
      </c>
      <c r="BB50">
        <f t="shared" ca="1" si="63"/>
        <v>249.03198300382348</v>
      </c>
      <c r="BC50">
        <f t="shared" ca="1" si="64"/>
        <v>247.53857831949051</v>
      </c>
      <c r="BD50">
        <f t="shared" ca="1" si="65"/>
        <v>251.64926789450178</v>
      </c>
      <c r="BE50">
        <f t="shared" ca="1" si="66"/>
        <v>252.57413805971785</v>
      </c>
      <c r="BF50">
        <f t="shared" ca="1" si="67"/>
        <v>248.42628223426468</v>
      </c>
      <c r="BG50">
        <f t="shared" ca="1" si="68"/>
        <v>248.57998979304378</v>
      </c>
      <c r="BH50">
        <f t="shared" ca="1" si="69"/>
        <v>244.64127530427089</v>
      </c>
      <c r="BI50">
        <f t="shared" ca="1" si="70"/>
        <v>244.52587254052838</v>
      </c>
      <c r="BJ50">
        <f t="shared" ca="1" si="71"/>
        <v>244.37630812478943</v>
      </c>
      <c r="BK50">
        <f t="shared" ca="1" si="72"/>
        <v>247.31762166224229</v>
      </c>
      <c r="BL50">
        <f t="shared" ca="1" si="73"/>
        <v>250.11908783621129</v>
      </c>
      <c r="BM50">
        <f t="shared" ca="1" si="74"/>
        <v>249.61244746686128</v>
      </c>
      <c r="BN50" s="22">
        <f t="shared" ca="1" si="101"/>
        <v>49.612447466861283</v>
      </c>
      <c r="BO50" s="22">
        <f t="shared" ca="1" si="102"/>
        <v>49.108271037952285</v>
      </c>
    </row>
    <row r="51" spans="5:67" x14ac:dyDescent="0.35">
      <c r="E51">
        <f t="shared" si="38"/>
        <v>223.19</v>
      </c>
      <c r="F51">
        <f t="shared" ca="1" si="76"/>
        <v>224.78993705890869</v>
      </c>
      <c r="G51">
        <f t="shared" ca="1" si="77"/>
        <v>225.69718589402123</v>
      </c>
      <c r="H51">
        <f t="shared" ca="1" si="78"/>
        <v>221.47324284560142</v>
      </c>
      <c r="I51">
        <f t="shared" ca="1" si="79"/>
        <v>222.90476698245283</v>
      </c>
      <c r="J51">
        <f t="shared" ca="1" si="80"/>
        <v>231.19969927217869</v>
      </c>
      <c r="K51">
        <f t="shared" ca="1" si="81"/>
        <v>234.65140747132733</v>
      </c>
      <c r="L51">
        <f t="shared" ca="1" si="82"/>
        <v>238.03035551203925</v>
      </c>
      <c r="M51">
        <f t="shared" ca="1" si="83"/>
        <v>240.64469300174335</v>
      </c>
      <c r="N51">
        <f t="shared" ca="1" si="84"/>
        <v>243.95674378733514</v>
      </c>
      <c r="O51">
        <f t="shared" ca="1" si="85"/>
        <v>246.540499793903</v>
      </c>
      <c r="P51">
        <f t="shared" ca="1" si="86"/>
        <v>242.31446438159796</v>
      </c>
      <c r="Q51">
        <f t="shared" ca="1" si="87"/>
        <v>236.0587688393363</v>
      </c>
      <c r="R51">
        <f t="shared" ca="1" si="88"/>
        <v>241.27787804841313</v>
      </c>
      <c r="S51">
        <f t="shared" ca="1" si="89"/>
        <v>242.07166473487291</v>
      </c>
      <c r="T51">
        <f t="shared" ca="1" si="90"/>
        <v>245.5387079064395</v>
      </c>
      <c r="U51">
        <f t="shared" ca="1" si="91"/>
        <v>244.01454073584162</v>
      </c>
      <c r="V51">
        <f t="shared" ca="1" si="92"/>
        <v>244.91457007982348</v>
      </c>
      <c r="W51">
        <f t="shared" ca="1" si="93"/>
        <v>245.17230653138057</v>
      </c>
      <c r="X51">
        <f t="shared" ca="1" si="94"/>
        <v>240.97597769627251</v>
      </c>
      <c r="Y51">
        <f t="shared" ca="1" si="95"/>
        <v>231.76003982082517</v>
      </c>
      <c r="Z51">
        <f t="shared" ca="1" si="96"/>
        <v>234.43962575075824</v>
      </c>
      <c r="AA51">
        <f t="shared" ca="1" si="97"/>
        <v>242.51996486267572</v>
      </c>
      <c r="AB51">
        <f t="shared" ca="1" si="98"/>
        <v>241.93229148423819</v>
      </c>
      <c r="AC51">
        <f t="shared" ca="1" si="99"/>
        <v>242.73424082436117</v>
      </c>
      <c r="AD51">
        <f t="shared" ca="1" si="100"/>
        <v>245.04490961876746</v>
      </c>
      <c r="AE51">
        <f t="shared" ca="1" si="40"/>
        <v>251.01256167476242</v>
      </c>
      <c r="AF51">
        <f t="shared" ca="1" si="41"/>
        <v>249.95430498954698</v>
      </c>
      <c r="AG51">
        <f t="shared" ca="1" si="42"/>
        <v>245.85118558071377</v>
      </c>
      <c r="AH51">
        <f t="shared" ca="1" si="43"/>
        <v>244.9745441307229</v>
      </c>
      <c r="AI51">
        <f t="shared" ca="1" si="44"/>
        <v>244.56872999860917</v>
      </c>
      <c r="AJ51">
        <f t="shared" ca="1" si="45"/>
        <v>251.42677202088936</v>
      </c>
      <c r="AK51">
        <f t="shared" ca="1" si="46"/>
        <v>247.4396202702182</v>
      </c>
      <c r="AL51">
        <f t="shared" ca="1" si="47"/>
        <v>253.06217155369589</v>
      </c>
      <c r="AM51">
        <f t="shared" ca="1" si="48"/>
        <v>255.69586471233563</v>
      </c>
      <c r="AN51">
        <f t="shared" ca="1" si="49"/>
        <v>254.47161796359049</v>
      </c>
      <c r="AO51">
        <f t="shared" ca="1" si="50"/>
        <v>248.92880703362601</v>
      </c>
      <c r="AP51">
        <f t="shared" ca="1" si="51"/>
        <v>245.72192489250094</v>
      </c>
      <c r="AQ51">
        <f t="shared" ca="1" si="52"/>
        <v>241.47881249522115</v>
      </c>
      <c r="AR51">
        <f t="shared" ca="1" si="53"/>
        <v>242.59206683401877</v>
      </c>
      <c r="AS51">
        <f t="shared" ca="1" si="54"/>
        <v>250.7295353749077</v>
      </c>
      <c r="AT51">
        <f t="shared" ca="1" si="55"/>
        <v>248.70326216894236</v>
      </c>
      <c r="AU51">
        <f t="shared" ca="1" si="56"/>
        <v>254.19920640918804</v>
      </c>
      <c r="AV51">
        <f t="shared" ca="1" si="57"/>
        <v>254.19785164130687</v>
      </c>
      <c r="AW51">
        <f t="shared" ca="1" si="58"/>
        <v>247.84674829572239</v>
      </c>
      <c r="AX51">
        <f t="shared" ca="1" si="59"/>
        <v>245.63405807005626</v>
      </c>
      <c r="AY51">
        <f t="shared" ca="1" si="60"/>
        <v>240.35079035209941</v>
      </c>
      <c r="AZ51">
        <f t="shared" ca="1" si="61"/>
        <v>235.40074503276523</v>
      </c>
      <c r="BA51">
        <f t="shared" ca="1" si="62"/>
        <v>236.26070715188956</v>
      </c>
      <c r="BB51">
        <f t="shared" ca="1" si="63"/>
        <v>238.84261091247805</v>
      </c>
      <c r="BC51">
        <f t="shared" ca="1" si="64"/>
        <v>240.32098806714018</v>
      </c>
      <c r="BD51">
        <f t="shared" ca="1" si="65"/>
        <v>241.93129645527728</v>
      </c>
      <c r="BE51">
        <f t="shared" ca="1" si="66"/>
        <v>237.13835238371229</v>
      </c>
      <c r="BF51">
        <f t="shared" ca="1" si="67"/>
        <v>233.6944794290086</v>
      </c>
      <c r="BG51">
        <f t="shared" ca="1" si="68"/>
        <v>230.48252673533719</v>
      </c>
      <c r="BH51">
        <f t="shared" ca="1" si="69"/>
        <v>231.51714997874711</v>
      </c>
      <c r="BI51">
        <f t="shared" ca="1" si="70"/>
        <v>236.3390467119244</v>
      </c>
      <c r="BJ51">
        <f t="shared" ca="1" si="71"/>
        <v>236.32818574567787</v>
      </c>
      <c r="BK51">
        <f t="shared" ca="1" si="72"/>
        <v>244.05212932442745</v>
      </c>
      <c r="BL51">
        <f t="shared" ca="1" si="73"/>
        <v>242.89670794328632</v>
      </c>
      <c r="BM51">
        <f t="shared" ca="1" si="74"/>
        <v>240.7545875039157</v>
      </c>
      <c r="BN51" s="22">
        <f t="shared" ca="1" si="101"/>
        <v>40.754587503915701</v>
      </c>
      <c r="BO51" s="22">
        <f t="shared" ca="1" si="102"/>
        <v>40.340427279244096</v>
      </c>
    </row>
    <row r="52" spans="5:67" x14ac:dyDescent="0.35">
      <c r="E52">
        <f t="shared" si="38"/>
        <v>223.19</v>
      </c>
      <c r="F52">
        <f t="shared" ca="1" si="76"/>
        <v>224.21538864275857</v>
      </c>
      <c r="G52">
        <f t="shared" ca="1" si="77"/>
        <v>222.55181255238412</v>
      </c>
      <c r="H52">
        <f t="shared" ca="1" si="78"/>
        <v>224.08707114322249</v>
      </c>
      <c r="I52">
        <f t="shared" ca="1" si="79"/>
        <v>223.86444520527897</v>
      </c>
      <c r="J52">
        <f t="shared" ca="1" si="80"/>
        <v>221.04032765456549</v>
      </c>
      <c r="K52">
        <f t="shared" ca="1" si="81"/>
        <v>219.45610250063018</v>
      </c>
      <c r="L52">
        <f t="shared" ca="1" si="82"/>
        <v>226.71535931787014</v>
      </c>
      <c r="M52">
        <f t="shared" ca="1" si="83"/>
        <v>227.42613367756212</v>
      </c>
      <c r="N52">
        <f t="shared" ca="1" si="84"/>
        <v>229.50674181357761</v>
      </c>
      <c r="O52">
        <f t="shared" ca="1" si="85"/>
        <v>233.99371931989464</v>
      </c>
      <c r="P52">
        <f t="shared" ca="1" si="86"/>
        <v>227.80428009978289</v>
      </c>
      <c r="Q52">
        <f t="shared" ca="1" si="87"/>
        <v>230.82562860380878</v>
      </c>
      <c r="R52">
        <f t="shared" ca="1" si="88"/>
        <v>225.1880549125442</v>
      </c>
      <c r="S52">
        <f t="shared" ca="1" si="89"/>
        <v>219.38764394476814</v>
      </c>
      <c r="T52">
        <f t="shared" ca="1" si="90"/>
        <v>219.84388420009975</v>
      </c>
      <c r="U52">
        <f t="shared" ca="1" si="91"/>
        <v>216.49014146168267</v>
      </c>
      <c r="V52">
        <f t="shared" ca="1" si="92"/>
        <v>223.44202659661806</v>
      </c>
      <c r="W52">
        <f t="shared" ca="1" si="93"/>
        <v>219.23357712246968</v>
      </c>
      <c r="X52">
        <f t="shared" ca="1" si="94"/>
        <v>220.081793310829</v>
      </c>
      <c r="Y52">
        <f t="shared" ca="1" si="95"/>
        <v>220.98933695679301</v>
      </c>
      <c r="Z52">
        <f t="shared" ca="1" si="96"/>
        <v>222.12783315686934</v>
      </c>
      <c r="AA52">
        <f t="shared" ca="1" si="97"/>
        <v>221.37872819483408</v>
      </c>
      <c r="AB52">
        <f t="shared" ca="1" si="98"/>
        <v>220.77870850113084</v>
      </c>
      <c r="AC52">
        <f t="shared" ca="1" si="99"/>
        <v>220.20329644369735</v>
      </c>
      <c r="AD52">
        <f t="shared" ca="1" si="100"/>
        <v>220.35683532361872</v>
      </c>
      <c r="AE52">
        <f t="shared" ca="1" si="40"/>
        <v>222.83270737509795</v>
      </c>
      <c r="AF52">
        <f t="shared" ca="1" si="41"/>
        <v>217.84794383997595</v>
      </c>
      <c r="AG52">
        <f t="shared" ca="1" si="42"/>
        <v>218.01873415464425</v>
      </c>
      <c r="AH52">
        <f t="shared" ca="1" si="43"/>
        <v>218.58124962660645</v>
      </c>
      <c r="AI52">
        <f t="shared" ca="1" si="44"/>
        <v>217.55348283810753</v>
      </c>
      <c r="AJ52">
        <f t="shared" ca="1" si="45"/>
        <v>215.79082025042098</v>
      </c>
      <c r="AK52">
        <f t="shared" ca="1" si="46"/>
        <v>218.79440524461165</v>
      </c>
      <c r="AL52">
        <f t="shared" ca="1" si="47"/>
        <v>213.07858755115984</v>
      </c>
      <c r="AM52">
        <f t="shared" ca="1" si="48"/>
        <v>216.80935316065813</v>
      </c>
      <c r="AN52">
        <f t="shared" ca="1" si="49"/>
        <v>221.56080557409373</v>
      </c>
      <c r="AO52">
        <f t="shared" ca="1" si="50"/>
        <v>218.31405183979896</v>
      </c>
      <c r="AP52">
        <f t="shared" ca="1" si="51"/>
        <v>214.37724316270445</v>
      </c>
      <c r="AQ52">
        <f t="shared" ca="1" si="52"/>
        <v>213.47449507884727</v>
      </c>
      <c r="AR52">
        <f t="shared" ca="1" si="53"/>
        <v>217.63935055856857</v>
      </c>
      <c r="AS52">
        <f t="shared" ca="1" si="54"/>
        <v>213.37740801991004</v>
      </c>
      <c r="AT52">
        <f t="shared" ca="1" si="55"/>
        <v>211.325824768475</v>
      </c>
      <c r="AU52">
        <f t="shared" ca="1" si="56"/>
        <v>209.43900918705941</v>
      </c>
      <c r="AV52">
        <f t="shared" ca="1" si="57"/>
        <v>207.60028284585255</v>
      </c>
      <c r="AW52">
        <f t="shared" ca="1" si="58"/>
        <v>205.3574772748002</v>
      </c>
      <c r="AX52">
        <f t="shared" ca="1" si="59"/>
        <v>207.88565292007999</v>
      </c>
      <c r="AY52">
        <f t="shared" ca="1" si="60"/>
        <v>206.53288550131751</v>
      </c>
      <c r="AZ52">
        <f t="shared" ca="1" si="61"/>
        <v>206.99553110036385</v>
      </c>
      <c r="BA52">
        <f t="shared" ca="1" si="62"/>
        <v>209.39168514007642</v>
      </c>
      <c r="BB52">
        <f t="shared" ca="1" si="63"/>
        <v>212.88820624945276</v>
      </c>
      <c r="BC52">
        <f t="shared" ca="1" si="64"/>
        <v>216.30517664611119</v>
      </c>
      <c r="BD52">
        <f t="shared" ca="1" si="65"/>
        <v>217.65317814030033</v>
      </c>
      <c r="BE52">
        <f t="shared" ca="1" si="66"/>
        <v>218.34339617394579</v>
      </c>
      <c r="BF52">
        <f t="shared" ca="1" si="67"/>
        <v>222.01760763675404</v>
      </c>
      <c r="BG52">
        <f t="shared" ca="1" si="68"/>
        <v>223.92486400361571</v>
      </c>
      <c r="BH52">
        <f t="shared" ca="1" si="69"/>
        <v>224.2613982511881</v>
      </c>
      <c r="BI52">
        <f t="shared" ca="1" si="70"/>
        <v>228.13408707028012</v>
      </c>
      <c r="BJ52">
        <f t="shared" ca="1" si="71"/>
        <v>225.81069709586322</v>
      </c>
      <c r="BK52">
        <f t="shared" ca="1" si="72"/>
        <v>228.42894481351993</v>
      </c>
      <c r="BL52">
        <f t="shared" ca="1" si="73"/>
        <v>224.13821360414534</v>
      </c>
      <c r="BM52">
        <f t="shared" ca="1" si="74"/>
        <v>225.71023845702919</v>
      </c>
      <c r="BN52" s="22">
        <f t="shared" ca="1" si="101"/>
        <v>25.710238457029192</v>
      </c>
      <c r="BO52" s="22">
        <f t="shared" ca="1" si="102"/>
        <v>25.448963376409111</v>
      </c>
    </row>
    <row r="53" spans="5:67" x14ac:dyDescent="0.35">
      <c r="E53">
        <f t="shared" si="38"/>
        <v>223.19</v>
      </c>
      <c r="F53">
        <f t="shared" ca="1" si="76"/>
        <v>216.45130772111406</v>
      </c>
      <c r="G53">
        <f t="shared" ca="1" si="77"/>
        <v>219.76967985704499</v>
      </c>
      <c r="H53">
        <f t="shared" ca="1" si="78"/>
        <v>221.84323424542751</v>
      </c>
      <c r="I53">
        <f t="shared" ca="1" si="79"/>
        <v>221.17384067880337</v>
      </c>
      <c r="J53">
        <f t="shared" ca="1" si="80"/>
        <v>216.27502891326603</v>
      </c>
      <c r="K53">
        <f t="shared" ca="1" si="81"/>
        <v>220.2128391214564</v>
      </c>
      <c r="L53">
        <f t="shared" ca="1" si="82"/>
        <v>217.95875651957269</v>
      </c>
      <c r="M53">
        <f t="shared" ca="1" si="83"/>
        <v>215.33810706885075</v>
      </c>
      <c r="N53">
        <f t="shared" ca="1" si="84"/>
        <v>215.7081821674511</v>
      </c>
      <c r="O53">
        <f t="shared" ca="1" si="85"/>
        <v>214.19394665757252</v>
      </c>
      <c r="P53">
        <f t="shared" ca="1" si="86"/>
        <v>217.22110240354152</v>
      </c>
      <c r="Q53">
        <f t="shared" ca="1" si="87"/>
        <v>220.5633923606525</v>
      </c>
      <c r="R53">
        <f t="shared" ca="1" si="88"/>
        <v>215.07340198751572</v>
      </c>
      <c r="S53">
        <f t="shared" ca="1" si="89"/>
        <v>215.08303055691374</v>
      </c>
      <c r="T53">
        <f t="shared" ca="1" si="90"/>
        <v>215.72339636542705</v>
      </c>
      <c r="U53">
        <f t="shared" ca="1" si="91"/>
        <v>214.92198754655706</v>
      </c>
      <c r="V53">
        <f t="shared" ca="1" si="92"/>
        <v>211.63534389284172</v>
      </c>
      <c r="W53">
        <f t="shared" ca="1" si="93"/>
        <v>211.38413159786438</v>
      </c>
      <c r="X53">
        <f t="shared" ca="1" si="94"/>
        <v>214.34224051417397</v>
      </c>
      <c r="Y53">
        <f t="shared" ca="1" si="95"/>
        <v>214.28436496697779</v>
      </c>
      <c r="Z53">
        <f t="shared" ca="1" si="96"/>
        <v>216.367942707043</v>
      </c>
      <c r="AA53">
        <f t="shared" ca="1" si="97"/>
        <v>219.6772872825623</v>
      </c>
      <c r="AB53">
        <f t="shared" ca="1" si="98"/>
        <v>213.67076667827516</v>
      </c>
      <c r="AC53">
        <f t="shared" ca="1" si="99"/>
        <v>210.02063371322137</v>
      </c>
      <c r="AD53">
        <f t="shared" ca="1" si="100"/>
        <v>212.9731209267855</v>
      </c>
      <c r="AE53">
        <f t="shared" ca="1" si="40"/>
        <v>213.43972568689961</v>
      </c>
      <c r="AF53">
        <f t="shared" ca="1" si="41"/>
        <v>211.89202006859085</v>
      </c>
      <c r="AG53">
        <f t="shared" ca="1" si="42"/>
        <v>206.76399974051589</v>
      </c>
      <c r="AH53">
        <f t="shared" ca="1" si="43"/>
        <v>209.52818088961919</v>
      </c>
      <c r="AI53">
        <f t="shared" ca="1" si="44"/>
        <v>213.91604921984705</v>
      </c>
      <c r="AJ53">
        <f t="shared" ca="1" si="45"/>
        <v>216.54952873598742</v>
      </c>
      <c r="AK53">
        <f t="shared" ca="1" si="46"/>
        <v>212.56932866822245</v>
      </c>
      <c r="AL53">
        <f t="shared" ca="1" si="47"/>
        <v>211.56614003414549</v>
      </c>
      <c r="AM53">
        <f t="shared" ca="1" si="48"/>
        <v>209.39736405464893</v>
      </c>
      <c r="AN53">
        <f t="shared" ca="1" si="49"/>
        <v>204.74364384589023</v>
      </c>
      <c r="AO53">
        <f t="shared" ca="1" si="50"/>
        <v>206.76903850294002</v>
      </c>
      <c r="AP53">
        <f t="shared" ca="1" si="51"/>
        <v>208.13458919349739</v>
      </c>
      <c r="AQ53">
        <f t="shared" ca="1" si="52"/>
        <v>207.5090697643806</v>
      </c>
      <c r="AR53">
        <f t="shared" ca="1" si="53"/>
        <v>206.16853821297832</v>
      </c>
      <c r="AS53">
        <f t="shared" ca="1" si="54"/>
        <v>210.75743868578959</v>
      </c>
      <c r="AT53">
        <f t="shared" ca="1" si="55"/>
        <v>211.07627030496212</v>
      </c>
      <c r="AU53">
        <f t="shared" ca="1" si="56"/>
        <v>214.26602073728168</v>
      </c>
      <c r="AV53">
        <f t="shared" ca="1" si="57"/>
        <v>216.88811802551623</v>
      </c>
      <c r="AW53">
        <f t="shared" ca="1" si="58"/>
        <v>219.69847639552927</v>
      </c>
      <c r="AX53">
        <f t="shared" ca="1" si="59"/>
        <v>225.01800371147564</v>
      </c>
      <c r="AY53">
        <f t="shared" ca="1" si="60"/>
        <v>226.01551169816474</v>
      </c>
      <c r="AZ53">
        <f t="shared" ca="1" si="61"/>
        <v>228.0899263979741</v>
      </c>
      <c r="BA53">
        <f t="shared" ca="1" si="62"/>
        <v>233.23189978091594</v>
      </c>
      <c r="BB53">
        <f t="shared" ca="1" si="63"/>
        <v>231.57661483091312</v>
      </c>
      <c r="BC53">
        <f t="shared" ca="1" si="64"/>
        <v>237.25754293503303</v>
      </c>
      <c r="BD53">
        <f t="shared" ca="1" si="65"/>
        <v>234.73417224818223</v>
      </c>
      <c r="BE53">
        <f t="shared" ca="1" si="66"/>
        <v>235.59576730041397</v>
      </c>
      <c r="BF53">
        <f t="shared" ca="1" si="67"/>
        <v>236.69991460467972</v>
      </c>
      <c r="BG53">
        <f t="shared" ca="1" si="68"/>
        <v>238.07850294111219</v>
      </c>
      <c r="BH53">
        <f t="shared" ca="1" si="69"/>
        <v>235.97040426154069</v>
      </c>
      <c r="BI53">
        <f t="shared" ca="1" si="70"/>
        <v>237.4357930445891</v>
      </c>
      <c r="BJ53">
        <f t="shared" ca="1" si="71"/>
        <v>231.02928555438936</v>
      </c>
      <c r="BK53">
        <f t="shared" ca="1" si="72"/>
        <v>229.21937233001307</v>
      </c>
      <c r="BL53">
        <f t="shared" ca="1" si="73"/>
        <v>230.18616734374541</v>
      </c>
      <c r="BM53">
        <f t="shared" ca="1" si="74"/>
        <v>231.34016944137295</v>
      </c>
      <c r="BN53" s="22">
        <f t="shared" ca="1" si="101"/>
        <v>31.34016944137295</v>
      </c>
      <c r="BO53" s="22">
        <f t="shared" ca="1" si="102"/>
        <v>31.021681329676618</v>
      </c>
    </row>
    <row r="54" spans="5:67" x14ac:dyDescent="0.35">
      <c r="E54">
        <f t="shared" si="38"/>
        <v>223.19</v>
      </c>
      <c r="F54">
        <f t="shared" ca="1" si="76"/>
        <v>227.11918744571267</v>
      </c>
      <c r="G54">
        <f t="shared" ca="1" si="77"/>
        <v>219.30356244322297</v>
      </c>
      <c r="H54">
        <f t="shared" ca="1" si="78"/>
        <v>216.91344555237666</v>
      </c>
      <c r="I54">
        <f t="shared" ca="1" si="79"/>
        <v>214.85951943530796</v>
      </c>
      <c r="J54">
        <f t="shared" ca="1" si="80"/>
        <v>218.11418990093145</v>
      </c>
      <c r="K54">
        <f t="shared" ca="1" si="81"/>
        <v>220.23986943831889</v>
      </c>
      <c r="L54">
        <f t="shared" ca="1" si="82"/>
        <v>218.99849737538199</v>
      </c>
      <c r="M54">
        <f t="shared" ca="1" si="83"/>
        <v>217.72985340284484</v>
      </c>
      <c r="N54">
        <f t="shared" ca="1" si="84"/>
        <v>214.23287579690393</v>
      </c>
      <c r="O54">
        <f t="shared" ca="1" si="85"/>
        <v>217.25497748660186</v>
      </c>
      <c r="P54">
        <f t="shared" ca="1" si="86"/>
        <v>223.82885407262927</v>
      </c>
      <c r="Q54">
        <f t="shared" ca="1" si="87"/>
        <v>225.59958015916217</v>
      </c>
      <c r="R54">
        <f t="shared" ca="1" si="88"/>
        <v>223.19276820782218</v>
      </c>
      <c r="S54">
        <f t="shared" ca="1" si="89"/>
        <v>232.21366889408733</v>
      </c>
      <c r="T54">
        <f t="shared" ca="1" si="90"/>
        <v>236.48084183836741</v>
      </c>
      <c r="U54">
        <f t="shared" ca="1" si="91"/>
        <v>234.26711183482141</v>
      </c>
      <c r="V54">
        <f t="shared" ca="1" si="92"/>
        <v>229.80459907109002</v>
      </c>
      <c r="W54">
        <f t="shared" ca="1" si="93"/>
        <v>233.78714076103185</v>
      </c>
      <c r="X54">
        <f t="shared" ca="1" si="94"/>
        <v>237.16818062477876</v>
      </c>
      <c r="Y54">
        <f t="shared" ca="1" si="95"/>
        <v>232.75736080437559</v>
      </c>
      <c r="Z54">
        <f t="shared" ca="1" si="96"/>
        <v>232.71443519854341</v>
      </c>
      <c r="AA54">
        <f t="shared" ca="1" si="97"/>
        <v>233.80761974951082</v>
      </c>
      <c r="AB54">
        <f t="shared" ca="1" si="98"/>
        <v>234.00417366405208</v>
      </c>
      <c r="AC54">
        <f t="shared" ca="1" si="99"/>
        <v>230.13931721193438</v>
      </c>
      <c r="AD54">
        <f t="shared" ca="1" si="100"/>
        <v>232.37482002459413</v>
      </c>
      <c r="AE54">
        <f t="shared" ca="1" si="40"/>
        <v>236.71538942009286</v>
      </c>
      <c r="AF54">
        <f t="shared" ca="1" si="41"/>
        <v>237.48146390778695</v>
      </c>
      <c r="AG54">
        <f t="shared" ca="1" si="42"/>
        <v>229.93841030051706</v>
      </c>
      <c r="AH54">
        <f t="shared" ca="1" si="43"/>
        <v>231.59322582186309</v>
      </c>
      <c r="AI54">
        <f t="shared" ca="1" si="44"/>
        <v>233.19664619223352</v>
      </c>
      <c r="AJ54">
        <f t="shared" ca="1" si="45"/>
        <v>233.76913763443832</v>
      </c>
      <c r="AK54">
        <f t="shared" ca="1" si="46"/>
        <v>232.37686252721772</v>
      </c>
      <c r="AL54">
        <f t="shared" ca="1" si="47"/>
        <v>224.24637137450529</v>
      </c>
      <c r="AM54">
        <f t="shared" ca="1" si="48"/>
        <v>224.33346558328176</v>
      </c>
      <c r="AN54">
        <f t="shared" ca="1" si="49"/>
        <v>230.35887752952235</v>
      </c>
      <c r="AO54">
        <f t="shared" ca="1" si="50"/>
        <v>229.90970458189196</v>
      </c>
      <c r="AP54">
        <f t="shared" ca="1" si="51"/>
        <v>221.91743581242042</v>
      </c>
      <c r="AQ54">
        <f t="shared" ca="1" si="52"/>
        <v>227.68640140443264</v>
      </c>
      <c r="AR54">
        <f t="shared" ca="1" si="53"/>
        <v>231.35018014523709</v>
      </c>
      <c r="AS54">
        <f t="shared" ca="1" si="54"/>
        <v>227.58624582354622</v>
      </c>
      <c r="AT54">
        <f t="shared" ca="1" si="55"/>
        <v>227.88423174546756</v>
      </c>
      <c r="AU54">
        <f t="shared" ca="1" si="56"/>
        <v>228.74125135537508</v>
      </c>
      <c r="AV54">
        <f t="shared" ca="1" si="57"/>
        <v>228.0718865969921</v>
      </c>
      <c r="AW54">
        <f t="shared" ca="1" si="58"/>
        <v>227.79828299896178</v>
      </c>
      <c r="AX54">
        <f t="shared" ca="1" si="59"/>
        <v>222.63508851684395</v>
      </c>
      <c r="AY54">
        <f t="shared" ca="1" si="60"/>
        <v>222.76674279423131</v>
      </c>
      <c r="AZ54">
        <f t="shared" ca="1" si="61"/>
        <v>224.81235842926645</v>
      </c>
      <c r="BA54">
        <f t="shared" ca="1" si="62"/>
        <v>224.77548742648946</v>
      </c>
      <c r="BB54">
        <f t="shared" ca="1" si="63"/>
        <v>223.1586088519895</v>
      </c>
      <c r="BC54">
        <f t="shared" ca="1" si="64"/>
        <v>223.15995236339924</v>
      </c>
      <c r="BD54">
        <f t="shared" ca="1" si="65"/>
        <v>222.38567762120749</v>
      </c>
      <c r="BE54">
        <f t="shared" ca="1" si="66"/>
        <v>215.78900693339705</v>
      </c>
      <c r="BF54">
        <f t="shared" ca="1" si="67"/>
        <v>219.74966816046927</v>
      </c>
      <c r="BG54">
        <f t="shared" ca="1" si="68"/>
        <v>221.99557522083742</v>
      </c>
      <c r="BH54">
        <f t="shared" ca="1" si="69"/>
        <v>221.21226724252838</v>
      </c>
      <c r="BI54">
        <f t="shared" ca="1" si="70"/>
        <v>224.96339982419985</v>
      </c>
      <c r="BJ54">
        <f t="shared" ca="1" si="71"/>
        <v>226.70637190822362</v>
      </c>
      <c r="BK54">
        <f t="shared" ca="1" si="72"/>
        <v>228.88396609239933</v>
      </c>
      <c r="BL54">
        <f t="shared" ca="1" si="73"/>
        <v>230.74292621420838</v>
      </c>
      <c r="BM54">
        <f t="shared" ca="1" si="74"/>
        <v>230.53439421552662</v>
      </c>
      <c r="BN54" s="22">
        <f t="shared" ca="1" si="101"/>
        <v>30.534394215526618</v>
      </c>
      <c r="BO54" s="22">
        <f t="shared" ca="1" si="102"/>
        <v>30.224094631036927</v>
      </c>
    </row>
    <row r="55" spans="5:67" x14ac:dyDescent="0.35">
      <c r="E55">
        <f t="shared" si="38"/>
        <v>223.19</v>
      </c>
      <c r="F55">
        <f t="shared" ca="1" si="76"/>
        <v>226.6133777716727</v>
      </c>
      <c r="G55">
        <f t="shared" ca="1" si="77"/>
        <v>227.97738335777356</v>
      </c>
      <c r="H55">
        <f t="shared" ca="1" si="78"/>
        <v>224.0633917022069</v>
      </c>
      <c r="I55">
        <f t="shared" ca="1" si="79"/>
        <v>222.00059358121419</v>
      </c>
      <c r="J55">
        <f t="shared" ca="1" si="80"/>
        <v>224.80483361508689</v>
      </c>
      <c r="K55">
        <f t="shared" ca="1" si="81"/>
        <v>224.93795489500499</v>
      </c>
      <c r="L55">
        <f t="shared" ca="1" si="82"/>
        <v>225.00464394015171</v>
      </c>
      <c r="M55">
        <f t="shared" ca="1" si="83"/>
        <v>225.75436929850326</v>
      </c>
      <c r="N55">
        <f t="shared" ca="1" si="84"/>
        <v>219.67620528804974</v>
      </c>
      <c r="O55">
        <f t="shared" ca="1" si="85"/>
        <v>217.73399675118509</v>
      </c>
      <c r="P55">
        <f t="shared" ca="1" si="86"/>
        <v>214.29038367716578</v>
      </c>
      <c r="Q55">
        <f t="shared" ca="1" si="87"/>
        <v>218.25623435924291</v>
      </c>
      <c r="R55">
        <f t="shared" ca="1" si="88"/>
        <v>214.69179397783847</v>
      </c>
      <c r="S55">
        <f t="shared" ca="1" si="89"/>
        <v>215.01551705935404</v>
      </c>
      <c r="T55">
        <f t="shared" ca="1" si="90"/>
        <v>215.0454756783852</v>
      </c>
      <c r="U55">
        <f t="shared" ca="1" si="91"/>
        <v>213.13558330248961</v>
      </c>
      <c r="V55">
        <f t="shared" ca="1" si="92"/>
        <v>209.51076833262309</v>
      </c>
      <c r="W55">
        <f t="shared" ca="1" si="93"/>
        <v>206.31662063469997</v>
      </c>
      <c r="X55">
        <f t="shared" ca="1" si="94"/>
        <v>202.34973014847887</v>
      </c>
      <c r="Y55">
        <f t="shared" ca="1" si="95"/>
        <v>201.94624250604571</v>
      </c>
      <c r="Z55">
        <f t="shared" ca="1" si="96"/>
        <v>204.97143958248694</v>
      </c>
      <c r="AA55">
        <f t="shared" ca="1" si="97"/>
        <v>202.63685978267327</v>
      </c>
      <c r="AB55">
        <f t="shared" ca="1" si="98"/>
        <v>209.67293912121676</v>
      </c>
      <c r="AC55">
        <f t="shared" ca="1" si="99"/>
        <v>212.35493033774904</v>
      </c>
      <c r="AD55">
        <f t="shared" ca="1" si="100"/>
        <v>218.48509180780442</v>
      </c>
      <c r="AE55">
        <f t="shared" ca="1" si="40"/>
        <v>216.82681717791436</v>
      </c>
      <c r="AF55">
        <f t="shared" ca="1" si="41"/>
        <v>219.67742773427722</v>
      </c>
      <c r="AG55">
        <f t="shared" ca="1" si="42"/>
        <v>218.32832293102732</v>
      </c>
      <c r="AH55">
        <f t="shared" ca="1" si="43"/>
        <v>222.78457525721018</v>
      </c>
      <c r="AI55">
        <f t="shared" ca="1" si="44"/>
        <v>226.805411617385</v>
      </c>
      <c r="AJ55">
        <f t="shared" ca="1" si="45"/>
        <v>225.51670407760645</v>
      </c>
      <c r="AK55">
        <f t="shared" ca="1" si="46"/>
        <v>225.1375723278716</v>
      </c>
      <c r="AL55">
        <f t="shared" ca="1" si="47"/>
        <v>226.31948099285952</v>
      </c>
      <c r="AM55">
        <f t="shared" ca="1" si="48"/>
        <v>225.1765624252514</v>
      </c>
      <c r="AN55">
        <f t="shared" ca="1" si="49"/>
        <v>225.4299663115402</v>
      </c>
      <c r="AO55">
        <f t="shared" ca="1" si="50"/>
        <v>224.90661581799199</v>
      </c>
      <c r="AP55">
        <f t="shared" ca="1" si="51"/>
        <v>226.98176181874445</v>
      </c>
      <c r="AQ55">
        <f t="shared" ca="1" si="52"/>
        <v>222.65563754371843</v>
      </c>
      <c r="AR55">
        <f t="shared" ca="1" si="53"/>
        <v>223.78922311057428</v>
      </c>
      <c r="AS55">
        <f t="shared" ca="1" si="54"/>
        <v>226.55389459675783</v>
      </c>
      <c r="AT55">
        <f t="shared" ca="1" si="55"/>
        <v>221.38436616278187</v>
      </c>
      <c r="AU55">
        <f t="shared" ca="1" si="56"/>
        <v>221.7412527434139</v>
      </c>
      <c r="AV55">
        <f t="shared" ca="1" si="57"/>
        <v>224.86738373522172</v>
      </c>
      <c r="AW55">
        <f t="shared" ca="1" si="58"/>
        <v>229.66294569727668</v>
      </c>
      <c r="AX55">
        <f t="shared" ca="1" si="59"/>
        <v>228.96067525224521</v>
      </c>
      <c r="AY55">
        <f t="shared" ca="1" si="60"/>
        <v>224.70358361914731</v>
      </c>
      <c r="AZ55">
        <f t="shared" ca="1" si="61"/>
        <v>228.26312685179803</v>
      </c>
      <c r="BA55">
        <f t="shared" ca="1" si="62"/>
        <v>226.69119250049343</v>
      </c>
      <c r="BB55">
        <f t="shared" ca="1" si="63"/>
        <v>226.51749562985225</v>
      </c>
      <c r="BC55">
        <f t="shared" ca="1" si="64"/>
        <v>228.05721496851254</v>
      </c>
      <c r="BD55">
        <f t="shared" ca="1" si="65"/>
        <v>227.61657703512506</v>
      </c>
      <c r="BE55">
        <f t="shared" ca="1" si="66"/>
        <v>228.71850281378826</v>
      </c>
      <c r="BF55">
        <f t="shared" ca="1" si="67"/>
        <v>224.94816592426014</v>
      </c>
      <c r="BG55">
        <f t="shared" ca="1" si="68"/>
        <v>224.968059608277</v>
      </c>
      <c r="BH55">
        <f t="shared" ca="1" si="69"/>
        <v>230.63350479956912</v>
      </c>
      <c r="BI55">
        <f t="shared" ca="1" si="70"/>
        <v>232.99124128005568</v>
      </c>
      <c r="BJ55">
        <f t="shared" ca="1" si="71"/>
        <v>240.23448735675493</v>
      </c>
      <c r="BK55">
        <f t="shared" ca="1" si="72"/>
        <v>245.20782756341694</v>
      </c>
      <c r="BL55">
        <f t="shared" ca="1" si="73"/>
        <v>248.17159131696749</v>
      </c>
      <c r="BM55">
        <f t="shared" ca="1" si="74"/>
        <v>252.02541613127107</v>
      </c>
      <c r="BN55" s="22">
        <f t="shared" ca="1" si="101"/>
        <v>52.025416131271072</v>
      </c>
      <c r="BO55" s="22">
        <f t="shared" ca="1" si="102"/>
        <v>51.49671839800385</v>
      </c>
    </row>
    <row r="56" spans="5:67" x14ac:dyDescent="0.35">
      <c r="E56">
        <f t="shared" si="38"/>
        <v>223.19</v>
      </c>
      <c r="F56">
        <f t="shared" ca="1" si="76"/>
        <v>230.30488023992913</v>
      </c>
      <c r="G56">
        <f t="shared" ca="1" si="77"/>
        <v>230.30144460240933</v>
      </c>
      <c r="H56">
        <f t="shared" ca="1" si="78"/>
        <v>235.36736354874449</v>
      </c>
      <c r="I56">
        <f t="shared" ca="1" si="79"/>
        <v>232.84438336824115</v>
      </c>
      <c r="J56">
        <f t="shared" ca="1" si="80"/>
        <v>233.44313654436706</v>
      </c>
      <c r="K56">
        <f t="shared" ca="1" si="81"/>
        <v>236.04784268137496</v>
      </c>
      <c r="L56">
        <f t="shared" ca="1" si="82"/>
        <v>241.14028752180471</v>
      </c>
      <c r="M56">
        <f t="shared" ca="1" si="83"/>
        <v>244.4782229104712</v>
      </c>
      <c r="N56">
        <f t="shared" ca="1" si="84"/>
        <v>242.71378071951167</v>
      </c>
      <c r="O56">
        <f t="shared" ca="1" si="85"/>
        <v>239.98878890379865</v>
      </c>
      <c r="P56">
        <f t="shared" ca="1" si="86"/>
        <v>243.72907275130575</v>
      </c>
      <c r="Q56">
        <f t="shared" ca="1" si="87"/>
        <v>245.05096587702226</v>
      </c>
      <c r="R56">
        <f t="shared" ca="1" si="88"/>
        <v>244.25554949622381</v>
      </c>
      <c r="S56">
        <f t="shared" ca="1" si="89"/>
        <v>243.33409373098607</v>
      </c>
      <c r="T56">
        <f t="shared" ca="1" si="90"/>
        <v>244.92303356165408</v>
      </c>
      <c r="U56">
        <f t="shared" ca="1" si="91"/>
        <v>247.59528147308077</v>
      </c>
      <c r="V56">
        <f t="shared" ca="1" si="92"/>
        <v>243.41945134647185</v>
      </c>
      <c r="W56">
        <f t="shared" ca="1" si="93"/>
        <v>246.17760522203142</v>
      </c>
      <c r="X56">
        <f t="shared" ca="1" si="94"/>
        <v>242.35197747837768</v>
      </c>
      <c r="Y56">
        <f t="shared" ca="1" si="95"/>
        <v>237.97727756038981</v>
      </c>
      <c r="Z56">
        <f t="shared" ca="1" si="96"/>
        <v>235.46068883160569</v>
      </c>
      <c r="AA56">
        <f t="shared" ca="1" si="97"/>
        <v>235.54425728159691</v>
      </c>
      <c r="AB56">
        <f t="shared" ca="1" si="98"/>
        <v>233.25657355710851</v>
      </c>
      <c r="AC56">
        <f t="shared" ca="1" si="99"/>
        <v>236.25278948122283</v>
      </c>
      <c r="AD56">
        <f t="shared" ca="1" si="100"/>
        <v>236.54312733056886</v>
      </c>
      <c r="AE56">
        <f t="shared" ca="1" si="40"/>
        <v>240.05683701489201</v>
      </c>
      <c r="AF56">
        <f t="shared" ca="1" si="41"/>
        <v>240.46884875685458</v>
      </c>
      <c r="AG56">
        <f t="shared" ca="1" si="42"/>
        <v>245.14302390369528</v>
      </c>
      <c r="AH56">
        <f t="shared" ca="1" si="43"/>
        <v>241.44039531027289</v>
      </c>
      <c r="AI56">
        <f t="shared" ca="1" si="44"/>
        <v>242.48712604733902</v>
      </c>
      <c r="AJ56">
        <f t="shared" ca="1" si="45"/>
        <v>242.96987496361103</v>
      </c>
      <c r="AK56">
        <f t="shared" ca="1" si="46"/>
        <v>240.29814775459957</v>
      </c>
      <c r="AL56">
        <f t="shared" ca="1" si="47"/>
        <v>247.22270498325182</v>
      </c>
      <c r="AM56">
        <f t="shared" ca="1" si="48"/>
        <v>248.25457624647029</v>
      </c>
      <c r="AN56">
        <f t="shared" ca="1" si="49"/>
        <v>244.04706828661892</v>
      </c>
      <c r="AO56">
        <f t="shared" ca="1" si="50"/>
        <v>245.19031593460119</v>
      </c>
      <c r="AP56">
        <f t="shared" ca="1" si="51"/>
        <v>241.91112095417796</v>
      </c>
      <c r="AQ56">
        <f t="shared" ca="1" si="52"/>
        <v>246.97835176013632</v>
      </c>
      <c r="AR56">
        <f t="shared" ca="1" si="53"/>
        <v>249.66559250675198</v>
      </c>
      <c r="AS56">
        <f t="shared" ca="1" si="54"/>
        <v>248.71274280015407</v>
      </c>
      <c r="AT56">
        <f t="shared" ca="1" si="55"/>
        <v>249.95690532081585</v>
      </c>
      <c r="AU56">
        <f t="shared" ca="1" si="56"/>
        <v>253.37299363122361</v>
      </c>
      <c r="AV56">
        <f t="shared" ca="1" si="57"/>
        <v>251.38714364536096</v>
      </c>
      <c r="AW56">
        <f t="shared" ca="1" si="58"/>
        <v>242.84340296364689</v>
      </c>
      <c r="AX56">
        <f t="shared" ca="1" si="59"/>
        <v>236.29250896228336</v>
      </c>
      <c r="AY56">
        <f t="shared" ca="1" si="60"/>
        <v>232.42544079680493</v>
      </c>
      <c r="AZ56">
        <f t="shared" ca="1" si="61"/>
        <v>229.50980658363139</v>
      </c>
      <c r="BA56">
        <f t="shared" ca="1" si="62"/>
        <v>229.71295600601925</v>
      </c>
      <c r="BB56">
        <f t="shared" ca="1" si="63"/>
        <v>229.47113416246762</v>
      </c>
      <c r="BC56">
        <f t="shared" ca="1" si="64"/>
        <v>236.68810003870894</v>
      </c>
      <c r="BD56">
        <f t="shared" ca="1" si="65"/>
        <v>246.72379499817561</v>
      </c>
      <c r="BE56">
        <f t="shared" ca="1" si="66"/>
        <v>249.80248853037142</v>
      </c>
      <c r="BF56">
        <f t="shared" ca="1" si="67"/>
        <v>250.87733708941263</v>
      </c>
      <c r="BG56">
        <f t="shared" ca="1" si="68"/>
        <v>245.80788648313174</v>
      </c>
      <c r="BH56">
        <f t="shared" ca="1" si="69"/>
        <v>244.48836836460171</v>
      </c>
      <c r="BI56">
        <f t="shared" ca="1" si="70"/>
        <v>241.69885309232424</v>
      </c>
      <c r="BJ56">
        <f t="shared" ca="1" si="71"/>
        <v>244.2219882466834</v>
      </c>
      <c r="BK56">
        <f t="shared" ca="1" si="72"/>
        <v>244.64938201820297</v>
      </c>
      <c r="BL56">
        <f t="shared" ca="1" si="73"/>
        <v>243.95942780817722</v>
      </c>
      <c r="BM56">
        <f t="shared" ca="1" si="74"/>
        <v>242.4450392053009</v>
      </c>
      <c r="BN56" s="22">
        <f t="shared" ca="1" si="101"/>
        <v>42.445039205300901</v>
      </c>
      <c r="BO56" s="22">
        <f t="shared" ca="1" si="102"/>
        <v>42.013700108278428</v>
      </c>
    </row>
    <row r="57" spans="5:67" x14ac:dyDescent="0.35">
      <c r="E57">
        <f t="shared" si="38"/>
        <v>223.19</v>
      </c>
      <c r="F57">
        <f t="shared" ca="1" si="76"/>
        <v>219.10536821504365</v>
      </c>
      <c r="G57">
        <f t="shared" ca="1" si="77"/>
        <v>220.19217334292304</v>
      </c>
      <c r="H57">
        <f t="shared" ca="1" si="78"/>
        <v>221.47108001572155</v>
      </c>
      <c r="I57">
        <f t="shared" ca="1" si="79"/>
        <v>213.24589044340846</v>
      </c>
      <c r="J57">
        <f t="shared" ca="1" si="80"/>
        <v>217.45434556834601</v>
      </c>
      <c r="K57">
        <f t="shared" ca="1" si="81"/>
        <v>216.21590049150305</v>
      </c>
      <c r="L57">
        <f t="shared" ca="1" si="82"/>
        <v>221.12389030474367</v>
      </c>
      <c r="M57">
        <f t="shared" ca="1" si="83"/>
        <v>224.92206456143714</v>
      </c>
      <c r="N57">
        <f t="shared" ca="1" si="84"/>
        <v>225.14214166948435</v>
      </c>
      <c r="O57">
        <f t="shared" ca="1" si="85"/>
        <v>222.11403348044414</v>
      </c>
      <c r="P57">
        <f t="shared" ca="1" si="86"/>
        <v>221.69274297495667</v>
      </c>
      <c r="Q57">
        <f t="shared" ca="1" si="87"/>
        <v>222.40233219402387</v>
      </c>
      <c r="R57">
        <f t="shared" ca="1" si="88"/>
        <v>222.6740201695039</v>
      </c>
      <c r="S57">
        <f t="shared" ca="1" si="89"/>
        <v>218.05653889959257</v>
      </c>
      <c r="T57">
        <f t="shared" ca="1" si="90"/>
        <v>223.5552037693831</v>
      </c>
      <c r="U57">
        <f t="shared" ca="1" si="91"/>
        <v>221.46378708933113</v>
      </c>
      <c r="V57">
        <f t="shared" ca="1" si="92"/>
        <v>220.75427074803247</v>
      </c>
      <c r="W57">
        <f t="shared" ca="1" si="93"/>
        <v>217.95046628420167</v>
      </c>
      <c r="X57">
        <f t="shared" ca="1" si="94"/>
        <v>219.94680716453843</v>
      </c>
      <c r="Y57">
        <f t="shared" ca="1" si="95"/>
        <v>214.47047511907596</v>
      </c>
      <c r="Z57">
        <f t="shared" ca="1" si="96"/>
        <v>217.85191795808157</v>
      </c>
      <c r="AA57">
        <f t="shared" ca="1" si="97"/>
        <v>214.55631980208207</v>
      </c>
      <c r="AB57">
        <f t="shared" ca="1" si="98"/>
        <v>206.75207100499208</v>
      </c>
      <c r="AC57">
        <f t="shared" ca="1" si="99"/>
        <v>208.65461849437293</v>
      </c>
      <c r="AD57">
        <f t="shared" ca="1" si="100"/>
        <v>206.23159966955239</v>
      </c>
      <c r="AE57">
        <f t="shared" ca="1" si="40"/>
        <v>205.451970514072</v>
      </c>
      <c r="AF57">
        <f t="shared" ca="1" si="41"/>
        <v>202.68794616713362</v>
      </c>
      <c r="AG57">
        <f t="shared" ca="1" si="42"/>
        <v>210.5964546481386</v>
      </c>
      <c r="AH57">
        <f t="shared" ca="1" si="43"/>
        <v>209.12945952765415</v>
      </c>
      <c r="AI57">
        <f t="shared" ca="1" si="44"/>
        <v>206.63630846831151</v>
      </c>
      <c r="AJ57">
        <f t="shared" ca="1" si="45"/>
        <v>207.48940743277163</v>
      </c>
      <c r="AK57">
        <f t="shared" ca="1" si="46"/>
        <v>211.71223441391987</v>
      </c>
      <c r="AL57">
        <f t="shared" ca="1" si="47"/>
        <v>208.25736893884184</v>
      </c>
      <c r="AM57">
        <f t="shared" ca="1" si="48"/>
        <v>203.35666269986382</v>
      </c>
      <c r="AN57">
        <f t="shared" ca="1" si="49"/>
        <v>202.27180063075886</v>
      </c>
      <c r="AO57">
        <f t="shared" ca="1" si="50"/>
        <v>201.20115607493034</v>
      </c>
      <c r="AP57">
        <f t="shared" ca="1" si="51"/>
        <v>198.19226737147892</v>
      </c>
      <c r="AQ57">
        <f t="shared" ca="1" si="52"/>
        <v>199.0729290161739</v>
      </c>
      <c r="AR57">
        <f t="shared" ca="1" si="53"/>
        <v>200.90737769834172</v>
      </c>
      <c r="AS57">
        <f t="shared" ca="1" si="54"/>
        <v>195.75699342809315</v>
      </c>
      <c r="AT57">
        <f t="shared" ca="1" si="55"/>
        <v>196.00360151068341</v>
      </c>
      <c r="AU57">
        <f t="shared" ca="1" si="56"/>
        <v>194.47837504241565</v>
      </c>
      <c r="AV57">
        <f t="shared" ca="1" si="57"/>
        <v>190.33861150510495</v>
      </c>
      <c r="AW57">
        <f t="shared" ca="1" si="58"/>
        <v>185.42105078845637</v>
      </c>
      <c r="AX57">
        <f t="shared" ca="1" si="59"/>
        <v>185.22546359214115</v>
      </c>
      <c r="AY57">
        <f t="shared" ca="1" si="60"/>
        <v>187.00375130761759</v>
      </c>
      <c r="AZ57">
        <f t="shared" ca="1" si="61"/>
        <v>184.25933262143633</v>
      </c>
      <c r="BA57">
        <f t="shared" ca="1" si="62"/>
        <v>183.13061370885453</v>
      </c>
      <c r="BB57">
        <f t="shared" ca="1" si="63"/>
        <v>182.42217484351499</v>
      </c>
      <c r="BC57">
        <f t="shared" ca="1" si="64"/>
        <v>180.4854103039425</v>
      </c>
      <c r="BD57">
        <f t="shared" ca="1" si="65"/>
        <v>180.93183351389933</v>
      </c>
      <c r="BE57">
        <f t="shared" ca="1" si="66"/>
        <v>181.75764155099606</v>
      </c>
      <c r="BF57">
        <f t="shared" ca="1" si="67"/>
        <v>176.73749091572276</v>
      </c>
      <c r="BG57">
        <f t="shared" ca="1" si="68"/>
        <v>182.16174687635527</v>
      </c>
      <c r="BH57">
        <f t="shared" ca="1" si="69"/>
        <v>186.2730388003138</v>
      </c>
      <c r="BI57">
        <f t="shared" ca="1" si="70"/>
        <v>184.61339830292007</v>
      </c>
      <c r="BJ57">
        <f t="shared" ca="1" si="71"/>
        <v>183.80262655408552</v>
      </c>
      <c r="BK57">
        <f t="shared" ca="1" si="72"/>
        <v>184.84143000351472</v>
      </c>
      <c r="BL57">
        <f t="shared" ca="1" si="73"/>
        <v>181.64323542990971</v>
      </c>
      <c r="BM57">
        <f t="shared" ca="1" si="74"/>
        <v>184.79255846799933</v>
      </c>
      <c r="BN57" s="22">
        <f t="shared" ca="1" si="101"/>
        <v>0</v>
      </c>
      <c r="BO57" s="22">
        <f t="shared" ca="1" si="102"/>
        <v>0</v>
      </c>
    </row>
    <row r="58" spans="5:67" x14ac:dyDescent="0.35">
      <c r="E58">
        <f t="shared" si="38"/>
        <v>223.19</v>
      </c>
      <c r="F58">
        <f t="shared" ca="1" si="76"/>
        <v>220.25891151704965</v>
      </c>
      <c r="G58">
        <f t="shared" ca="1" si="77"/>
        <v>222.86421703715001</v>
      </c>
      <c r="H58">
        <f t="shared" ca="1" si="78"/>
        <v>221.13245960726746</v>
      </c>
      <c r="I58">
        <f t="shared" ca="1" si="79"/>
        <v>220.36710487499192</v>
      </c>
      <c r="J58">
        <f t="shared" ca="1" si="80"/>
        <v>219.81584076378874</v>
      </c>
      <c r="K58">
        <f t="shared" ca="1" si="81"/>
        <v>223.94652109613176</v>
      </c>
      <c r="L58">
        <f t="shared" ca="1" si="82"/>
        <v>223.55902813746442</v>
      </c>
      <c r="M58">
        <f t="shared" ca="1" si="83"/>
        <v>226.30261083218139</v>
      </c>
      <c r="N58">
        <f t="shared" ca="1" si="84"/>
        <v>225.86284649141336</v>
      </c>
      <c r="O58">
        <f t="shared" ca="1" si="85"/>
        <v>220.09072105543285</v>
      </c>
      <c r="P58">
        <f t="shared" ca="1" si="86"/>
        <v>217.92414134065061</v>
      </c>
      <c r="Q58">
        <f t="shared" ca="1" si="87"/>
        <v>211.04018202452852</v>
      </c>
      <c r="R58">
        <f t="shared" ca="1" si="88"/>
        <v>209.98091883915203</v>
      </c>
      <c r="S58">
        <f t="shared" ca="1" si="89"/>
        <v>203.47102271777482</v>
      </c>
      <c r="T58">
        <f t="shared" ca="1" si="90"/>
        <v>206.00550115774789</v>
      </c>
      <c r="U58">
        <f t="shared" ca="1" si="91"/>
        <v>208.46906654752243</v>
      </c>
      <c r="V58">
        <f t="shared" ca="1" si="92"/>
        <v>209.90783327409306</v>
      </c>
      <c r="W58">
        <f t="shared" ca="1" si="93"/>
        <v>207.2496792084745</v>
      </c>
      <c r="X58">
        <f t="shared" ca="1" si="94"/>
        <v>201.77987566672257</v>
      </c>
      <c r="Y58">
        <f t="shared" ca="1" si="95"/>
        <v>201.9232522071475</v>
      </c>
      <c r="Z58">
        <f t="shared" ca="1" si="96"/>
        <v>202.4988028847344</v>
      </c>
      <c r="AA58">
        <f t="shared" ca="1" si="97"/>
        <v>199.24316524745061</v>
      </c>
      <c r="AB58">
        <f t="shared" ca="1" si="98"/>
        <v>198.71676814427522</v>
      </c>
      <c r="AC58">
        <f t="shared" ca="1" si="99"/>
        <v>198.9074148375264</v>
      </c>
      <c r="AD58">
        <f t="shared" ca="1" si="100"/>
        <v>206.56833199141744</v>
      </c>
      <c r="AE58">
        <f t="shared" ca="1" si="40"/>
        <v>206.27527594670053</v>
      </c>
      <c r="AF58">
        <f t="shared" ca="1" si="41"/>
        <v>202.64848516834911</v>
      </c>
      <c r="AG58">
        <f t="shared" ca="1" si="42"/>
        <v>205.7141984516976</v>
      </c>
      <c r="AH58">
        <f t="shared" ca="1" si="43"/>
        <v>200.72796308745478</v>
      </c>
      <c r="AI58">
        <f t="shared" ca="1" si="44"/>
        <v>202.55072341028557</v>
      </c>
      <c r="AJ58">
        <f t="shared" ca="1" si="45"/>
        <v>202.73753097997539</v>
      </c>
      <c r="AK58">
        <f t="shared" ca="1" si="46"/>
        <v>204.78186059925997</v>
      </c>
      <c r="AL58">
        <f t="shared" ca="1" si="47"/>
        <v>205.39919624035991</v>
      </c>
      <c r="AM58">
        <f t="shared" ca="1" si="48"/>
        <v>202.49585376894578</v>
      </c>
      <c r="AN58">
        <f t="shared" ca="1" si="49"/>
        <v>197.17295218679837</v>
      </c>
      <c r="AO58">
        <f t="shared" ca="1" si="50"/>
        <v>197.98758861626536</v>
      </c>
      <c r="AP58">
        <f t="shared" ca="1" si="51"/>
        <v>195.71374172013947</v>
      </c>
      <c r="AQ58">
        <f t="shared" ca="1" si="52"/>
        <v>197.35472774202643</v>
      </c>
      <c r="AR58">
        <f t="shared" ca="1" si="53"/>
        <v>196.23841710762002</v>
      </c>
      <c r="AS58">
        <f t="shared" ca="1" si="54"/>
        <v>193.45900343304206</v>
      </c>
      <c r="AT58">
        <f t="shared" ca="1" si="55"/>
        <v>195.95586044482894</v>
      </c>
      <c r="AU58">
        <f t="shared" ca="1" si="56"/>
        <v>199.70857000952194</v>
      </c>
      <c r="AV58">
        <f t="shared" ca="1" si="57"/>
        <v>200.48032051801562</v>
      </c>
      <c r="AW58">
        <f t="shared" ca="1" si="58"/>
        <v>197.80315208185871</v>
      </c>
      <c r="AX58">
        <f t="shared" ca="1" si="59"/>
        <v>198.29754533319775</v>
      </c>
      <c r="AY58">
        <f t="shared" ca="1" si="60"/>
        <v>202.26310988977866</v>
      </c>
      <c r="AZ58">
        <f t="shared" ca="1" si="61"/>
        <v>206.82374572401923</v>
      </c>
      <c r="BA58">
        <f t="shared" ca="1" si="62"/>
        <v>205.24327549632554</v>
      </c>
      <c r="BB58">
        <f t="shared" ca="1" si="63"/>
        <v>203.50629952131865</v>
      </c>
      <c r="BC58">
        <f t="shared" ca="1" si="64"/>
        <v>198.94367941343839</v>
      </c>
      <c r="BD58">
        <f t="shared" ca="1" si="65"/>
        <v>199.62210769036651</v>
      </c>
      <c r="BE58">
        <f t="shared" ca="1" si="66"/>
        <v>197.28869584741042</v>
      </c>
      <c r="BF58">
        <f t="shared" ca="1" si="67"/>
        <v>199.07645080336684</v>
      </c>
      <c r="BG58">
        <f t="shared" ca="1" si="68"/>
        <v>199.27351356365324</v>
      </c>
      <c r="BH58">
        <f t="shared" ca="1" si="69"/>
        <v>196.97174371766332</v>
      </c>
      <c r="BI58">
        <f t="shared" ca="1" si="70"/>
        <v>195.12430570125295</v>
      </c>
      <c r="BJ58">
        <f t="shared" ca="1" si="71"/>
        <v>196.09877465759939</v>
      </c>
      <c r="BK58">
        <f t="shared" ca="1" si="72"/>
        <v>202.02869184310194</v>
      </c>
      <c r="BL58">
        <f t="shared" ca="1" si="73"/>
        <v>200.18716595752429</v>
      </c>
      <c r="BM58">
        <f t="shared" ca="1" si="74"/>
        <v>198.02790312342108</v>
      </c>
      <c r="BN58" s="22">
        <f t="shared" ca="1" si="101"/>
        <v>0</v>
      </c>
      <c r="BO58" s="22">
        <f t="shared" ca="1" si="102"/>
        <v>0</v>
      </c>
    </row>
    <row r="59" spans="5:67" x14ac:dyDescent="0.35">
      <c r="E59">
        <f t="shared" si="38"/>
        <v>223.19</v>
      </c>
      <c r="F59">
        <f t="shared" ca="1" si="76"/>
        <v>224.0299618921311</v>
      </c>
      <c r="G59">
        <f t="shared" ca="1" si="77"/>
        <v>227.82640567182739</v>
      </c>
      <c r="H59">
        <f t="shared" ca="1" si="78"/>
        <v>224.70374198541168</v>
      </c>
      <c r="I59">
        <f t="shared" ca="1" si="79"/>
        <v>228.79295870762039</v>
      </c>
      <c r="J59">
        <f t="shared" ca="1" si="80"/>
        <v>233.29576328909795</v>
      </c>
      <c r="K59">
        <f t="shared" ca="1" si="81"/>
        <v>233.71628812816644</v>
      </c>
      <c r="L59">
        <f t="shared" ca="1" si="82"/>
        <v>234.28819481626513</v>
      </c>
      <c r="M59">
        <f t="shared" ca="1" si="83"/>
        <v>231.21851770088031</v>
      </c>
      <c r="N59">
        <f t="shared" ca="1" si="84"/>
        <v>234.77518978316195</v>
      </c>
      <c r="O59">
        <f t="shared" ca="1" si="85"/>
        <v>235.47463851939256</v>
      </c>
      <c r="P59">
        <f t="shared" ca="1" si="86"/>
        <v>237.581180837029</v>
      </c>
      <c r="Q59">
        <f t="shared" ca="1" si="87"/>
        <v>243.44044469357283</v>
      </c>
      <c r="R59">
        <f t="shared" ca="1" si="88"/>
        <v>244.28012630343233</v>
      </c>
      <c r="S59">
        <f t="shared" ca="1" si="89"/>
        <v>248.55142084834284</v>
      </c>
      <c r="T59">
        <f t="shared" ca="1" si="90"/>
        <v>255.17128194006744</v>
      </c>
      <c r="U59">
        <f t="shared" ca="1" si="91"/>
        <v>254.66550863956451</v>
      </c>
      <c r="V59">
        <f t="shared" ca="1" si="92"/>
        <v>260.90826592962611</v>
      </c>
      <c r="W59">
        <f t="shared" ca="1" si="93"/>
        <v>259.16084604723585</v>
      </c>
      <c r="X59">
        <f t="shared" ca="1" si="94"/>
        <v>264.56850326265777</v>
      </c>
      <c r="Y59">
        <f t="shared" ca="1" si="95"/>
        <v>266.56026504543274</v>
      </c>
      <c r="Z59">
        <f t="shared" ca="1" si="96"/>
        <v>267.48903397362761</v>
      </c>
      <c r="AA59">
        <f t="shared" ca="1" si="97"/>
        <v>271.16989696201904</v>
      </c>
      <c r="AB59">
        <f t="shared" ca="1" si="98"/>
        <v>278.89800682402119</v>
      </c>
      <c r="AC59">
        <f t="shared" ca="1" si="99"/>
        <v>286.10705265154866</v>
      </c>
      <c r="AD59">
        <f t="shared" ca="1" si="100"/>
        <v>294.19227168261875</v>
      </c>
      <c r="AE59">
        <f t="shared" ca="1" si="40"/>
        <v>294.46682579991102</v>
      </c>
      <c r="AF59">
        <f t="shared" ca="1" si="41"/>
        <v>291.44215555446743</v>
      </c>
      <c r="AG59">
        <f t="shared" ca="1" si="42"/>
        <v>284.94807047057498</v>
      </c>
      <c r="AH59">
        <f t="shared" ca="1" si="43"/>
        <v>289.96327093450986</v>
      </c>
      <c r="AI59">
        <f t="shared" ca="1" si="44"/>
        <v>294.06546057659892</v>
      </c>
      <c r="AJ59">
        <f t="shared" ca="1" si="45"/>
        <v>289.71445388409722</v>
      </c>
      <c r="AK59">
        <f t="shared" ca="1" si="46"/>
        <v>292.94203942308297</v>
      </c>
      <c r="AL59">
        <f t="shared" ca="1" si="47"/>
        <v>291.42603357222714</v>
      </c>
      <c r="AM59">
        <f t="shared" ca="1" si="48"/>
        <v>285.30344873368142</v>
      </c>
      <c r="AN59">
        <f t="shared" ca="1" si="49"/>
        <v>285.43151207934716</v>
      </c>
      <c r="AO59">
        <f t="shared" ca="1" si="50"/>
        <v>288.46290129267965</v>
      </c>
      <c r="AP59">
        <f t="shared" ca="1" si="51"/>
        <v>290.13642379417399</v>
      </c>
      <c r="AQ59">
        <f t="shared" ca="1" si="52"/>
        <v>295.09510365892743</v>
      </c>
      <c r="AR59">
        <f t="shared" ca="1" si="53"/>
        <v>298.34767934433705</v>
      </c>
      <c r="AS59">
        <f t="shared" ca="1" si="54"/>
        <v>296.90948914826174</v>
      </c>
      <c r="AT59">
        <f t="shared" ca="1" si="55"/>
        <v>299.30859975765856</v>
      </c>
      <c r="AU59">
        <f t="shared" ca="1" si="56"/>
        <v>297.18236143689461</v>
      </c>
      <c r="AV59">
        <f t="shared" ca="1" si="57"/>
        <v>305.41806790836847</v>
      </c>
      <c r="AW59">
        <f t="shared" ca="1" si="58"/>
        <v>314.46748273993461</v>
      </c>
      <c r="AX59">
        <f t="shared" ca="1" si="59"/>
        <v>317.39797566064004</v>
      </c>
      <c r="AY59">
        <f t="shared" ca="1" si="60"/>
        <v>313.76883163967852</v>
      </c>
      <c r="AZ59">
        <f t="shared" ca="1" si="61"/>
        <v>315.67141887164365</v>
      </c>
      <c r="BA59">
        <f t="shared" ca="1" si="62"/>
        <v>313.68507368610631</v>
      </c>
      <c r="BB59">
        <f t="shared" ca="1" si="63"/>
        <v>311.0675616850985</v>
      </c>
      <c r="BC59">
        <f t="shared" ca="1" si="64"/>
        <v>318.70717646031005</v>
      </c>
      <c r="BD59">
        <f t="shared" ca="1" si="65"/>
        <v>312.27764849348819</v>
      </c>
      <c r="BE59">
        <f t="shared" ca="1" si="66"/>
        <v>312.92943131771443</v>
      </c>
      <c r="BF59">
        <f t="shared" ca="1" si="67"/>
        <v>309.45835236185673</v>
      </c>
      <c r="BG59">
        <f t="shared" ca="1" si="68"/>
        <v>308.15056965821015</v>
      </c>
      <c r="BH59">
        <f t="shared" ca="1" si="69"/>
        <v>302.81516195586556</v>
      </c>
      <c r="BI59">
        <f t="shared" ca="1" si="70"/>
        <v>303.00538011326904</v>
      </c>
      <c r="BJ59">
        <f t="shared" ca="1" si="71"/>
        <v>302.87539173269181</v>
      </c>
      <c r="BK59">
        <f t="shared" ca="1" si="72"/>
        <v>302.62870862470152</v>
      </c>
      <c r="BL59">
        <f t="shared" ca="1" si="73"/>
        <v>301.88019624866041</v>
      </c>
      <c r="BM59">
        <f t="shared" ca="1" si="74"/>
        <v>290.70976606163424</v>
      </c>
      <c r="BN59" s="22">
        <f t="shared" ca="1" si="101"/>
        <v>90.709766061634241</v>
      </c>
      <c r="BO59" s="22">
        <f t="shared" ca="1" si="102"/>
        <v>89.787946472897502</v>
      </c>
    </row>
    <row r="60" spans="5:67" x14ac:dyDescent="0.35">
      <c r="E60">
        <f t="shared" si="38"/>
        <v>223.19</v>
      </c>
      <c r="F60">
        <f t="shared" ca="1" si="76"/>
        <v>222.74188201731576</v>
      </c>
      <c r="G60">
        <f t="shared" ca="1" si="77"/>
        <v>219.78238846515731</v>
      </c>
      <c r="H60">
        <f t="shared" ca="1" si="78"/>
        <v>215.19625744037651</v>
      </c>
      <c r="I60">
        <f t="shared" ca="1" si="79"/>
        <v>214.73404002072752</v>
      </c>
      <c r="J60">
        <f t="shared" ca="1" si="80"/>
        <v>213.45081252330232</v>
      </c>
      <c r="K60">
        <f t="shared" ca="1" si="81"/>
        <v>210.84547482795995</v>
      </c>
      <c r="L60">
        <f t="shared" ca="1" si="82"/>
        <v>213.4106240707807</v>
      </c>
      <c r="M60">
        <f t="shared" ca="1" si="83"/>
        <v>216.086219470065</v>
      </c>
      <c r="N60">
        <f t="shared" ca="1" si="84"/>
        <v>214.31233109349145</v>
      </c>
      <c r="O60">
        <f t="shared" ca="1" si="85"/>
        <v>211.24961710409136</v>
      </c>
      <c r="P60">
        <f t="shared" ca="1" si="86"/>
        <v>211.86491555384467</v>
      </c>
      <c r="Q60">
        <f t="shared" ca="1" si="87"/>
        <v>216.79951420598545</v>
      </c>
      <c r="R60">
        <f t="shared" ca="1" si="88"/>
        <v>213.69893770439359</v>
      </c>
      <c r="S60">
        <f t="shared" ca="1" si="89"/>
        <v>212.8573791771266</v>
      </c>
      <c r="T60">
        <f t="shared" ca="1" si="90"/>
        <v>211.72578048914457</v>
      </c>
      <c r="U60">
        <f t="shared" ca="1" si="91"/>
        <v>215.97773301005068</v>
      </c>
      <c r="V60">
        <f t="shared" ca="1" si="92"/>
        <v>212.81082888195007</v>
      </c>
      <c r="W60">
        <f t="shared" ca="1" si="93"/>
        <v>207.63622131598507</v>
      </c>
      <c r="X60">
        <f t="shared" ca="1" si="94"/>
        <v>210.24649923043063</v>
      </c>
      <c r="Y60">
        <f t="shared" ca="1" si="95"/>
        <v>208.93968043330969</v>
      </c>
      <c r="Z60">
        <f t="shared" ca="1" si="96"/>
        <v>211.81199902376275</v>
      </c>
      <c r="AA60">
        <f t="shared" ca="1" si="97"/>
        <v>213.07802673874937</v>
      </c>
      <c r="AB60">
        <f t="shared" ca="1" si="98"/>
        <v>215.8389143646265</v>
      </c>
      <c r="AC60">
        <f t="shared" ca="1" si="99"/>
        <v>219.4945359543286</v>
      </c>
      <c r="AD60">
        <f t="shared" ca="1" si="100"/>
        <v>224.04049869767937</v>
      </c>
      <c r="AE60">
        <f t="shared" ca="1" si="40"/>
        <v>220.52668895535223</v>
      </c>
      <c r="AF60">
        <f t="shared" ca="1" si="41"/>
        <v>221.3906082692794</v>
      </c>
      <c r="AG60">
        <f t="shared" ca="1" si="42"/>
        <v>222.85381020684932</v>
      </c>
      <c r="AH60">
        <f t="shared" ca="1" si="43"/>
        <v>222.06385272225671</v>
      </c>
      <c r="AI60">
        <f t="shared" ca="1" si="44"/>
        <v>223.83366746330358</v>
      </c>
      <c r="AJ60">
        <f t="shared" ca="1" si="45"/>
        <v>226.47720232764527</v>
      </c>
      <c r="AK60">
        <f t="shared" ca="1" si="46"/>
        <v>225.82430629252985</v>
      </c>
      <c r="AL60">
        <f t="shared" ca="1" si="47"/>
        <v>226.02426322077079</v>
      </c>
      <c r="AM60">
        <f t="shared" ca="1" si="48"/>
        <v>222.30838548591095</v>
      </c>
      <c r="AN60">
        <f t="shared" ca="1" si="49"/>
        <v>223.446281948539</v>
      </c>
      <c r="AO60">
        <f t="shared" ca="1" si="50"/>
        <v>226.88378532735857</v>
      </c>
      <c r="AP60">
        <f t="shared" ca="1" si="51"/>
        <v>226.06802220954523</v>
      </c>
      <c r="AQ60">
        <f t="shared" ca="1" si="52"/>
        <v>231.14621471952489</v>
      </c>
      <c r="AR60">
        <f t="shared" ca="1" si="53"/>
        <v>230.80937979067241</v>
      </c>
      <c r="AS60">
        <f t="shared" ca="1" si="54"/>
        <v>230.23830334846608</v>
      </c>
      <c r="AT60">
        <f t="shared" ca="1" si="55"/>
        <v>231.25751618050728</v>
      </c>
      <c r="AU60">
        <f t="shared" ca="1" si="56"/>
        <v>238.77246869490992</v>
      </c>
      <c r="AV60">
        <f t="shared" ca="1" si="57"/>
        <v>239.42757920383551</v>
      </c>
      <c r="AW60">
        <f t="shared" ca="1" si="58"/>
        <v>233.52765350120021</v>
      </c>
      <c r="AX60">
        <f t="shared" ca="1" si="59"/>
        <v>239.98150613674468</v>
      </c>
      <c r="AY60">
        <f t="shared" ca="1" si="60"/>
        <v>242.65584041850011</v>
      </c>
      <c r="AZ60">
        <f t="shared" ca="1" si="61"/>
        <v>246.51164655459155</v>
      </c>
      <c r="BA60">
        <f t="shared" ca="1" si="62"/>
        <v>241.9634289534647</v>
      </c>
      <c r="BB60">
        <f t="shared" ca="1" si="63"/>
        <v>243.06227284419805</v>
      </c>
      <c r="BC60">
        <f t="shared" ca="1" si="64"/>
        <v>239.41026794893884</v>
      </c>
      <c r="BD60">
        <f t="shared" ca="1" si="65"/>
        <v>239.75756948119087</v>
      </c>
      <c r="BE60">
        <f t="shared" ca="1" si="66"/>
        <v>240.90394246519642</v>
      </c>
      <c r="BF60">
        <f t="shared" ca="1" si="67"/>
        <v>238.86593646638062</v>
      </c>
      <c r="BG60">
        <f t="shared" ca="1" si="68"/>
        <v>241.93279542289488</v>
      </c>
      <c r="BH60">
        <f t="shared" ca="1" si="69"/>
        <v>236.62085314212734</v>
      </c>
      <c r="BI60">
        <f t="shared" ca="1" si="70"/>
        <v>232.65460105010393</v>
      </c>
      <c r="BJ60">
        <f t="shared" ca="1" si="71"/>
        <v>234.61518786829348</v>
      </c>
      <c r="BK60">
        <f t="shared" ca="1" si="72"/>
        <v>232.81196661807144</v>
      </c>
      <c r="BL60">
        <f t="shared" ca="1" si="73"/>
        <v>227.78173146495996</v>
      </c>
      <c r="BM60">
        <f t="shared" ca="1" si="74"/>
        <v>228.7326981723532</v>
      </c>
      <c r="BN60" s="22">
        <f t="shared" ca="1" si="101"/>
        <v>28.732698172353196</v>
      </c>
      <c r="BO60" s="22">
        <f t="shared" ca="1" si="102"/>
        <v>28.440707958261598</v>
      </c>
    </row>
    <row r="61" spans="5:67" x14ac:dyDescent="0.35">
      <c r="E61">
        <f t="shared" si="38"/>
        <v>223.19</v>
      </c>
      <c r="F61">
        <f t="shared" ca="1" si="76"/>
        <v>230.00726903057685</v>
      </c>
      <c r="G61">
        <f t="shared" ca="1" si="77"/>
        <v>232.06479921950205</v>
      </c>
      <c r="H61">
        <f t="shared" ca="1" si="78"/>
        <v>234.64803792503443</v>
      </c>
      <c r="I61">
        <f t="shared" ca="1" si="79"/>
        <v>231.53868844188173</v>
      </c>
      <c r="J61">
        <f t="shared" ca="1" si="80"/>
        <v>234.24366991234842</v>
      </c>
      <c r="K61">
        <f t="shared" ca="1" si="81"/>
        <v>233.79061810539912</v>
      </c>
      <c r="L61">
        <f t="shared" ca="1" si="82"/>
        <v>228.81138197433751</v>
      </c>
      <c r="M61">
        <f t="shared" ca="1" si="83"/>
        <v>230.39280877592452</v>
      </c>
      <c r="N61">
        <f t="shared" ca="1" si="84"/>
        <v>231.38499688148551</v>
      </c>
      <c r="O61">
        <f t="shared" ca="1" si="85"/>
        <v>225.12435029301261</v>
      </c>
      <c r="P61">
        <f t="shared" ca="1" si="86"/>
        <v>226.42884013073467</v>
      </c>
      <c r="Q61">
        <f t="shared" ca="1" si="87"/>
        <v>224.18670974839708</v>
      </c>
      <c r="R61">
        <f t="shared" ca="1" si="88"/>
        <v>220.75918074879488</v>
      </c>
      <c r="S61">
        <f t="shared" ca="1" si="89"/>
        <v>224.45784234111295</v>
      </c>
      <c r="T61">
        <f t="shared" ca="1" si="90"/>
        <v>221.84684431753183</v>
      </c>
      <c r="U61">
        <f t="shared" ca="1" si="91"/>
        <v>216.27557541926606</v>
      </c>
      <c r="V61">
        <f t="shared" ca="1" si="92"/>
        <v>215.68547093674582</v>
      </c>
      <c r="W61">
        <f t="shared" ca="1" si="93"/>
        <v>216.41395592285832</v>
      </c>
      <c r="X61">
        <f t="shared" ca="1" si="94"/>
        <v>216.63000757804758</v>
      </c>
      <c r="Y61">
        <f t="shared" ca="1" si="95"/>
        <v>215.2715813870648</v>
      </c>
      <c r="Z61">
        <f t="shared" ca="1" si="96"/>
        <v>214.37194324311571</v>
      </c>
      <c r="AA61">
        <f t="shared" ca="1" si="97"/>
        <v>210.00630292109693</v>
      </c>
      <c r="AB61">
        <f t="shared" ca="1" si="98"/>
        <v>213.46125930951072</v>
      </c>
      <c r="AC61">
        <f t="shared" ca="1" si="99"/>
        <v>209.26254973365812</v>
      </c>
      <c r="AD61">
        <f t="shared" ca="1" si="100"/>
        <v>212.5815910122293</v>
      </c>
      <c r="AE61">
        <f t="shared" ca="1" si="40"/>
        <v>212.70459421237641</v>
      </c>
      <c r="AF61">
        <f t="shared" ca="1" si="41"/>
        <v>209.73338409086648</v>
      </c>
      <c r="AG61">
        <f t="shared" ca="1" si="42"/>
        <v>213.79750359669262</v>
      </c>
      <c r="AH61">
        <f t="shared" ca="1" si="43"/>
        <v>214.28972601843881</v>
      </c>
      <c r="AI61">
        <f t="shared" ca="1" si="44"/>
        <v>210.51865893984657</v>
      </c>
      <c r="AJ61">
        <f t="shared" ca="1" si="45"/>
        <v>207.40646516319174</v>
      </c>
      <c r="AK61">
        <f t="shared" ca="1" si="46"/>
        <v>206.20620260290687</v>
      </c>
      <c r="AL61">
        <f t="shared" ca="1" si="47"/>
        <v>203.59007541778041</v>
      </c>
      <c r="AM61">
        <f t="shared" ca="1" si="48"/>
        <v>204.91735834573635</v>
      </c>
      <c r="AN61">
        <f t="shared" ca="1" si="49"/>
        <v>202.22235342434786</v>
      </c>
      <c r="AO61">
        <f t="shared" ca="1" si="50"/>
        <v>204.48978079741877</v>
      </c>
      <c r="AP61">
        <f t="shared" ca="1" si="51"/>
        <v>202.02820058454563</v>
      </c>
      <c r="AQ61">
        <f t="shared" ca="1" si="52"/>
        <v>203.17164111998727</v>
      </c>
      <c r="AR61">
        <f t="shared" ca="1" si="53"/>
        <v>204.42045704675814</v>
      </c>
      <c r="AS61">
        <f t="shared" ca="1" si="54"/>
        <v>204.5193871369581</v>
      </c>
      <c r="AT61">
        <f t="shared" ca="1" si="55"/>
        <v>204.98777225356935</v>
      </c>
      <c r="AU61">
        <f t="shared" ca="1" si="56"/>
        <v>203.02239947108308</v>
      </c>
      <c r="AV61">
        <f t="shared" ca="1" si="57"/>
        <v>202.30764946514807</v>
      </c>
      <c r="AW61">
        <f t="shared" ca="1" si="58"/>
        <v>199.93584710965459</v>
      </c>
      <c r="AX61">
        <f t="shared" ca="1" si="59"/>
        <v>199.74911522042882</v>
      </c>
      <c r="AY61">
        <f t="shared" ca="1" si="60"/>
        <v>198.24379927932176</v>
      </c>
      <c r="AZ61">
        <f t="shared" ca="1" si="61"/>
        <v>206.81351619499802</v>
      </c>
      <c r="BA61">
        <f t="shared" ca="1" si="62"/>
        <v>208.71195245145918</v>
      </c>
      <c r="BB61">
        <f t="shared" ca="1" si="63"/>
        <v>205.7570286899454</v>
      </c>
      <c r="BC61">
        <f t="shared" ca="1" si="64"/>
        <v>206.03116473185779</v>
      </c>
      <c r="BD61">
        <f t="shared" ca="1" si="65"/>
        <v>200.2680167572984</v>
      </c>
      <c r="BE61">
        <f t="shared" ca="1" si="66"/>
        <v>202.5404670546252</v>
      </c>
      <c r="BF61">
        <f t="shared" ca="1" si="67"/>
        <v>207.02396474814955</v>
      </c>
      <c r="BG61">
        <f t="shared" ca="1" si="68"/>
        <v>205.30457189786969</v>
      </c>
      <c r="BH61">
        <f t="shared" ca="1" si="69"/>
        <v>205.4101773063596</v>
      </c>
      <c r="BI61">
        <f t="shared" ca="1" si="70"/>
        <v>201.76097573418505</v>
      </c>
      <c r="BJ61">
        <f t="shared" ca="1" si="71"/>
        <v>206.62635795710122</v>
      </c>
      <c r="BK61">
        <f t="shared" ca="1" si="72"/>
        <v>209.83772398510501</v>
      </c>
      <c r="BL61">
        <f t="shared" ca="1" si="73"/>
        <v>205.9190268564858</v>
      </c>
      <c r="BM61">
        <f t="shared" ca="1" si="74"/>
        <v>203.31152900439247</v>
      </c>
      <c r="BN61" s="22">
        <f t="shared" ca="1" si="101"/>
        <v>3.3115290043924688</v>
      </c>
      <c r="BO61" s="22">
        <f t="shared" ca="1" si="102"/>
        <v>3.2778762629352296</v>
      </c>
    </row>
    <row r="62" spans="5:67" x14ac:dyDescent="0.35">
      <c r="E62">
        <f t="shared" si="38"/>
        <v>223.19</v>
      </c>
      <c r="F62">
        <f t="shared" ca="1" si="76"/>
        <v>220.02633705225526</v>
      </c>
      <c r="G62">
        <f t="shared" ca="1" si="77"/>
        <v>224.25960539524388</v>
      </c>
      <c r="H62">
        <f t="shared" ca="1" si="78"/>
        <v>228.86478105909197</v>
      </c>
      <c r="I62">
        <f t="shared" ca="1" si="79"/>
        <v>229.44508302517283</v>
      </c>
      <c r="J62">
        <f t="shared" ca="1" si="80"/>
        <v>226.58961426783068</v>
      </c>
      <c r="K62">
        <f t="shared" ca="1" si="81"/>
        <v>225.74559808643863</v>
      </c>
      <c r="L62">
        <f t="shared" ca="1" si="82"/>
        <v>225.42814084216494</v>
      </c>
      <c r="M62">
        <f t="shared" ca="1" si="83"/>
        <v>220.73360927044232</v>
      </c>
      <c r="N62">
        <f t="shared" ca="1" si="84"/>
        <v>225.00619880747416</v>
      </c>
      <c r="O62">
        <f t="shared" ca="1" si="85"/>
        <v>219.95260374618471</v>
      </c>
      <c r="P62">
        <f t="shared" ca="1" si="86"/>
        <v>217.939834317405</v>
      </c>
      <c r="Q62">
        <f t="shared" ca="1" si="87"/>
        <v>221.29411353372652</v>
      </c>
      <c r="R62">
        <f t="shared" ca="1" si="88"/>
        <v>219.77409063201</v>
      </c>
      <c r="S62">
        <f t="shared" ca="1" si="89"/>
        <v>216.91505434884485</v>
      </c>
      <c r="T62">
        <f t="shared" ca="1" si="90"/>
        <v>215.90822404804257</v>
      </c>
      <c r="U62">
        <f t="shared" ca="1" si="91"/>
        <v>215.53684931836867</v>
      </c>
      <c r="V62">
        <f t="shared" ca="1" si="92"/>
        <v>218.27779219496108</v>
      </c>
      <c r="W62">
        <f t="shared" ca="1" si="93"/>
        <v>218.87306176303116</v>
      </c>
      <c r="X62">
        <f t="shared" ca="1" si="94"/>
        <v>217.2187525574227</v>
      </c>
      <c r="Y62">
        <f t="shared" ca="1" si="95"/>
        <v>219.34104057738008</v>
      </c>
      <c r="Z62">
        <f t="shared" ca="1" si="96"/>
        <v>218.02758391249489</v>
      </c>
      <c r="AA62">
        <f t="shared" ca="1" si="97"/>
        <v>216.61115552359448</v>
      </c>
      <c r="AB62">
        <f t="shared" ca="1" si="98"/>
        <v>214.04534109142222</v>
      </c>
      <c r="AC62">
        <f t="shared" ca="1" si="99"/>
        <v>213.63072179973699</v>
      </c>
      <c r="AD62">
        <f t="shared" ca="1" si="100"/>
        <v>207.3892918642527</v>
      </c>
      <c r="AE62">
        <f t="shared" ca="1" si="40"/>
        <v>208.74345169552194</v>
      </c>
      <c r="AF62">
        <f t="shared" ca="1" si="41"/>
        <v>208.10108922831066</v>
      </c>
      <c r="AG62">
        <f t="shared" ca="1" si="42"/>
        <v>208.00645556972165</v>
      </c>
      <c r="AH62">
        <f t="shared" ca="1" si="43"/>
        <v>205.15808351945245</v>
      </c>
      <c r="AI62">
        <f t="shared" ca="1" si="44"/>
        <v>209.77122940368517</v>
      </c>
      <c r="AJ62">
        <f t="shared" ca="1" si="45"/>
        <v>207.53281391816361</v>
      </c>
      <c r="AK62">
        <f t="shared" ca="1" si="46"/>
        <v>207.68285117490214</v>
      </c>
      <c r="AL62">
        <f t="shared" ca="1" si="47"/>
        <v>203.51888997057006</v>
      </c>
      <c r="AM62">
        <f t="shared" ca="1" si="48"/>
        <v>197.06652898668204</v>
      </c>
      <c r="AN62">
        <f t="shared" ca="1" si="49"/>
        <v>190.97296066055222</v>
      </c>
      <c r="AO62">
        <f t="shared" ca="1" si="50"/>
        <v>183.05192844418335</v>
      </c>
      <c r="AP62">
        <f t="shared" ca="1" si="51"/>
        <v>183.49136389435958</v>
      </c>
      <c r="AQ62">
        <f t="shared" ca="1" si="52"/>
        <v>180.14661183961891</v>
      </c>
      <c r="AR62">
        <f t="shared" ca="1" si="53"/>
        <v>178.54811501784599</v>
      </c>
      <c r="AS62">
        <f t="shared" ca="1" si="54"/>
        <v>178.87607330823852</v>
      </c>
      <c r="AT62">
        <f t="shared" ca="1" si="55"/>
        <v>181.88554718808984</v>
      </c>
      <c r="AU62">
        <f t="shared" ca="1" si="56"/>
        <v>186.52921997301223</v>
      </c>
      <c r="AV62">
        <f t="shared" ca="1" si="57"/>
        <v>185.58008919459465</v>
      </c>
      <c r="AW62">
        <f t="shared" ca="1" si="58"/>
        <v>185.1608377602177</v>
      </c>
      <c r="AX62">
        <f t="shared" ca="1" si="59"/>
        <v>186.16228165054045</v>
      </c>
      <c r="AY62">
        <f t="shared" ca="1" si="60"/>
        <v>188.30853422084414</v>
      </c>
      <c r="AZ62">
        <f t="shared" ca="1" si="61"/>
        <v>192.4725537776221</v>
      </c>
      <c r="BA62">
        <f t="shared" ca="1" si="62"/>
        <v>188.04408905460087</v>
      </c>
      <c r="BB62">
        <f t="shared" ca="1" si="63"/>
        <v>187.66724435501615</v>
      </c>
      <c r="BC62">
        <f t="shared" ca="1" si="64"/>
        <v>189.74564252174136</v>
      </c>
      <c r="BD62">
        <f t="shared" ca="1" si="65"/>
        <v>186.12325261569111</v>
      </c>
      <c r="BE62">
        <f t="shared" ca="1" si="66"/>
        <v>189.25494132778815</v>
      </c>
      <c r="BF62">
        <f t="shared" ca="1" si="67"/>
        <v>190.33452596505887</v>
      </c>
      <c r="BG62">
        <f t="shared" ca="1" si="68"/>
        <v>194.09061012948294</v>
      </c>
      <c r="BH62">
        <f t="shared" ca="1" si="69"/>
        <v>197.10524078223659</v>
      </c>
      <c r="BI62">
        <f t="shared" ca="1" si="70"/>
        <v>196.12250506341013</v>
      </c>
      <c r="BJ62">
        <f t="shared" ca="1" si="71"/>
        <v>192.79756567404482</v>
      </c>
      <c r="BK62">
        <f t="shared" ca="1" si="72"/>
        <v>196.38616402074879</v>
      </c>
      <c r="BL62">
        <f t="shared" ca="1" si="73"/>
        <v>194.73769752587032</v>
      </c>
      <c r="BM62">
        <f t="shared" ca="1" si="74"/>
        <v>193.64037337325905</v>
      </c>
      <c r="BN62" s="22">
        <f t="shared" ca="1" si="101"/>
        <v>0</v>
      </c>
      <c r="BO62" s="22">
        <f t="shared" ca="1" si="102"/>
        <v>0</v>
      </c>
    </row>
    <row r="63" spans="5:67" x14ac:dyDescent="0.35">
      <c r="E63">
        <f t="shared" si="38"/>
        <v>223.19</v>
      </c>
      <c r="F63">
        <f t="shared" ca="1" si="76"/>
        <v>224.77589352623315</v>
      </c>
      <c r="G63">
        <f t="shared" ca="1" si="77"/>
        <v>219.74366974248201</v>
      </c>
      <c r="H63">
        <f t="shared" ca="1" si="78"/>
        <v>214.49963475010293</v>
      </c>
      <c r="I63">
        <f t="shared" ca="1" si="79"/>
        <v>214.26484766170887</v>
      </c>
      <c r="J63">
        <f t="shared" ca="1" si="80"/>
        <v>211.61722713219925</v>
      </c>
      <c r="K63">
        <f t="shared" ca="1" si="81"/>
        <v>217.16633884506322</v>
      </c>
      <c r="L63">
        <f t="shared" ca="1" si="82"/>
        <v>223.43622018171527</v>
      </c>
      <c r="M63">
        <f t="shared" ca="1" si="83"/>
        <v>222.04771371482377</v>
      </c>
      <c r="N63">
        <f t="shared" ca="1" si="84"/>
        <v>228.20467758215858</v>
      </c>
      <c r="O63">
        <f t="shared" ca="1" si="85"/>
        <v>229.84081712643862</v>
      </c>
      <c r="P63">
        <f t="shared" ca="1" si="86"/>
        <v>225.77102078121871</v>
      </c>
      <c r="Q63">
        <f t="shared" ca="1" si="87"/>
        <v>221.7301829089044</v>
      </c>
      <c r="R63">
        <f t="shared" ca="1" si="88"/>
        <v>223.4193203683628</v>
      </c>
      <c r="S63">
        <f t="shared" ca="1" si="89"/>
        <v>223.36897472289951</v>
      </c>
      <c r="T63">
        <f t="shared" ca="1" si="90"/>
        <v>228.1778410560043</v>
      </c>
      <c r="U63">
        <f t="shared" ca="1" si="91"/>
        <v>225.18955766217641</v>
      </c>
      <c r="V63">
        <f t="shared" ca="1" si="92"/>
        <v>224.50773682682691</v>
      </c>
      <c r="W63">
        <f t="shared" ca="1" si="93"/>
        <v>218.03087452743543</v>
      </c>
      <c r="X63">
        <f t="shared" ca="1" si="94"/>
        <v>216.00289250988104</v>
      </c>
      <c r="Y63">
        <f t="shared" ca="1" si="95"/>
        <v>222.51237998425458</v>
      </c>
      <c r="Z63">
        <f t="shared" ca="1" si="96"/>
        <v>221.95544501583976</v>
      </c>
      <c r="AA63">
        <f t="shared" ca="1" si="97"/>
        <v>224.73451513193007</v>
      </c>
      <c r="AB63">
        <f t="shared" ca="1" si="98"/>
        <v>218.77692698233903</v>
      </c>
      <c r="AC63">
        <f t="shared" ca="1" si="99"/>
        <v>221.32747354316899</v>
      </c>
      <c r="AD63">
        <f t="shared" ca="1" si="100"/>
        <v>221.74017936028918</v>
      </c>
      <c r="AE63">
        <f t="shared" ca="1" si="40"/>
        <v>218.9004628418345</v>
      </c>
      <c r="AF63">
        <f t="shared" ca="1" si="41"/>
        <v>222.54083491876813</v>
      </c>
      <c r="AG63">
        <f t="shared" ca="1" si="42"/>
        <v>220.8277214442098</v>
      </c>
      <c r="AH63">
        <f t="shared" ca="1" si="43"/>
        <v>224.52838738220663</v>
      </c>
      <c r="AI63">
        <f t="shared" ca="1" si="44"/>
        <v>226.91465110416755</v>
      </c>
      <c r="AJ63">
        <f t="shared" ca="1" si="45"/>
        <v>222.42940006410947</v>
      </c>
      <c r="AK63">
        <f t="shared" ca="1" si="46"/>
        <v>225.16116025661398</v>
      </c>
      <c r="AL63">
        <f t="shared" ca="1" si="47"/>
        <v>225.57695976987739</v>
      </c>
      <c r="AM63">
        <f t="shared" ca="1" si="48"/>
        <v>221.50981790985625</v>
      </c>
      <c r="AN63">
        <f t="shared" ca="1" si="49"/>
        <v>218.95789349988826</v>
      </c>
      <c r="AO63">
        <f t="shared" ca="1" si="50"/>
        <v>216.22009170502187</v>
      </c>
      <c r="AP63">
        <f t="shared" ca="1" si="51"/>
        <v>218.41159426784921</v>
      </c>
      <c r="AQ63">
        <f t="shared" ca="1" si="52"/>
        <v>222.13607250047664</v>
      </c>
      <c r="AR63">
        <f t="shared" ca="1" si="53"/>
        <v>223.08004053374148</v>
      </c>
      <c r="AS63">
        <f t="shared" ca="1" si="54"/>
        <v>221.64158004616968</v>
      </c>
      <c r="AT63">
        <f t="shared" ca="1" si="55"/>
        <v>226.93348145622392</v>
      </c>
      <c r="AU63">
        <f t="shared" ca="1" si="56"/>
        <v>225.48780951693948</v>
      </c>
      <c r="AV63">
        <f t="shared" ca="1" si="57"/>
        <v>223.44069212446803</v>
      </c>
      <c r="AW63">
        <f t="shared" ca="1" si="58"/>
        <v>221.42180803055393</v>
      </c>
      <c r="AX63">
        <f t="shared" ca="1" si="59"/>
        <v>217.54517830048928</v>
      </c>
      <c r="AY63">
        <f t="shared" ca="1" si="60"/>
        <v>214.99549477433104</v>
      </c>
      <c r="AZ63">
        <f t="shared" ca="1" si="61"/>
        <v>213.0385142108249</v>
      </c>
      <c r="BA63">
        <f t="shared" ca="1" si="62"/>
        <v>212.04711213981724</v>
      </c>
      <c r="BB63">
        <f t="shared" ca="1" si="63"/>
        <v>213.27472273041593</v>
      </c>
      <c r="BC63">
        <f t="shared" ca="1" si="64"/>
        <v>209.09162489770921</v>
      </c>
      <c r="BD63">
        <f t="shared" ca="1" si="65"/>
        <v>204.95778536893843</v>
      </c>
      <c r="BE63">
        <f t="shared" ca="1" si="66"/>
        <v>204.10525341305444</v>
      </c>
      <c r="BF63">
        <f t="shared" ca="1" si="67"/>
        <v>204.00804184831634</v>
      </c>
      <c r="BG63">
        <f t="shared" ca="1" si="68"/>
        <v>198.46159115746963</v>
      </c>
      <c r="BH63">
        <f t="shared" ca="1" si="69"/>
        <v>196.64556627181622</v>
      </c>
      <c r="BI63">
        <f t="shared" ca="1" si="70"/>
        <v>199.351725908422</v>
      </c>
      <c r="BJ63">
        <f t="shared" ca="1" si="71"/>
        <v>196.6542966040939</v>
      </c>
      <c r="BK63">
        <f t="shared" ca="1" si="72"/>
        <v>198.08952234372688</v>
      </c>
      <c r="BL63">
        <f t="shared" ca="1" si="73"/>
        <v>195.8858283883643</v>
      </c>
      <c r="BM63">
        <f t="shared" ca="1" si="74"/>
        <v>194.82214101418748</v>
      </c>
      <c r="BN63" s="22">
        <f t="shared" ca="1" si="101"/>
        <v>0</v>
      </c>
      <c r="BO63" s="22">
        <f t="shared" ca="1" si="102"/>
        <v>0</v>
      </c>
    </row>
    <row r="64" spans="5:67" x14ac:dyDescent="0.35">
      <c r="E64">
        <f t="shared" si="38"/>
        <v>223.19</v>
      </c>
      <c r="F64">
        <f t="shared" ca="1" si="76"/>
        <v>220.93463521075677</v>
      </c>
      <c r="G64">
        <f t="shared" ca="1" si="77"/>
        <v>215.43755521938468</v>
      </c>
      <c r="H64">
        <f t="shared" ca="1" si="78"/>
        <v>215.97327475774938</v>
      </c>
      <c r="I64">
        <f t="shared" ca="1" si="79"/>
        <v>214.91283143157992</v>
      </c>
      <c r="J64">
        <f t="shared" ca="1" si="80"/>
        <v>213.67856781130811</v>
      </c>
      <c r="K64">
        <f t="shared" ca="1" si="81"/>
        <v>216.37241797942778</v>
      </c>
      <c r="L64">
        <f t="shared" ca="1" si="82"/>
        <v>214.77062847235678</v>
      </c>
      <c r="M64">
        <f t="shared" ca="1" si="83"/>
        <v>213.9532872311195</v>
      </c>
      <c r="N64">
        <f t="shared" ca="1" si="84"/>
        <v>210.16583876894001</v>
      </c>
      <c r="O64">
        <f t="shared" ca="1" si="85"/>
        <v>206.76201577848627</v>
      </c>
      <c r="P64">
        <f t="shared" ca="1" si="86"/>
        <v>208.33595568746188</v>
      </c>
      <c r="Q64">
        <f t="shared" ca="1" si="87"/>
        <v>206.51847891872552</v>
      </c>
      <c r="R64">
        <f t="shared" ca="1" si="88"/>
        <v>209.49682550828459</v>
      </c>
      <c r="S64">
        <f t="shared" ca="1" si="89"/>
        <v>209.77771573467055</v>
      </c>
      <c r="T64">
        <f t="shared" ca="1" si="90"/>
        <v>205.64345212671313</v>
      </c>
      <c r="U64">
        <f t="shared" ca="1" si="91"/>
        <v>204.22103360554945</v>
      </c>
      <c r="V64">
        <f t="shared" ca="1" si="92"/>
        <v>206.40129866088773</v>
      </c>
      <c r="W64">
        <f t="shared" ca="1" si="93"/>
        <v>205.26882564089229</v>
      </c>
      <c r="X64">
        <f t="shared" ca="1" si="94"/>
        <v>207.21923860798464</v>
      </c>
      <c r="Y64">
        <f t="shared" ca="1" si="95"/>
        <v>207.81909809783593</v>
      </c>
      <c r="Z64">
        <f t="shared" ca="1" si="96"/>
        <v>206.04675803970983</v>
      </c>
      <c r="AA64">
        <f t="shared" ca="1" si="97"/>
        <v>204.74916114119262</v>
      </c>
      <c r="AB64">
        <f t="shared" ca="1" si="98"/>
        <v>208.98492232947748</v>
      </c>
      <c r="AC64">
        <f t="shared" ca="1" si="99"/>
        <v>209.66009560774847</v>
      </c>
      <c r="AD64">
        <f t="shared" ca="1" si="100"/>
        <v>215.13988468148204</v>
      </c>
      <c r="AE64">
        <f t="shared" ca="1" si="40"/>
        <v>218.93454617670355</v>
      </c>
      <c r="AF64">
        <f t="shared" ca="1" si="41"/>
        <v>213.59127696060503</v>
      </c>
      <c r="AG64">
        <f t="shared" ca="1" si="42"/>
        <v>214.22234397916569</v>
      </c>
      <c r="AH64">
        <f t="shared" ca="1" si="43"/>
        <v>220.8836458864379</v>
      </c>
      <c r="AI64">
        <f t="shared" ca="1" si="44"/>
        <v>228.36303876475594</v>
      </c>
      <c r="AJ64">
        <f t="shared" ca="1" si="45"/>
        <v>228.43049171309494</v>
      </c>
      <c r="AK64">
        <f t="shared" ca="1" si="46"/>
        <v>226.32671278699712</v>
      </c>
      <c r="AL64">
        <f t="shared" ca="1" si="47"/>
        <v>225.22622625947358</v>
      </c>
      <c r="AM64">
        <f t="shared" ca="1" si="48"/>
        <v>225.21326819086539</v>
      </c>
      <c r="AN64">
        <f t="shared" ca="1" si="49"/>
        <v>224.59264161258221</v>
      </c>
      <c r="AO64">
        <f t="shared" ca="1" si="50"/>
        <v>226.59952899144432</v>
      </c>
      <c r="AP64">
        <f t="shared" ca="1" si="51"/>
        <v>230.79314364547767</v>
      </c>
      <c r="AQ64">
        <f t="shared" ca="1" si="52"/>
        <v>233.95590874746742</v>
      </c>
      <c r="AR64">
        <f t="shared" ca="1" si="53"/>
        <v>230.6623008916111</v>
      </c>
      <c r="AS64">
        <f t="shared" ca="1" si="54"/>
        <v>236.93020158898429</v>
      </c>
      <c r="AT64">
        <f t="shared" ca="1" si="55"/>
        <v>240.45315935976532</v>
      </c>
      <c r="AU64">
        <f t="shared" ca="1" si="56"/>
        <v>236.97080443718914</v>
      </c>
      <c r="AV64">
        <f t="shared" ca="1" si="57"/>
        <v>235.94913167238428</v>
      </c>
      <c r="AW64">
        <f t="shared" ca="1" si="58"/>
        <v>239.56969240624423</v>
      </c>
      <c r="AX64">
        <f t="shared" ca="1" si="59"/>
        <v>240.02399550944079</v>
      </c>
      <c r="AY64">
        <f t="shared" ca="1" si="60"/>
        <v>233.37879031051435</v>
      </c>
      <c r="AZ64">
        <f t="shared" ca="1" si="61"/>
        <v>230.1804845305343</v>
      </c>
      <c r="BA64">
        <f t="shared" ca="1" si="62"/>
        <v>232.05180579629106</v>
      </c>
      <c r="BB64">
        <f t="shared" ca="1" si="63"/>
        <v>232.86427202508571</v>
      </c>
      <c r="BC64">
        <f t="shared" ca="1" si="64"/>
        <v>235.84649471678438</v>
      </c>
      <c r="BD64">
        <f t="shared" ca="1" si="65"/>
        <v>234.12723711389393</v>
      </c>
      <c r="BE64">
        <f t="shared" ca="1" si="66"/>
        <v>232.98115279244314</v>
      </c>
      <c r="BF64">
        <f t="shared" ca="1" si="67"/>
        <v>234.79524386350019</v>
      </c>
      <c r="BG64">
        <f t="shared" ca="1" si="68"/>
        <v>239.11821656899818</v>
      </c>
      <c r="BH64">
        <f t="shared" ca="1" si="69"/>
        <v>235.13598421516102</v>
      </c>
      <c r="BI64">
        <f t="shared" ca="1" si="70"/>
        <v>236.15568964139854</v>
      </c>
      <c r="BJ64">
        <f t="shared" ca="1" si="71"/>
        <v>234.91611698031389</v>
      </c>
      <c r="BK64">
        <f t="shared" ca="1" si="72"/>
        <v>228.42010665725974</v>
      </c>
      <c r="BL64">
        <f t="shared" ca="1" si="73"/>
        <v>229.96300499646009</v>
      </c>
      <c r="BM64">
        <f t="shared" ca="1" si="74"/>
        <v>225.20675227157315</v>
      </c>
      <c r="BN64" s="22">
        <f t="shared" ca="1" si="101"/>
        <v>25.206752271573151</v>
      </c>
      <c r="BO64" s="22">
        <f t="shared" ca="1" si="102"/>
        <v>24.950593767134034</v>
      </c>
    </row>
    <row r="65" spans="5:67" x14ac:dyDescent="0.35">
      <c r="E65">
        <f t="shared" si="38"/>
        <v>223.19</v>
      </c>
      <c r="F65">
        <f t="shared" ca="1" si="76"/>
        <v>224.32921685774676</v>
      </c>
      <c r="G65">
        <f t="shared" ca="1" si="77"/>
        <v>221.75152670180094</v>
      </c>
      <c r="H65">
        <f t="shared" ca="1" si="78"/>
        <v>223.66519628903748</v>
      </c>
      <c r="I65">
        <f t="shared" ca="1" si="79"/>
        <v>224.46455111653017</v>
      </c>
      <c r="J65">
        <f t="shared" ca="1" si="80"/>
        <v>219.75088281419536</v>
      </c>
      <c r="K65">
        <f t="shared" ca="1" si="81"/>
        <v>214.71015079475399</v>
      </c>
      <c r="L65">
        <f t="shared" ca="1" si="82"/>
        <v>216.7690061225891</v>
      </c>
      <c r="M65">
        <f t="shared" ca="1" si="83"/>
        <v>215.81813572949986</v>
      </c>
      <c r="N65">
        <f t="shared" ca="1" si="84"/>
        <v>212.34412767966097</v>
      </c>
      <c r="O65">
        <f t="shared" ca="1" si="85"/>
        <v>213.65316380074353</v>
      </c>
      <c r="P65">
        <f t="shared" ca="1" si="86"/>
        <v>214.07751081072891</v>
      </c>
      <c r="Q65">
        <f t="shared" ca="1" si="87"/>
        <v>209.21947079396787</v>
      </c>
      <c r="R65">
        <f t="shared" ca="1" si="88"/>
        <v>209.40091481931549</v>
      </c>
      <c r="S65">
        <f t="shared" ca="1" si="89"/>
        <v>209.33716505107122</v>
      </c>
      <c r="T65">
        <f t="shared" ca="1" si="90"/>
        <v>211.36554988995431</v>
      </c>
      <c r="U65">
        <f t="shared" ca="1" si="91"/>
        <v>215.5560362623105</v>
      </c>
      <c r="V65">
        <f t="shared" ca="1" si="92"/>
        <v>216.32326647050903</v>
      </c>
      <c r="W65">
        <f t="shared" ca="1" si="93"/>
        <v>217.35883414574619</v>
      </c>
      <c r="X65">
        <f t="shared" ca="1" si="94"/>
        <v>216.69697415154724</v>
      </c>
      <c r="Y65">
        <f t="shared" ca="1" si="95"/>
        <v>220.74906856480609</v>
      </c>
      <c r="Z65">
        <f t="shared" ca="1" si="96"/>
        <v>222.13903002047658</v>
      </c>
      <c r="AA65">
        <f t="shared" ca="1" si="97"/>
        <v>224.34199998198048</v>
      </c>
      <c r="AB65">
        <f t="shared" ca="1" si="98"/>
        <v>223.86391043727207</v>
      </c>
      <c r="AC65">
        <f t="shared" ca="1" si="99"/>
        <v>215.31845001629745</v>
      </c>
      <c r="AD65">
        <f t="shared" ca="1" si="100"/>
        <v>212.13688618917749</v>
      </c>
      <c r="AE65">
        <f t="shared" ca="1" si="40"/>
        <v>214.94200108269152</v>
      </c>
      <c r="AF65">
        <f t="shared" ca="1" si="41"/>
        <v>208.02014009759176</v>
      </c>
      <c r="AG65">
        <f t="shared" ca="1" si="42"/>
        <v>209.76491974954149</v>
      </c>
      <c r="AH65">
        <f t="shared" ca="1" si="43"/>
        <v>213.09388454551186</v>
      </c>
      <c r="AI65">
        <f t="shared" ca="1" si="44"/>
        <v>214.53783465323903</v>
      </c>
      <c r="AJ65">
        <f t="shared" ca="1" si="45"/>
        <v>214.46866389854685</v>
      </c>
      <c r="AK65">
        <f t="shared" ca="1" si="46"/>
        <v>213.58437226664685</v>
      </c>
      <c r="AL65">
        <f t="shared" ca="1" si="47"/>
        <v>217.40886405472179</v>
      </c>
      <c r="AM65">
        <f t="shared" ca="1" si="48"/>
        <v>211.88458926114529</v>
      </c>
      <c r="AN65">
        <f t="shared" ca="1" si="49"/>
        <v>209.44676897165107</v>
      </c>
      <c r="AO65">
        <f t="shared" ca="1" si="50"/>
        <v>208.27222357133741</v>
      </c>
      <c r="AP65">
        <f t="shared" ca="1" si="51"/>
        <v>203.1251238873792</v>
      </c>
      <c r="AQ65">
        <f t="shared" ca="1" si="52"/>
        <v>204.03137487083961</v>
      </c>
      <c r="AR65">
        <f t="shared" ca="1" si="53"/>
        <v>205.01465558876424</v>
      </c>
      <c r="AS65">
        <f t="shared" ca="1" si="54"/>
        <v>207.67591318477037</v>
      </c>
      <c r="AT65">
        <f t="shared" ca="1" si="55"/>
        <v>206.01315196477753</v>
      </c>
      <c r="AU65">
        <f t="shared" ca="1" si="56"/>
        <v>209.99987189492754</v>
      </c>
      <c r="AV65">
        <f t="shared" ca="1" si="57"/>
        <v>211.29119161140974</v>
      </c>
      <c r="AW65">
        <f t="shared" ca="1" si="58"/>
        <v>208.62994455086516</v>
      </c>
      <c r="AX65">
        <f t="shared" ca="1" si="59"/>
        <v>209.1803459926189</v>
      </c>
      <c r="AY65">
        <f t="shared" ca="1" si="60"/>
        <v>206.22140178582501</v>
      </c>
      <c r="AZ65">
        <f t="shared" ca="1" si="61"/>
        <v>205.49551733463326</v>
      </c>
      <c r="BA65">
        <f t="shared" ca="1" si="62"/>
        <v>199.79716432682858</v>
      </c>
      <c r="BB65">
        <f t="shared" ca="1" si="63"/>
        <v>202.2537363360463</v>
      </c>
      <c r="BC65">
        <f t="shared" ca="1" si="64"/>
        <v>203.56107342933359</v>
      </c>
      <c r="BD65">
        <f t="shared" ca="1" si="65"/>
        <v>205.13654718454066</v>
      </c>
      <c r="BE65">
        <f t="shared" ca="1" si="66"/>
        <v>198.5501051142997</v>
      </c>
      <c r="BF65">
        <f t="shared" ca="1" si="67"/>
        <v>201.30925084185685</v>
      </c>
      <c r="BG65">
        <f t="shared" ca="1" si="68"/>
        <v>202.43352118760043</v>
      </c>
      <c r="BH65">
        <f t="shared" ca="1" si="69"/>
        <v>205.19497874487755</v>
      </c>
      <c r="BI65">
        <f t="shared" ca="1" si="70"/>
        <v>202.68381873646186</v>
      </c>
      <c r="BJ65">
        <f t="shared" ca="1" si="71"/>
        <v>200.89595349928803</v>
      </c>
      <c r="BK65">
        <f t="shared" ca="1" si="72"/>
        <v>200.63396033554616</v>
      </c>
      <c r="BL65">
        <f t="shared" ca="1" si="73"/>
        <v>203.1227312989663</v>
      </c>
      <c r="BM65">
        <f t="shared" ca="1" si="74"/>
        <v>201.76807481182951</v>
      </c>
      <c r="BN65" s="22">
        <f t="shared" ca="1" si="101"/>
        <v>1.7680748118295071</v>
      </c>
      <c r="BO65" s="22">
        <f t="shared" ca="1" si="102"/>
        <v>1.7501071103717718</v>
      </c>
    </row>
    <row r="66" spans="5:67" x14ac:dyDescent="0.35">
      <c r="E66">
        <f t="shared" si="38"/>
        <v>223.19</v>
      </c>
      <c r="F66">
        <f t="shared" ca="1" si="76"/>
        <v>223.43810553316575</v>
      </c>
      <c r="G66">
        <f t="shared" ca="1" si="77"/>
        <v>229.35090213537279</v>
      </c>
      <c r="H66">
        <f t="shared" ca="1" si="78"/>
        <v>230.1370860259716</v>
      </c>
      <c r="I66">
        <f t="shared" ca="1" si="79"/>
        <v>231.37165095572263</v>
      </c>
      <c r="J66">
        <f t="shared" ca="1" si="80"/>
        <v>230.27384049158573</v>
      </c>
      <c r="K66">
        <f t="shared" ca="1" si="81"/>
        <v>229.14114915769366</v>
      </c>
      <c r="L66">
        <f t="shared" ca="1" si="82"/>
        <v>231.89488713621353</v>
      </c>
      <c r="M66">
        <f t="shared" ca="1" si="83"/>
        <v>228.04937215699755</v>
      </c>
      <c r="N66">
        <f t="shared" ca="1" si="84"/>
        <v>225.61184476030473</v>
      </c>
      <c r="O66">
        <f t="shared" ca="1" si="85"/>
        <v>226.89485380063388</v>
      </c>
      <c r="P66">
        <f t="shared" ca="1" si="86"/>
        <v>230.59774083673477</v>
      </c>
      <c r="Q66">
        <f t="shared" ca="1" si="87"/>
        <v>238.98593711847943</v>
      </c>
      <c r="R66">
        <f t="shared" ca="1" si="88"/>
        <v>236.26903967686169</v>
      </c>
      <c r="S66">
        <f t="shared" ca="1" si="89"/>
        <v>235.07570127763921</v>
      </c>
      <c r="T66">
        <f t="shared" ca="1" si="90"/>
        <v>237.08703945582948</v>
      </c>
      <c r="U66">
        <f t="shared" ca="1" si="91"/>
        <v>235.75671657211004</v>
      </c>
      <c r="V66">
        <f t="shared" ca="1" si="92"/>
        <v>239.33670357431615</v>
      </c>
      <c r="W66">
        <f t="shared" ca="1" si="93"/>
        <v>233.53486651683684</v>
      </c>
      <c r="X66">
        <f t="shared" ca="1" si="94"/>
        <v>235.0413775705548</v>
      </c>
      <c r="Y66">
        <f t="shared" ca="1" si="95"/>
        <v>228.39263380633361</v>
      </c>
      <c r="Z66">
        <f t="shared" ca="1" si="96"/>
        <v>229.38888373075838</v>
      </c>
      <c r="AA66">
        <f t="shared" ca="1" si="97"/>
        <v>229.72187737994307</v>
      </c>
      <c r="AB66">
        <f t="shared" ca="1" si="98"/>
        <v>228.21157658801195</v>
      </c>
      <c r="AC66">
        <f t="shared" ca="1" si="99"/>
        <v>226.97752024053872</v>
      </c>
      <c r="AD66">
        <f t="shared" ca="1" si="100"/>
        <v>225.28693773534673</v>
      </c>
      <c r="AE66">
        <f t="shared" ca="1" si="40"/>
        <v>232.82031328505948</v>
      </c>
      <c r="AF66">
        <f t="shared" ca="1" si="41"/>
        <v>228.7680731784784</v>
      </c>
      <c r="AG66">
        <f t="shared" ca="1" si="42"/>
        <v>229.90682416420438</v>
      </c>
      <c r="AH66">
        <f t="shared" ca="1" si="43"/>
        <v>231.6616578521035</v>
      </c>
      <c r="AI66">
        <f t="shared" ca="1" si="44"/>
        <v>234.00826608011317</v>
      </c>
      <c r="AJ66">
        <f t="shared" ca="1" si="45"/>
        <v>236.86077680156458</v>
      </c>
      <c r="AK66">
        <f t="shared" ca="1" si="46"/>
        <v>238.92057675885991</v>
      </c>
      <c r="AL66">
        <f t="shared" ca="1" si="47"/>
        <v>238.02996521168041</v>
      </c>
      <c r="AM66">
        <f t="shared" ca="1" si="48"/>
        <v>238.07256791222787</v>
      </c>
      <c r="AN66">
        <f t="shared" ca="1" si="49"/>
        <v>234.76017762090197</v>
      </c>
      <c r="AO66">
        <f t="shared" ca="1" si="50"/>
        <v>231.74807338889008</v>
      </c>
      <c r="AP66">
        <f t="shared" ca="1" si="51"/>
        <v>227.83272146517416</v>
      </c>
      <c r="AQ66">
        <f t="shared" ca="1" si="52"/>
        <v>227.13899645048176</v>
      </c>
      <c r="AR66">
        <f t="shared" ca="1" si="53"/>
        <v>228.1358379631705</v>
      </c>
      <c r="AS66">
        <f t="shared" ca="1" si="54"/>
        <v>223.89307681872393</v>
      </c>
      <c r="AT66">
        <f t="shared" ca="1" si="55"/>
        <v>218.71356147347717</v>
      </c>
      <c r="AU66">
        <f t="shared" ca="1" si="56"/>
        <v>219.95175318678019</v>
      </c>
      <c r="AV66">
        <f t="shared" ca="1" si="57"/>
        <v>214.55648570174588</v>
      </c>
      <c r="AW66">
        <f t="shared" ca="1" si="58"/>
        <v>215.71123332184897</v>
      </c>
      <c r="AX66">
        <f t="shared" ca="1" si="59"/>
        <v>211.77104014681251</v>
      </c>
      <c r="AY66">
        <f t="shared" ca="1" si="60"/>
        <v>207.25216344464422</v>
      </c>
      <c r="AZ66">
        <f t="shared" ca="1" si="61"/>
        <v>209.22826872920297</v>
      </c>
      <c r="BA66">
        <f t="shared" ca="1" si="62"/>
        <v>214.60656145137494</v>
      </c>
      <c r="BB66">
        <f t="shared" ca="1" si="63"/>
        <v>213.45786833820208</v>
      </c>
      <c r="BC66">
        <f t="shared" ca="1" si="64"/>
        <v>208.21472905005797</v>
      </c>
      <c r="BD66">
        <f t="shared" ca="1" si="65"/>
        <v>210.96898711525219</v>
      </c>
      <c r="BE66">
        <f t="shared" ca="1" si="66"/>
        <v>211.34481982848848</v>
      </c>
      <c r="BF66">
        <f t="shared" ca="1" si="67"/>
        <v>206.71769667264925</v>
      </c>
      <c r="BG66">
        <f t="shared" ca="1" si="68"/>
        <v>205.65067635174583</v>
      </c>
      <c r="BH66">
        <f t="shared" ca="1" si="69"/>
        <v>203.67862222938768</v>
      </c>
      <c r="BI66">
        <f t="shared" ca="1" si="70"/>
        <v>197.56989791261555</v>
      </c>
      <c r="BJ66">
        <f t="shared" ca="1" si="71"/>
        <v>196.73854680386688</v>
      </c>
      <c r="BK66">
        <f t="shared" ca="1" si="72"/>
        <v>196.42875080271202</v>
      </c>
      <c r="BL66">
        <f t="shared" ca="1" si="73"/>
        <v>192.99385345615235</v>
      </c>
      <c r="BM66">
        <f t="shared" ca="1" si="74"/>
        <v>193.89947900368568</v>
      </c>
      <c r="BN66" s="22">
        <f t="shared" ref="BN66:BN97" ca="1" si="103">MAX(BM66-$BM$103,0)</f>
        <v>0</v>
      </c>
      <c r="BO66" s="22">
        <f t="shared" ref="BO66:BO97" ca="1" si="104">BN66*EXP(-$B$6*$BM$104)</f>
        <v>0</v>
      </c>
    </row>
    <row r="67" spans="5:67" x14ac:dyDescent="0.35">
      <c r="E67">
        <f t="shared" ref="E67:E101" si="105">$B$1</f>
        <v>223.19</v>
      </c>
      <c r="F67">
        <f t="shared" ca="1" si="76"/>
        <v>223.65805148574793</v>
      </c>
      <c r="G67">
        <f t="shared" ca="1" si="77"/>
        <v>226.6654771862911</v>
      </c>
      <c r="H67">
        <f t="shared" ca="1" si="78"/>
        <v>225.28066146471414</v>
      </c>
      <c r="I67">
        <f t="shared" ca="1" si="79"/>
        <v>221.23343601270147</v>
      </c>
      <c r="J67">
        <f t="shared" ca="1" si="80"/>
        <v>220.24732561872364</v>
      </c>
      <c r="K67">
        <f t="shared" ca="1" si="81"/>
        <v>217.56649192015786</v>
      </c>
      <c r="L67">
        <f t="shared" ca="1" si="82"/>
        <v>218.97420900837747</v>
      </c>
      <c r="M67">
        <f t="shared" ca="1" si="83"/>
        <v>220.69640274497812</v>
      </c>
      <c r="N67">
        <f t="shared" ca="1" si="84"/>
        <v>224.14693258365114</v>
      </c>
      <c r="O67">
        <f t="shared" ca="1" si="85"/>
        <v>224.52507644847498</v>
      </c>
      <c r="P67">
        <f t="shared" ca="1" si="86"/>
        <v>226.93556412329445</v>
      </c>
      <c r="Q67">
        <f t="shared" ca="1" si="87"/>
        <v>228.50383901148402</v>
      </c>
      <c r="R67">
        <f t="shared" ca="1" si="88"/>
        <v>231.28076727873648</v>
      </c>
      <c r="S67">
        <f t="shared" ca="1" si="89"/>
        <v>236.02040731569156</v>
      </c>
      <c r="T67">
        <f t="shared" ca="1" si="90"/>
        <v>239.86865986880741</v>
      </c>
      <c r="U67">
        <f t="shared" ca="1" si="91"/>
        <v>237.81028582090403</v>
      </c>
      <c r="V67">
        <f t="shared" ca="1" si="92"/>
        <v>239.34284044980015</v>
      </c>
      <c r="W67">
        <f t="shared" ca="1" si="93"/>
        <v>242.67585238197748</v>
      </c>
      <c r="X67">
        <f t="shared" ca="1" si="94"/>
        <v>246.52978594294143</v>
      </c>
      <c r="Y67">
        <f t="shared" ca="1" si="95"/>
        <v>242.30719128836708</v>
      </c>
      <c r="Z67">
        <f t="shared" ca="1" si="96"/>
        <v>237.80668592602362</v>
      </c>
      <c r="AA67">
        <f t="shared" ca="1" si="97"/>
        <v>236.72480089229285</v>
      </c>
      <c r="AB67">
        <f t="shared" ca="1" si="98"/>
        <v>233.26196205964774</v>
      </c>
      <c r="AC67">
        <f t="shared" ca="1" si="99"/>
        <v>234.5090857844832</v>
      </c>
      <c r="AD67">
        <f t="shared" ca="1" si="100"/>
        <v>229.34354566206756</v>
      </c>
      <c r="AE67">
        <f t="shared" ref="AE67:AE101" ca="1" si="106">AD67*EXP(($B$2-0.5*$B$3^2)*$B$4+$B$3*_xlfn.NORM.INV(RAND(),0,SQRT($B$4)))</f>
        <v>239.09359795381582</v>
      </c>
      <c r="AF67">
        <f t="shared" ref="AF67:AF101" ca="1" si="107">AE67*EXP(($B$2-0.5*$B$3^2)*$B$4+$B$3*_xlfn.NORM.INV(RAND(),0,SQRT($B$4)))</f>
        <v>237.00241651094044</v>
      </c>
      <c r="AG67">
        <f t="shared" ref="AG67:AG101" ca="1" si="108">AF67*EXP(($B$2-0.5*$B$3^2)*$B$4+$B$3*_xlfn.NORM.INV(RAND(),0,SQRT($B$4)))</f>
        <v>239.62580008109794</v>
      </c>
      <c r="AH67">
        <f t="shared" ref="AH67:AH101" ca="1" si="109">AG67*EXP(($B$2-0.5*$B$3^2)*$B$4+$B$3*_xlfn.NORM.INV(RAND(),0,SQRT($B$4)))</f>
        <v>241.15622724246739</v>
      </c>
      <c r="AI67">
        <f t="shared" ref="AI67:AI101" ca="1" si="110">AH67*EXP(($B$2-0.5*$B$3^2)*$B$4+$B$3*_xlfn.NORM.INV(RAND(),0,SQRT($B$4)))</f>
        <v>246.12158913302071</v>
      </c>
      <c r="AJ67">
        <f t="shared" ref="AJ67:AJ101" ca="1" si="111">AI67*EXP(($B$2-0.5*$B$3^2)*$B$4+$B$3*_xlfn.NORM.INV(RAND(),0,SQRT($B$4)))</f>
        <v>247.55954884309801</v>
      </c>
      <c r="AK67">
        <f t="shared" ref="AK67:AK101" ca="1" si="112">AJ67*EXP(($B$2-0.5*$B$3^2)*$B$4+$B$3*_xlfn.NORM.INV(RAND(),0,SQRT($B$4)))</f>
        <v>244.18277167343683</v>
      </c>
      <c r="AL67">
        <f t="shared" ref="AL67:AL101" ca="1" si="113">AK67*EXP(($B$2-0.5*$B$3^2)*$B$4+$B$3*_xlfn.NORM.INV(RAND(),0,SQRT($B$4)))</f>
        <v>250.98583458287945</v>
      </c>
      <c r="AM67">
        <f t="shared" ref="AM67:AM101" ca="1" si="114">AL67*EXP(($B$2-0.5*$B$3^2)*$B$4+$B$3*_xlfn.NORM.INV(RAND(),0,SQRT($B$4)))</f>
        <v>245.60400563325558</v>
      </c>
      <c r="AN67">
        <f t="shared" ref="AN67:AN101" ca="1" si="115">AM67*EXP(($B$2-0.5*$B$3^2)*$B$4+$B$3*_xlfn.NORM.INV(RAND(),0,SQRT($B$4)))</f>
        <v>239.45863961330156</v>
      </c>
      <c r="AO67">
        <f t="shared" ref="AO67:AO101" ca="1" si="116">AN67*EXP(($B$2-0.5*$B$3^2)*$B$4+$B$3*_xlfn.NORM.INV(RAND(),0,SQRT($B$4)))</f>
        <v>239.72808866425123</v>
      </c>
      <c r="AP67">
        <f t="shared" ref="AP67:AP101" ca="1" si="117">AO67*EXP(($B$2-0.5*$B$3^2)*$B$4+$B$3*_xlfn.NORM.INV(RAND(),0,SQRT($B$4)))</f>
        <v>246.13232979021117</v>
      </c>
      <c r="AQ67">
        <f t="shared" ref="AQ67:AQ101" ca="1" si="118">AP67*EXP(($B$2-0.5*$B$3^2)*$B$4+$B$3*_xlfn.NORM.INV(RAND(),0,SQRT($B$4)))</f>
        <v>243.31109552708995</v>
      </c>
      <c r="AR67">
        <f t="shared" ref="AR67:AR101" ca="1" si="119">AQ67*EXP(($B$2-0.5*$B$3^2)*$B$4+$B$3*_xlfn.NORM.INV(RAND(),0,SQRT($B$4)))</f>
        <v>239.86256809550707</v>
      </c>
      <c r="AS67">
        <f t="shared" ref="AS67:AS101" ca="1" si="120">AR67*EXP(($B$2-0.5*$B$3^2)*$B$4+$B$3*_xlfn.NORM.INV(RAND(),0,SQRT($B$4)))</f>
        <v>243.18876481104311</v>
      </c>
      <c r="AT67">
        <f t="shared" ref="AT67:AT101" ca="1" si="121">AS67*EXP(($B$2-0.5*$B$3^2)*$B$4+$B$3*_xlfn.NORM.INV(RAND(),0,SQRT($B$4)))</f>
        <v>240.047202049237</v>
      </c>
      <c r="AU67">
        <f t="shared" ref="AU67:AU101" ca="1" si="122">AT67*EXP(($B$2-0.5*$B$3^2)*$B$4+$B$3*_xlfn.NORM.INV(RAND(),0,SQRT($B$4)))</f>
        <v>241.26835285172737</v>
      </c>
      <c r="AV67">
        <f t="shared" ref="AV67:AV101" ca="1" si="123">AU67*EXP(($B$2-0.5*$B$3^2)*$B$4+$B$3*_xlfn.NORM.INV(RAND(),0,SQRT($B$4)))</f>
        <v>236.83157613136527</v>
      </c>
      <c r="AW67">
        <f t="shared" ref="AW67:AW101" ca="1" si="124">AV67*EXP(($B$2-0.5*$B$3^2)*$B$4+$B$3*_xlfn.NORM.INV(RAND(),0,SQRT($B$4)))</f>
        <v>235.90859748361072</v>
      </c>
      <c r="AX67">
        <f t="shared" ref="AX67:AX101" ca="1" si="125">AW67*EXP(($B$2-0.5*$B$3^2)*$B$4+$B$3*_xlfn.NORM.INV(RAND(),0,SQRT($B$4)))</f>
        <v>236.03383969567759</v>
      </c>
      <c r="AY67">
        <f t="shared" ref="AY67:AY101" ca="1" si="126">AX67*EXP(($B$2-0.5*$B$3^2)*$B$4+$B$3*_xlfn.NORM.INV(RAND(),0,SQRT($B$4)))</f>
        <v>240.93509245451276</v>
      </c>
      <c r="AZ67">
        <f t="shared" ref="AZ67:AZ101" ca="1" si="127">AY67*EXP(($B$2-0.5*$B$3^2)*$B$4+$B$3*_xlfn.NORM.INV(RAND(),0,SQRT($B$4)))</f>
        <v>241.91878028809504</v>
      </c>
      <c r="BA67">
        <f t="shared" ref="BA67:BA101" ca="1" si="128">AZ67*EXP(($B$2-0.5*$B$3^2)*$B$4+$B$3*_xlfn.NORM.INV(RAND(),0,SQRT($B$4)))</f>
        <v>243.42738218915119</v>
      </c>
      <c r="BB67">
        <f t="shared" ref="BB67:BB101" ca="1" si="129">BA67*EXP(($B$2-0.5*$B$3^2)*$B$4+$B$3*_xlfn.NORM.INV(RAND(),0,SQRT($B$4)))</f>
        <v>241.98131696520716</v>
      </c>
      <c r="BC67">
        <f t="shared" ref="BC67:BC101" ca="1" si="130">BB67*EXP(($B$2-0.5*$B$3^2)*$B$4+$B$3*_xlfn.NORM.INV(RAND(),0,SQRT($B$4)))</f>
        <v>245.31843339555331</v>
      </c>
      <c r="BD67">
        <f t="shared" ref="BD67:BD101" ca="1" si="131">BC67*EXP(($B$2-0.5*$B$3^2)*$B$4+$B$3*_xlfn.NORM.INV(RAND(),0,SQRT($B$4)))</f>
        <v>241.66927547796442</v>
      </c>
      <c r="BE67">
        <f t="shared" ref="BE67:BE101" ca="1" si="132">BD67*EXP(($B$2-0.5*$B$3^2)*$B$4+$B$3*_xlfn.NORM.INV(RAND(),0,SQRT($B$4)))</f>
        <v>244.66313550686718</v>
      </c>
      <c r="BF67">
        <f t="shared" ref="BF67:BF101" ca="1" si="133">BE67*EXP(($B$2-0.5*$B$3^2)*$B$4+$B$3*_xlfn.NORM.INV(RAND(),0,SQRT($B$4)))</f>
        <v>249.36288479476204</v>
      </c>
      <c r="BG67">
        <f t="shared" ref="BG67:BG101" ca="1" si="134">BF67*EXP(($B$2-0.5*$B$3^2)*$B$4+$B$3*_xlfn.NORM.INV(RAND(),0,SQRT($B$4)))</f>
        <v>255.74031999859923</v>
      </c>
      <c r="BH67">
        <f t="shared" ref="BH67:BH101" ca="1" si="135">BG67*EXP(($B$2-0.5*$B$3^2)*$B$4+$B$3*_xlfn.NORM.INV(RAND(),0,SQRT($B$4)))</f>
        <v>254.17973131875746</v>
      </c>
      <c r="BI67">
        <f t="shared" ref="BI67:BI101" ca="1" si="136">BH67*EXP(($B$2-0.5*$B$3^2)*$B$4+$B$3*_xlfn.NORM.INV(RAND(),0,SQRT($B$4)))</f>
        <v>255.45235616857093</v>
      </c>
      <c r="BJ67">
        <f t="shared" ref="BJ67:BJ101" ca="1" si="137">BI67*EXP(($B$2-0.5*$B$3^2)*$B$4+$B$3*_xlfn.NORM.INV(RAND(),0,SQRT($B$4)))</f>
        <v>251.22062431239655</v>
      </c>
      <c r="BK67">
        <f t="shared" ref="BK67:BK101" ca="1" si="138">BJ67*EXP(($B$2-0.5*$B$3^2)*$B$4+$B$3*_xlfn.NORM.INV(RAND(),0,SQRT($B$4)))</f>
        <v>248.78378676074942</v>
      </c>
      <c r="BL67">
        <f t="shared" ref="BL67:BL101" ca="1" si="139">BK67*EXP(($B$2-0.5*$B$3^2)*$B$4+$B$3*_xlfn.NORM.INV(RAND(),0,SQRT($B$4)))</f>
        <v>250.84682833155341</v>
      </c>
      <c r="BM67">
        <f t="shared" ref="BM67:BM101" ca="1" si="140">BL67*EXP(($B$2-0.5*$B$3^2)*$B$4+$B$3*_xlfn.NORM.INV(RAND(),0,SQRT($B$4)))</f>
        <v>254.55520637325972</v>
      </c>
      <c r="BN67" s="22">
        <f t="shared" ca="1" si="103"/>
        <v>54.555206373259722</v>
      </c>
      <c r="BO67" s="22">
        <f t="shared" ca="1" si="104"/>
        <v>54.000800160060187</v>
      </c>
    </row>
    <row r="68" spans="5:67" x14ac:dyDescent="0.35">
      <c r="E68">
        <f t="shared" si="105"/>
        <v>223.19</v>
      </c>
      <c r="F68">
        <f t="shared" ca="1" si="76"/>
        <v>223.61680618883079</v>
      </c>
      <c r="G68">
        <f t="shared" ca="1" si="77"/>
        <v>224.67807155186563</v>
      </c>
      <c r="H68">
        <f t="shared" ca="1" si="78"/>
        <v>225.03060836573329</v>
      </c>
      <c r="I68">
        <f t="shared" ca="1" si="79"/>
        <v>225.63343438495676</v>
      </c>
      <c r="J68">
        <f t="shared" ca="1" si="80"/>
        <v>225.01762790550521</v>
      </c>
      <c r="K68">
        <f t="shared" ca="1" si="81"/>
        <v>228.01619137622328</v>
      </c>
      <c r="L68">
        <f t="shared" ca="1" si="82"/>
        <v>236.63094012911111</v>
      </c>
      <c r="M68">
        <f t="shared" ca="1" si="83"/>
        <v>245.48421451185314</v>
      </c>
      <c r="N68">
        <f t="shared" ca="1" si="84"/>
        <v>234.74446898485056</v>
      </c>
      <c r="O68">
        <f t="shared" ca="1" si="85"/>
        <v>231.77044839176841</v>
      </c>
      <c r="P68">
        <f t="shared" ca="1" si="86"/>
        <v>230.09587925803655</v>
      </c>
      <c r="Q68">
        <f t="shared" ca="1" si="87"/>
        <v>231.78240796725726</v>
      </c>
      <c r="R68">
        <f t="shared" ca="1" si="88"/>
        <v>235.71763648672126</v>
      </c>
      <c r="S68">
        <f t="shared" ca="1" si="89"/>
        <v>235.95272271650614</v>
      </c>
      <c r="T68">
        <f t="shared" ca="1" si="90"/>
        <v>233.91365478691858</v>
      </c>
      <c r="U68">
        <f t="shared" ca="1" si="91"/>
        <v>234.17398210363197</v>
      </c>
      <c r="V68">
        <f t="shared" ca="1" si="92"/>
        <v>236.84494887465073</v>
      </c>
      <c r="W68">
        <f t="shared" ca="1" si="93"/>
        <v>237.34733335946362</v>
      </c>
      <c r="X68">
        <f t="shared" ca="1" si="94"/>
        <v>229.78885572257238</v>
      </c>
      <c r="Y68">
        <f t="shared" ca="1" si="95"/>
        <v>226.63384780700352</v>
      </c>
      <c r="Z68">
        <f t="shared" ca="1" si="96"/>
        <v>225.0332981911082</v>
      </c>
      <c r="AA68">
        <f t="shared" ca="1" si="97"/>
        <v>216.34389838679508</v>
      </c>
      <c r="AB68">
        <f t="shared" ca="1" si="98"/>
        <v>215.18553709693498</v>
      </c>
      <c r="AC68">
        <f t="shared" ca="1" si="99"/>
        <v>216.90625915722768</v>
      </c>
      <c r="AD68">
        <f t="shared" ca="1" si="100"/>
        <v>217.66535053403811</v>
      </c>
      <c r="AE68">
        <f t="shared" ca="1" si="106"/>
        <v>222.82941720540416</v>
      </c>
      <c r="AF68">
        <f t="shared" ca="1" si="107"/>
        <v>228.4745532696935</v>
      </c>
      <c r="AG68">
        <f t="shared" ca="1" si="108"/>
        <v>233.22009651812684</v>
      </c>
      <c r="AH68">
        <f t="shared" ca="1" si="109"/>
        <v>229.69437804464619</v>
      </c>
      <c r="AI68">
        <f t="shared" ca="1" si="110"/>
        <v>231.83072873311264</v>
      </c>
      <c r="AJ68">
        <f t="shared" ca="1" si="111"/>
        <v>237.07917540352739</v>
      </c>
      <c r="AK68">
        <f t="shared" ca="1" si="112"/>
        <v>235.35754581793128</v>
      </c>
      <c r="AL68">
        <f t="shared" ca="1" si="113"/>
        <v>240.3437953753743</v>
      </c>
      <c r="AM68">
        <f t="shared" ca="1" si="114"/>
        <v>239.56341920643897</v>
      </c>
      <c r="AN68">
        <f t="shared" ca="1" si="115"/>
        <v>239.81822208838804</v>
      </c>
      <c r="AO68">
        <f t="shared" ca="1" si="116"/>
        <v>241.10744051402156</v>
      </c>
      <c r="AP68">
        <f t="shared" ca="1" si="117"/>
        <v>244.21785736157494</v>
      </c>
      <c r="AQ68">
        <f t="shared" ca="1" si="118"/>
        <v>247.06988616071681</v>
      </c>
      <c r="AR68">
        <f t="shared" ca="1" si="119"/>
        <v>246.54761522968241</v>
      </c>
      <c r="AS68">
        <f t="shared" ca="1" si="120"/>
        <v>244.68469299684071</v>
      </c>
      <c r="AT68">
        <f t="shared" ca="1" si="121"/>
        <v>253.66799588261398</v>
      </c>
      <c r="AU68">
        <f t="shared" ca="1" si="122"/>
        <v>255.25421753434466</v>
      </c>
      <c r="AV68">
        <f t="shared" ca="1" si="123"/>
        <v>254.24197017662775</v>
      </c>
      <c r="AW68">
        <f t="shared" ca="1" si="124"/>
        <v>258.29066242544997</v>
      </c>
      <c r="AX68">
        <f t="shared" ca="1" si="125"/>
        <v>258.42661231845779</v>
      </c>
      <c r="AY68">
        <f t="shared" ca="1" si="126"/>
        <v>256.45142657733777</v>
      </c>
      <c r="AZ68">
        <f t="shared" ca="1" si="127"/>
        <v>256.01834895593896</v>
      </c>
      <c r="BA68">
        <f t="shared" ca="1" si="128"/>
        <v>253.01810745642948</v>
      </c>
      <c r="BB68">
        <f t="shared" ca="1" si="129"/>
        <v>260.98531342108919</v>
      </c>
      <c r="BC68">
        <f t="shared" ca="1" si="130"/>
        <v>255.3522927022421</v>
      </c>
      <c r="BD68">
        <f t="shared" ca="1" si="131"/>
        <v>258.13950044275919</v>
      </c>
      <c r="BE68">
        <f t="shared" ca="1" si="132"/>
        <v>260.76457170522934</v>
      </c>
      <c r="BF68">
        <f t="shared" ca="1" si="133"/>
        <v>263.92520975186466</v>
      </c>
      <c r="BG68">
        <f t="shared" ca="1" si="134"/>
        <v>262.78832774529189</v>
      </c>
      <c r="BH68">
        <f t="shared" ca="1" si="135"/>
        <v>265.713267219984</v>
      </c>
      <c r="BI68">
        <f t="shared" ca="1" si="136"/>
        <v>272.22794755187618</v>
      </c>
      <c r="BJ68">
        <f t="shared" ca="1" si="137"/>
        <v>273.31604063858885</v>
      </c>
      <c r="BK68">
        <f t="shared" ca="1" si="138"/>
        <v>273.70769136271247</v>
      </c>
      <c r="BL68">
        <f t="shared" ca="1" si="139"/>
        <v>273.95416322259018</v>
      </c>
      <c r="BM68">
        <f t="shared" ca="1" si="140"/>
        <v>266.68418795407729</v>
      </c>
      <c r="BN68" s="22">
        <f t="shared" ca="1" si="103"/>
        <v>66.684187954077288</v>
      </c>
      <c r="BO68" s="22">
        <f t="shared" ca="1" si="104"/>
        <v>66.006523427048265</v>
      </c>
    </row>
    <row r="69" spans="5:67" x14ac:dyDescent="0.35">
      <c r="E69">
        <f t="shared" si="105"/>
        <v>223.19</v>
      </c>
      <c r="F69">
        <f t="shared" ca="1" si="76"/>
        <v>219.33483511798602</v>
      </c>
      <c r="G69">
        <f t="shared" ca="1" si="77"/>
        <v>216.54235491221897</v>
      </c>
      <c r="H69">
        <f t="shared" ca="1" si="78"/>
        <v>220.94047715712173</v>
      </c>
      <c r="I69">
        <f t="shared" ca="1" si="79"/>
        <v>221.83530472539513</v>
      </c>
      <c r="J69">
        <f t="shared" ca="1" si="80"/>
        <v>225.92506052210345</v>
      </c>
      <c r="K69">
        <f t="shared" ca="1" si="81"/>
        <v>223.37887143399993</v>
      </c>
      <c r="L69">
        <f t="shared" ca="1" si="82"/>
        <v>226.94835385544354</v>
      </c>
      <c r="M69">
        <f t="shared" ca="1" si="83"/>
        <v>229.48957587424866</v>
      </c>
      <c r="N69">
        <f t="shared" ca="1" si="84"/>
        <v>235.85620656293915</v>
      </c>
      <c r="O69">
        <f t="shared" ca="1" si="85"/>
        <v>236.74656103733946</v>
      </c>
      <c r="P69">
        <f t="shared" ca="1" si="86"/>
        <v>239.53134887724445</v>
      </c>
      <c r="Q69">
        <f t="shared" ca="1" si="87"/>
        <v>243.41045211975131</v>
      </c>
      <c r="R69">
        <f t="shared" ca="1" si="88"/>
        <v>240.52959563506437</v>
      </c>
      <c r="S69">
        <f t="shared" ca="1" si="89"/>
        <v>238.56129346147699</v>
      </c>
      <c r="T69">
        <f t="shared" ca="1" si="90"/>
        <v>236.38751784428388</v>
      </c>
      <c r="U69">
        <f t="shared" ca="1" si="91"/>
        <v>231.18948490643859</v>
      </c>
      <c r="V69">
        <f t="shared" ca="1" si="92"/>
        <v>228.08456416054119</v>
      </c>
      <c r="W69">
        <f t="shared" ca="1" si="93"/>
        <v>230.09424872328884</v>
      </c>
      <c r="X69">
        <f t="shared" ca="1" si="94"/>
        <v>233.80599071453102</v>
      </c>
      <c r="Y69">
        <f t="shared" ca="1" si="95"/>
        <v>235.71486056637968</v>
      </c>
      <c r="Z69">
        <f t="shared" ca="1" si="96"/>
        <v>236.6529179535296</v>
      </c>
      <c r="AA69">
        <f t="shared" ca="1" si="97"/>
        <v>234.06846458878437</v>
      </c>
      <c r="AB69">
        <f t="shared" ca="1" si="98"/>
        <v>235.94052940183505</v>
      </c>
      <c r="AC69">
        <f t="shared" ca="1" si="99"/>
        <v>236.00471678401541</v>
      </c>
      <c r="AD69">
        <f t="shared" ca="1" si="100"/>
        <v>234.59953115057888</v>
      </c>
      <c r="AE69">
        <f t="shared" ca="1" si="106"/>
        <v>234.50275859131452</v>
      </c>
      <c r="AF69">
        <f t="shared" ca="1" si="107"/>
        <v>229.365649829593</v>
      </c>
      <c r="AG69">
        <f t="shared" ca="1" si="108"/>
        <v>230.06396274071537</v>
      </c>
      <c r="AH69">
        <f t="shared" ca="1" si="109"/>
        <v>230.79574784730278</v>
      </c>
      <c r="AI69">
        <f t="shared" ca="1" si="110"/>
        <v>231.47893500608561</v>
      </c>
      <c r="AJ69">
        <f t="shared" ca="1" si="111"/>
        <v>227.08382715884457</v>
      </c>
      <c r="AK69">
        <f t="shared" ca="1" si="112"/>
        <v>222.73733916459031</v>
      </c>
      <c r="AL69">
        <f t="shared" ca="1" si="113"/>
        <v>222.06547317575237</v>
      </c>
      <c r="AM69">
        <f t="shared" ca="1" si="114"/>
        <v>223.53662748135636</v>
      </c>
      <c r="AN69">
        <f t="shared" ca="1" si="115"/>
        <v>222.01591500386235</v>
      </c>
      <c r="AO69">
        <f t="shared" ca="1" si="116"/>
        <v>227.51087492604168</v>
      </c>
      <c r="AP69">
        <f t="shared" ca="1" si="117"/>
        <v>225.57973953253847</v>
      </c>
      <c r="AQ69">
        <f t="shared" ca="1" si="118"/>
        <v>231.27202267014215</v>
      </c>
      <c r="AR69">
        <f t="shared" ca="1" si="119"/>
        <v>233.72935305849853</v>
      </c>
      <c r="AS69">
        <f t="shared" ca="1" si="120"/>
        <v>233.93825888407676</v>
      </c>
      <c r="AT69">
        <f t="shared" ca="1" si="121"/>
        <v>239.34801866463047</v>
      </c>
      <c r="AU69">
        <f t="shared" ca="1" si="122"/>
        <v>236.5662890248945</v>
      </c>
      <c r="AV69">
        <f t="shared" ca="1" si="123"/>
        <v>232.16250927148104</v>
      </c>
      <c r="AW69">
        <f t="shared" ca="1" si="124"/>
        <v>232.79654909934351</v>
      </c>
      <c r="AX69">
        <f t="shared" ca="1" si="125"/>
        <v>230.70016850209271</v>
      </c>
      <c r="AY69">
        <f t="shared" ca="1" si="126"/>
        <v>229.85457843517767</v>
      </c>
      <c r="AZ69">
        <f t="shared" ca="1" si="127"/>
        <v>232.8393980846368</v>
      </c>
      <c r="BA69">
        <f t="shared" ca="1" si="128"/>
        <v>229.84738264105704</v>
      </c>
      <c r="BB69">
        <f t="shared" ca="1" si="129"/>
        <v>227.12535600863816</v>
      </c>
      <c r="BC69">
        <f t="shared" ca="1" si="130"/>
        <v>224.69352720163664</v>
      </c>
      <c r="BD69">
        <f t="shared" ca="1" si="131"/>
        <v>226.33893606181442</v>
      </c>
      <c r="BE69">
        <f t="shared" ca="1" si="132"/>
        <v>232.21634126774126</v>
      </c>
      <c r="BF69">
        <f t="shared" ca="1" si="133"/>
        <v>231.92115159939132</v>
      </c>
      <c r="BG69">
        <f t="shared" ca="1" si="134"/>
        <v>229.11209142689992</v>
      </c>
      <c r="BH69">
        <f t="shared" ca="1" si="135"/>
        <v>231.14109037430001</v>
      </c>
      <c r="BI69">
        <f t="shared" ca="1" si="136"/>
        <v>226.72937760276196</v>
      </c>
      <c r="BJ69">
        <f t="shared" ca="1" si="137"/>
        <v>228.76477687270943</v>
      </c>
      <c r="BK69">
        <f t="shared" ca="1" si="138"/>
        <v>221.91285763272523</v>
      </c>
      <c r="BL69">
        <f t="shared" ca="1" si="139"/>
        <v>224.72399822044599</v>
      </c>
      <c r="BM69">
        <f t="shared" ca="1" si="140"/>
        <v>228.76430792415573</v>
      </c>
      <c r="BN69" s="22">
        <f t="shared" ca="1" si="103"/>
        <v>28.76430792415573</v>
      </c>
      <c r="BO69" s="22">
        <f t="shared" ca="1" si="104"/>
        <v>28.471996482376401</v>
      </c>
    </row>
    <row r="70" spans="5:67" x14ac:dyDescent="0.35">
      <c r="E70">
        <f t="shared" si="105"/>
        <v>223.19</v>
      </c>
      <c r="F70">
        <f t="shared" ca="1" si="76"/>
        <v>231.00938676074114</v>
      </c>
      <c r="G70">
        <f t="shared" ca="1" si="77"/>
        <v>236.19298200082926</v>
      </c>
      <c r="H70">
        <f t="shared" ca="1" si="78"/>
        <v>234.65129205552125</v>
      </c>
      <c r="I70">
        <f t="shared" ca="1" si="79"/>
        <v>231.49424444554529</v>
      </c>
      <c r="J70">
        <f t="shared" ca="1" si="80"/>
        <v>227.98750929929557</v>
      </c>
      <c r="K70">
        <f t="shared" ca="1" si="81"/>
        <v>232.8816927092918</v>
      </c>
      <c r="L70">
        <f t="shared" ca="1" si="82"/>
        <v>235.62381205528348</v>
      </c>
      <c r="M70">
        <f t="shared" ca="1" si="83"/>
        <v>234.77100949035457</v>
      </c>
      <c r="N70">
        <f t="shared" ca="1" si="84"/>
        <v>230.36649523344559</v>
      </c>
      <c r="O70">
        <f t="shared" ca="1" si="85"/>
        <v>228.36389053355359</v>
      </c>
      <c r="P70">
        <f t="shared" ca="1" si="86"/>
        <v>224.51585379226455</v>
      </c>
      <c r="Q70">
        <f t="shared" ca="1" si="87"/>
        <v>225.14793534262574</v>
      </c>
      <c r="R70">
        <f t="shared" ca="1" si="88"/>
        <v>225.79261282263445</v>
      </c>
      <c r="S70">
        <f t="shared" ca="1" si="89"/>
        <v>225.05784870591913</v>
      </c>
      <c r="T70">
        <f t="shared" ca="1" si="90"/>
        <v>230.62531403056252</v>
      </c>
      <c r="U70">
        <f t="shared" ca="1" si="91"/>
        <v>237.02917604220798</v>
      </c>
      <c r="V70">
        <f t="shared" ca="1" si="92"/>
        <v>233.32652172410533</v>
      </c>
      <c r="W70">
        <f t="shared" ca="1" si="93"/>
        <v>234.87940626507532</v>
      </c>
      <c r="X70">
        <f t="shared" ca="1" si="94"/>
        <v>237.19940445493322</v>
      </c>
      <c r="Y70">
        <f t="shared" ca="1" si="95"/>
        <v>237.16858872208203</v>
      </c>
      <c r="Z70">
        <f t="shared" ca="1" si="96"/>
        <v>242.38000032111702</v>
      </c>
      <c r="AA70">
        <f t="shared" ca="1" si="97"/>
        <v>242.28171681917354</v>
      </c>
      <c r="AB70">
        <f t="shared" ca="1" si="98"/>
        <v>235.9541667849187</v>
      </c>
      <c r="AC70">
        <f t="shared" ca="1" si="99"/>
        <v>234.58462869559753</v>
      </c>
      <c r="AD70">
        <f t="shared" ca="1" si="100"/>
        <v>234.30266556891797</v>
      </c>
      <c r="AE70">
        <f t="shared" ca="1" si="106"/>
        <v>236.81148123433357</v>
      </c>
      <c r="AF70">
        <f t="shared" ca="1" si="107"/>
        <v>238.10459404671283</v>
      </c>
      <c r="AG70">
        <f t="shared" ca="1" si="108"/>
        <v>234.25810437220341</v>
      </c>
      <c r="AH70">
        <f t="shared" ca="1" si="109"/>
        <v>232.22360331315733</v>
      </c>
      <c r="AI70">
        <f t="shared" ca="1" si="110"/>
        <v>232.89182989694373</v>
      </c>
      <c r="AJ70">
        <f t="shared" ca="1" si="111"/>
        <v>232.74917657448648</v>
      </c>
      <c r="AK70">
        <f t="shared" ca="1" si="112"/>
        <v>227.90995609408665</v>
      </c>
      <c r="AL70">
        <f t="shared" ca="1" si="113"/>
        <v>224.37768042063868</v>
      </c>
      <c r="AM70">
        <f t="shared" ca="1" si="114"/>
        <v>216.05688429537514</v>
      </c>
      <c r="AN70">
        <f t="shared" ca="1" si="115"/>
        <v>214.66804497294828</v>
      </c>
      <c r="AO70">
        <f t="shared" ca="1" si="116"/>
        <v>217.74899061255411</v>
      </c>
      <c r="AP70">
        <f t="shared" ca="1" si="117"/>
        <v>216.03215329877912</v>
      </c>
      <c r="AQ70">
        <f t="shared" ca="1" si="118"/>
        <v>215.72648282855434</v>
      </c>
      <c r="AR70">
        <f t="shared" ca="1" si="119"/>
        <v>216.47067402631657</v>
      </c>
      <c r="AS70">
        <f t="shared" ca="1" si="120"/>
        <v>211.8338288645084</v>
      </c>
      <c r="AT70">
        <f t="shared" ca="1" si="121"/>
        <v>212.58973847335349</v>
      </c>
      <c r="AU70">
        <f t="shared" ca="1" si="122"/>
        <v>210.86864331981732</v>
      </c>
      <c r="AV70">
        <f t="shared" ca="1" si="123"/>
        <v>212.71169066790591</v>
      </c>
      <c r="AW70">
        <f t="shared" ca="1" si="124"/>
        <v>215.94920024081608</v>
      </c>
      <c r="AX70">
        <f t="shared" ca="1" si="125"/>
        <v>217.18328109695329</v>
      </c>
      <c r="AY70">
        <f t="shared" ca="1" si="126"/>
        <v>216.64919704237622</v>
      </c>
      <c r="AZ70">
        <f t="shared" ca="1" si="127"/>
        <v>217.48295238955018</v>
      </c>
      <c r="BA70">
        <f t="shared" ca="1" si="128"/>
        <v>220.62129604463178</v>
      </c>
      <c r="BB70">
        <f t="shared" ca="1" si="129"/>
        <v>218.89329939172362</v>
      </c>
      <c r="BC70">
        <f t="shared" ca="1" si="130"/>
        <v>218.90785568172524</v>
      </c>
      <c r="BD70">
        <f t="shared" ca="1" si="131"/>
        <v>221.77673801380928</v>
      </c>
      <c r="BE70">
        <f t="shared" ca="1" si="132"/>
        <v>218.48859477752558</v>
      </c>
      <c r="BF70">
        <f t="shared" ca="1" si="133"/>
        <v>219.44150935391815</v>
      </c>
      <c r="BG70">
        <f t="shared" ca="1" si="134"/>
        <v>215.30313120493383</v>
      </c>
      <c r="BH70">
        <f t="shared" ca="1" si="135"/>
        <v>211.39709115747942</v>
      </c>
      <c r="BI70">
        <f t="shared" ca="1" si="136"/>
        <v>214.06301445927767</v>
      </c>
      <c r="BJ70">
        <f t="shared" ca="1" si="137"/>
        <v>213.64146219770601</v>
      </c>
      <c r="BK70">
        <f t="shared" ca="1" si="138"/>
        <v>212.59398203128455</v>
      </c>
      <c r="BL70">
        <f t="shared" ca="1" si="139"/>
        <v>210.28250677232211</v>
      </c>
      <c r="BM70">
        <f t="shared" ca="1" si="140"/>
        <v>211.96763307549512</v>
      </c>
      <c r="BN70" s="22">
        <f t="shared" ca="1" si="103"/>
        <v>11.967633075495115</v>
      </c>
      <c r="BO70" s="22">
        <f t="shared" ca="1" si="104"/>
        <v>11.846014433106497</v>
      </c>
    </row>
    <row r="71" spans="5:67" x14ac:dyDescent="0.35">
      <c r="E71">
        <f t="shared" si="105"/>
        <v>223.19</v>
      </c>
      <c r="F71">
        <f t="shared" ca="1" si="76"/>
        <v>217.26507742542472</v>
      </c>
      <c r="G71">
        <f t="shared" ca="1" si="77"/>
        <v>219.73190242244101</v>
      </c>
      <c r="H71">
        <f t="shared" ca="1" si="78"/>
        <v>213.80219826492763</v>
      </c>
      <c r="I71">
        <f t="shared" ca="1" si="79"/>
        <v>211.63724851653689</v>
      </c>
      <c r="J71">
        <f t="shared" ca="1" si="80"/>
        <v>208.35872350931848</v>
      </c>
      <c r="K71">
        <f t="shared" ca="1" si="81"/>
        <v>210.13206319207214</v>
      </c>
      <c r="L71">
        <f t="shared" ca="1" si="82"/>
        <v>211.28298722259396</v>
      </c>
      <c r="M71">
        <f t="shared" ca="1" si="83"/>
        <v>216.00289844072611</v>
      </c>
      <c r="N71">
        <f t="shared" ca="1" si="84"/>
        <v>216.82675147265456</v>
      </c>
      <c r="O71">
        <f t="shared" ca="1" si="85"/>
        <v>224.54471434582081</v>
      </c>
      <c r="P71">
        <f t="shared" ca="1" si="86"/>
        <v>226.4173606565989</v>
      </c>
      <c r="Q71">
        <f t="shared" ca="1" si="87"/>
        <v>226.205789642479</v>
      </c>
      <c r="R71">
        <f t="shared" ca="1" si="88"/>
        <v>218.04050609713187</v>
      </c>
      <c r="S71">
        <f t="shared" ca="1" si="89"/>
        <v>218.48860764649382</v>
      </c>
      <c r="T71">
        <f t="shared" ca="1" si="90"/>
        <v>216.54371065942081</v>
      </c>
      <c r="U71">
        <f t="shared" ca="1" si="91"/>
        <v>210.94804130733004</v>
      </c>
      <c r="V71">
        <f t="shared" ca="1" si="92"/>
        <v>210.21442065649327</v>
      </c>
      <c r="W71">
        <f t="shared" ca="1" si="93"/>
        <v>212.37873037500276</v>
      </c>
      <c r="X71">
        <f t="shared" ca="1" si="94"/>
        <v>215.80435560891513</v>
      </c>
      <c r="Y71">
        <f t="shared" ca="1" si="95"/>
        <v>212.93307195170243</v>
      </c>
      <c r="Z71">
        <f t="shared" ca="1" si="96"/>
        <v>210.53869676443901</v>
      </c>
      <c r="AA71">
        <f t="shared" ca="1" si="97"/>
        <v>207.98532923874129</v>
      </c>
      <c r="AB71">
        <f t="shared" ca="1" si="98"/>
        <v>204.99997095712607</v>
      </c>
      <c r="AC71">
        <f t="shared" ca="1" si="99"/>
        <v>200.32079247283298</v>
      </c>
      <c r="AD71">
        <f t="shared" ca="1" si="100"/>
        <v>200.64184143249088</v>
      </c>
      <c r="AE71">
        <f t="shared" ca="1" si="106"/>
        <v>201.4052802284281</v>
      </c>
      <c r="AF71">
        <f t="shared" ca="1" si="107"/>
        <v>198.3663397497524</v>
      </c>
      <c r="AG71">
        <f t="shared" ca="1" si="108"/>
        <v>196.24619276187286</v>
      </c>
      <c r="AH71">
        <f t="shared" ca="1" si="109"/>
        <v>192.4831198874123</v>
      </c>
      <c r="AI71">
        <f t="shared" ca="1" si="110"/>
        <v>188.45739434309797</v>
      </c>
      <c r="AJ71">
        <f t="shared" ca="1" si="111"/>
        <v>186.40811614860951</v>
      </c>
      <c r="AK71">
        <f t="shared" ca="1" si="112"/>
        <v>180.48636034573721</v>
      </c>
      <c r="AL71">
        <f t="shared" ca="1" si="113"/>
        <v>178.44150381712325</v>
      </c>
      <c r="AM71">
        <f t="shared" ca="1" si="114"/>
        <v>180.85653029238773</v>
      </c>
      <c r="AN71">
        <f t="shared" ca="1" si="115"/>
        <v>180.07893672383335</v>
      </c>
      <c r="AO71">
        <f t="shared" ca="1" si="116"/>
        <v>184.96412455105681</v>
      </c>
      <c r="AP71">
        <f t="shared" ca="1" si="117"/>
        <v>186.69885098346617</v>
      </c>
      <c r="AQ71">
        <f t="shared" ca="1" si="118"/>
        <v>188.04503964482535</v>
      </c>
      <c r="AR71">
        <f t="shared" ca="1" si="119"/>
        <v>189.12630360040572</v>
      </c>
      <c r="AS71">
        <f t="shared" ca="1" si="120"/>
        <v>188.71691822847382</v>
      </c>
      <c r="AT71">
        <f t="shared" ca="1" si="121"/>
        <v>193.87606903751907</v>
      </c>
      <c r="AU71">
        <f t="shared" ca="1" si="122"/>
        <v>194.21130294218759</v>
      </c>
      <c r="AV71">
        <f t="shared" ca="1" si="123"/>
        <v>193.14421696360935</v>
      </c>
      <c r="AW71">
        <f t="shared" ca="1" si="124"/>
        <v>192.3199829128539</v>
      </c>
      <c r="AX71">
        <f t="shared" ca="1" si="125"/>
        <v>193.35334703752335</v>
      </c>
      <c r="AY71">
        <f t="shared" ca="1" si="126"/>
        <v>192.79643413909034</v>
      </c>
      <c r="AZ71">
        <f t="shared" ca="1" si="127"/>
        <v>192.17002013742763</v>
      </c>
      <c r="BA71">
        <f t="shared" ca="1" si="128"/>
        <v>191.51480921658845</v>
      </c>
      <c r="BB71">
        <f t="shared" ca="1" si="129"/>
        <v>185.84691145545025</v>
      </c>
      <c r="BC71">
        <f t="shared" ca="1" si="130"/>
        <v>184.11474598307669</v>
      </c>
      <c r="BD71">
        <f t="shared" ca="1" si="131"/>
        <v>186.46796453339689</v>
      </c>
      <c r="BE71">
        <f t="shared" ca="1" si="132"/>
        <v>181.34977104614492</v>
      </c>
      <c r="BF71">
        <f t="shared" ca="1" si="133"/>
        <v>184.96512593750239</v>
      </c>
      <c r="BG71">
        <f t="shared" ca="1" si="134"/>
        <v>184.79760679037221</v>
      </c>
      <c r="BH71">
        <f t="shared" ca="1" si="135"/>
        <v>185.02074429685962</v>
      </c>
      <c r="BI71">
        <f t="shared" ca="1" si="136"/>
        <v>184.13972661690713</v>
      </c>
      <c r="BJ71">
        <f t="shared" ca="1" si="137"/>
        <v>182.14643548511191</v>
      </c>
      <c r="BK71">
        <f t="shared" ca="1" si="138"/>
        <v>184.30981853752269</v>
      </c>
      <c r="BL71">
        <f t="shared" ca="1" si="139"/>
        <v>184.10438365780035</v>
      </c>
      <c r="BM71">
        <f t="shared" ca="1" si="140"/>
        <v>183.22932979613356</v>
      </c>
      <c r="BN71" s="22">
        <f t="shared" ca="1" si="103"/>
        <v>0</v>
      </c>
      <c r="BO71" s="22">
        <f t="shared" ca="1" si="104"/>
        <v>0</v>
      </c>
    </row>
    <row r="72" spans="5:67" x14ac:dyDescent="0.35">
      <c r="E72">
        <f t="shared" si="105"/>
        <v>223.19</v>
      </c>
      <c r="F72">
        <f t="shared" ca="1" si="76"/>
        <v>227.18800780595171</v>
      </c>
      <c r="G72">
        <f t="shared" ca="1" si="77"/>
        <v>229.20725307534806</v>
      </c>
      <c r="H72">
        <f t="shared" ca="1" si="78"/>
        <v>224.84069588216428</v>
      </c>
      <c r="I72">
        <f t="shared" ca="1" si="79"/>
        <v>224.20302169715239</v>
      </c>
      <c r="J72">
        <f t="shared" ca="1" si="80"/>
        <v>225.71567182449041</v>
      </c>
      <c r="K72">
        <f t="shared" ca="1" si="81"/>
        <v>225.01774680299749</v>
      </c>
      <c r="L72">
        <f t="shared" ca="1" si="82"/>
        <v>227.16710842715185</v>
      </c>
      <c r="M72">
        <f t="shared" ca="1" si="83"/>
        <v>228.86459855153024</v>
      </c>
      <c r="N72">
        <f t="shared" ca="1" si="84"/>
        <v>234.84358966204923</v>
      </c>
      <c r="O72">
        <f t="shared" ca="1" si="85"/>
        <v>232.84665116734078</v>
      </c>
      <c r="P72">
        <f t="shared" ca="1" si="86"/>
        <v>231.18947804405093</v>
      </c>
      <c r="Q72">
        <f t="shared" ca="1" si="87"/>
        <v>227.80464267652312</v>
      </c>
      <c r="R72">
        <f t="shared" ca="1" si="88"/>
        <v>228.14191376647179</v>
      </c>
      <c r="S72">
        <f t="shared" ca="1" si="89"/>
        <v>232.81910026396261</v>
      </c>
      <c r="T72">
        <f t="shared" ca="1" si="90"/>
        <v>233.06575029629121</v>
      </c>
      <c r="U72">
        <f t="shared" ca="1" si="91"/>
        <v>231.59276254400393</v>
      </c>
      <c r="V72">
        <f t="shared" ca="1" si="92"/>
        <v>224.06981137561152</v>
      </c>
      <c r="W72">
        <f t="shared" ca="1" si="93"/>
        <v>223.46057780082006</v>
      </c>
      <c r="X72">
        <f t="shared" ca="1" si="94"/>
        <v>222.41970157267741</v>
      </c>
      <c r="Y72">
        <f t="shared" ca="1" si="95"/>
        <v>223.90553419948122</v>
      </c>
      <c r="Z72">
        <f t="shared" ca="1" si="96"/>
        <v>222.49205249392978</v>
      </c>
      <c r="AA72">
        <f t="shared" ca="1" si="97"/>
        <v>226.79607685602915</v>
      </c>
      <c r="AB72">
        <f t="shared" ca="1" si="98"/>
        <v>223.94778648798047</v>
      </c>
      <c r="AC72">
        <f t="shared" ca="1" si="99"/>
        <v>223.22394547418938</v>
      </c>
      <c r="AD72">
        <f t="shared" ca="1" si="100"/>
        <v>228.2736261628568</v>
      </c>
      <c r="AE72">
        <f t="shared" ca="1" si="106"/>
        <v>234.67856827136612</v>
      </c>
      <c r="AF72">
        <f t="shared" ca="1" si="107"/>
        <v>232.17172115887544</v>
      </c>
      <c r="AG72">
        <f t="shared" ca="1" si="108"/>
        <v>227.0058695106315</v>
      </c>
      <c r="AH72">
        <f t="shared" ca="1" si="109"/>
        <v>228.71167847426096</v>
      </c>
      <c r="AI72">
        <f t="shared" ca="1" si="110"/>
        <v>231.14685384622072</v>
      </c>
      <c r="AJ72">
        <f t="shared" ca="1" si="111"/>
        <v>229.06240587506556</v>
      </c>
      <c r="AK72">
        <f t="shared" ca="1" si="112"/>
        <v>228.35991522183863</v>
      </c>
      <c r="AL72">
        <f t="shared" ca="1" si="113"/>
        <v>235.82448572839863</v>
      </c>
      <c r="AM72">
        <f t="shared" ca="1" si="114"/>
        <v>234.30476248056354</v>
      </c>
      <c r="AN72">
        <f t="shared" ca="1" si="115"/>
        <v>238.94580705636437</v>
      </c>
      <c r="AO72">
        <f t="shared" ca="1" si="116"/>
        <v>236.23313349820802</v>
      </c>
      <c r="AP72">
        <f t="shared" ca="1" si="117"/>
        <v>237.26171238799512</v>
      </c>
      <c r="AQ72">
        <f t="shared" ca="1" si="118"/>
        <v>237.70965810479822</v>
      </c>
      <c r="AR72">
        <f t="shared" ca="1" si="119"/>
        <v>240.99693218226241</v>
      </c>
      <c r="AS72">
        <f t="shared" ca="1" si="120"/>
        <v>242.04308599950875</v>
      </c>
      <c r="AT72">
        <f t="shared" ca="1" si="121"/>
        <v>240.89248011015343</v>
      </c>
      <c r="AU72">
        <f t="shared" ca="1" si="122"/>
        <v>241.10933678666373</v>
      </c>
      <c r="AV72">
        <f t="shared" ca="1" si="123"/>
        <v>236.0566636144282</v>
      </c>
      <c r="AW72">
        <f t="shared" ca="1" si="124"/>
        <v>235.73318548300446</v>
      </c>
      <c r="AX72">
        <f t="shared" ca="1" si="125"/>
        <v>230.45853262370269</v>
      </c>
      <c r="AY72">
        <f t="shared" ca="1" si="126"/>
        <v>233.72061348969214</v>
      </c>
      <c r="AZ72">
        <f t="shared" ca="1" si="127"/>
        <v>232.43976304573007</v>
      </c>
      <c r="BA72">
        <f t="shared" ca="1" si="128"/>
        <v>225.95837821169329</v>
      </c>
      <c r="BB72">
        <f t="shared" ca="1" si="129"/>
        <v>224.53021211410879</v>
      </c>
      <c r="BC72">
        <f t="shared" ca="1" si="130"/>
        <v>226.25437304196859</v>
      </c>
      <c r="BD72">
        <f t="shared" ca="1" si="131"/>
        <v>220.74414032054932</v>
      </c>
      <c r="BE72">
        <f t="shared" ca="1" si="132"/>
        <v>219.84534851133174</v>
      </c>
      <c r="BF72">
        <f t="shared" ca="1" si="133"/>
        <v>218.63728714003221</v>
      </c>
      <c r="BG72">
        <f t="shared" ca="1" si="134"/>
        <v>213.32341865532322</v>
      </c>
      <c r="BH72">
        <f t="shared" ca="1" si="135"/>
        <v>212.28363102450825</v>
      </c>
      <c r="BI72">
        <f t="shared" ca="1" si="136"/>
        <v>216.25027111106616</v>
      </c>
      <c r="BJ72">
        <f t="shared" ca="1" si="137"/>
        <v>211.98119653950744</v>
      </c>
      <c r="BK72">
        <f t="shared" ca="1" si="138"/>
        <v>207.76741461562318</v>
      </c>
      <c r="BL72">
        <f t="shared" ca="1" si="139"/>
        <v>205.3233877664421</v>
      </c>
      <c r="BM72">
        <f t="shared" ca="1" si="140"/>
        <v>208.96068253978106</v>
      </c>
      <c r="BN72" s="22">
        <f t="shared" ca="1" si="103"/>
        <v>8.960682539781061</v>
      </c>
      <c r="BO72" s="22">
        <f t="shared" ca="1" si="104"/>
        <v>8.8696214219736476</v>
      </c>
    </row>
    <row r="73" spans="5:67" x14ac:dyDescent="0.35">
      <c r="E73">
        <f t="shared" si="105"/>
        <v>223.19</v>
      </c>
      <c r="F73">
        <f t="shared" ca="1" si="76"/>
        <v>221.18318162777675</v>
      </c>
      <c r="G73">
        <f t="shared" ca="1" si="77"/>
        <v>218.88545133801583</v>
      </c>
      <c r="H73">
        <f t="shared" ca="1" si="78"/>
        <v>212.9712697457887</v>
      </c>
      <c r="I73">
        <f t="shared" ca="1" si="79"/>
        <v>214.26399708475759</v>
      </c>
      <c r="J73">
        <f t="shared" ca="1" si="80"/>
        <v>213.5933415702109</v>
      </c>
      <c r="K73">
        <f t="shared" ca="1" si="81"/>
        <v>212.7813264528659</v>
      </c>
      <c r="L73">
        <f t="shared" ca="1" si="82"/>
        <v>217.92830602996338</v>
      </c>
      <c r="M73">
        <f t="shared" ca="1" si="83"/>
        <v>217.59977329515999</v>
      </c>
      <c r="N73">
        <f t="shared" ca="1" si="84"/>
        <v>216.25811021401103</v>
      </c>
      <c r="O73">
        <f t="shared" ca="1" si="85"/>
        <v>213.99002732090997</v>
      </c>
      <c r="P73">
        <f t="shared" ca="1" si="86"/>
        <v>214.04548233733647</v>
      </c>
      <c r="Q73">
        <f t="shared" ca="1" si="87"/>
        <v>207.65904830411</v>
      </c>
      <c r="R73">
        <f t="shared" ca="1" si="88"/>
        <v>206.7233593450286</v>
      </c>
      <c r="S73">
        <f t="shared" ca="1" si="89"/>
        <v>206.23864055020275</v>
      </c>
      <c r="T73">
        <f t="shared" ca="1" si="90"/>
        <v>204.93376624366388</v>
      </c>
      <c r="U73">
        <f t="shared" ca="1" si="91"/>
        <v>205.4070250411435</v>
      </c>
      <c r="V73">
        <f t="shared" ca="1" si="92"/>
        <v>204.89106060774918</v>
      </c>
      <c r="W73">
        <f t="shared" ca="1" si="93"/>
        <v>203.37301351560379</v>
      </c>
      <c r="X73">
        <f t="shared" ca="1" si="94"/>
        <v>208.91456888413444</v>
      </c>
      <c r="Y73">
        <f t="shared" ca="1" si="95"/>
        <v>204.48734446738885</v>
      </c>
      <c r="Z73">
        <f t="shared" ca="1" si="96"/>
        <v>202.05197747392768</v>
      </c>
      <c r="AA73">
        <f t="shared" ca="1" si="97"/>
        <v>202.12342383931519</v>
      </c>
      <c r="AB73">
        <f t="shared" ca="1" si="98"/>
        <v>203.75615066641515</v>
      </c>
      <c r="AC73">
        <f t="shared" ca="1" si="99"/>
        <v>204.26100213028903</v>
      </c>
      <c r="AD73">
        <f t="shared" ca="1" si="100"/>
        <v>201.65510441449669</v>
      </c>
      <c r="AE73">
        <f t="shared" ca="1" si="106"/>
        <v>198.80648300881154</v>
      </c>
      <c r="AF73">
        <f t="shared" ca="1" si="107"/>
        <v>203.4292804344685</v>
      </c>
      <c r="AG73">
        <f t="shared" ca="1" si="108"/>
        <v>199.3210737060956</v>
      </c>
      <c r="AH73">
        <f t="shared" ca="1" si="109"/>
        <v>200.55476999014053</v>
      </c>
      <c r="AI73">
        <f t="shared" ca="1" si="110"/>
        <v>200.25738787385015</v>
      </c>
      <c r="AJ73">
        <f t="shared" ca="1" si="111"/>
        <v>208.25589682685626</v>
      </c>
      <c r="AK73">
        <f t="shared" ca="1" si="112"/>
        <v>208.88843231057064</v>
      </c>
      <c r="AL73">
        <f t="shared" ca="1" si="113"/>
        <v>207.88125410701889</v>
      </c>
      <c r="AM73">
        <f t="shared" ca="1" si="114"/>
        <v>208.61032666449944</v>
      </c>
      <c r="AN73">
        <f t="shared" ca="1" si="115"/>
        <v>212.56009448407335</v>
      </c>
      <c r="AO73">
        <f t="shared" ca="1" si="116"/>
        <v>214.10593737301156</v>
      </c>
      <c r="AP73">
        <f t="shared" ca="1" si="117"/>
        <v>209.7655151137424</v>
      </c>
      <c r="AQ73">
        <f t="shared" ca="1" si="118"/>
        <v>211.77918899956148</v>
      </c>
      <c r="AR73">
        <f t="shared" ca="1" si="119"/>
        <v>209.23252632599875</v>
      </c>
      <c r="AS73">
        <f t="shared" ca="1" si="120"/>
        <v>211.93622148601446</v>
      </c>
      <c r="AT73">
        <f t="shared" ca="1" si="121"/>
        <v>209.39576496105272</v>
      </c>
      <c r="AU73">
        <f t="shared" ca="1" si="122"/>
        <v>212.67002538093516</v>
      </c>
      <c r="AV73">
        <f t="shared" ca="1" si="123"/>
        <v>214.31301629878539</v>
      </c>
      <c r="AW73">
        <f t="shared" ca="1" si="124"/>
        <v>210.2140773911519</v>
      </c>
      <c r="AX73">
        <f t="shared" ca="1" si="125"/>
        <v>203.38763669981881</v>
      </c>
      <c r="AY73">
        <f t="shared" ca="1" si="126"/>
        <v>206.66973703120718</v>
      </c>
      <c r="AZ73">
        <f t="shared" ca="1" si="127"/>
        <v>202.12286445068119</v>
      </c>
      <c r="BA73">
        <f t="shared" ca="1" si="128"/>
        <v>209.49933940162862</v>
      </c>
      <c r="BB73">
        <f t="shared" ca="1" si="129"/>
        <v>207.4243679236304</v>
      </c>
      <c r="BC73">
        <f t="shared" ca="1" si="130"/>
        <v>210.18426301081203</v>
      </c>
      <c r="BD73">
        <f t="shared" ca="1" si="131"/>
        <v>214.714049814627</v>
      </c>
      <c r="BE73">
        <f t="shared" ca="1" si="132"/>
        <v>213.53272084543573</v>
      </c>
      <c r="BF73">
        <f t="shared" ca="1" si="133"/>
        <v>212.78539185125615</v>
      </c>
      <c r="BG73">
        <f t="shared" ca="1" si="134"/>
        <v>212.96216085289183</v>
      </c>
      <c r="BH73">
        <f t="shared" ca="1" si="135"/>
        <v>217.4925936374292</v>
      </c>
      <c r="BI73">
        <f t="shared" ca="1" si="136"/>
        <v>215.84361539197542</v>
      </c>
      <c r="BJ73">
        <f t="shared" ca="1" si="137"/>
        <v>215.847389535936</v>
      </c>
      <c r="BK73">
        <f t="shared" ca="1" si="138"/>
        <v>216.08272345501686</v>
      </c>
      <c r="BL73">
        <f t="shared" ca="1" si="139"/>
        <v>215.11233536420437</v>
      </c>
      <c r="BM73">
        <f t="shared" ca="1" si="140"/>
        <v>211.24520609180314</v>
      </c>
      <c r="BN73" s="22">
        <f t="shared" ca="1" si="103"/>
        <v>11.245206091803141</v>
      </c>
      <c r="BO73" s="22">
        <f t="shared" ca="1" si="104"/>
        <v>11.13092896702517</v>
      </c>
    </row>
    <row r="74" spans="5:67" x14ac:dyDescent="0.35">
      <c r="E74">
        <f t="shared" si="105"/>
        <v>223.19</v>
      </c>
      <c r="F74">
        <f t="shared" ref="F74:F101" ca="1" si="141">E74*EXP(($B$2-0.5*$B$3^2)*$B$4+$B$3*_xlfn.NORM.INV(RAND(),0,SQRT($B$4)))</f>
        <v>221.69561616209833</v>
      </c>
      <c r="G74">
        <f t="shared" ref="G74:G101" ca="1" si="142">F74*EXP(($B$2-0.5*$B$3^2)*$B$4+$B$3*_xlfn.NORM.INV(RAND(),0,SQRT($B$4)))</f>
        <v>220.72089357673124</v>
      </c>
      <c r="H74">
        <f t="shared" ref="H74:H101" ca="1" si="143">G74*EXP(($B$2-0.5*$B$3^2)*$B$4+$B$3*_xlfn.NORM.INV(RAND(),0,SQRT($B$4)))</f>
        <v>225.00403387478428</v>
      </c>
      <c r="I74">
        <f t="shared" ref="I74:I101" ca="1" si="144">H74*EXP(($B$2-0.5*$B$3^2)*$B$4+$B$3*_xlfn.NORM.INV(RAND(),0,SQRT($B$4)))</f>
        <v>221.98623780872984</v>
      </c>
      <c r="J74">
        <f t="shared" ref="J74:J101" ca="1" si="145">I74*EXP(($B$2-0.5*$B$3^2)*$B$4+$B$3*_xlfn.NORM.INV(RAND(),0,SQRT($B$4)))</f>
        <v>221.80823175340353</v>
      </c>
      <c r="K74">
        <f t="shared" ref="K74:K101" ca="1" si="146">J74*EXP(($B$2-0.5*$B$3^2)*$B$4+$B$3*_xlfn.NORM.INV(RAND(),0,SQRT($B$4)))</f>
        <v>223.0067844132424</v>
      </c>
      <c r="L74">
        <f t="shared" ref="L74:L101" ca="1" si="147">K74*EXP(($B$2-0.5*$B$3^2)*$B$4+$B$3*_xlfn.NORM.INV(RAND(),0,SQRT($B$4)))</f>
        <v>223.25727045683209</v>
      </c>
      <c r="M74">
        <f t="shared" ref="M74:M101" ca="1" si="148">L74*EXP(($B$2-0.5*$B$3^2)*$B$4+$B$3*_xlfn.NORM.INV(RAND(),0,SQRT($B$4)))</f>
        <v>221.08135584308408</v>
      </c>
      <c r="N74">
        <f t="shared" ref="N74:N101" ca="1" si="149">M74*EXP(($B$2-0.5*$B$3^2)*$B$4+$B$3*_xlfn.NORM.INV(RAND(),0,SQRT($B$4)))</f>
        <v>220.54576453497148</v>
      </c>
      <c r="O74">
        <f t="shared" ref="O74:O101" ca="1" si="150">N74*EXP(($B$2-0.5*$B$3^2)*$B$4+$B$3*_xlfn.NORM.INV(RAND(),0,SQRT($B$4)))</f>
        <v>228.01777978984416</v>
      </c>
      <c r="P74">
        <f t="shared" ref="P74:P101" ca="1" si="151">O74*EXP(($B$2-0.5*$B$3^2)*$B$4+$B$3*_xlfn.NORM.INV(RAND(),0,SQRT($B$4)))</f>
        <v>226.45037362744091</v>
      </c>
      <c r="Q74">
        <f t="shared" ref="Q74:Q101" ca="1" si="152">P74*EXP(($B$2-0.5*$B$3^2)*$B$4+$B$3*_xlfn.NORM.INV(RAND(),0,SQRT($B$4)))</f>
        <v>225.98393052662277</v>
      </c>
      <c r="R74">
        <f t="shared" ref="R74:R101" ca="1" si="153">Q74*EXP(($B$2-0.5*$B$3^2)*$B$4+$B$3*_xlfn.NORM.INV(RAND(),0,SQRT($B$4)))</f>
        <v>221.99967664774238</v>
      </c>
      <c r="S74">
        <f t="shared" ref="S74:S101" ca="1" si="154">R74*EXP(($B$2-0.5*$B$3^2)*$B$4+$B$3*_xlfn.NORM.INV(RAND(),0,SQRT($B$4)))</f>
        <v>220.64937275609861</v>
      </c>
      <c r="T74">
        <f t="shared" ref="T74:T101" ca="1" si="155">S74*EXP(($B$2-0.5*$B$3^2)*$B$4+$B$3*_xlfn.NORM.INV(RAND(),0,SQRT($B$4)))</f>
        <v>217.50547957401264</v>
      </c>
      <c r="U74">
        <f t="shared" ref="U74:U101" ca="1" si="156">T74*EXP(($B$2-0.5*$B$3^2)*$B$4+$B$3*_xlfn.NORM.INV(RAND(),0,SQRT($B$4)))</f>
        <v>221.12856633509008</v>
      </c>
      <c r="V74">
        <f t="shared" ref="V74:V101" ca="1" si="157">U74*EXP(($B$2-0.5*$B$3^2)*$B$4+$B$3*_xlfn.NORM.INV(RAND(),0,SQRT($B$4)))</f>
        <v>226.64339379419442</v>
      </c>
      <c r="W74">
        <f t="shared" ref="W74:W101" ca="1" si="158">V74*EXP(($B$2-0.5*$B$3^2)*$B$4+$B$3*_xlfn.NORM.INV(RAND(),0,SQRT($B$4)))</f>
        <v>229.87189501127526</v>
      </c>
      <c r="X74">
        <f t="shared" ref="X74:X101" ca="1" si="159">W74*EXP(($B$2-0.5*$B$3^2)*$B$4+$B$3*_xlfn.NORM.INV(RAND(),0,SQRT($B$4)))</f>
        <v>235.34936027289132</v>
      </c>
      <c r="Y74">
        <f t="shared" ref="Y74:Y101" ca="1" si="160">X74*EXP(($B$2-0.5*$B$3^2)*$B$4+$B$3*_xlfn.NORM.INV(RAND(),0,SQRT($B$4)))</f>
        <v>235.79300359856222</v>
      </c>
      <c r="Z74">
        <f t="shared" ref="Z74:Z101" ca="1" si="161">Y74*EXP(($B$2-0.5*$B$3^2)*$B$4+$B$3*_xlfn.NORM.INV(RAND(),0,SQRT($B$4)))</f>
        <v>229.4170388737879</v>
      </c>
      <c r="AA74">
        <f t="shared" ref="AA74:AA101" ca="1" si="162">Z74*EXP(($B$2-0.5*$B$3^2)*$B$4+$B$3*_xlfn.NORM.INV(RAND(),0,SQRT($B$4)))</f>
        <v>227.93076375104246</v>
      </c>
      <c r="AB74">
        <f t="shared" ref="AB74:AB101" ca="1" si="163">AA74*EXP(($B$2-0.5*$B$3^2)*$B$4+$B$3*_xlfn.NORM.INV(RAND(),0,SQRT($B$4)))</f>
        <v>232.85884599649611</v>
      </c>
      <c r="AC74">
        <f t="shared" ref="AC74:AC101" ca="1" si="164">AB74*EXP(($B$2-0.5*$B$3^2)*$B$4+$B$3*_xlfn.NORM.INV(RAND(),0,SQRT($B$4)))</f>
        <v>233.83589899482701</v>
      </c>
      <c r="AD74">
        <f t="shared" ref="AD74:AD100" ca="1" si="165">AC74*EXP(($B$2-0.5*$B$3^2)*$B$4+$B$3*_xlfn.NORM.INV(RAND(),0,SQRT($B$4)))</f>
        <v>234.97810282243188</v>
      </c>
      <c r="AE74">
        <f t="shared" ca="1" si="106"/>
        <v>237.07165598827498</v>
      </c>
      <c r="AF74">
        <f t="shared" ca="1" si="107"/>
        <v>238.60943412352023</v>
      </c>
      <c r="AG74">
        <f t="shared" ca="1" si="108"/>
        <v>244.95262018317948</v>
      </c>
      <c r="AH74">
        <f t="shared" ca="1" si="109"/>
        <v>245.12827946472041</v>
      </c>
      <c r="AI74">
        <f t="shared" ca="1" si="110"/>
        <v>248.24744026318757</v>
      </c>
      <c r="AJ74">
        <f t="shared" ca="1" si="111"/>
        <v>249.97013747462941</v>
      </c>
      <c r="AK74">
        <f t="shared" ca="1" si="112"/>
        <v>253.60963013021913</v>
      </c>
      <c r="AL74">
        <f t="shared" ca="1" si="113"/>
        <v>249.96619715381894</v>
      </c>
      <c r="AM74">
        <f t="shared" ca="1" si="114"/>
        <v>247.92362118434013</v>
      </c>
      <c r="AN74">
        <f t="shared" ca="1" si="115"/>
        <v>249.06747021817884</v>
      </c>
      <c r="AO74">
        <f t="shared" ca="1" si="116"/>
        <v>247.28760972560053</v>
      </c>
      <c r="AP74">
        <f t="shared" ca="1" si="117"/>
        <v>246.70373913115054</v>
      </c>
      <c r="AQ74">
        <f t="shared" ca="1" si="118"/>
        <v>247.48013974498014</v>
      </c>
      <c r="AR74">
        <f t="shared" ca="1" si="119"/>
        <v>243.55977771337876</v>
      </c>
      <c r="AS74">
        <f t="shared" ca="1" si="120"/>
        <v>245.54549905809239</v>
      </c>
      <c r="AT74">
        <f t="shared" ca="1" si="121"/>
        <v>240.87170009387987</v>
      </c>
      <c r="AU74">
        <f t="shared" ca="1" si="122"/>
        <v>244.52496957451797</v>
      </c>
      <c r="AV74">
        <f t="shared" ca="1" si="123"/>
        <v>243.2476579461844</v>
      </c>
      <c r="AW74">
        <f t="shared" ca="1" si="124"/>
        <v>245.38618637584972</v>
      </c>
      <c r="AX74">
        <f t="shared" ca="1" si="125"/>
        <v>238.82472262363237</v>
      </c>
      <c r="AY74">
        <f t="shared" ca="1" si="126"/>
        <v>239.40549582984929</v>
      </c>
      <c r="AZ74">
        <f t="shared" ca="1" si="127"/>
        <v>240.74140028090815</v>
      </c>
      <c r="BA74">
        <f t="shared" ca="1" si="128"/>
        <v>236.98423171201244</v>
      </c>
      <c r="BB74">
        <f t="shared" ca="1" si="129"/>
        <v>238.7502182265124</v>
      </c>
      <c r="BC74">
        <f t="shared" ca="1" si="130"/>
        <v>235.09338821115873</v>
      </c>
      <c r="BD74">
        <f t="shared" ca="1" si="131"/>
        <v>230.92400440373913</v>
      </c>
      <c r="BE74">
        <f t="shared" ca="1" si="132"/>
        <v>228.54417468980003</v>
      </c>
      <c r="BF74">
        <f t="shared" ca="1" si="133"/>
        <v>236.35462288863278</v>
      </c>
      <c r="BG74">
        <f t="shared" ca="1" si="134"/>
        <v>235.53598195951525</v>
      </c>
      <c r="BH74">
        <f t="shared" ca="1" si="135"/>
        <v>238.9702874470421</v>
      </c>
      <c r="BI74">
        <f t="shared" ca="1" si="136"/>
        <v>238.58055253339182</v>
      </c>
      <c r="BJ74">
        <f t="shared" ca="1" si="137"/>
        <v>233.13435152892558</v>
      </c>
      <c r="BK74">
        <f t="shared" ca="1" si="138"/>
        <v>234.27815792154175</v>
      </c>
      <c r="BL74">
        <f t="shared" ca="1" si="139"/>
        <v>231.18702417952386</v>
      </c>
      <c r="BM74">
        <f t="shared" ca="1" si="140"/>
        <v>234.99326547549876</v>
      </c>
      <c r="BN74" s="22">
        <f t="shared" ca="1" si="103"/>
        <v>34.99326547549876</v>
      </c>
      <c r="BO74" s="22">
        <f t="shared" ca="1" si="104"/>
        <v>34.637653516723979</v>
      </c>
    </row>
    <row r="75" spans="5:67" x14ac:dyDescent="0.35">
      <c r="E75">
        <f t="shared" si="105"/>
        <v>223.19</v>
      </c>
      <c r="F75">
        <f t="shared" ca="1" si="141"/>
        <v>221.47485961150301</v>
      </c>
      <c r="G75">
        <f t="shared" ca="1" si="142"/>
        <v>222.23317698445592</v>
      </c>
      <c r="H75">
        <f t="shared" ca="1" si="143"/>
        <v>219.18247781143825</v>
      </c>
      <c r="I75">
        <f t="shared" ca="1" si="144"/>
        <v>216.23734112743608</v>
      </c>
      <c r="J75">
        <f t="shared" ca="1" si="145"/>
        <v>212.03314546241529</v>
      </c>
      <c r="K75">
        <f t="shared" ca="1" si="146"/>
        <v>214.25933182145562</v>
      </c>
      <c r="L75">
        <f t="shared" ca="1" si="147"/>
        <v>218.29328880753016</v>
      </c>
      <c r="M75">
        <f t="shared" ca="1" si="148"/>
        <v>218.56073013479576</v>
      </c>
      <c r="N75">
        <f t="shared" ca="1" si="149"/>
        <v>221.10142745646309</v>
      </c>
      <c r="O75">
        <f t="shared" ca="1" si="150"/>
        <v>223.49259384941169</v>
      </c>
      <c r="P75">
        <f t="shared" ca="1" si="151"/>
        <v>219.27162677965219</v>
      </c>
      <c r="Q75">
        <f t="shared" ca="1" si="152"/>
        <v>217.42575300990285</v>
      </c>
      <c r="R75">
        <f t="shared" ca="1" si="153"/>
        <v>221.81597813972866</v>
      </c>
      <c r="S75">
        <f t="shared" ca="1" si="154"/>
        <v>220.10174715580362</v>
      </c>
      <c r="T75">
        <f t="shared" ca="1" si="155"/>
        <v>218.72026029418345</v>
      </c>
      <c r="U75">
        <f t="shared" ca="1" si="156"/>
        <v>219.05236685503291</v>
      </c>
      <c r="V75">
        <f t="shared" ca="1" si="157"/>
        <v>220.34269021814299</v>
      </c>
      <c r="W75">
        <f t="shared" ca="1" si="158"/>
        <v>224.79433963766496</v>
      </c>
      <c r="X75">
        <f t="shared" ca="1" si="159"/>
        <v>225.84971109896216</v>
      </c>
      <c r="Y75">
        <f t="shared" ca="1" si="160"/>
        <v>227.89425273143232</v>
      </c>
      <c r="Z75">
        <f t="shared" ca="1" si="161"/>
        <v>227.03093008640138</v>
      </c>
      <c r="AA75">
        <f t="shared" ca="1" si="162"/>
        <v>225.48414027146609</v>
      </c>
      <c r="AB75">
        <f t="shared" ca="1" si="163"/>
        <v>230.61358388795173</v>
      </c>
      <c r="AC75">
        <f t="shared" ca="1" si="164"/>
        <v>222.98429087179034</v>
      </c>
      <c r="AD75">
        <f t="shared" ca="1" si="165"/>
        <v>224.23455647602933</v>
      </c>
      <c r="AE75">
        <f t="shared" ca="1" si="106"/>
        <v>220.40590050145187</v>
      </c>
      <c r="AF75">
        <f t="shared" ca="1" si="107"/>
        <v>224.86198588302307</v>
      </c>
      <c r="AG75">
        <f t="shared" ca="1" si="108"/>
        <v>226.40930938435218</v>
      </c>
      <c r="AH75">
        <f t="shared" ca="1" si="109"/>
        <v>218.27204755115039</v>
      </c>
      <c r="AI75">
        <f t="shared" ca="1" si="110"/>
        <v>219.57507612206115</v>
      </c>
      <c r="AJ75">
        <f t="shared" ca="1" si="111"/>
        <v>216.23163704808189</v>
      </c>
      <c r="AK75">
        <f t="shared" ca="1" si="112"/>
        <v>217.37609027040818</v>
      </c>
      <c r="AL75">
        <f t="shared" ca="1" si="113"/>
        <v>213.33098292953602</v>
      </c>
      <c r="AM75">
        <f t="shared" ca="1" si="114"/>
        <v>209.79129533499366</v>
      </c>
      <c r="AN75">
        <f t="shared" ca="1" si="115"/>
        <v>210.15443647157795</v>
      </c>
      <c r="AO75">
        <f t="shared" ca="1" si="116"/>
        <v>207.1933232436408</v>
      </c>
      <c r="AP75">
        <f t="shared" ca="1" si="117"/>
        <v>205.43816095294449</v>
      </c>
      <c r="AQ75">
        <f t="shared" ca="1" si="118"/>
        <v>202.1975789226392</v>
      </c>
      <c r="AR75">
        <f t="shared" ca="1" si="119"/>
        <v>203.79091215179832</v>
      </c>
      <c r="AS75">
        <f t="shared" ca="1" si="120"/>
        <v>199.20190412633696</v>
      </c>
      <c r="AT75">
        <f t="shared" ca="1" si="121"/>
        <v>208.18938312292352</v>
      </c>
      <c r="AU75">
        <f t="shared" ca="1" si="122"/>
        <v>211.9292736509498</v>
      </c>
      <c r="AV75">
        <f t="shared" ca="1" si="123"/>
        <v>217.4657859411478</v>
      </c>
      <c r="AW75">
        <f t="shared" ca="1" si="124"/>
        <v>215.80235109589665</v>
      </c>
      <c r="AX75">
        <f t="shared" ca="1" si="125"/>
        <v>217.51494505175586</v>
      </c>
      <c r="AY75">
        <f t="shared" ca="1" si="126"/>
        <v>222.6763441111849</v>
      </c>
      <c r="AZ75">
        <f t="shared" ca="1" si="127"/>
        <v>223.43879600600715</v>
      </c>
      <c r="BA75">
        <f t="shared" ca="1" si="128"/>
        <v>216.86159096927156</v>
      </c>
      <c r="BB75">
        <f t="shared" ca="1" si="129"/>
        <v>219.84180755219901</v>
      </c>
      <c r="BC75">
        <f t="shared" ca="1" si="130"/>
        <v>222.19556413048042</v>
      </c>
      <c r="BD75">
        <f t="shared" ca="1" si="131"/>
        <v>221.08798493748509</v>
      </c>
      <c r="BE75">
        <f t="shared" ca="1" si="132"/>
        <v>218.0105460408956</v>
      </c>
      <c r="BF75">
        <f t="shared" ca="1" si="133"/>
        <v>222.57612217987412</v>
      </c>
      <c r="BG75">
        <f t="shared" ca="1" si="134"/>
        <v>223.53842174031303</v>
      </c>
      <c r="BH75">
        <f t="shared" ca="1" si="135"/>
        <v>220.56900653162063</v>
      </c>
      <c r="BI75">
        <f t="shared" ca="1" si="136"/>
        <v>217.70126195657082</v>
      </c>
      <c r="BJ75">
        <f t="shared" ca="1" si="137"/>
        <v>218.2136304577831</v>
      </c>
      <c r="BK75">
        <f t="shared" ca="1" si="138"/>
        <v>218.92196448253063</v>
      </c>
      <c r="BL75">
        <f t="shared" ca="1" si="139"/>
        <v>224.88291657659479</v>
      </c>
      <c r="BM75">
        <f t="shared" ca="1" si="140"/>
        <v>227.3560937162022</v>
      </c>
      <c r="BN75" s="22">
        <f t="shared" ca="1" si="103"/>
        <v>27.356093716202196</v>
      </c>
      <c r="BO75" s="22">
        <f t="shared" ca="1" si="104"/>
        <v>27.078092965524714</v>
      </c>
    </row>
    <row r="76" spans="5:67" x14ac:dyDescent="0.35">
      <c r="E76">
        <f t="shared" si="105"/>
        <v>223.19</v>
      </c>
      <c r="F76">
        <f t="shared" ca="1" si="141"/>
        <v>223.80409885731726</v>
      </c>
      <c r="G76">
        <f t="shared" ca="1" si="142"/>
        <v>223.73647821660137</v>
      </c>
      <c r="H76">
        <f t="shared" ca="1" si="143"/>
        <v>220.76738514633098</v>
      </c>
      <c r="I76">
        <f t="shared" ca="1" si="144"/>
        <v>223.4469145678932</v>
      </c>
      <c r="J76">
        <f t="shared" ca="1" si="145"/>
        <v>232.68298321750899</v>
      </c>
      <c r="K76">
        <f t="shared" ca="1" si="146"/>
        <v>236.4069249143898</v>
      </c>
      <c r="L76">
        <f t="shared" ca="1" si="147"/>
        <v>238.74525612779325</v>
      </c>
      <c r="M76">
        <f t="shared" ca="1" si="148"/>
        <v>235.54356742078804</v>
      </c>
      <c r="N76">
        <f t="shared" ca="1" si="149"/>
        <v>236.88365115343026</v>
      </c>
      <c r="O76">
        <f t="shared" ca="1" si="150"/>
        <v>242.62619017258132</v>
      </c>
      <c r="P76">
        <f t="shared" ca="1" si="151"/>
        <v>245.01391806978597</v>
      </c>
      <c r="Q76">
        <f t="shared" ca="1" si="152"/>
        <v>244.77392368121173</v>
      </c>
      <c r="R76">
        <f t="shared" ca="1" si="153"/>
        <v>249.50063200640591</v>
      </c>
      <c r="S76">
        <f t="shared" ca="1" si="154"/>
        <v>247.89954750516191</v>
      </c>
      <c r="T76">
        <f t="shared" ca="1" si="155"/>
        <v>248.07649776001466</v>
      </c>
      <c r="U76">
        <f t="shared" ca="1" si="156"/>
        <v>244.59881842906074</v>
      </c>
      <c r="V76">
        <f t="shared" ca="1" si="157"/>
        <v>247.9576873918563</v>
      </c>
      <c r="W76">
        <f t="shared" ca="1" si="158"/>
        <v>243.28106148654172</v>
      </c>
      <c r="X76">
        <f t="shared" ca="1" si="159"/>
        <v>233.574915403462</v>
      </c>
      <c r="Y76">
        <f t="shared" ca="1" si="160"/>
        <v>234.46846953936191</v>
      </c>
      <c r="Z76">
        <f t="shared" ca="1" si="161"/>
        <v>232.74373941166459</v>
      </c>
      <c r="AA76">
        <f t="shared" ca="1" si="162"/>
        <v>235.08220297741141</v>
      </c>
      <c r="AB76">
        <f t="shared" ca="1" si="163"/>
        <v>230.73603891477183</v>
      </c>
      <c r="AC76">
        <f t="shared" ca="1" si="164"/>
        <v>235.84601658164163</v>
      </c>
      <c r="AD76">
        <f t="shared" ca="1" si="165"/>
        <v>235.29579253310536</v>
      </c>
      <c r="AE76">
        <f t="shared" ca="1" si="106"/>
        <v>230.03373602896033</v>
      </c>
      <c r="AF76">
        <f t="shared" ca="1" si="107"/>
        <v>228.88814046994145</v>
      </c>
      <c r="AG76">
        <f t="shared" ca="1" si="108"/>
        <v>225.90549678107197</v>
      </c>
      <c r="AH76">
        <f t="shared" ca="1" si="109"/>
        <v>228.05300629650861</v>
      </c>
      <c r="AI76">
        <f t="shared" ca="1" si="110"/>
        <v>227.59093133642978</v>
      </c>
      <c r="AJ76">
        <f t="shared" ca="1" si="111"/>
        <v>229.55478483092389</v>
      </c>
      <c r="AK76">
        <f t="shared" ca="1" si="112"/>
        <v>230.23556249786918</v>
      </c>
      <c r="AL76">
        <f t="shared" ca="1" si="113"/>
        <v>225.93435084801604</v>
      </c>
      <c r="AM76">
        <f t="shared" ca="1" si="114"/>
        <v>221.63231493020498</v>
      </c>
      <c r="AN76">
        <f t="shared" ca="1" si="115"/>
        <v>217.10812062784231</v>
      </c>
      <c r="AO76">
        <f t="shared" ca="1" si="116"/>
        <v>216.83806737070407</v>
      </c>
      <c r="AP76">
        <f t="shared" ca="1" si="117"/>
        <v>215.44583489994812</v>
      </c>
      <c r="AQ76">
        <f t="shared" ca="1" si="118"/>
        <v>214.52102699546708</v>
      </c>
      <c r="AR76">
        <f t="shared" ca="1" si="119"/>
        <v>219.23650188567512</v>
      </c>
      <c r="AS76">
        <f t="shared" ca="1" si="120"/>
        <v>220.30257477601327</v>
      </c>
      <c r="AT76">
        <f t="shared" ca="1" si="121"/>
        <v>220.04154364573787</v>
      </c>
      <c r="AU76">
        <f t="shared" ca="1" si="122"/>
        <v>214.7581928034605</v>
      </c>
      <c r="AV76">
        <f t="shared" ca="1" si="123"/>
        <v>214.83860605644017</v>
      </c>
      <c r="AW76">
        <f t="shared" ca="1" si="124"/>
        <v>215.21084526340411</v>
      </c>
      <c r="AX76">
        <f t="shared" ca="1" si="125"/>
        <v>214.97468320633342</v>
      </c>
      <c r="AY76">
        <f t="shared" ca="1" si="126"/>
        <v>214.13948375641704</v>
      </c>
      <c r="AZ76">
        <f t="shared" ca="1" si="127"/>
        <v>211.68167203618077</v>
      </c>
      <c r="BA76">
        <f t="shared" ca="1" si="128"/>
        <v>216.38612098026042</v>
      </c>
      <c r="BB76">
        <f t="shared" ca="1" si="129"/>
        <v>222.19031278862249</v>
      </c>
      <c r="BC76">
        <f t="shared" ca="1" si="130"/>
        <v>229.44048956946406</v>
      </c>
      <c r="BD76">
        <f t="shared" ca="1" si="131"/>
        <v>229.54495501471425</v>
      </c>
      <c r="BE76">
        <f t="shared" ca="1" si="132"/>
        <v>232.19620060396565</v>
      </c>
      <c r="BF76">
        <f t="shared" ca="1" si="133"/>
        <v>229.79386680869959</v>
      </c>
      <c r="BG76">
        <f t="shared" ca="1" si="134"/>
        <v>232.51095428681845</v>
      </c>
      <c r="BH76">
        <f t="shared" ca="1" si="135"/>
        <v>231.08769705438985</v>
      </c>
      <c r="BI76">
        <f t="shared" ca="1" si="136"/>
        <v>235.76778753413723</v>
      </c>
      <c r="BJ76">
        <f t="shared" ca="1" si="137"/>
        <v>228.06540304126193</v>
      </c>
      <c r="BK76">
        <f t="shared" ca="1" si="138"/>
        <v>229.14473719763936</v>
      </c>
      <c r="BL76">
        <f t="shared" ca="1" si="139"/>
        <v>229.51252241423245</v>
      </c>
      <c r="BM76">
        <f t="shared" ca="1" si="140"/>
        <v>232.65744337199666</v>
      </c>
      <c r="BN76" s="22">
        <f t="shared" ca="1" si="103"/>
        <v>32.657443371996663</v>
      </c>
      <c r="BO76" s="22">
        <f t="shared" ca="1" si="104"/>
        <v>32.325568731311201</v>
      </c>
    </row>
    <row r="77" spans="5:67" x14ac:dyDescent="0.35">
      <c r="E77">
        <f t="shared" si="105"/>
        <v>223.19</v>
      </c>
      <c r="F77">
        <f t="shared" ca="1" si="141"/>
        <v>217.92782845171166</v>
      </c>
      <c r="G77">
        <f t="shared" ca="1" si="142"/>
        <v>218.30876506054423</v>
      </c>
      <c r="H77">
        <f t="shared" ca="1" si="143"/>
        <v>217.41474307960311</v>
      </c>
      <c r="I77">
        <f t="shared" ca="1" si="144"/>
        <v>215.04175026364072</v>
      </c>
      <c r="J77">
        <f t="shared" ca="1" si="145"/>
        <v>218.0570943956258</v>
      </c>
      <c r="K77">
        <f t="shared" ca="1" si="146"/>
        <v>220.98503979564808</v>
      </c>
      <c r="L77">
        <f t="shared" ca="1" si="147"/>
        <v>217.66810088658872</v>
      </c>
      <c r="M77">
        <f t="shared" ca="1" si="148"/>
        <v>215.54268843278257</v>
      </c>
      <c r="N77">
        <f t="shared" ca="1" si="149"/>
        <v>218.75728990901987</v>
      </c>
      <c r="O77">
        <f t="shared" ca="1" si="150"/>
        <v>219.04398496820914</v>
      </c>
      <c r="P77">
        <f t="shared" ca="1" si="151"/>
        <v>220.00783106875897</v>
      </c>
      <c r="Q77">
        <f t="shared" ca="1" si="152"/>
        <v>211.81413436518915</v>
      </c>
      <c r="R77">
        <f t="shared" ca="1" si="153"/>
        <v>205.1056186802102</v>
      </c>
      <c r="S77">
        <f t="shared" ca="1" si="154"/>
        <v>200.30833298951364</v>
      </c>
      <c r="T77">
        <f t="shared" ca="1" si="155"/>
        <v>199.91353593237324</v>
      </c>
      <c r="U77">
        <f t="shared" ca="1" si="156"/>
        <v>199.75085765609705</v>
      </c>
      <c r="V77">
        <f t="shared" ca="1" si="157"/>
        <v>203.00697786683529</v>
      </c>
      <c r="W77">
        <f t="shared" ca="1" si="158"/>
        <v>204.91091692805608</v>
      </c>
      <c r="X77">
        <f t="shared" ca="1" si="159"/>
        <v>199.32781995115778</v>
      </c>
      <c r="Y77">
        <f t="shared" ca="1" si="160"/>
        <v>196.97469879425336</v>
      </c>
      <c r="Z77">
        <f t="shared" ca="1" si="161"/>
        <v>193.38641929900015</v>
      </c>
      <c r="AA77">
        <f t="shared" ca="1" si="162"/>
        <v>192.10779171221603</v>
      </c>
      <c r="AB77">
        <f t="shared" ca="1" si="163"/>
        <v>187.77972717959835</v>
      </c>
      <c r="AC77">
        <f t="shared" ca="1" si="164"/>
        <v>191.80116486550099</v>
      </c>
      <c r="AD77">
        <f t="shared" ca="1" si="165"/>
        <v>189.28480610281616</v>
      </c>
      <c r="AE77">
        <f t="shared" ca="1" si="106"/>
        <v>189.47500749258722</v>
      </c>
      <c r="AF77">
        <f t="shared" ca="1" si="107"/>
        <v>189.27028261456309</v>
      </c>
      <c r="AG77">
        <f t="shared" ca="1" si="108"/>
        <v>188.86414538114224</v>
      </c>
      <c r="AH77">
        <f t="shared" ca="1" si="109"/>
        <v>184.47452734826953</v>
      </c>
      <c r="AI77">
        <f t="shared" ca="1" si="110"/>
        <v>181.24503208872883</v>
      </c>
      <c r="AJ77">
        <f t="shared" ca="1" si="111"/>
        <v>184.23842018131919</v>
      </c>
      <c r="AK77">
        <f t="shared" ca="1" si="112"/>
        <v>183.63131103680263</v>
      </c>
      <c r="AL77">
        <f t="shared" ca="1" si="113"/>
        <v>183.40076584167747</v>
      </c>
      <c r="AM77">
        <f t="shared" ca="1" si="114"/>
        <v>177.40687826619595</v>
      </c>
      <c r="AN77">
        <f t="shared" ca="1" si="115"/>
        <v>179.48474696302409</v>
      </c>
      <c r="AO77">
        <f t="shared" ca="1" si="116"/>
        <v>181.42621807352975</v>
      </c>
      <c r="AP77">
        <f t="shared" ca="1" si="117"/>
        <v>180.10671882893419</v>
      </c>
      <c r="AQ77">
        <f t="shared" ca="1" si="118"/>
        <v>182.60879047519302</v>
      </c>
      <c r="AR77">
        <f t="shared" ca="1" si="119"/>
        <v>179.16775104350938</v>
      </c>
      <c r="AS77">
        <f t="shared" ca="1" si="120"/>
        <v>181.57680187616629</v>
      </c>
      <c r="AT77">
        <f t="shared" ca="1" si="121"/>
        <v>184.03459065411386</v>
      </c>
      <c r="AU77">
        <f t="shared" ca="1" si="122"/>
        <v>182.02691979429554</v>
      </c>
      <c r="AV77">
        <f t="shared" ca="1" si="123"/>
        <v>187.01350717957899</v>
      </c>
      <c r="AW77">
        <f t="shared" ca="1" si="124"/>
        <v>187.84067080630567</v>
      </c>
      <c r="AX77">
        <f t="shared" ca="1" si="125"/>
        <v>186.01879787547836</v>
      </c>
      <c r="AY77">
        <f t="shared" ca="1" si="126"/>
        <v>189.28273729770211</v>
      </c>
      <c r="AZ77">
        <f t="shared" ca="1" si="127"/>
        <v>187.96716428721101</v>
      </c>
      <c r="BA77">
        <f t="shared" ca="1" si="128"/>
        <v>186.63966618698385</v>
      </c>
      <c r="BB77">
        <f t="shared" ca="1" si="129"/>
        <v>189.5262360556284</v>
      </c>
      <c r="BC77">
        <f t="shared" ca="1" si="130"/>
        <v>189.3599393638948</v>
      </c>
      <c r="BD77">
        <f t="shared" ca="1" si="131"/>
        <v>187.93219445468586</v>
      </c>
      <c r="BE77">
        <f t="shared" ca="1" si="132"/>
        <v>189.03937615605321</v>
      </c>
      <c r="BF77">
        <f t="shared" ca="1" si="133"/>
        <v>190.92099234868391</v>
      </c>
      <c r="BG77">
        <f t="shared" ca="1" si="134"/>
        <v>184.50246504474867</v>
      </c>
      <c r="BH77">
        <f t="shared" ca="1" si="135"/>
        <v>184.80302760482959</v>
      </c>
      <c r="BI77">
        <f t="shared" ca="1" si="136"/>
        <v>183.49309842683468</v>
      </c>
      <c r="BJ77">
        <f t="shared" ca="1" si="137"/>
        <v>186.53555728553445</v>
      </c>
      <c r="BK77">
        <f t="shared" ca="1" si="138"/>
        <v>180.70779262913834</v>
      </c>
      <c r="BL77">
        <f t="shared" ca="1" si="139"/>
        <v>175.4976635474813</v>
      </c>
      <c r="BM77">
        <f t="shared" ca="1" si="140"/>
        <v>177.94319853133661</v>
      </c>
      <c r="BN77" s="22">
        <f t="shared" ca="1" si="103"/>
        <v>0</v>
      </c>
      <c r="BO77" s="22">
        <f t="shared" ca="1" si="104"/>
        <v>0</v>
      </c>
    </row>
    <row r="78" spans="5:67" x14ac:dyDescent="0.35">
      <c r="E78">
        <f t="shared" si="105"/>
        <v>223.19</v>
      </c>
      <c r="F78">
        <f t="shared" ca="1" si="141"/>
        <v>222.07430350289508</v>
      </c>
      <c r="G78">
        <f t="shared" ca="1" si="142"/>
        <v>223.36753182409302</v>
      </c>
      <c r="H78">
        <f t="shared" ca="1" si="143"/>
        <v>217.24924607400501</v>
      </c>
      <c r="I78">
        <f t="shared" ca="1" si="144"/>
        <v>214.94863681434526</v>
      </c>
      <c r="J78">
        <f t="shared" ca="1" si="145"/>
        <v>217.43625121842206</v>
      </c>
      <c r="K78">
        <f t="shared" ca="1" si="146"/>
        <v>215.63304859072659</v>
      </c>
      <c r="L78">
        <f t="shared" ca="1" si="147"/>
        <v>211.16877276450043</v>
      </c>
      <c r="M78">
        <f t="shared" ca="1" si="148"/>
        <v>212.92822206688422</v>
      </c>
      <c r="N78">
        <f t="shared" ca="1" si="149"/>
        <v>213.51432039015751</v>
      </c>
      <c r="O78">
        <f t="shared" ca="1" si="150"/>
        <v>210.42600916580099</v>
      </c>
      <c r="P78">
        <f t="shared" ca="1" si="151"/>
        <v>206.57096064250555</v>
      </c>
      <c r="Q78">
        <f t="shared" ca="1" si="152"/>
        <v>207.06767342878632</v>
      </c>
      <c r="R78">
        <f t="shared" ca="1" si="153"/>
        <v>207.99619438283855</v>
      </c>
      <c r="S78">
        <f t="shared" ca="1" si="154"/>
        <v>211.32054655048896</v>
      </c>
      <c r="T78">
        <f t="shared" ca="1" si="155"/>
        <v>209.9743313968718</v>
      </c>
      <c r="U78">
        <f t="shared" ca="1" si="156"/>
        <v>211.52379063325139</v>
      </c>
      <c r="V78">
        <f t="shared" ca="1" si="157"/>
        <v>215.62228861322467</v>
      </c>
      <c r="W78">
        <f t="shared" ca="1" si="158"/>
        <v>214.26724102668149</v>
      </c>
      <c r="X78">
        <f t="shared" ca="1" si="159"/>
        <v>214.69015824788934</v>
      </c>
      <c r="Y78">
        <f t="shared" ca="1" si="160"/>
        <v>217.78758647770835</v>
      </c>
      <c r="Z78">
        <f t="shared" ca="1" si="161"/>
        <v>212.76908138639982</v>
      </c>
      <c r="AA78">
        <f t="shared" ca="1" si="162"/>
        <v>217.1833583837024</v>
      </c>
      <c r="AB78">
        <f t="shared" ca="1" si="163"/>
        <v>216.02703910843138</v>
      </c>
      <c r="AC78">
        <f t="shared" ca="1" si="164"/>
        <v>213.77566778052673</v>
      </c>
      <c r="AD78">
        <f t="shared" ca="1" si="165"/>
        <v>210.29502442501348</v>
      </c>
      <c r="AE78">
        <f t="shared" ca="1" si="106"/>
        <v>209.62512266279612</v>
      </c>
      <c r="AF78">
        <f t="shared" ca="1" si="107"/>
        <v>209.15911412577796</v>
      </c>
      <c r="AG78">
        <f t="shared" ca="1" si="108"/>
        <v>203.47724215198127</v>
      </c>
      <c r="AH78">
        <f t="shared" ca="1" si="109"/>
        <v>200.22949214844903</v>
      </c>
      <c r="AI78">
        <f t="shared" ca="1" si="110"/>
        <v>198.73362448148194</v>
      </c>
      <c r="AJ78">
        <f t="shared" ca="1" si="111"/>
        <v>199.26497147461416</v>
      </c>
      <c r="AK78">
        <f t="shared" ca="1" si="112"/>
        <v>195.63725909719196</v>
      </c>
      <c r="AL78">
        <f t="shared" ca="1" si="113"/>
        <v>192.27416314678629</v>
      </c>
      <c r="AM78">
        <f t="shared" ca="1" si="114"/>
        <v>190.12170068605013</v>
      </c>
      <c r="AN78">
        <f t="shared" ca="1" si="115"/>
        <v>190.64072544703737</v>
      </c>
      <c r="AO78">
        <f t="shared" ca="1" si="116"/>
        <v>196.74810177942905</v>
      </c>
      <c r="AP78">
        <f t="shared" ca="1" si="117"/>
        <v>198.4999649447029</v>
      </c>
      <c r="AQ78">
        <f t="shared" ca="1" si="118"/>
        <v>200.8396964795306</v>
      </c>
      <c r="AR78">
        <f t="shared" ca="1" si="119"/>
        <v>195.20809595937584</v>
      </c>
      <c r="AS78">
        <f t="shared" ca="1" si="120"/>
        <v>195.20890911864143</v>
      </c>
      <c r="AT78">
        <f t="shared" ca="1" si="121"/>
        <v>195.01194582161591</v>
      </c>
      <c r="AU78">
        <f t="shared" ca="1" si="122"/>
        <v>191.89929545659319</v>
      </c>
      <c r="AV78">
        <f t="shared" ca="1" si="123"/>
        <v>189.32791882750857</v>
      </c>
      <c r="AW78">
        <f t="shared" ca="1" si="124"/>
        <v>187.45122200183692</v>
      </c>
      <c r="AX78">
        <f t="shared" ca="1" si="125"/>
        <v>188.78464383512895</v>
      </c>
      <c r="AY78">
        <f t="shared" ca="1" si="126"/>
        <v>185.51952515787352</v>
      </c>
      <c r="AZ78">
        <f t="shared" ca="1" si="127"/>
        <v>182.55187250642146</v>
      </c>
      <c r="BA78">
        <f t="shared" ca="1" si="128"/>
        <v>187.83957507316853</v>
      </c>
      <c r="BB78">
        <f t="shared" ca="1" si="129"/>
        <v>183.97453094160949</v>
      </c>
      <c r="BC78">
        <f t="shared" ca="1" si="130"/>
        <v>184.01162579781089</v>
      </c>
      <c r="BD78">
        <f t="shared" ca="1" si="131"/>
        <v>187.23800327715799</v>
      </c>
      <c r="BE78">
        <f t="shared" ca="1" si="132"/>
        <v>194.05282767576452</v>
      </c>
      <c r="BF78">
        <f t="shared" ca="1" si="133"/>
        <v>194.79825941579509</v>
      </c>
      <c r="BG78">
        <f t="shared" ca="1" si="134"/>
        <v>193.48126091511867</v>
      </c>
      <c r="BH78">
        <f t="shared" ca="1" si="135"/>
        <v>190.45384257060644</v>
      </c>
      <c r="BI78">
        <f t="shared" ca="1" si="136"/>
        <v>192.64467452284151</v>
      </c>
      <c r="BJ78">
        <f t="shared" ca="1" si="137"/>
        <v>193.39649096154173</v>
      </c>
      <c r="BK78">
        <f t="shared" ca="1" si="138"/>
        <v>194.13611762403588</v>
      </c>
      <c r="BL78">
        <f t="shared" ca="1" si="139"/>
        <v>197.02516132647938</v>
      </c>
      <c r="BM78">
        <f t="shared" ca="1" si="140"/>
        <v>200.66421937682892</v>
      </c>
      <c r="BN78" s="22">
        <f t="shared" ca="1" si="103"/>
        <v>0.66421937682892462</v>
      </c>
      <c r="BO78" s="22">
        <f t="shared" ca="1" si="104"/>
        <v>0.65746938221022633</v>
      </c>
    </row>
    <row r="79" spans="5:67" x14ac:dyDescent="0.35">
      <c r="E79">
        <f t="shared" si="105"/>
        <v>223.19</v>
      </c>
      <c r="F79">
        <f t="shared" ca="1" si="141"/>
        <v>221.0468799636451</v>
      </c>
      <c r="G79">
        <f t="shared" ca="1" si="142"/>
        <v>222.26906121447772</v>
      </c>
      <c r="H79">
        <f t="shared" ca="1" si="143"/>
        <v>222.978924938853</v>
      </c>
      <c r="I79">
        <f t="shared" ca="1" si="144"/>
        <v>225.15733654891235</v>
      </c>
      <c r="J79">
        <f t="shared" ca="1" si="145"/>
        <v>222.60929435317414</v>
      </c>
      <c r="K79">
        <f t="shared" ca="1" si="146"/>
        <v>223.4770927071657</v>
      </c>
      <c r="L79">
        <f t="shared" ca="1" si="147"/>
        <v>229.23142429241153</v>
      </c>
      <c r="M79">
        <f t="shared" ca="1" si="148"/>
        <v>231.19305636582101</v>
      </c>
      <c r="N79">
        <f t="shared" ca="1" si="149"/>
        <v>229.07816129670215</v>
      </c>
      <c r="O79">
        <f t="shared" ca="1" si="150"/>
        <v>228.29126328538044</v>
      </c>
      <c r="P79">
        <f t="shared" ca="1" si="151"/>
        <v>225.45243441385122</v>
      </c>
      <c r="Q79">
        <f t="shared" ca="1" si="152"/>
        <v>227.27030175829944</v>
      </c>
      <c r="R79">
        <f t="shared" ca="1" si="153"/>
        <v>230.60540190769197</v>
      </c>
      <c r="S79">
        <f t="shared" ca="1" si="154"/>
        <v>231.2676477060794</v>
      </c>
      <c r="T79">
        <f t="shared" ca="1" si="155"/>
        <v>231.9589463595178</v>
      </c>
      <c r="U79">
        <f t="shared" ca="1" si="156"/>
        <v>229.59977588173098</v>
      </c>
      <c r="V79">
        <f t="shared" ca="1" si="157"/>
        <v>233.74148475549958</v>
      </c>
      <c r="W79">
        <f t="shared" ca="1" si="158"/>
        <v>229.7225332533215</v>
      </c>
      <c r="X79">
        <f t="shared" ca="1" si="159"/>
        <v>231.66092616304076</v>
      </c>
      <c r="Y79">
        <f t="shared" ca="1" si="160"/>
        <v>225.25225009398136</v>
      </c>
      <c r="Z79">
        <f t="shared" ca="1" si="161"/>
        <v>215.81290367005508</v>
      </c>
      <c r="AA79">
        <f t="shared" ca="1" si="162"/>
        <v>213.6730663010751</v>
      </c>
      <c r="AB79">
        <f t="shared" ca="1" si="163"/>
        <v>210.12924955358372</v>
      </c>
      <c r="AC79">
        <f t="shared" ca="1" si="164"/>
        <v>206.00315480306753</v>
      </c>
      <c r="AD79">
        <f t="shared" ca="1" si="165"/>
        <v>205.13377302959248</v>
      </c>
      <c r="AE79">
        <f t="shared" ca="1" si="106"/>
        <v>203.85581548320093</v>
      </c>
      <c r="AF79">
        <f t="shared" ca="1" si="107"/>
        <v>203.30476757592763</v>
      </c>
      <c r="AG79">
        <f t="shared" ca="1" si="108"/>
        <v>208.66222093913191</v>
      </c>
      <c r="AH79">
        <f t="shared" ca="1" si="109"/>
        <v>207.84315727644758</v>
      </c>
      <c r="AI79">
        <f t="shared" ca="1" si="110"/>
        <v>206.84422408098192</v>
      </c>
      <c r="AJ79">
        <f t="shared" ca="1" si="111"/>
        <v>207.32021090185262</v>
      </c>
      <c r="AK79">
        <f t="shared" ca="1" si="112"/>
        <v>205.37242126665328</v>
      </c>
      <c r="AL79">
        <f t="shared" ca="1" si="113"/>
        <v>205.67827680651553</v>
      </c>
      <c r="AM79">
        <f t="shared" ca="1" si="114"/>
        <v>205.7062172965278</v>
      </c>
      <c r="AN79">
        <f t="shared" ca="1" si="115"/>
        <v>204.96757196006217</v>
      </c>
      <c r="AO79">
        <f t="shared" ca="1" si="116"/>
        <v>212.64694547460331</v>
      </c>
      <c r="AP79">
        <f t="shared" ca="1" si="117"/>
        <v>213.11045830396483</v>
      </c>
      <c r="AQ79">
        <f t="shared" ca="1" si="118"/>
        <v>217.82235833174337</v>
      </c>
      <c r="AR79">
        <f t="shared" ca="1" si="119"/>
        <v>213.08516396068504</v>
      </c>
      <c r="AS79">
        <f t="shared" ca="1" si="120"/>
        <v>210.22683320897656</v>
      </c>
      <c r="AT79">
        <f t="shared" ca="1" si="121"/>
        <v>208.84261630210474</v>
      </c>
      <c r="AU79">
        <f t="shared" ca="1" si="122"/>
        <v>210.84370717688282</v>
      </c>
      <c r="AV79">
        <f t="shared" ca="1" si="123"/>
        <v>210.23510161760331</v>
      </c>
      <c r="AW79">
        <f t="shared" ca="1" si="124"/>
        <v>215.01619876497682</v>
      </c>
      <c r="AX79">
        <f t="shared" ca="1" si="125"/>
        <v>214.15590853663113</v>
      </c>
      <c r="AY79">
        <f t="shared" ca="1" si="126"/>
        <v>216.30476826118925</v>
      </c>
      <c r="AZ79">
        <f t="shared" ca="1" si="127"/>
        <v>214.48098389500456</v>
      </c>
      <c r="BA79">
        <f t="shared" ca="1" si="128"/>
        <v>211.07900082178463</v>
      </c>
      <c r="BB79">
        <f t="shared" ca="1" si="129"/>
        <v>216.07482903927161</v>
      </c>
      <c r="BC79">
        <f t="shared" ca="1" si="130"/>
        <v>215.41210233707579</v>
      </c>
      <c r="BD79">
        <f t="shared" ca="1" si="131"/>
        <v>211.94414679876348</v>
      </c>
      <c r="BE79">
        <f t="shared" ca="1" si="132"/>
        <v>214.16268726486953</v>
      </c>
      <c r="BF79">
        <f t="shared" ca="1" si="133"/>
        <v>217.75315894123466</v>
      </c>
      <c r="BG79">
        <f t="shared" ca="1" si="134"/>
        <v>216.3615955485518</v>
      </c>
      <c r="BH79">
        <f t="shared" ca="1" si="135"/>
        <v>213.13618594072869</v>
      </c>
      <c r="BI79">
        <f t="shared" ca="1" si="136"/>
        <v>220.32061105786829</v>
      </c>
      <c r="BJ79">
        <f t="shared" ca="1" si="137"/>
        <v>221.01572030961819</v>
      </c>
      <c r="BK79">
        <f t="shared" ca="1" si="138"/>
        <v>221.05494198008216</v>
      </c>
      <c r="BL79">
        <f t="shared" ca="1" si="139"/>
        <v>221.59787258339958</v>
      </c>
      <c r="BM79">
        <f t="shared" ca="1" si="140"/>
        <v>219.21070175921267</v>
      </c>
      <c r="BN79" s="22">
        <f t="shared" ca="1" si="103"/>
        <v>19.210701759212668</v>
      </c>
      <c r="BO79" s="22">
        <f t="shared" ca="1" si="104"/>
        <v>19.015476901252072</v>
      </c>
    </row>
    <row r="80" spans="5:67" x14ac:dyDescent="0.35">
      <c r="E80">
        <f t="shared" si="105"/>
        <v>223.19</v>
      </c>
      <c r="F80">
        <f t="shared" ca="1" si="141"/>
        <v>225.52548238898996</v>
      </c>
      <c r="G80">
        <f t="shared" ca="1" si="142"/>
        <v>224.97112417503357</v>
      </c>
      <c r="H80">
        <f t="shared" ca="1" si="143"/>
        <v>225.40484162348363</v>
      </c>
      <c r="I80">
        <f t="shared" ca="1" si="144"/>
        <v>229.5520342651881</v>
      </c>
      <c r="J80">
        <f t="shared" ca="1" si="145"/>
        <v>227.53205227842616</v>
      </c>
      <c r="K80">
        <f t="shared" ca="1" si="146"/>
        <v>228.19601233264694</v>
      </c>
      <c r="L80">
        <f t="shared" ca="1" si="147"/>
        <v>222.69169183472442</v>
      </c>
      <c r="M80">
        <f t="shared" ca="1" si="148"/>
        <v>226.36274556672223</v>
      </c>
      <c r="N80">
        <f t="shared" ca="1" si="149"/>
        <v>221.35346322363716</v>
      </c>
      <c r="O80">
        <f t="shared" ca="1" si="150"/>
        <v>218.22736911505055</v>
      </c>
      <c r="P80">
        <f t="shared" ca="1" si="151"/>
        <v>219.88197230905317</v>
      </c>
      <c r="Q80">
        <f t="shared" ca="1" si="152"/>
        <v>215.04559325777609</v>
      </c>
      <c r="R80">
        <f t="shared" ca="1" si="153"/>
        <v>218.54536647916663</v>
      </c>
      <c r="S80">
        <f t="shared" ca="1" si="154"/>
        <v>214.75744151241312</v>
      </c>
      <c r="T80">
        <f t="shared" ca="1" si="155"/>
        <v>214.03922922816741</v>
      </c>
      <c r="U80">
        <f t="shared" ca="1" si="156"/>
        <v>212.95598537684401</v>
      </c>
      <c r="V80">
        <f t="shared" ca="1" si="157"/>
        <v>211.1653550796764</v>
      </c>
      <c r="W80">
        <f t="shared" ca="1" si="158"/>
        <v>211.97272586837965</v>
      </c>
      <c r="X80">
        <f t="shared" ca="1" si="159"/>
        <v>211.25758725651315</v>
      </c>
      <c r="Y80">
        <f t="shared" ca="1" si="160"/>
        <v>212.6066907866207</v>
      </c>
      <c r="Z80">
        <f t="shared" ca="1" si="161"/>
        <v>211.58998832817895</v>
      </c>
      <c r="AA80">
        <f t="shared" ca="1" si="162"/>
        <v>209.58384424470083</v>
      </c>
      <c r="AB80">
        <f t="shared" ca="1" si="163"/>
        <v>209.3708290666799</v>
      </c>
      <c r="AC80">
        <f t="shared" ca="1" si="164"/>
        <v>210.13783589791942</v>
      </c>
      <c r="AD80">
        <f t="shared" ca="1" si="165"/>
        <v>215.91550204807953</v>
      </c>
      <c r="AE80">
        <f t="shared" ca="1" si="106"/>
        <v>214.7613953287547</v>
      </c>
      <c r="AF80">
        <f t="shared" ca="1" si="107"/>
        <v>218.5329757321137</v>
      </c>
      <c r="AG80">
        <f t="shared" ca="1" si="108"/>
        <v>220.90398322295502</v>
      </c>
      <c r="AH80">
        <f t="shared" ca="1" si="109"/>
        <v>218.67978913077255</v>
      </c>
      <c r="AI80">
        <f t="shared" ca="1" si="110"/>
        <v>213.29304321078715</v>
      </c>
      <c r="AJ80">
        <f t="shared" ca="1" si="111"/>
        <v>213.93666174048374</v>
      </c>
      <c r="AK80">
        <f t="shared" ca="1" si="112"/>
        <v>211.93902721224762</v>
      </c>
      <c r="AL80">
        <f t="shared" ca="1" si="113"/>
        <v>215.27769943391044</v>
      </c>
      <c r="AM80">
        <f t="shared" ca="1" si="114"/>
        <v>214.51752076676141</v>
      </c>
      <c r="AN80">
        <f t="shared" ca="1" si="115"/>
        <v>206.47178424951272</v>
      </c>
      <c r="AO80">
        <f t="shared" ca="1" si="116"/>
        <v>203.11387073935083</v>
      </c>
      <c r="AP80">
        <f t="shared" ca="1" si="117"/>
        <v>203.08599779046091</v>
      </c>
      <c r="AQ80">
        <f t="shared" ca="1" si="118"/>
        <v>202.03969871949397</v>
      </c>
      <c r="AR80">
        <f t="shared" ca="1" si="119"/>
        <v>200.57116905810005</v>
      </c>
      <c r="AS80">
        <f t="shared" ca="1" si="120"/>
        <v>203.42077712568823</v>
      </c>
      <c r="AT80">
        <f t="shared" ca="1" si="121"/>
        <v>203.01211049111811</v>
      </c>
      <c r="AU80">
        <f t="shared" ca="1" si="122"/>
        <v>202.30225163464968</v>
      </c>
      <c r="AV80">
        <f t="shared" ca="1" si="123"/>
        <v>205.28839457985643</v>
      </c>
      <c r="AW80">
        <f t="shared" ca="1" si="124"/>
        <v>206.32337614886237</v>
      </c>
      <c r="AX80">
        <f t="shared" ca="1" si="125"/>
        <v>205.77265760180808</v>
      </c>
      <c r="AY80">
        <f t="shared" ca="1" si="126"/>
        <v>208.04163833267779</v>
      </c>
      <c r="AZ80">
        <f t="shared" ca="1" si="127"/>
        <v>211.2399651168702</v>
      </c>
      <c r="BA80">
        <f t="shared" ca="1" si="128"/>
        <v>215.97480606701214</v>
      </c>
      <c r="BB80">
        <f t="shared" ca="1" si="129"/>
        <v>219.90433465604693</v>
      </c>
      <c r="BC80">
        <f t="shared" ca="1" si="130"/>
        <v>221.80205422146483</v>
      </c>
      <c r="BD80">
        <f t="shared" ca="1" si="131"/>
        <v>219.93821061743091</v>
      </c>
      <c r="BE80">
        <f t="shared" ca="1" si="132"/>
        <v>218.534893669638</v>
      </c>
      <c r="BF80">
        <f t="shared" ca="1" si="133"/>
        <v>216.14689453947619</v>
      </c>
      <c r="BG80">
        <f t="shared" ca="1" si="134"/>
        <v>216.92299352433625</v>
      </c>
      <c r="BH80">
        <f t="shared" ca="1" si="135"/>
        <v>220.85073309548116</v>
      </c>
      <c r="BI80">
        <f t="shared" ca="1" si="136"/>
        <v>225.68996778157907</v>
      </c>
      <c r="BJ80">
        <f t="shared" ca="1" si="137"/>
        <v>226.33195800510993</v>
      </c>
      <c r="BK80">
        <f t="shared" ca="1" si="138"/>
        <v>221.39025164175817</v>
      </c>
      <c r="BL80">
        <f t="shared" ca="1" si="139"/>
        <v>219.14340013937982</v>
      </c>
      <c r="BM80">
        <f t="shared" ca="1" si="140"/>
        <v>218.0552646336086</v>
      </c>
      <c r="BN80" s="22">
        <f t="shared" ca="1" si="103"/>
        <v>18.055264633608601</v>
      </c>
      <c r="BO80" s="22">
        <f t="shared" ca="1" si="104"/>
        <v>17.871781670949684</v>
      </c>
    </row>
    <row r="81" spans="5:67" x14ac:dyDescent="0.35">
      <c r="E81">
        <f t="shared" si="105"/>
        <v>223.19</v>
      </c>
      <c r="F81">
        <f t="shared" ca="1" si="141"/>
        <v>228.08359436973765</v>
      </c>
      <c r="G81">
        <f t="shared" ca="1" si="142"/>
        <v>230.81572082992611</v>
      </c>
      <c r="H81">
        <f t="shared" ca="1" si="143"/>
        <v>233.36840926420487</v>
      </c>
      <c r="I81">
        <f t="shared" ca="1" si="144"/>
        <v>234.71806312946384</v>
      </c>
      <c r="J81">
        <f t="shared" ca="1" si="145"/>
        <v>235.81702971863257</v>
      </c>
      <c r="K81">
        <f t="shared" ca="1" si="146"/>
        <v>238.63244212991037</v>
      </c>
      <c r="L81">
        <f t="shared" ca="1" si="147"/>
        <v>240.43443015074723</v>
      </c>
      <c r="M81">
        <f t="shared" ca="1" si="148"/>
        <v>238.25406808516829</v>
      </c>
      <c r="N81">
        <f t="shared" ca="1" si="149"/>
        <v>241.36837791921954</v>
      </c>
      <c r="O81">
        <f t="shared" ca="1" si="150"/>
        <v>231.85271515445385</v>
      </c>
      <c r="P81">
        <f t="shared" ca="1" si="151"/>
        <v>235.54888425191842</v>
      </c>
      <c r="Q81">
        <f t="shared" ca="1" si="152"/>
        <v>231.00726489501494</v>
      </c>
      <c r="R81">
        <f t="shared" ca="1" si="153"/>
        <v>231.24811194525913</v>
      </c>
      <c r="S81">
        <f t="shared" ca="1" si="154"/>
        <v>233.03982197507551</v>
      </c>
      <c r="T81">
        <f t="shared" ca="1" si="155"/>
        <v>236.26297315565995</v>
      </c>
      <c r="U81">
        <f t="shared" ca="1" si="156"/>
        <v>234.38379486778703</v>
      </c>
      <c r="V81">
        <f t="shared" ca="1" si="157"/>
        <v>229.39100705282976</v>
      </c>
      <c r="W81">
        <f t="shared" ca="1" si="158"/>
        <v>228.45028474357457</v>
      </c>
      <c r="X81">
        <f t="shared" ca="1" si="159"/>
        <v>232.70830433803783</v>
      </c>
      <c r="Y81">
        <f t="shared" ca="1" si="160"/>
        <v>233.34284498889198</v>
      </c>
      <c r="Z81">
        <f t="shared" ca="1" si="161"/>
        <v>236.71057470199599</v>
      </c>
      <c r="AA81">
        <f t="shared" ca="1" si="162"/>
        <v>236.88172458890867</v>
      </c>
      <c r="AB81">
        <f t="shared" ca="1" si="163"/>
        <v>227.17285591951486</v>
      </c>
      <c r="AC81">
        <f t="shared" ca="1" si="164"/>
        <v>228.57740222480737</v>
      </c>
      <c r="AD81">
        <f t="shared" ca="1" si="165"/>
        <v>226.17169146660947</v>
      </c>
      <c r="AE81">
        <f t="shared" ca="1" si="106"/>
        <v>221.77578414420617</v>
      </c>
      <c r="AF81">
        <f t="shared" ca="1" si="107"/>
        <v>218.08353069632338</v>
      </c>
      <c r="AG81">
        <f t="shared" ca="1" si="108"/>
        <v>219.28961075740764</v>
      </c>
      <c r="AH81">
        <f t="shared" ca="1" si="109"/>
        <v>216.88470303968904</v>
      </c>
      <c r="AI81">
        <f t="shared" ca="1" si="110"/>
        <v>224.03958064704557</v>
      </c>
      <c r="AJ81">
        <f t="shared" ca="1" si="111"/>
        <v>222.48245552993822</v>
      </c>
      <c r="AK81">
        <f t="shared" ca="1" si="112"/>
        <v>231.71455575807119</v>
      </c>
      <c r="AL81">
        <f t="shared" ca="1" si="113"/>
        <v>237.52563670889398</v>
      </c>
      <c r="AM81">
        <f t="shared" ca="1" si="114"/>
        <v>236.62837562087105</v>
      </c>
      <c r="AN81">
        <f t="shared" ca="1" si="115"/>
        <v>235.40794337537542</v>
      </c>
      <c r="AO81">
        <f t="shared" ca="1" si="116"/>
        <v>232.25918558379806</v>
      </c>
      <c r="AP81">
        <f t="shared" ca="1" si="117"/>
        <v>232.83222519963633</v>
      </c>
      <c r="AQ81">
        <f t="shared" ca="1" si="118"/>
        <v>234.92697523932637</v>
      </c>
      <c r="AR81">
        <f t="shared" ca="1" si="119"/>
        <v>228.81833763688959</v>
      </c>
      <c r="AS81">
        <f t="shared" ca="1" si="120"/>
        <v>231.66293981319612</v>
      </c>
      <c r="AT81">
        <f t="shared" ca="1" si="121"/>
        <v>227.38329526442641</v>
      </c>
      <c r="AU81">
        <f t="shared" ca="1" si="122"/>
        <v>226.42782803399771</v>
      </c>
      <c r="AV81">
        <f t="shared" ca="1" si="123"/>
        <v>223.96470031784582</v>
      </c>
      <c r="AW81">
        <f t="shared" ca="1" si="124"/>
        <v>224.51031980943299</v>
      </c>
      <c r="AX81">
        <f t="shared" ca="1" si="125"/>
        <v>227.61947968524944</v>
      </c>
      <c r="AY81">
        <f t="shared" ca="1" si="126"/>
        <v>227.8510873189168</v>
      </c>
      <c r="AZ81">
        <f t="shared" ca="1" si="127"/>
        <v>230.04221522021203</v>
      </c>
      <c r="BA81">
        <f t="shared" ca="1" si="128"/>
        <v>229.627427309338</v>
      </c>
      <c r="BB81">
        <f t="shared" ca="1" si="129"/>
        <v>229.03001776703906</v>
      </c>
      <c r="BC81">
        <f t="shared" ca="1" si="130"/>
        <v>227.99066962794464</v>
      </c>
      <c r="BD81">
        <f t="shared" ca="1" si="131"/>
        <v>232.31309723234216</v>
      </c>
      <c r="BE81">
        <f t="shared" ca="1" si="132"/>
        <v>228.72576490360206</v>
      </c>
      <c r="BF81">
        <f t="shared" ca="1" si="133"/>
        <v>229.30496769258312</v>
      </c>
      <c r="BG81">
        <f t="shared" ca="1" si="134"/>
        <v>231.1467072086877</v>
      </c>
      <c r="BH81">
        <f t="shared" ca="1" si="135"/>
        <v>230.52219328570249</v>
      </c>
      <c r="BI81">
        <f t="shared" ca="1" si="136"/>
        <v>230.86365177637526</v>
      </c>
      <c r="BJ81">
        <f t="shared" ca="1" si="137"/>
        <v>234.51073989726501</v>
      </c>
      <c r="BK81">
        <f t="shared" ca="1" si="138"/>
        <v>238.68132557937989</v>
      </c>
      <c r="BL81">
        <f t="shared" ca="1" si="139"/>
        <v>242.69278231602556</v>
      </c>
      <c r="BM81">
        <f t="shared" ca="1" si="140"/>
        <v>243.87890875007292</v>
      </c>
      <c r="BN81" s="22">
        <f t="shared" ca="1" si="103"/>
        <v>43.878908750072924</v>
      </c>
      <c r="BO81" s="22">
        <f t="shared" ca="1" si="104"/>
        <v>43.432998244794739</v>
      </c>
    </row>
    <row r="82" spans="5:67" x14ac:dyDescent="0.35">
      <c r="E82">
        <f t="shared" si="105"/>
        <v>223.19</v>
      </c>
      <c r="F82">
        <f t="shared" ca="1" si="141"/>
        <v>220.30378451602252</v>
      </c>
      <c r="G82">
        <f t="shared" ca="1" si="142"/>
        <v>223.76421807638994</v>
      </c>
      <c r="H82">
        <f t="shared" ca="1" si="143"/>
        <v>220.82619119230819</v>
      </c>
      <c r="I82">
        <f t="shared" ca="1" si="144"/>
        <v>217.0641365971623</v>
      </c>
      <c r="J82">
        <f t="shared" ca="1" si="145"/>
        <v>220.6951821501865</v>
      </c>
      <c r="K82">
        <f t="shared" ca="1" si="146"/>
        <v>217.35964148241331</v>
      </c>
      <c r="L82">
        <f t="shared" ca="1" si="147"/>
        <v>213.50530444778551</v>
      </c>
      <c r="M82">
        <f t="shared" ca="1" si="148"/>
        <v>219.49030276206719</v>
      </c>
      <c r="N82">
        <f t="shared" ca="1" si="149"/>
        <v>219.86810436975793</v>
      </c>
      <c r="O82">
        <f t="shared" ca="1" si="150"/>
        <v>216.62137432047041</v>
      </c>
      <c r="P82">
        <f t="shared" ca="1" si="151"/>
        <v>217.88435993247364</v>
      </c>
      <c r="Q82">
        <f t="shared" ca="1" si="152"/>
        <v>216.40873845907132</v>
      </c>
      <c r="R82">
        <f t="shared" ca="1" si="153"/>
        <v>216.57227435806425</v>
      </c>
      <c r="S82">
        <f t="shared" ca="1" si="154"/>
        <v>218.99309174533383</v>
      </c>
      <c r="T82">
        <f t="shared" ca="1" si="155"/>
        <v>222.71805506494425</v>
      </c>
      <c r="U82">
        <f t="shared" ca="1" si="156"/>
        <v>224.67135836935165</v>
      </c>
      <c r="V82">
        <f t="shared" ca="1" si="157"/>
        <v>230.16247164407775</v>
      </c>
      <c r="W82">
        <f t="shared" ca="1" si="158"/>
        <v>221.90043839437701</v>
      </c>
      <c r="X82">
        <f t="shared" ca="1" si="159"/>
        <v>223.4425225302075</v>
      </c>
      <c r="Y82">
        <f t="shared" ca="1" si="160"/>
        <v>226.68311307629986</v>
      </c>
      <c r="Z82">
        <f t="shared" ca="1" si="161"/>
        <v>228.90618780473127</v>
      </c>
      <c r="AA82">
        <f t="shared" ca="1" si="162"/>
        <v>234.93669681175035</v>
      </c>
      <c r="AB82">
        <f t="shared" ca="1" si="163"/>
        <v>230.07932128351518</v>
      </c>
      <c r="AC82">
        <f t="shared" ca="1" si="164"/>
        <v>232.48979119827615</v>
      </c>
      <c r="AD82">
        <f t="shared" ca="1" si="165"/>
        <v>234.06864801929714</v>
      </c>
      <c r="AE82">
        <f t="shared" ca="1" si="106"/>
        <v>235.42450283173105</v>
      </c>
      <c r="AF82">
        <f t="shared" ca="1" si="107"/>
        <v>235.12560594575638</v>
      </c>
      <c r="AG82">
        <f t="shared" ca="1" si="108"/>
        <v>238.47687182440063</v>
      </c>
      <c r="AH82">
        <f t="shared" ca="1" si="109"/>
        <v>238.21531758119573</v>
      </c>
      <c r="AI82">
        <f t="shared" ca="1" si="110"/>
        <v>239.12596502828251</v>
      </c>
      <c r="AJ82">
        <f t="shared" ca="1" si="111"/>
        <v>241.87403443487702</v>
      </c>
      <c r="AK82">
        <f t="shared" ca="1" si="112"/>
        <v>245.1513622317982</v>
      </c>
      <c r="AL82">
        <f t="shared" ca="1" si="113"/>
        <v>246.74927004295381</v>
      </c>
      <c r="AM82">
        <f t="shared" ca="1" si="114"/>
        <v>251.78052936477687</v>
      </c>
      <c r="AN82">
        <f t="shared" ca="1" si="115"/>
        <v>247.92979908081341</v>
      </c>
      <c r="AO82">
        <f t="shared" ca="1" si="116"/>
        <v>245.93796436280738</v>
      </c>
      <c r="AP82">
        <f t="shared" ca="1" si="117"/>
        <v>242.72308672341563</v>
      </c>
      <c r="AQ82">
        <f t="shared" ca="1" si="118"/>
        <v>243.09991079589682</v>
      </c>
      <c r="AR82">
        <f t="shared" ca="1" si="119"/>
        <v>239.08718112877906</v>
      </c>
      <c r="AS82">
        <f t="shared" ca="1" si="120"/>
        <v>238.30948765526824</v>
      </c>
      <c r="AT82">
        <f t="shared" ca="1" si="121"/>
        <v>233.75643175371525</v>
      </c>
      <c r="AU82">
        <f t="shared" ca="1" si="122"/>
        <v>229.14397571416666</v>
      </c>
      <c r="AV82">
        <f t="shared" ca="1" si="123"/>
        <v>228.89520544915212</v>
      </c>
      <c r="AW82">
        <f t="shared" ca="1" si="124"/>
        <v>221.67786944082849</v>
      </c>
      <c r="AX82">
        <f t="shared" ca="1" si="125"/>
        <v>217.63219127167454</v>
      </c>
      <c r="AY82">
        <f t="shared" ca="1" si="126"/>
        <v>214.17886415974721</v>
      </c>
      <c r="AZ82">
        <f t="shared" ca="1" si="127"/>
        <v>207.89762241592987</v>
      </c>
      <c r="BA82">
        <f t="shared" ca="1" si="128"/>
        <v>208.86864800081725</v>
      </c>
      <c r="BB82">
        <f t="shared" ca="1" si="129"/>
        <v>208.48785244248791</v>
      </c>
      <c r="BC82">
        <f t="shared" ca="1" si="130"/>
        <v>210.49575568543341</v>
      </c>
      <c r="BD82">
        <f t="shared" ca="1" si="131"/>
        <v>208.48174286708502</v>
      </c>
      <c r="BE82">
        <f t="shared" ca="1" si="132"/>
        <v>209.65249279891336</v>
      </c>
      <c r="BF82">
        <f t="shared" ca="1" si="133"/>
        <v>210.78818231952013</v>
      </c>
      <c r="BG82">
        <f t="shared" ca="1" si="134"/>
        <v>214.6495787689629</v>
      </c>
      <c r="BH82">
        <f t="shared" ca="1" si="135"/>
        <v>215.74638517358804</v>
      </c>
      <c r="BI82">
        <f t="shared" ca="1" si="136"/>
        <v>211.86208057474516</v>
      </c>
      <c r="BJ82">
        <f t="shared" ca="1" si="137"/>
        <v>211.23008136072085</v>
      </c>
      <c r="BK82">
        <f t="shared" ca="1" si="138"/>
        <v>209.29099181307299</v>
      </c>
      <c r="BL82">
        <f t="shared" ca="1" si="139"/>
        <v>207.82838690145493</v>
      </c>
      <c r="BM82">
        <f t="shared" ca="1" si="140"/>
        <v>203.9098890880974</v>
      </c>
      <c r="BN82" s="22">
        <f t="shared" ca="1" si="103"/>
        <v>3.9098890880974011</v>
      </c>
      <c r="BO82" s="22">
        <f t="shared" ca="1" si="104"/>
        <v>3.8701556337221881</v>
      </c>
    </row>
    <row r="83" spans="5:67" x14ac:dyDescent="0.35">
      <c r="E83">
        <f t="shared" si="105"/>
        <v>223.19</v>
      </c>
      <c r="F83">
        <f t="shared" ca="1" si="141"/>
        <v>220.91263842843787</v>
      </c>
      <c r="G83">
        <f t="shared" ca="1" si="142"/>
        <v>221.94111655089611</v>
      </c>
      <c r="H83">
        <f t="shared" ca="1" si="143"/>
        <v>224.68510492724695</v>
      </c>
      <c r="I83">
        <f t="shared" ca="1" si="144"/>
        <v>221.71150201980578</v>
      </c>
      <c r="J83">
        <f t="shared" ca="1" si="145"/>
        <v>224.31841706379504</v>
      </c>
      <c r="K83">
        <f t="shared" ca="1" si="146"/>
        <v>220.35629875613057</v>
      </c>
      <c r="L83">
        <f t="shared" ca="1" si="147"/>
        <v>225.97607536946154</v>
      </c>
      <c r="M83">
        <f t="shared" ca="1" si="148"/>
        <v>228.83866123087361</v>
      </c>
      <c r="N83">
        <f t="shared" ca="1" si="149"/>
        <v>228.25295729360968</v>
      </c>
      <c r="O83">
        <f t="shared" ca="1" si="150"/>
        <v>221.81089232049089</v>
      </c>
      <c r="P83">
        <f t="shared" ca="1" si="151"/>
        <v>220.07439280621844</v>
      </c>
      <c r="Q83">
        <f t="shared" ca="1" si="152"/>
        <v>219.11673220607659</v>
      </c>
      <c r="R83">
        <f t="shared" ca="1" si="153"/>
        <v>221.27146122142426</v>
      </c>
      <c r="S83">
        <f t="shared" ca="1" si="154"/>
        <v>218.97690276527854</v>
      </c>
      <c r="T83">
        <f t="shared" ca="1" si="155"/>
        <v>222.35110038099299</v>
      </c>
      <c r="U83">
        <f t="shared" ca="1" si="156"/>
        <v>219.57964610237667</v>
      </c>
      <c r="V83">
        <f t="shared" ca="1" si="157"/>
        <v>219.31108602783644</v>
      </c>
      <c r="W83">
        <f t="shared" ca="1" si="158"/>
        <v>222.35077064507902</v>
      </c>
      <c r="X83">
        <f t="shared" ca="1" si="159"/>
        <v>225.62723405442301</v>
      </c>
      <c r="Y83">
        <f t="shared" ca="1" si="160"/>
        <v>226.383225025299</v>
      </c>
      <c r="Z83">
        <f t="shared" ca="1" si="161"/>
        <v>225.88010578496943</v>
      </c>
      <c r="AA83">
        <f t="shared" ca="1" si="162"/>
        <v>231.35624439271135</v>
      </c>
      <c r="AB83">
        <f t="shared" ca="1" si="163"/>
        <v>233.44655397960696</v>
      </c>
      <c r="AC83">
        <f t="shared" ca="1" si="164"/>
        <v>232.86075728310246</v>
      </c>
      <c r="AD83">
        <f t="shared" ca="1" si="165"/>
        <v>233.80203342348551</v>
      </c>
      <c r="AE83">
        <f t="shared" ca="1" si="106"/>
        <v>231.92650596475374</v>
      </c>
      <c r="AF83">
        <f t="shared" ca="1" si="107"/>
        <v>234.00384442394471</v>
      </c>
      <c r="AG83">
        <f t="shared" ca="1" si="108"/>
        <v>234.8348033555522</v>
      </c>
      <c r="AH83">
        <f t="shared" ca="1" si="109"/>
        <v>243.22350486395035</v>
      </c>
      <c r="AI83">
        <f t="shared" ca="1" si="110"/>
        <v>238.5299684576668</v>
      </c>
      <c r="AJ83">
        <f t="shared" ca="1" si="111"/>
        <v>244.83323092066689</v>
      </c>
      <c r="AK83">
        <f t="shared" ca="1" si="112"/>
        <v>243.17198484065159</v>
      </c>
      <c r="AL83">
        <f t="shared" ca="1" si="113"/>
        <v>242.15277639343705</v>
      </c>
      <c r="AM83">
        <f t="shared" ca="1" si="114"/>
        <v>245.37243002788358</v>
      </c>
      <c r="AN83">
        <f t="shared" ca="1" si="115"/>
        <v>245.4218206849859</v>
      </c>
      <c r="AO83">
        <f t="shared" ca="1" si="116"/>
        <v>242.97926501955726</v>
      </c>
      <c r="AP83">
        <f t="shared" ca="1" si="117"/>
        <v>241.14622743248097</v>
      </c>
      <c r="AQ83">
        <f t="shared" ca="1" si="118"/>
        <v>247.49890627291956</v>
      </c>
      <c r="AR83">
        <f t="shared" ca="1" si="119"/>
        <v>249.15691762989962</v>
      </c>
      <c r="AS83">
        <f t="shared" ca="1" si="120"/>
        <v>249.26527983022123</v>
      </c>
      <c r="AT83">
        <f t="shared" ca="1" si="121"/>
        <v>244.67180341564236</v>
      </c>
      <c r="AU83">
        <f t="shared" ca="1" si="122"/>
        <v>245.90636222796363</v>
      </c>
      <c r="AV83">
        <f t="shared" ca="1" si="123"/>
        <v>245.71479252893027</v>
      </c>
      <c r="AW83">
        <f t="shared" ca="1" si="124"/>
        <v>248.8215523410052</v>
      </c>
      <c r="AX83">
        <f t="shared" ca="1" si="125"/>
        <v>257.48670410753198</v>
      </c>
      <c r="AY83">
        <f t="shared" ca="1" si="126"/>
        <v>256.57714141782463</v>
      </c>
      <c r="AZ83">
        <f t="shared" ca="1" si="127"/>
        <v>258.72489006263555</v>
      </c>
      <c r="BA83">
        <f t="shared" ca="1" si="128"/>
        <v>259.86805722451675</v>
      </c>
      <c r="BB83">
        <f t="shared" ca="1" si="129"/>
        <v>259.57218898886498</v>
      </c>
      <c r="BC83">
        <f t="shared" ca="1" si="130"/>
        <v>259.67828196230033</v>
      </c>
      <c r="BD83">
        <f t="shared" ca="1" si="131"/>
        <v>254.18614010503961</v>
      </c>
      <c r="BE83">
        <f t="shared" ca="1" si="132"/>
        <v>251.88182576088511</v>
      </c>
      <c r="BF83">
        <f t="shared" ca="1" si="133"/>
        <v>251.5418732486454</v>
      </c>
      <c r="BG83">
        <f t="shared" ca="1" si="134"/>
        <v>250.57110881640457</v>
      </c>
      <c r="BH83">
        <f t="shared" ca="1" si="135"/>
        <v>252.09525770259037</v>
      </c>
      <c r="BI83">
        <f t="shared" ca="1" si="136"/>
        <v>247.75312834349862</v>
      </c>
      <c r="BJ83">
        <f t="shared" ca="1" si="137"/>
        <v>247.90564232446135</v>
      </c>
      <c r="BK83">
        <f t="shared" ca="1" si="138"/>
        <v>243.74591162471023</v>
      </c>
      <c r="BL83">
        <f t="shared" ca="1" si="139"/>
        <v>250.08324088737527</v>
      </c>
      <c r="BM83">
        <f t="shared" ca="1" si="140"/>
        <v>249.09303600385522</v>
      </c>
      <c r="BN83" s="22">
        <f t="shared" ca="1" si="103"/>
        <v>49.093036003855218</v>
      </c>
      <c r="BO83" s="22">
        <f t="shared" ca="1" si="104"/>
        <v>48.594137988528374</v>
      </c>
    </row>
    <row r="84" spans="5:67" x14ac:dyDescent="0.35">
      <c r="E84">
        <f t="shared" si="105"/>
        <v>223.19</v>
      </c>
      <c r="F84">
        <f t="shared" ca="1" si="141"/>
        <v>218.49982037538638</v>
      </c>
      <c r="G84">
        <f t="shared" ca="1" si="142"/>
        <v>215.90542506777868</v>
      </c>
      <c r="H84">
        <f t="shared" ca="1" si="143"/>
        <v>217.51070613026957</v>
      </c>
      <c r="I84">
        <f t="shared" ca="1" si="144"/>
        <v>217.57747207804081</v>
      </c>
      <c r="J84">
        <f t="shared" ca="1" si="145"/>
        <v>216.50917473631714</v>
      </c>
      <c r="K84">
        <f t="shared" ca="1" si="146"/>
        <v>215.17307415895513</v>
      </c>
      <c r="L84">
        <f t="shared" ca="1" si="147"/>
        <v>217.20580015432415</v>
      </c>
      <c r="M84">
        <f t="shared" ca="1" si="148"/>
        <v>214.39546564533188</v>
      </c>
      <c r="N84">
        <f t="shared" ca="1" si="149"/>
        <v>213.06907760180837</v>
      </c>
      <c r="O84">
        <f t="shared" ca="1" si="150"/>
        <v>209.82602267132336</v>
      </c>
      <c r="P84">
        <f t="shared" ca="1" si="151"/>
        <v>216.03168562343819</v>
      </c>
      <c r="Q84">
        <f t="shared" ca="1" si="152"/>
        <v>214.14427398023244</v>
      </c>
      <c r="R84">
        <f t="shared" ca="1" si="153"/>
        <v>212.4625241100313</v>
      </c>
      <c r="S84">
        <f t="shared" ca="1" si="154"/>
        <v>213.42269694265181</v>
      </c>
      <c r="T84">
        <f t="shared" ca="1" si="155"/>
        <v>211.10600721141435</v>
      </c>
      <c r="U84">
        <f t="shared" ca="1" si="156"/>
        <v>213.23440792573703</v>
      </c>
      <c r="V84">
        <f t="shared" ca="1" si="157"/>
        <v>214.11876762015189</v>
      </c>
      <c r="W84">
        <f t="shared" ca="1" si="158"/>
        <v>216.79559543838533</v>
      </c>
      <c r="X84">
        <f t="shared" ca="1" si="159"/>
        <v>221.70141497151721</v>
      </c>
      <c r="Y84">
        <f t="shared" ca="1" si="160"/>
        <v>217.97354494459069</v>
      </c>
      <c r="Z84">
        <f t="shared" ca="1" si="161"/>
        <v>219.44823813356123</v>
      </c>
      <c r="AA84">
        <f t="shared" ca="1" si="162"/>
        <v>217.60466269577748</v>
      </c>
      <c r="AB84">
        <f t="shared" ca="1" si="163"/>
        <v>221.05514636570942</v>
      </c>
      <c r="AC84">
        <f t="shared" ca="1" si="164"/>
        <v>225.19742456684074</v>
      </c>
      <c r="AD84">
        <f t="shared" ca="1" si="165"/>
        <v>221.47061616365082</v>
      </c>
      <c r="AE84">
        <f t="shared" ca="1" si="106"/>
        <v>225.8216974579413</v>
      </c>
      <c r="AF84">
        <f t="shared" ca="1" si="107"/>
        <v>221.58736085056771</v>
      </c>
      <c r="AG84">
        <f t="shared" ca="1" si="108"/>
        <v>215.84734701161193</v>
      </c>
      <c r="AH84">
        <f t="shared" ca="1" si="109"/>
        <v>216.93970663324879</v>
      </c>
      <c r="AI84">
        <f t="shared" ca="1" si="110"/>
        <v>215.58595774696627</v>
      </c>
      <c r="AJ84">
        <f t="shared" ca="1" si="111"/>
        <v>216.09775823628928</v>
      </c>
      <c r="AK84">
        <f t="shared" ca="1" si="112"/>
        <v>224.65747114124093</v>
      </c>
      <c r="AL84">
        <f t="shared" ca="1" si="113"/>
        <v>225.31908527831567</v>
      </c>
      <c r="AM84">
        <f t="shared" ca="1" si="114"/>
        <v>223.29450552459491</v>
      </c>
      <c r="AN84">
        <f t="shared" ca="1" si="115"/>
        <v>223.40667731894163</v>
      </c>
      <c r="AO84">
        <f t="shared" ca="1" si="116"/>
        <v>222.56013505920862</v>
      </c>
      <c r="AP84">
        <f t="shared" ca="1" si="117"/>
        <v>223.00208766462359</v>
      </c>
      <c r="AQ84">
        <f t="shared" ca="1" si="118"/>
        <v>227.21575503596952</v>
      </c>
      <c r="AR84">
        <f t="shared" ca="1" si="119"/>
        <v>223.23076337191148</v>
      </c>
      <c r="AS84">
        <f t="shared" ca="1" si="120"/>
        <v>223.84981164916073</v>
      </c>
      <c r="AT84">
        <f t="shared" ca="1" si="121"/>
        <v>222.99014459644584</v>
      </c>
      <c r="AU84">
        <f t="shared" ca="1" si="122"/>
        <v>223.87663165415262</v>
      </c>
      <c r="AV84">
        <f t="shared" ca="1" si="123"/>
        <v>228.73524901321875</v>
      </c>
      <c r="AW84">
        <f t="shared" ca="1" si="124"/>
        <v>228.36369534684692</v>
      </c>
      <c r="AX84">
        <f t="shared" ca="1" si="125"/>
        <v>227.25803642519142</v>
      </c>
      <c r="AY84">
        <f t="shared" ca="1" si="126"/>
        <v>226.56734033909103</v>
      </c>
      <c r="AZ84">
        <f t="shared" ca="1" si="127"/>
        <v>231.56574509360286</v>
      </c>
      <c r="BA84">
        <f t="shared" ca="1" si="128"/>
        <v>237.00455700679493</v>
      </c>
      <c r="BB84">
        <f t="shared" ca="1" si="129"/>
        <v>239.76812790320452</v>
      </c>
      <c r="BC84">
        <f t="shared" ca="1" si="130"/>
        <v>242.49092288881812</v>
      </c>
      <c r="BD84">
        <f t="shared" ca="1" si="131"/>
        <v>244.40883958217898</v>
      </c>
      <c r="BE84">
        <f t="shared" ca="1" si="132"/>
        <v>245.42036503660063</v>
      </c>
      <c r="BF84">
        <f t="shared" ca="1" si="133"/>
        <v>242.64682832427798</v>
      </c>
      <c r="BG84">
        <f t="shared" ca="1" si="134"/>
        <v>247.79410950567708</v>
      </c>
      <c r="BH84">
        <f t="shared" ca="1" si="135"/>
        <v>248.69138206972082</v>
      </c>
      <c r="BI84">
        <f t="shared" ca="1" si="136"/>
        <v>243.78930019319262</v>
      </c>
      <c r="BJ84">
        <f t="shared" ca="1" si="137"/>
        <v>244.43450603014242</v>
      </c>
      <c r="BK84">
        <f t="shared" ca="1" si="138"/>
        <v>233.41532016039815</v>
      </c>
      <c r="BL84">
        <f t="shared" ca="1" si="139"/>
        <v>236.06913826769232</v>
      </c>
      <c r="BM84">
        <f t="shared" ca="1" si="140"/>
        <v>233.41514797659769</v>
      </c>
      <c r="BN84" s="22">
        <f t="shared" ca="1" si="103"/>
        <v>33.415147976597694</v>
      </c>
      <c r="BO84" s="22">
        <f t="shared" ca="1" si="104"/>
        <v>33.075573316638426</v>
      </c>
    </row>
    <row r="85" spans="5:67" x14ac:dyDescent="0.35">
      <c r="E85">
        <f t="shared" si="105"/>
        <v>223.19</v>
      </c>
      <c r="F85">
        <f t="shared" ca="1" si="141"/>
        <v>219.21952120234801</v>
      </c>
      <c r="G85">
        <f t="shared" ca="1" si="142"/>
        <v>216.62961996520571</v>
      </c>
      <c r="H85">
        <f t="shared" ca="1" si="143"/>
        <v>219.13611674223966</v>
      </c>
      <c r="I85">
        <f t="shared" ca="1" si="144"/>
        <v>222.81269481051885</v>
      </c>
      <c r="J85">
        <f t="shared" ca="1" si="145"/>
        <v>221.94283573171998</v>
      </c>
      <c r="K85">
        <f t="shared" ca="1" si="146"/>
        <v>224.12711309504874</v>
      </c>
      <c r="L85">
        <f t="shared" ca="1" si="147"/>
        <v>226.74205039817681</v>
      </c>
      <c r="M85">
        <f t="shared" ca="1" si="148"/>
        <v>225.1732835249903</v>
      </c>
      <c r="N85">
        <f t="shared" ca="1" si="149"/>
        <v>225.42602958088133</v>
      </c>
      <c r="O85">
        <f t="shared" ca="1" si="150"/>
        <v>226.89221439366233</v>
      </c>
      <c r="P85">
        <f t="shared" ca="1" si="151"/>
        <v>227.20044389975399</v>
      </c>
      <c r="Q85">
        <f t="shared" ca="1" si="152"/>
        <v>229.4007818220727</v>
      </c>
      <c r="R85">
        <f t="shared" ca="1" si="153"/>
        <v>231.05227394383837</v>
      </c>
      <c r="S85">
        <f t="shared" ca="1" si="154"/>
        <v>231.67051539811035</v>
      </c>
      <c r="T85">
        <f t="shared" ca="1" si="155"/>
        <v>224.86193723704565</v>
      </c>
      <c r="U85">
        <f t="shared" ca="1" si="156"/>
        <v>228.17255147802987</v>
      </c>
      <c r="V85">
        <f t="shared" ca="1" si="157"/>
        <v>226.80286195895266</v>
      </c>
      <c r="W85">
        <f t="shared" ca="1" si="158"/>
        <v>227.04716431123717</v>
      </c>
      <c r="X85">
        <f t="shared" ca="1" si="159"/>
        <v>225.07570668859393</v>
      </c>
      <c r="Y85">
        <f t="shared" ca="1" si="160"/>
        <v>222.21809271026206</v>
      </c>
      <c r="Z85">
        <f t="shared" ca="1" si="161"/>
        <v>221.16758800381834</v>
      </c>
      <c r="AA85">
        <f t="shared" ca="1" si="162"/>
        <v>227.23928608409815</v>
      </c>
      <c r="AB85">
        <f t="shared" ca="1" si="163"/>
        <v>229.8308919243309</v>
      </c>
      <c r="AC85">
        <f t="shared" ca="1" si="164"/>
        <v>229.94430021053779</v>
      </c>
      <c r="AD85">
        <f t="shared" ca="1" si="165"/>
        <v>226.99601700345713</v>
      </c>
      <c r="AE85">
        <f t="shared" ca="1" si="106"/>
        <v>232.23340459521722</v>
      </c>
      <c r="AF85">
        <f t="shared" ca="1" si="107"/>
        <v>228.31486501360095</v>
      </c>
      <c r="AG85">
        <f t="shared" ca="1" si="108"/>
        <v>231.93345523404918</v>
      </c>
      <c r="AH85">
        <f t="shared" ca="1" si="109"/>
        <v>231.56693158294487</v>
      </c>
      <c r="AI85">
        <f t="shared" ca="1" si="110"/>
        <v>229.16001881248513</v>
      </c>
      <c r="AJ85">
        <f t="shared" ca="1" si="111"/>
        <v>221.42407186477354</v>
      </c>
      <c r="AK85">
        <f t="shared" ca="1" si="112"/>
        <v>220.98683262598053</v>
      </c>
      <c r="AL85">
        <f t="shared" ca="1" si="113"/>
        <v>221.38209007482615</v>
      </c>
      <c r="AM85">
        <f t="shared" ca="1" si="114"/>
        <v>225.43408063699778</v>
      </c>
      <c r="AN85">
        <f t="shared" ca="1" si="115"/>
        <v>219.73586071551765</v>
      </c>
      <c r="AO85">
        <f t="shared" ca="1" si="116"/>
        <v>209.72067343670079</v>
      </c>
      <c r="AP85">
        <f t="shared" ca="1" si="117"/>
        <v>209.5506435789467</v>
      </c>
      <c r="AQ85">
        <f t="shared" ca="1" si="118"/>
        <v>207.94781553119122</v>
      </c>
      <c r="AR85">
        <f t="shared" ca="1" si="119"/>
        <v>207.69822615168303</v>
      </c>
      <c r="AS85">
        <f t="shared" ca="1" si="120"/>
        <v>206.79555530767928</v>
      </c>
      <c r="AT85">
        <f t="shared" ca="1" si="121"/>
        <v>209.3633089115028</v>
      </c>
      <c r="AU85">
        <f t="shared" ca="1" si="122"/>
        <v>208.92070776493014</v>
      </c>
      <c r="AV85">
        <f t="shared" ca="1" si="123"/>
        <v>211.51659400091222</v>
      </c>
      <c r="AW85">
        <f t="shared" ca="1" si="124"/>
        <v>209.12934785193951</v>
      </c>
      <c r="AX85">
        <f t="shared" ca="1" si="125"/>
        <v>206.82301956959645</v>
      </c>
      <c r="AY85">
        <f t="shared" ca="1" si="126"/>
        <v>204.81331830485044</v>
      </c>
      <c r="AZ85">
        <f t="shared" ca="1" si="127"/>
        <v>203.08585917538454</v>
      </c>
      <c r="BA85">
        <f t="shared" ca="1" si="128"/>
        <v>202.16616715751027</v>
      </c>
      <c r="BB85">
        <f t="shared" ca="1" si="129"/>
        <v>200.37059454173004</v>
      </c>
      <c r="BC85">
        <f t="shared" ca="1" si="130"/>
        <v>201.77824790043502</v>
      </c>
      <c r="BD85">
        <f t="shared" ca="1" si="131"/>
        <v>197.44220047908934</v>
      </c>
      <c r="BE85">
        <f t="shared" ca="1" si="132"/>
        <v>201.46148428222864</v>
      </c>
      <c r="BF85">
        <f t="shared" ca="1" si="133"/>
        <v>201.52306358521309</v>
      </c>
      <c r="BG85">
        <f t="shared" ca="1" si="134"/>
        <v>201.57738326963636</v>
      </c>
      <c r="BH85">
        <f t="shared" ca="1" si="135"/>
        <v>201.95615502164245</v>
      </c>
      <c r="BI85">
        <f t="shared" ca="1" si="136"/>
        <v>199.15951562247378</v>
      </c>
      <c r="BJ85">
        <f t="shared" ca="1" si="137"/>
        <v>199.28485959269108</v>
      </c>
      <c r="BK85">
        <f t="shared" ca="1" si="138"/>
        <v>200.11553178623308</v>
      </c>
      <c r="BL85">
        <f t="shared" ca="1" si="139"/>
        <v>197.68770709093855</v>
      </c>
      <c r="BM85">
        <f t="shared" ca="1" si="140"/>
        <v>197.60523395961263</v>
      </c>
      <c r="BN85" s="22">
        <f t="shared" ca="1" si="103"/>
        <v>0</v>
      </c>
      <c r="BO85" s="22">
        <f t="shared" ca="1" si="104"/>
        <v>0</v>
      </c>
    </row>
    <row r="86" spans="5:67" x14ac:dyDescent="0.35">
      <c r="E86">
        <f t="shared" si="105"/>
        <v>223.19</v>
      </c>
      <c r="F86">
        <f t="shared" ca="1" si="141"/>
        <v>221.05083905913267</v>
      </c>
      <c r="G86">
        <f t="shared" ca="1" si="142"/>
        <v>218.33050117074785</v>
      </c>
      <c r="H86">
        <f t="shared" ca="1" si="143"/>
        <v>221.92127755432492</v>
      </c>
      <c r="I86">
        <f t="shared" ca="1" si="144"/>
        <v>225.05627888810545</v>
      </c>
      <c r="J86">
        <f t="shared" ca="1" si="145"/>
        <v>222.8381882496071</v>
      </c>
      <c r="K86">
        <f t="shared" ca="1" si="146"/>
        <v>226.43090068533681</v>
      </c>
      <c r="L86">
        <f t="shared" ca="1" si="147"/>
        <v>230.31296674395134</v>
      </c>
      <c r="M86">
        <f t="shared" ca="1" si="148"/>
        <v>230.4529096210963</v>
      </c>
      <c r="N86">
        <f t="shared" ca="1" si="149"/>
        <v>226.2768420859984</v>
      </c>
      <c r="O86">
        <f t="shared" ca="1" si="150"/>
        <v>225.64101407217024</v>
      </c>
      <c r="P86">
        <f t="shared" ca="1" si="151"/>
        <v>227.05746295905087</v>
      </c>
      <c r="Q86">
        <f t="shared" ca="1" si="152"/>
        <v>228.72253149037761</v>
      </c>
      <c r="R86">
        <f t="shared" ca="1" si="153"/>
        <v>228.07388487287838</v>
      </c>
      <c r="S86">
        <f t="shared" ca="1" si="154"/>
        <v>228.18010848638812</v>
      </c>
      <c r="T86">
        <f t="shared" ca="1" si="155"/>
        <v>225.19000199581947</v>
      </c>
      <c r="U86">
        <f t="shared" ca="1" si="156"/>
        <v>223.85903272328122</v>
      </c>
      <c r="V86">
        <f t="shared" ca="1" si="157"/>
        <v>226.28729972827725</v>
      </c>
      <c r="W86">
        <f t="shared" ca="1" si="158"/>
        <v>227.85797741466337</v>
      </c>
      <c r="X86">
        <f t="shared" ca="1" si="159"/>
        <v>224.64972254790322</v>
      </c>
      <c r="Y86">
        <f t="shared" ca="1" si="160"/>
        <v>226.39440448831871</v>
      </c>
      <c r="Z86">
        <f t="shared" ca="1" si="161"/>
        <v>227.19314764905619</v>
      </c>
      <c r="AA86">
        <f t="shared" ca="1" si="162"/>
        <v>220.24189043246318</v>
      </c>
      <c r="AB86">
        <f t="shared" ca="1" si="163"/>
        <v>216.217644574909</v>
      </c>
      <c r="AC86">
        <f t="shared" ca="1" si="164"/>
        <v>218.5165914322647</v>
      </c>
      <c r="AD86">
        <f t="shared" ca="1" si="165"/>
        <v>222.35237425877449</v>
      </c>
      <c r="AE86">
        <f t="shared" ca="1" si="106"/>
        <v>219.20064739160225</v>
      </c>
      <c r="AF86">
        <f t="shared" ca="1" si="107"/>
        <v>218.80722930287118</v>
      </c>
      <c r="AG86">
        <f t="shared" ca="1" si="108"/>
        <v>213.96638833697139</v>
      </c>
      <c r="AH86">
        <f t="shared" ca="1" si="109"/>
        <v>216.63066792670426</v>
      </c>
      <c r="AI86">
        <f t="shared" ca="1" si="110"/>
        <v>215.04452948638601</v>
      </c>
      <c r="AJ86">
        <f t="shared" ca="1" si="111"/>
        <v>213.75363163420431</v>
      </c>
      <c r="AK86">
        <f t="shared" ca="1" si="112"/>
        <v>212.70778915013634</v>
      </c>
      <c r="AL86">
        <f t="shared" ca="1" si="113"/>
        <v>208.997785429792</v>
      </c>
      <c r="AM86">
        <f t="shared" ca="1" si="114"/>
        <v>204.22297041760669</v>
      </c>
      <c r="AN86">
        <f t="shared" ca="1" si="115"/>
        <v>201.45176747356558</v>
      </c>
      <c r="AO86">
        <f t="shared" ca="1" si="116"/>
        <v>202.75184300339686</v>
      </c>
      <c r="AP86">
        <f t="shared" ca="1" si="117"/>
        <v>200.3709088835501</v>
      </c>
      <c r="AQ86">
        <f t="shared" ca="1" si="118"/>
        <v>200.00592223611332</v>
      </c>
      <c r="AR86">
        <f t="shared" ca="1" si="119"/>
        <v>201.5896503879305</v>
      </c>
      <c r="AS86">
        <f t="shared" ca="1" si="120"/>
        <v>206.17267526405217</v>
      </c>
      <c r="AT86">
        <f t="shared" ca="1" si="121"/>
        <v>207.44867004293027</v>
      </c>
      <c r="AU86">
        <f t="shared" ca="1" si="122"/>
        <v>208.62061993022942</v>
      </c>
      <c r="AV86">
        <f t="shared" ca="1" si="123"/>
        <v>206.36658441854729</v>
      </c>
      <c r="AW86">
        <f t="shared" ca="1" si="124"/>
        <v>207.77119537120299</v>
      </c>
      <c r="AX86">
        <f t="shared" ca="1" si="125"/>
        <v>211.6498841858473</v>
      </c>
      <c r="AY86">
        <f t="shared" ca="1" si="126"/>
        <v>212.32921351624796</v>
      </c>
      <c r="AZ86">
        <f t="shared" ca="1" si="127"/>
        <v>206.25337490778082</v>
      </c>
      <c r="BA86">
        <f t="shared" ca="1" si="128"/>
        <v>211.88842241215815</v>
      </c>
      <c r="BB86">
        <f t="shared" ca="1" si="129"/>
        <v>207.91561092057583</v>
      </c>
      <c r="BC86">
        <f t="shared" ca="1" si="130"/>
        <v>211.06898379165673</v>
      </c>
      <c r="BD86">
        <f t="shared" ca="1" si="131"/>
        <v>212.57791033363455</v>
      </c>
      <c r="BE86">
        <f t="shared" ca="1" si="132"/>
        <v>214.76494541603384</v>
      </c>
      <c r="BF86">
        <f t="shared" ca="1" si="133"/>
        <v>213.3495805712783</v>
      </c>
      <c r="BG86">
        <f t="shared" ca="1" si="134"/>
        <v>216.61868123836345</v>
      </c>
      <c r="BH86">
        <f t="shared" ca="1" si="135"/>
        <v>210.76517748887511</v>
      </c>
      <c r="BI86">
        <f t="shared" ca="1" si="136"/>
        <v>214.82721381625748</v>
      </c>
      <c r="BJ86">
        <f t="shared" ca="1" si="137"/>
        <v>214.91175331472854</v>
      </c>
      <c r="BK86">
        <f t="shared" ca="1" si="138"/>
        <v>209.43597031873296</v>
      </c>
      <c r="BL86">
        <f t="shared" ca="1" si="139"/>
        <v>215.40011097332041</v>
      </c>
      <c r="BM86">
        <f t="shared" ca="1" si="140"/>
        <v>216.03867175633198</v>
      </c>
      <c r="BN86" s="22">
        <f t="shared" ca="1" si="103"/>
        <v>16.038671756331979</v>
      </c>
      <c r="BO86" s="22">
        <f t="shared" ca="1" si="104"/>
        <v>15.87568200953603</v>
      </c>
    </row>
    <row r="87" spans="5:67" x14ac:dyDescent="0.35">
      <c r="E87">
        <f t="shared" si="105"/>
        <v>223.19</v>
      </c>
      <c r="F87">
        <f t="shared" ca="1" si="141"/>
        <v>232.9922761960915</v>
      </c>
      <c r="G87">
        <f t="shared" ca="1" si="142"/>
        <v>236.65343744988488</v>
      </c>
      <c r="H87">
        <f t="shared" ca="1" si="143"/>
        <v>237.27952076305684</v>
      </c>
      <c r="I87">
        <f t="shared" ca="1" si="144"/>
        <v>234.07485615381506</v>
      </c>
      <c r="J87">
        <f t="shared" ca="1" si="145"/>
        <v>229.55027085781123</v>
      </c>
      <c r="K87">
        <f t="shared" ca="1" si="146"/>
        <v>231.88669642166556</v>
      </c>
      <c r="L87">
        <f t="shared" ca="1" si="147"/>
        <v>231.75997674617912</v>
      </c>
      <c r="M87">
        <f t="shared" ca="1" si="148"/>
        <v>226.05693447555927</v>
      </c>
      <c r="N87">
        <f t="shared" ca="1" si="149"/>
        <v>225.51491472390254</v>
      </c>
      <c r="O87">
        <f t="shared" ca="1" si="150"/>
        <v>221.7713467461692</v>
      </c>
      <c r="P87">
        <f t="shared" ca="1" si="151"/>
        <v>226.81886635464051</v>
      </c>
      <c r="Q87">
        <f t="shared" ca="1" si="152"/>
        <v>229.67548429967684</v>
      </c>
      <c r="R87">
        <f t="shared" ca="1" si="153"/>
        <v>234.29710683338237</v>
      </c>
      <c r="S87">
        <f t="shared" ca="1" si="154"/>
        <v>237.25791078688874</v>
      </c>
      <c r="T87">
        <f t="shared" ca="1" si="155"/>
        <v>236.73337335870735</v>
      </c>
      <c r="U87">
        <f t="shared" ca="1" si="156"/>
        <v>230.70913595169358</v>
      </c>
      <c r="V87">
        <f t="shared" ca="1" si="157"/>
        <v>232.49983945973005</v>
      </c>
      <c r="W87">
        <f t="shared" ca="1" si="158"/>
        <v>231.83027305796574</v>
      </c>
      <c r="X87">
        <f t="shared" ca="1" si="159"/>
        <v>233.53038626998483</v>
      </c>
      <c r="Y87">
        <f t="shared" ca="1" si="160"/>
        <v>240.58106618465939</v>
      </c>
      <c r="Z87">
        <f t="shared" ca="1" si="161"/>
        <v>248.97276218887669</v>
      </c>
      <c r="AA87">
        <f t="shared" ca="1" si="162"/>
        <v>252.16748762033296</v>
      </c>
      <c r="AB87">
        <f t="shared" ca="1" si="163"/>
        <v>256.54114990336967</v>
      </c>
      <c r="AC87">
        <f t="shared" ca="1" si="164"/>
        <v>251.83004565970853</v>
      </c>
      <c r="AD87">
        <f t="shared" ca="1" si="165"/>
        <v>249.1644135961032</v>
      </c>
      <c r="AE87">
        <f t="shared" ca="1" si="106"/>
        <v>241.01564786046555</v>
      </c>
      <c r="AF87">
        <f t="shared" ca="1" si="107"/>
        <v>249.03490191414838</v>
      </c>
      <c r="AG87">
        <f t="shared" ca="1" si="108"/>
        <v>244.70824387225932</v>
      </c>
      <c r="AH87">
        <f t="shared" ca="1" si="109"/>
        <v>242.6604319570651</v>
      </c>
      <c r="AI87">
        <f t="shared" ca="1" si="110"/>
        <v>243.93743201971282</v>
      </c>
      <c r="AJ87">
        <f t="shared" ca="1" si="111"/>
        <v>248.49960665622211</v>
      </c>
      <c r="AK87">
        <f t="shared" ca="1" si="112"/>
        <v>249.08919157446277</v>
      </c>
      <c r="AL87">
        <f t="shared" ca="1" si="113"/>
        <v>253.96871794292994</v>
      </c>
      <c r="AM87">
        <f t="shared" ca="1" si="114"/>
        <v>250.46600402352425</v>
      </c>
      <c r="AN87">
        <f t="shared" ca="1" si="115"/>
        <v>248.24027259011027</v>
      </c>
      <c r="AO87">
        <f t="shared" ca="1" si="116"/>
        <v>250.34735174794668</v>
      </c>
      <c r="AP87">
        <f t="shared" ca="1" si="117"/>
        <v>247.04021936524722</v>
      </c>
      <c r="AQ87">
        <f t="shared" ca="1" si="118"/>
        <v>248.15592534782007</v>
      </c>
      <c r="AR87">
        <f t="shared" ca="1" si="119"/>
        <v>243.43999285918946</v>
      </c>
      <c r="AS87">
        <f t="shared" ca="1" si="120"/>
        <v>238.58013238846783</v>
      </c>
      <c r="AT87">
        <f t="shared" ca="1" si="121"/>
        <v>238.37917713748067</v>
      </c>
      <c r="AU87">
        <f t="shared" ca="1" si="122"/>
        <v>235.5761161373118</v>
      </c>
      <c r="AV87">
        <f t="shared" ca="1" si="123"/>
        <v>227.43985101703694</v>
      </c>
      <c r="AW87">
        <f t="shared" ca="1" si="124"/>
        <v>222.77386303774509</v>
      </c>
      <c r="AX87">
        <f t="shared" ca="1" si="125"/>
        <v>224.46514104885239</v>
      </c>
      <c r="AY87">
        <f t="shared" ca="1" si="126"/>
        <v>229.35550869554027</v>
      </c>
      <c r="AZ87">
        <f t="shared" ca="1" si="127"/>
        <v>233.20564678882639</v>
      </c>
      <c r="BA87">
        <f t="shared" ca="1" si="128"/>
        <v>238.06870320499979</v>
      </c>
      <c r="BB87">
        <f t="shared" ca="1" si="129"/>
        <v>238.04154720766164</v>
      </c>
      <c r="BC87">
        <f t="shared" ca="1" si="130"/>
        <v>235.38754274342386</v>
      </c>
      <c r="BD87">
        <f t="shared" ca="1" si="131"/>
        <v>236.9048415404545</v>
      </c>
      <c r="BE87">
        <f t="shared" ca="1" si="132"/>
        <v>234.26364348276593</v>
      </c>
      <c r="BF87">
        <f t="shared" ca="1" si="133"/>
        <v>228.45196065750187</v>
      </c>
      <c r="BG87">
        <f t="shared" ca="1" si="134"/>
        <v>233.75929110264201</v>
      </c>
      <c r="BH87">
        <f t="shared" ca="1" si="135"/>
        <v>234.06151149268132</v>
      </c>
      <c r="BI87">
        <f t="shared" ca="1" si="136"/>
        <v>230.59724301272271</v>
      </c>
      <c r="BJ87">
        <f t="shared" ca="1" si="137"/>
        <v>234.96525834191181</v>
      </c>
      <c r="BK87">
        <f t="shared" ca="1" si="138"/>
        <v>235.42771132477239</v>
      </c>
      <c r="BL87">
        <f t="shared" ca="1" si="139"/>
        <v>241.15119023585819</v>
      </c>
      <c r="BM87">
        <f t="shared" ca="1" si="140"/>
        <v>238.43350873033799</v>
      </c>
      <c r="BN87" s="22">
        <f t="shared" ca="1" si="103"/>
        <v>38.433508730337991</v>
      </c>
      <c r="BO87" s="22">
        <f t="shared" ca="1" si="104"/>
        <v>38.042935997657395</v>
      </c>
    </row>
    <row r="88" spans="5:67" x14ac:dyDescent="0.35">
      <c r="E88">
        <f t="shared" si="105"/>
        <v>223.19</v>
      </c>
      <c r="F88">
        <f t="shared" ca="1" si="141"/>
        <v>220.02199361412877</v>
      </c>
      <c r="G88">
        <f t="shared" ca="1" si="142"/>
        <v>225.07318690475449</v>
      </c>
      <c r="H88">
        <f t="shared" ca="1" si="143"/>
        <v>224.52588088468005</v>
      </c>
      <c r="I88">
        <f t="shared" ca="1" si="144"/>
        <v>229.25876132502958</v>
      </c>
      <c r="J88">
        <f t="shared" ca="1" si="145"/>
        <v>225.69501945388467</v>
      </c>
      <c r="K88">
        <f t="shared" ca="1" si="146"/>
        <v>221.9270109219913</v>
      </c>
      <c r="L88">
        <f t="shared" ca="1" si="147"/>
        <v>221.43655100050424</v>
      </c>
      <c r="M88">
        <f t="shared" ca="1" si="148"/>
        <v>224.2690081220891</v>
      </c>
      <c r="N88">
        <f t="shared" ca="1" si="149"/>
        <v>226.5097672298524</v>
      </c>
      <c r="O88">
        <f t="shared" ca="1" si="150"/>
        <v>230.772840737938</v>
      </c>
      <c r="P88">
        <f t="shared" ca="1" si="151"/>
        <v>227.51729602749552</v>
      </c>
      <c r="Q88">
        <f t="shared" ca="1" si="152"/>
        <v>230.63247354233829</v>
      </c>
      <c r="R88">
        <f t="shared" ca="1" si="153"/>
        <v>230.92876552054619</v>
      </c>
      <c r="S88">
        <f t="shared" ca="1" si="154"/>
        <v>229.16850681074581</v>
      </c>
      <c r="T88">
        <f t="shared" ca="1" si="155"/>
        <v>231.67312351695477</v>
      </c>
      <c r="U88">
        <f t="shared" ca="1" si="156"/>
        <v>231.39712266245471</v>
      </c>
      <c r="V88">
        <f t="shared" ca="1" si="157"/>
        <v>235.8341306020275</v>
      </c>
      <c r="W88">
        <f t="shared" ca="1" si="158"/>
        <v>237.64344449613398</v>
      </c>
      <c r="X88">
        <f t="shared" ca="1" si="159"/>
        <v>236.11717061302295</v>
      </c>
      <c r="Y88">
        <f t="shared" ca="1" si="160"/>
        <v>232.84754760451412</v>
      </c>
      <c r="Z88">
        <f t="shared" ca="1" si="161"/>
        <v>234.09740931143801</v>
      </c>
      <c r="AA88">
        <f t="shared" ca="1" si="162"/>
        <v>239.7078057015639</v>
      </c>
      <c r="AB88">
        <f t="shared" ca="1" si="163"/>
        <v>236.31529834027219</v>
      </c>
      <c r="AC88">
        <f t="shared" ca="1" si="164"/>
        <v>237.95533758333889</v>
      </c>
      <c r="AD88">
        <f t="shared" ca="1" si="165"/>
        <v>239.59886415242562</v>
      </c>
      <c r="AE88">
        <f t="shared" ca="1" si="106"/>
        <v>241.02531331891703</v>
      </c>
      <c r="AF88">
        <f t="shared" ca="1" si="107"/>
        <v>239.23075639828861</v>
      </c>
      <c r="AG88">
        <f t="shared" ca="1" si="108"/>
        <v>238.41115869427125</v>
      </c>
      <c r="AH88">
        <f t="shared" ca="1" si="109"/>
        <v>246.53156736714837</v>
      </c>
      <c r="AI88">
        <f t="shared" ca="1" si="110"/>
        <v>246.25354772399112</v>
      </c>
      <c r="AJ88">
        <f t="shared" ca="1" si="111"/>
        <v>249.99838647422703</v>
      </c>
      <c r="AK88">
        <f t="shared" ca="1" si="112"/>
        <v>242.95052452197723</v>
      </c>
      <c r="AL88">
        <f t="shared" ca="1" si="113"/>
        <v>241.84393441213001</v>
      </c>
      <c r="AM88">
        <f t="shared" ca="1" si="114"/>
        <v>242.55779748764155</v>
      </c>
      <c r="AN88">
        <f t="shared" ca="1" si="115"/>
        <v>242.59560548624432</v>
      </c>
      <c r="AO88">
        <f t="shared" ca="1" si="116"/>
        <v>247.29712911895089</v>
      </c>
      <c r="AP88">
        <f t="shared" ca="1" si="117"/>
        <v>250.10162312038409</v>
      </c>
      <c r="AQ88">
        <f t="shared" ca="1" si="118"/>
        <v>253.20527849658606</v>
      </c>
      <c r="AR88">
        <f t="shared" ca="1" si="119"/>
        <v>246.19008165016169</v>
      </c>
      <c r="AS88">
        <f t="shared" ca="1" si="120"/>
        <v>244.51746194480256</v>
      </c>
      <c r="AT88">
        <f t="shared" ca="1" si="121"/>
        <v>235.7179477466963</v>
      </c>
      <c r="AU88">
        <f t="shared" ca="1" si="122"/>
        <v>235.68942542664593</v>
      </c>
      <c r="AV88">
        <f t="shared" ca="1" si="123"/>
        <v>234.84540752543646</v>
      </c>
      <c r="AW88">
        <f t="shared" ca="1" si="124"/>
        <v>231.92794454789467</v>
      </c>
      <c r="AX88">
        <f t="shared" ca="1" si="125"/>
        <v>227.5120263244356</v>
      </c>
      <c r="AY88">
        <f t="shared" ca="1" si="126"/>
        <v>225.90188217196757</v>
      </c>
      <c r="AZ88">
        <f t="shared" ca="1" si="127"/>
        <v>231.95093634707624</v>
      </c>
      <c r="BA88">
        <f t="shared" ca="1" si="128"/>
        <v>237.7659198116545</v>
      </c>
      <c r="BB88">
        <f t="shared" ca="1" si="129"/>
        <v>232.16380837937831</v>
      </c>
      <c r="BC88">
        <f t="shared" ca="1" si="130"/>
        <v>231.62611978153552</v>
      </c>
      <c r="BD88">
        <f t="shared" ca="1" si="131"/>
        <v>225.94533789805365</v>
      </c>
      <c r="BE88">
        <f t="shared" ca="1" si="132"/>
        <v>221.55848940136002</v>
      </c>
      <c r="BF88">
        <f t="shared" ca="1" si="133"/>
        <v>221.96543456214314</v>
      </c>
      <c r="BG88">
        <f t="shared" ca="1" si="134"/>
        <v>223.8765083535981</v>
      </c>
      <c r="BH88">
        <f t="shared" ca="1" si="135"/>
        <v>221.76719067765308</v>
      </c>
      <c r="BI88">
        <f t="shared" ca="1" si="136"/>
        <v>219.78691202769608</v>
      </c>
      <c r="BJ88">
        <f t="shared" ca="1" si="137"/>
        <v>222.85844611737269</v>
      </c>
      <c r="BK88">
        <f t="shared" ca="1" si="138"/>
        <v>224.99367470900827</v>
      </c>
      <c r="BL88">
        <f t="shared" ca="1" si="139"/>
        <v>225.53932176340868</v>
      </c>
      <c r="BM88">
        <f t="shared" ca="1" si="140"/>
        <v>225.97624339347553</v>
      </c>
      <c r="BN88" s="22">
        <f t="shared" ca="1" si="103"/>
        <v>25.976243393475528</v>
      </c>
      <c r="BO88" s="22">
        <f t="shared" ca="1" si="104"/>
        <v>25.712265091672514</v>
      </c>
    </row>
    <row r="89" spans="5:67" x14ac:dyDescent="0.35">
      <c r="E89">
        <f t="shared" si="105"/>
        <v>223.19</v>
      </c>
      <c r="F89">
        <f t="shared" ca="1" si="141"/>
        <v>221.78440611371485</v>
      </c>
      <c r="G89">
        <f t="shared" ca="1" si="142"/>
        <v>217.85357858745971</v>
      </c>
      <c r="H89">
        <f t="shared" ca="1" si="143"/>
        <v>217.51680402409627</v>
      </c>
      <c r="I89">
        <f t="shared" ca="1" si="144"/>
        <v>221.79826777525369</v>
      </c>
      <c r="J89">
        <f t="shared" ca="1" si="145"/>
        <v>216.76838178657823</v>
      </c>
      <c r="K89">
        <f t="shared" ca="1" si="146"/>
        <v>216.63938493292872</v>
      </c>
      <c r="L89">
        <f t="shared" ca="1" si="147"/>
        <v>219.92647274261924</v>
      </c>
      <c r="M89">
        <f t="shared" ca="1" si="148"/>
        <v>220.90376212910886</v>
      </c>
      <c r="N89">
        <f t="shared" ca="1" si="149"/>
        <v>215.9711958249238</v>
      </c>
      <c r="O89">
        <f t="shared" ca="1" si="150"/>
        <v>215.75978947886421</v>
      </c>
      <c r="P89">
        <f t="shared" ca="1" si="151"/>
        <v>215.9474798152639</v>
      </c>
      <c r="Q89">
        <f t="shared" ca="1" si="152"/>
        <v>225.48696231919428</v>
      </c>
      <c r="R89">
        <f t="shared" ca="1" si="153"/>
        <v>225.6506018135012</v>
      </c>
      <c r="S89">
        <f t="shared" ca="1" si="154"/>
        <v>224.31175020218905</v>
      </c>
      <c r="T89">
        <f t="shared" ca="1" si="155"/>
        <v>226.91460403913868</v>
      </c>
      <c r="U89">
        <f t="shared" ca="1" si="156"/>
        <v>229.58108461483707</v>
      </c>
      <c r="V89">
        <f t="shared" ca="1" si="157"/>
        <v>231.69097959786387</v>
      </c>
      <c r="W89">
        <f t="shared" ca="1" si="158"/>
        <v>232.11365567359019</v>
      </c>
      <c r="X89">
        <f t="shared" ca="1" si="159"/>
        <v>228.23603917215218</v>
      </c>
      <c r="Y89">
        <f t="shared" ca="1" si="160"/>
        <v>231.93374448086479</v>
      </c>
      <c r="Z89">
        <f t="shared" ca="1" si="161"/>
        <v>228.02963072236463</v>
      </c>
      <c r="AA89">
        <f t="shared" ca="1" si="162"/>
        <v>223.65880107101771</v>
      </c>
      <c r="AB89">
        <f t="shared" ca="1" si="163"/>
        <v>225.0744158694535</v>
      </c>
      <c r="AC89">
        <f t="shared" ca="1" si="164"/>
        <v>223.3389511827767</v>
      </c>
      <c r="AD89">
        <f t="shared" ca="1" si="165"/>
        <v>226.00776638599612</v>
      </c>
      <c r="AE89">
        <f t="shared" ca="1" si="106"/>
        <v>222.33748719111026</v>
      </c>
      <c r="AF89">
        <f t="shared" ca="1" si="107"/>
        <v>226.02206305915365</v>
      </c>
      <c r="AG89">
        <f t="shared" ca="1" si="108"/>
        <v>227.81188836713784</v>
      </c>
      <c r="AH89">
        <f t="shared" ca="1" si="109"/>
        <v>225.63752029573743</v>
      </c>
      <c r="AI89">
        <f t="shared" ca="1" si="110"/>
        <v>226.00678183314267</v>
      </c>
      <c r="AJ89">
        <f t="shared" ca="1" si="111"/>
        <v>225.1414754548604</v>
      </c>
      <c r="AK89">
        <f t="shared" ca="1" si="112"/>
        <v>229.67173488174717</v>
      </c>
      <c r="AL89">
        <f t="shared" ca="1" si="113"/>
        <v>227.31278634021405</v>
      </c>
      <c r="AM89">
        <f t="shared" ca="1" si="114"/>
        <v>223.69779554588416</v>
      </c>
      <c r="AN89">
        <f t="shared" ca="1" si="115"/>
        <v>221.0607788847698</v>
      </c>
      <c r="AO89">
        <f t="shared" ca="1" si="116"/>
        <v>217.97738852898286</v>
      </c>
      <c r="AP89">
        <f t="shared" ca="1" si="117"/>
        <v>217.13134164994847</v>
      </c>
      <c r="AQ89">
        <f t="shared" ca="1" si="118"/>
        <v>217.12250792333475</v>
      </c>
      <c r="AR89">
        <f t="shared" ca="1" si="119"/>
        <v>210.60983446172057</v>
      </c>
      <c r="AS89">
        <f t="shared" ca="1" si="120"/>
        <v>203.73177589119669</v>
      </c>
      <c r="AT89">
        <f t="shared" ca="1" si="121"/>
        <v>201.19720827442964</v>
      </c>
      <c r="AU89">
        <f t="shared" ca="1" si="122"/>
        <v>198.25970451621518</v>
      </c>
      <c r="AV89">
        <f t="shared" ca="1" si="123"/>
        <v>194.26384003923397</v>
      </c>
      <c r="AW89">
        <f t="shared" ca="1" si="124"/>
        <v>195.96135607464024</v>
      </c>
      <c r="AX89">
        <f t="shared" ca="1" si="125"/>
        <v>194.82119813163442</v>
      </c>
      <c r="AY89">
        <f t="shared" ca="1" si="126"/>
        <v>192.72369915128598</v>
      </c>
      <c r="AZ89">
        <f t="shared" ca="1" si="127"/>
        <v>189.54295390449934</v>
      </c>
      <c r="BA89">
        <f t="shared" ca="1" si="128"/>
        <v>182.38154820767349</v>
      </c>
      <c r="BB89">
        <f t="shared" ca="1" si="129"/>
        <v>181.04500303649425</v>
      </c>
      <c r="BC89">
        <f t="shared" ca="1" si="130"/>
        <v>176.73014204992458</v>
      </c>
      <c r="BD89">
        <f t="shared" ca="1" si="131"/>
        <v>177.52427670475038</v>
      </c>
      <c r="BE89">
        <f t="shared" ca="1" si="132"/>
        <v>176.69522795645909</v>
      </c>
      <c r="BF89">
        <f t="shared" ca="1" si="133"/>
        <v>172.08010228571635</v>
      </c>
      <c r="BG89">
        <f t="shared" ca="1" si="134"/>
        <v>171.90870067071577</v>
      </c>
      <c r="BH89">
        <f t="shared" ca="1" si="135"/>
        <v>172.3548659653176</v>
      </c>
      <c r="BI89">
        <f t="shared" ca="1" si="136"/>
        <v>172.55519244403675</v>
      </c>
      <c r="BJ89">
        <f t="shared" ca="1" si="137"/>
        <v>170.9565837878867</v>
      </c>
      <c r="BK89">
        <f t="shared" ca="1" si="138"/>
        <v>166.87271349379526</v>
      </c>
      <c r="BL89">
        <f t="shared" ca="1" si="139"/>
        <v>164.31147122135303</v>
      </c>
      <c r="BM89">
        <f t="shared" ca="1" si="140"/>
        <v>161.73723092351992</v>
      </c>
      <c r="BN89" s="22">
        <f t="shared" ca="1" si="103"/>
        <v>0</v>
      </c>
      <c r="BO89" s="22">
        <f t="shared" ca="1" si="104"/>
        <v>0</v>
      </c>
    </row>
    <row r="90" spans="5:67" x14ac:dyDescent="0.35">
      <c r="E90">
        <f t="shared" si="105"/>
        <v>223.19</v>
      </c>
      <c r="F90">
        <f t="shared" ca="1" si="141"/>
        <v>221.15111378769672</v>
      </c>
      <c r="G90">
        <f t="shared" ca="1" si="142"/>
        <v>220.82417933027568</v>
      </c>
      <c r="H90">
        <f t="shared" ca="1" si="143"/>
        <v>222.87800237482287</v>
      </c>
      <c r="I90">
        <f t="shared" ca="1" si="144"/>
        <v>226.16546503034306</v>
      </c>
      <c r="J90">
        <f t="shared" ca="1" si="145"/>
        <v>229.31493084910838</v>
      </c>
      <c r="K90">
        <f t="shared" ca="1" si="146"/>
        <v>232.5590757053802</v>
      </c>
      <c r="L90">
        <f t="shared" ca="1" si="147"/>
        <v>240.81295483330598</v>
      </c>
      <c r="M90">
        <f t="shared" ca="1" si="148"/>
        <v>243.08171095161737</v>
      </c>
      <c r="N90">
        <f t="shared" ca="1" si="149"/>
        <v>241.48968945541424</v>
      </c>
      <c r="O90">
        <f t="shared" ca="1" si="150"/>
        <v>236.60511216224981</v>
      </c>
      <c r="P90">
        <f t="shared" ca="1" si="151"/>
        <v>234.6033937528268</v>
      </c>
      <c r="Q90">
        <f t="shared" ca="1" si="152"/>
        <v>235.69353928475331</v>
      </c>
      <c r="R90">
        <f t="shared" ca="1" si="153"/>
        <v>237.50858836368261</v>
      </c>
      <c r="S90">
        <f t="shared" ca="1" si="154"/>
        <v>234.57150142979995</v>
      </c>
      <c r="T90">
        <f t="shared" ca="1" si="155"/>
        <v>237.85546602566671</v>
      </c>
      <c r="U90">
        <f t="shared" ca="1" si="156"/>
        <v>235.75841126006566</v>
      </c>
      <c r="V90">
        <f t="shared" ca="1" si="157"/>
        <v>234.63419517451584</v>
      </c>
      <c r="W90">
        <f t="shared" ca="1" si="158"/>
        <v>233.85111570672541</v>
      </c>
      <c r="X90">
        <f t="shared" ca="1" si="159"/>
        <v>231.88098894577001</v>
      </c>
      <c r="Y90">
        <f t="shared" ca="1" si="160"/>
        <v>233.39471882635459</v>
      </c>
      <c r="Z90">
        <f t="shared" ca="1" si="161"/>
        <v>234.53504249590921</v>
      </c>
      <c r="AA90">
        <f t="shared" ca="1" si="162"/>
        <v>237.40448639499431</v>
      </c>
      <c r="AB90">
        <f t="shared" ca="1" si="163"/>
        <v>236.7503622862842</v>
      </c>
      <c r="AC90">
        <f t="shared" ca="1" si="164"/>
        <v>235.33809508503811</v>
      </c>
      <c r="AD90">
        <f t="shared" ca="1" si="165"/>
        <v>232.49668716587729</v>
      </c>
      <c r="AE90">
        <f t="shared" ca="1" si="106"/>
        <v>232.51216869101262</v>
      </c>
      <c r="AF90">
        <f t="shared" ca="1" si="107"/>
        <v>235.5153351473767</v>
      </c>
      <c r="AG90">
        <f t="shared" ca="1" si="108"/>
        <v>241.40431770422694</v>
      </c>
      <c r="AH90">
        <f t="shared" ca="1" si="109"/>
        <v>238.60190349054955</v>
      </c>
      <c r="AI90">
        <f t="shared" ca="1" si="110"/>
        <v>238.60237973421883</v>
      </c>
      <c r="AJ90">
        <f t="shared" ca="1" si="111"/>
        <v>240.40560551767192</v>
      </c>
      <c r="AK90">
        <f t="shared" ca="1" si="112"/>
        <v>240.99608919638678</v>
      </c>
      <c r="AL90">
        <f t="shared" ca="1" si="113"/>
        <v>240.43675274276049</v>
      </c>
      <c r="AM90">
        <f t="shared" ca="1" si="114"/>
        <v>240.86433955307709</v>
      </c>
      <c r="AN90">
        <f t="shared" ca="1" si="115"/>
        <v>249.87657813248271</v>
      </c>
      <c r="AO90">
        <f t="shared" ca="1" si="116"/>
        <v>250.96950174902125</v>
      </c>
      <c r="AP90">
        <f t="shared" ca="1" si="117"/>
        <v>249.58546168011955</v>
      </c>
      <c r="AQ90">
        <f t="shared" ca="1" si="118"/>
        <v>253.8272155178386</v>
      </c>
      <c r="AR90">
        <f t="shared" ca="1" si="119"/>
        <v>251.3732448110762</v>
      </c>
      <c r="AS90">
        <f t="shared" ca="1" si="120"/>
        <v>250.59297157744152</v>
      </c>
      <c r="AT90">
        <f t="shared" ca="1" si="121"/>
        <v>254.42018869114162</v>
      </c>
      <c r="AU90">
        <f t="shared" ca="1" si="122"/>
        <v>261.5810800645545</v>
      </c>
      <c r="AV90">
        <f t="shared" ca="1" si="123"/>
        <v>267.59080745571799</v>
      </c>
      <c r="AW90">
        <f t="shared" ca="1" si="124"/>
        <v>272.15483634056619</v>
      </c>
      <c r="AX90">
        <f t="shared" ca="1" si="125"/>
        <v>271.16958686854861</v>
      </c>
      <c r="AY90">
        <f t="shared" ca="1" si="126"/>
        <v>278.28472402150362</v>
      </c>
      <c r="AZ90">
        <f t="shared" ca="1" si="127"/>
        <v>275.97219057911053</v>
      </c>
      <c r="BA90">
        <f t="shared" ca="1" si="128"/>
        <v>271.57517722723566</v>
      </c>
      <c r="BB90">
        <f t="shared" ca="1" si="129"/>
        <v>275.442194607609</v>
      </c>
      <c r="BC90">
        <f t="shared" ca="1" si="130"/>
        <v>275.87627629980312</v>
      </c>
      <c r="BD90">
        <f t="shared" ca="1" si="131"/>
        <v>272.85345223605066</v>
      </c>
      <c r="BE90">
        <f t="shared" ca="1" si="132"/>
        <v>270.9032787040702</v>
      </c>
      <c r="BF90">
        <f t="shared" ca="1" si="133"/>
        <v>269.50090918474274</v>
      </c>
      <c r="BG90">
        <f t="shared" ca="1" si="134"/>
        <v>267.65716224428559</v>
      </c>
      <c r="BH90">
        <f t="shared" ca="1" si="135"/>
        <v>268.82697187593158</v>
      </c>
      <c r="BI90">
        <f t="shared" ca="1" si="136"/>
        <v>268.93833651995504</v>
      </c>
      <c r="BJ90">
        <f t="shared" ca="1" si="137"/>
        <v>275.50557761177095</v>
      </c>
      <c r="BK90">
        <f t="shared" ca="1" si="138"/>
        <v>276.37013078157156</v>
      </c>
      <c r="BL90">
        <f t="shared" ca="1" si="139"/>
        <v>284.17293876767565</v>
      </c>
      <c r="BM90">
        <f t="shared" ca="1" si="140"/>
        <v>276.15072749656173</v>
      </c>
      <c r="BN90" s="22">
        <f t="shared" ca="1" si="103"/>
        <v>76.150727496561728</v>
      </c>
      <c r="BO90" s="22">
        <f t="shared" ca="1" si="104"/>
        <v>75.376861182595192</v>
      </c>
    </row>
    <row r="91" spans="5:67" x14ac:dyDescent="0.35">
      <c r="E91">
        <f t="shared" si="105"/>
        <v>223.19</v>
      </c>
      <c r="F91">
        <f t="shared" ca="1" si="141"/>
        <v>220.86842979725682</v>
      </c>
      <c r="G91">
        <f t="shared" ca="1" si="142"/>
        <v>223.37998741783059</v>
      </c>
      <c r="H91">
        <f t="shared" ca="1" si="143"/>
        <v>225.58449468790101</v>
      </c>
      <c r="I91">
        <f t="shared" ca="1" si="144"/>
        <v>225.40707069620717</v>
      </c>
      <c r="J91">
        <f t="shared" ca="1" si="145"/>
        <v>223.41241519061302</v>
      </c>
      <c r="K91">
        <f t="shared" ca="1" si="146"/>
        <v>219.21239925442032</v>
      </c>
      <c r="L91">
        <f t="shared" ca="1" si="147"/>
        <v>219.67430167301228</v>
      </c>
      <c r="M91">
        <f t="shared" ca="1" si="148"/>
        <v>214.53166265107163</v>
      </c>
      <c r="N91">
        <f t="shared" ca="1" si="149"/>
        <v>213.96924058899748</v>
      </c>
      <c r="O91">
        <f t="shared" ca="1" si="150"/>
        <v>216.59283896086814</v>
      </c>
      <c r="P91">
        <f t="shared" ca="1" si="151"/>
        <v>217.07761589224395</v>
      </c>
      <c r="Q91">
        <f t="shared" ca="1" si="152"/>
        <v>214.29376212983817</v>
      </c>
      <c r="R91">
        <f t="shared" ca="1" si="153"/>
        <v>211.49486802605765</v>
      </c>
      <c r="S91">
        <f t="shared" ca="1" si="154"/>
        <v>208.61545521354077</v>
      </c>
      <c r="T91">
        <f t="shared" ca="1" si="155"/>
        <v>209.28027320446915</v>
      </c>
      <c r="U91">
        <f t="shared" ca="1" si="156"/>
        <v>216.32398889113961</v>
      </c>
      <c r="V91">
        <f t="shared" ca="1" si="157"/>
        <v>210.66236631540966</v>
      </c>
      <c r="W91">
        <f t="shared" ca="1" si="158"/>
        <v>214.62170335107956</v>
      </c>
      <c r="X91">
        <f t="shared" ca="1" si="159"/>
        <v>212.00228421886231</v>
      </c>
      <c r="Y91">
        <f t="shared" ca="1" si="160"/>
        <v>211.44690027122104</v>
      </c>
      <c r="Z91">
        <f t="shared" ca="1" si="161"/>
        <v>207.98346109884235</v>
      </c>
      <c r="AA91">
        <f t="shared" ca="1" si="162"/>
        <v>206.84473038884127</v>
      </c>
      <c r="AB91">
        <f t="shared" ca="1" si="163"/>
        <v>212.07206536037057</v>
      </c>
      <c r="AC91">
        <f t="shared" ca="1" si="164"/>
        <v>211.07735445455367</v>
      </c>
      <c r="AD91">
        <f t="shared" ca="1" si="165"/>
        <v>210.38244121043385</v>
      </c>
      <c r="AE91">
        <f t="shared" ca="1" si="106"/>
        <v>211.3688316533638</v>
      </c>
      <c r="AF91">
        <f t="shared" ca="1" si="107"/>
        <v>206.70808157025661</v>
      </c>
      <c r="AG91">
        <f t="shared" ca="1" si="108"/>
        <v>212.75177488868314</v>
      </c>
      <c r="AH91">
        <f t="shared" ca="1" si="109"/>
        <v>210.92893719462398</v>
      </c>
      <c r="AI91">
        <f t="shared" ca="1" si="110"/>
        <v>207.99477049519601</v>
      </c>
      <c r="AJ91">
        <f t="shared" ca="1" si="111"/>
        <v>207.62146884611477</v>
      </c>
      <c r="AK91">
        <f t="shared" ca="1" si="112"/>
        <v>208.700929200513</v>
      </c>
      <c r="AL91">
        <f t="shared" ca="1" si="113"/>
        <v>210.48531366516099</v>
      </c>
      <c r="AM91">
        <f t="shared" ca="1" si="114"/>
        <v>212.88757850062933</v>
      </c>
      <c r="AN91">
        <f t="shared" ca="1" si="115"/>
        <v>216.21417703031673</v>
      </c>
      <c r="AO91">
        <f t="shared" ca="1" si="116"/>
        <v>219.46990118609531</v>
      </c>
      <c r="AP91">
        <f t="shared" ca="1" si="117"/>
        <v>222.11397293432768</v>
      </c>
      <c r="AQ91">
        <f t="shared" ca="1" si="118"/>
        <v>217.24069279832705</v>
      </c>
      <c r="AR91">
        <f t="shared" ca="1" si="119"/>
        <v>216.09250296310498</v>
      </c>
      <c r="AS91">
        <f t="shared" ca="1" si="120"/>
        <v>214.03383160711854</v>
      </c>
      <c r="AT91">
        <f t="shared" ca="1" si="121"/>
        <v>214.81198411774807</v>
      </c>
      <c r="AU91">
        <f t="shared" ca="1" si="122"/>
        <v>215.04846495314803</v>
      </c>
      <c r="AV91">
        <f t="shared" ca="1" si="123"/>
        <v>216.45945161594341</v>
      </c>
      <c r="AW91">
        <f t="shared" ca="1" si="124"/>
        <v>216.68242548607228</v>
      </c>
      <c r="AX91">
        <f t="shared" ca="1" si="125"/>
        <v>212.23055715536441</v>
      </c>
      <c r="AY91">
        <f t="shared" ca="1" si="126"/>
        <v>213.44985269927477</v>
      </c>
      <c r="AZ91">
        <f t="shared" ca="1" si="127"/>
        <v>214.15695764632432</v>
      </c>
      <c r="BA91">
        <f t="shared" ca="1" si="128"/>
        <v>207.27045417809919</v>
      </c>
      <c r="BB91">
        <f t="shared" ca="1" si="129"/>
        <v>201.92811434935746</v>
      </c>
      <c r="BC91">
        <f t="shared" ca="1" si="130"/>
        <v>204.36933846869252</v>
      </c>
      <c r="BD91">
        <f t="shared" ca="1" si="131"/>
        <v>204.9056008676244</v>
      </c>
      <c r="BE91">
        <f t="shared" ca="1" si="132"/>
        <v>203.49306648832723</v>
      </c>
      <c r="BF91">
        <f t="shared" ca="1" si="133"/>
        <v>202.99206537008547</v>
      </c>
      <c r="BG91">
        <f t="shared" ca="1" si="134"/>
        <v>205.59785427255409</v>
      </c>
      <c r="BH91">
        <f t="shared" ca="1" si="135"/>
        <v>201.53498523466806</v>
      </c>
      <c r="BI91">
        <f t="shared" ca="1" si="136"/>
        <v>203.68343399494213</v>
      </c>
      <c r="BJ91">
        <f t="shared" ca="1" si="137"/>
        <v>208.11602278986348</v>
      </c>
      <c r="BK91">
        <f t="shared" ca="1" si="138"/>
        <v>206.95260963298952</v>
      </c>
      <c r="BL91">
        <f t="shared" ca="1" si="139"/>
        <v>209.35525451654692</v>
      </c>
      <c r="BM91">
        <f t="shared" ca="1" si="140"/>
        <v>209.42244157012505</v>
      </c>
      <c r="BN91" s="22">
        <f t="shared" ca="1" si="103"/>
        <v>9.422441570125045</v>
      </c>
      <c r="BO91" s="22">
        <f t="shared" ca="1" si="104"/>
        <v>9.3266879198822821</v>
      </c>
    </row>
    <row r="92" spans="5:67" x14ac:dyDescent="0.35">
      <c r="E92">
        <f t="shared" si="105"/>
        <v>223.19</v>
      </c>
      <c r="F92">
        <f t="shared" ca="1" si="141"/>
        <v>224.85008864540305</v>
      </c>
      <c r="G92">
        <f t="shared" ca="1" si="142"/>
        <v>224.00626434066243</v>
      </c>
      <c r="H92">
        <f t="shared" ca="1" si="143"/>
        <v>227.92961148257666</v>
      </c>
      <c r="I92">
        <f t="shared" ca="1" si="144"/>
        <v>225.88521563808595</v>
      </c>
      <c r="J92">
        <f t="shared" ca="1" si="145"/>
        <v>227.52132916123014</v>
      </c>
      <c r="K92">
        <f t="shared" ca="1" si="146"/>
        <v>219.10638950910595</v>
      </c>
      <c r="L92">
        <f t="shared" ca="1" si="147"/>
        <v>217.83288257027863</v>
      </c>
      <c r="M92">
        <f t="shared" ca="1" si="148"/>
        <v>217.75048263452641</v>
      </c>
      <c r="N92">
        <f t="shared" ca="1" si="149"/>
        <v>222.22558632912154</v>
      </c>
      <c r="O92">
        <f t="shared" ca="1" si="150"/>
        <v>223.52610911086515</v>
      </c>
      <c r="P92">
        <f t="shared" ca="1" si="151"/>
        <v>222.39890722682622</v>
      </c>
      <c r="Q92">
        <f t="shared" ca="1" si="152"/>
        <v>221.14785346363252</v>
      </c>
      <c r="R92">
        <f t="shared" ca="1" si="153"/>
        <v>223.44105708501644</v>
      </c>
      <c r="S92">
        <f t="shared" ca="1" si="154"/>
        <v>228.25399609919515</v>
      </c>
      <c r="T92">
        <f t="shared" ca="1" si="155"/>
        <v>225.68149550678842</v>
      </c>
      <c r="U92">
        <f t="shared" ca="1" si="156"/>
        <v>222.93379433794405</v>
      </c>
      <c r="V92">
        <f t="shared" ca="1" si="157"/>
        <v>231.66206258911919</v>
      </c>
      <c r="W92">
        <f t="shared" ca="1" si="158"/>
        <v>228.05402400506026</v>
      </c>
      <c r="X92">
        <f t="shared" ca="1" si="159"/>
        <v>230.84068759646766</v>
      </c>
      <c r="Y92">
        <f t="shared" ca="1" si="160"/>
        <v>229.71231250549283</v>
      </c>
      <c r="Z92">
        <f t="shared" ca="1" si="161"/>
        <v>228.57714835235004</v>
      </c>
      <c r="AA92">
        <f t="shared" ca="1" si="162"/>
        <v>235.04066118123106</v>
      </c>
      <c r="AB92">
        <f t="shared" ca="1" si="163"/>
        <v>231.00046954072118</v>
      </c>
      <c r="AC92">
        <f t="shared" ca="1" si="164"/>
        <v>227.66538958313956</v>
      </c>
      <c r="AD92">
        <f t="shared" ca="1" si="165"/>
        <v>228.65903797711542</v>
      </c>
      <c r="AE92">
        <f t="shared" ca="1" si="106"/>
        <v>224.89549845532807</v>
      </c>
      <c r="AF92">
        <f t="shared" ca="1" si="107"/>
        <v>222.39669930917447</v>
      </c>
      <c r="AG92">
        <f t="shared" ca="1" si="108"/>
        <v>221.26076823417611</v>
      </c>
      <c r="AH92">
        <f t="shared" ca="1" si="109"/>
        <v>218.94262578623554</v>
      </c>
      <c r="AI92">
        <f t="shared" ca="1" si="110"/>
        <v>220.18280280286493</v>
      </c>
      <c r="AJ92">
        <f t="shared" ca="1" si="111"/>
        <v>217.63736772349873</v>
      </c>
      <c r="AK92">
        <f t="shared" ca="1" si="112"/>
        <v>214.40315984579922</v>
      </c>
      <c r="AL92">
        <f t="shared" ca="1" si="113"/>
        <v>219.72310629146082</v>
      </c>
      <c r="AM92">
        <f t="shared" ca="1" si="114"/>
        <v>220.08567571886863</v>
      </c>
      <c r="AN92">
        <f t="shared" ca="1" si="115"/>
        <v>217.19769921107027</v>
      </c>
      <c r="AO92">
        <f t="shared" ca="1" si="116"/>
        <v>214.73986768994322</v>
      </c>
      <c r="AP92">
        <f t="shared" ca="1" si="117"/>
        <v>216.71881239790366</v>
      </c>
      <c r="AQ92">
        <f t="shared" ca="1" si="118"/>
        <v>218.42474659590775</v>
      </c>
      <c r="AR92">
        <f t="shared" ca="1" si="119"/>
        <v>220.90836112042962</v>
      </c>
      <c r="AS92">
        <f t="shared" ca="1" si="120"/>
        <v>216.60911941087494</v>
      </c>
      <c r="AT92">
        <f t="shared" ca="1" si="121"/>
        <v>217.49169095974554</v>
      </c>
      <c r="AU92">
        <f t="shared" ca="1" si="122"/>
        <v>221.10362732455755</v>
      </c>
      <c r="AV92">
        <f t="shared" ca="1" si="123"/>
        <v>219.31158570504073</v>
      </c>
      <c r="AW92">
        <f t="shared" ca="1" si="124"/>
        <v>217.77412091695834</v>
      </c>
      <c r="AX92">
        <f t="shared" ca="1" si="125"/>
        <v>217.15650023775274</v>
      </c>
      <c r="AY92">
        <f t="shared" ca="1" si="126"/>
        <v>219.27640370319438</v>
      </c>
      <c r="AZ92">
        <f t="shared" ca="1" si="127"/>
        <v>217.20108040503769</v>
      </c>
      <c r="BA92">
        <f t="shared" ca="1" si="128"/>
        <v>214.10476718431667</v>
      </c>
      <c r="BB92">
        <f t="shared" ca="1" si="129"/>
        <v>215.33911281879799</v>
      </c>
      <c r="BC92">
        <f t="shared" ca="1" si="130"/>
        <v>216.67641542660337</v>
      </c>
      <c r="BD92">
        <f t="shared" ca="1" si="131"/>
        <v>216.61209598566606</v>
      </c>
      <c r="BE92">
        <f t="shared" ca="1" si="132"/>
        <v>216.85051153149581</v>
      </c>
      <c r="BF92">
        <f t="shared" ca="1" si="133"/>
        <v>216.93501568638615</v>
      </c>
      <c r="BG92">
        <f t="shared" ca="1" si="134"/>
        <v>215.47902039196515</v>
      </c>
      <c r="BH92">
        <f t="shared" ca="1" si="135"/>
        <v>222.5412867410414</v>
      </c>
      <c r="BI92">
        <f t="shared" ca="1" si="136"/>
        <v>220.97712314968931</v>
      </c>
      <c r="BJ92">
        <f t="shared" ca="1" si="137"/>
        <v>218.8901027771991</v>
      </c>
      <c r="BK92">
        <f t="shared" ca="1" si="138"/>
        <v>220.74639399152312</v>
      </c>
      <c r="BL92">
        <f t="shared" ca="1" si="139"/>
        <v>217.31304700077578</v>
      </c>
      <c r="BM92">
        <f t="shared" ca="1" si="140"/>
        <v>216.9805500899958</v>
      </c>
      <c r="BN92" s="22">
        <f t="shared" ca="1" si="103"/>
        <v>16.980550089995802</v>
      </c>
      <c r="BO92" s="22">
        <f t="shared" ca="1" si="104"/>
        <v>16.807988695781116</v>
      </c>
    </row>
    <row r="93" spans="5:67" x14ac:dyDescent="0.35">
      <c r="E93">
        <f t="shared" si="105"/>
        <v>223.19</v>
      </c>
      <c r="F93">
        <f t="shared" ca="1" si="141"/>
        <v>223.66354702536989</v>
      </c>
      <c r="G93">
        <f t="shared" ca="1" si="142"/>
        <v>220.50249371548821</v>
      </c>
      <c r="H93">
        <f t="shared" ca="1" si="143"/>
        <v>217.93609380455834</v>
      </c>
      <c r="I93">
        <f t="shared" ca="1" si="144"/>
        <v>215.96636938794285</v>
      </c>
      <c r="J93">
        <f t="shared" ca="1" si="145"/>
        <v>219.41722354141078</v>
      </c>
      <c r="K93">
        <f t="shared" ca="1" si="146"/>
        <v>222.91431435377604</v>
      </c>
      <c r="L93">
        <f t="shared" ca="1" si="147"/>
        <v>220.65792432846177</v>
      </c>
      <c r="M93">
        <f t="shared" ca="1" si="148"/>
        <v>226.01795181653412</v>
      </c>
      <c r="N93">
        <f t="shared" ca="1" si="149"/>
        <v>220.39785096906928</v>
      </c>
      <c r="O93">
        <f t="shared" ca="1" si="150"/>
        <v>218.83183807833805</v>
      </c>
      <c r="P93">
        <f t="shared" ca="1" si="151"/>
        <v>218.6927395868972</v>
      </c>
      <c r="Q93">
        <f t="shared" ca="1" si="152"/>
        <v>221.92463523479478</v>
      </c>
      <c r="R93">
        <f t="shared" ca="1" si="153"/>
        <v>219.94426813140461</v>
      </c>
      <c r="S93">
        <f t="shared" ca="1" si="154"/>
        <v>220.78300010328067</v>
      </c>
      <c r="T93">
        <f t="shared" ca="1" si="155"/>
        <v>219.23137983060246</v>
      </c>
      <c r="U93">
        <f t="shared" ca="1" si="156"/>
        <v>218.77735029021753</v>
      </c>
      <c r="V93">
        <f t="shared" ca="1" si="157"/>
        <v>221.52933782886225</v>
      </c>
      <c r="W93">
        <f t="shared" ca="1" si="158"/>
        <v>223.30490964116925</v>
      </c>
      <c r="X93">
        <f t="shared" ca="1" si="159"/>
        <v>223.20323429545599</v>
      </c>
      <c r="Y93">
        <f t="shared" ca="1" si="160"/>
        <v>221.43004371109515</v>
      </c>
      <c r="Z93">
        <f t="shared" ca="1" si="161"/>
        <v>225.47105068040713</v>
      </c>
      <c r="AA93">
        <f t="shared" ca="1" si="162"/>
        <v>229.56851013402479</v>
      </c>
      <c r="AB93">
        <f t="shared" ca="1" si="163"/>
        <v>226.71168652410148</v>
      </c>
      <c r="AC93">
        <f t="shared" ca="1" si="164"/>
        <v>228.35424612081502</v>
      </c>
      <c r="AD93">
        <f t="shared" ca="1" si="165"/>
        <v>223.51229345165359</v>
      </c>
      <c r="AE93">
        <f t="shared" ca="1" si="106"/>
        <v>222.38762252930925</v>
      </c>
      <c r="AF93">
        <f t="shared" ca="1" si="107"/>
        <v>219.79677137452214</v>
      </c>
      <c r="AG93">
        <f t="shared" ca="1" si="108"/>
        <v>227.20845495182405</v>
      </c>
      <c r="AH93">
        <f t="shared" ca="1" si="109"/>
        <v>233.96040151943598</v>
      </c>
      <c r="AI93">
        <f t="shared" ca="1" si="110"/>
        <v>231.54514255789132</v>
      </c>
      <c r="AJ93">
        <f t="shared" ca="1" si="111"/>
        <v>232.4601942503509</v>
      </c>
      <c r="AK93">
        <f t="shared" ca="1" si="112"/>
        <v>235.39459860525417</v>
      </c>
      <c r="AL93">
        <f t="shared" ca="1" si="113"/>
        <v>231.81625990632389</v>
      </c>
      <c r="AM93">
        <f t="shared" ca="1" si="114"/>
        <v>230.50593580137138</v>
      </c>
      <c r="AN93">
        <f t="shared" ca="1" si="115"/>
        <v>227.11642803917499</v>
      </c>
      <c r="AO93">
        <f t="shared" ca="1" si="116"/>
        <v>223.76567994768666</v>
      </c>
      <c r="AP93">
        <f t="shared" ca="1" si="117"/>
        <v>226.59052926773504</v>
      </c>
      <c r="AQ93">
        <f t="shared" ca="1" si="118"/>
        <v>229.32030253114493</v>
      </c>
      <c r="AR93">
        <f t="shared" ca="1" si="119"/>
        <v>224.01780635715008</v>
      </c>
      <c r="AS93">
        <f t="shared" ca="1" si="120"/>
        <v>220.63016467940093</v>
      </c>
      <c r="AT93">
        <f t="shared" ca="1" si="121"/>
        <v>218.15603413797569</v>
      </c>
      <c r="AU93">
        <f t="shared" ca="1" si="122"/>
        <v>218.25027461918</v>
      </c>
      <c r="AV93">
        <f t="shared" ca="1" si="123"/>
        <v>215.60923492528491</v>
      </c>
      <c r="AW93">
        <f t="shared" ca="1" si="124"/>
        <v>218.08139490503643</v>
      </c>
      <c r="AX93">
        <f t="shared" ca="1" si="125"/>
        <v>212.76509947019727</v>
      </c>
      <c r="AY93">
        <f t="shared" ca="1" si="126"/>
        <v>217.45225784511095</v>
      </c>
      <c r="AZ93">
        <f t="shared" ca="1" si="127"/>
        <v>216.74010726637044</v>
      </c>
      <c r="BA93">
        <f t="shared" ca="1" si="128"/>
        <v>218.96335707282833</v>
      </c>
      <c r="BB93">
        <f t="shared" ca="1" si="129"/>
        <v>218.07736338050057</v>
      </c>
      <c r="BC93">
        <f t="shared" ca="1" si="130"/>
        <v>221.10165942534456</v>
      </c>
      <c r="BD93">
        <f t="shared" ca="1" si="131"/>
        <v>219.89314528589807</v>
      </c>
      <c r="BE93">
        <f t="shared" ca="1" si="132"/>
        <v>223.85810680795942</v>
      </c>
      <c r="BF93">
        <f t="shared" ca="1" si="133"/>
        <v>218.65699865894791</v>
      </c>
      <c r="BG93">
        <f t="shared" ca="1" si="134"/>
        <v>216.35580037696792</v>
      </c>
      <c r="BH93">
        <f t="shared" ca="1" si="135"/>
        <v>216.6769037466189</v>
      </c>
      <c r="BI93">
        <f t="shared" ca="1" si="136"/>
        <v>216.26607351030947</v>
      </c>
      <c r="BJ93">
        <f t="shared" ca="1" si="137"/>
        <v>220.11024652134375</v>
      </c>
      <c r="BK93">
        <f t="shared" ca="1" si="138"/>
        <v>219.33119007024155</v>
      </c>
      <c r="BL93">
        <f t="shared" ca="1" si="139"/>
        <v>215.77432019535109</v>
      </c>
      <c r="BM93">
        <f t="shared" ca="1" si="140"/>
        <v>215.74798550179537</v>
      </c>
      <c r="BN93" s="22">
        <f t="shared" ca="1" si="103"/>
        <v>15.74798550179537</v>
      </c>
      <c r="BO93" s="22">
        <f t="shared" ca="1" si="104"/>
        <v>15.58794979506856</v>
      </c>
    </row>
    <row r="94" spans="5:67" x14ac:dyDescent="0.35">
      <c r="E94">
        <f t="shared" si="105"/>
        <v>223.19</v>
      </c>
      <c r="F94">
        <f t="shared" ca="1" si="141"/>
        <v>222.9302491550535</v>
      </c>
      <c r="G94">
        <f t="shared" ca="1" si="142"/>
        <v>221.03764519318611</v>
      </c>
      <c r="H94">
        <f t="shared" ca="1" si="143"/>
        <v>223.56831683932543</v>
      </c>
      <c r="I94">
        <f t="shared" ca="1" si="144"/>
        <v>220.27259442437645</v>
      </c>
      <c r="J94">
        <f t="shared" ca="1" si="145"/>
        <v>220.54259160865737</v>
      </c>
      <c r="K94">
        <f t="shared" ca="1" si="146"/>
        <v>218.69377731978145</v>
      </c>
      <c r="L94">
        <f t="shared" ca="1" si="147"/>
        <v>219.53441324821947</v>
      </c>
      <c r="M94">
        <f t="shared" ca="1" si="148"/>
        <v>214.97648622530673</v>
      </c>
      <c r="N94">
        <f t="shared" ca="1" si="149"/>
        <v>214.31931370755308</v>
      </c>
      <c r="O94">
        <f t="shared" ca="1" si="150"/>
        <v>215.67371302381986</v>
      </c>
      <c r="P94">
        <f t="shared" ca="1" si="151"/>
        <v>215.96644196814034</v>
      </c>
      <c r="Q94">
        <f t="shared" ca="1" si="152"/>
        <v>214.72629447587471</v>
      </c>
      <c r="R94">
        <f t="shared" ca="1" si="153"/>
        <v>209.37822811587358</v>
      </c>
      <c r="S94">
        <f t="shared" ca="1" si="154"/>
        <v>209.98537757531892</v>
      </c>
      <c r="T94">
        <f t="shared" ca="1" si="155"/>
        <v>209.96509186082241</v>
      </c>
      <c r="U94">
        <f t="shared" ca="1" si="156"/>
        <v>208.50598119475427</v>
      </c>
      <c r="V94">
        <f t="shared" ca="1" si="157"/>
        <v>212.58042644553188</v>
      </c>
      <c r="W94">
        <f t="shared" ca="1" si="158"/>
        <v>214.75519458884401</v>
      </c>
      <c r="X94">
        <f t="shared" ca="1" si="159"/>
        <v>215.25280004140174</v>
      </c>
      <c r="Y94">
        <f t="shared" ca="1" si="160"/>
        <v>213.63286132415831</v>
      </c>
      <c r="Z94">
        <f t="shared" ca="1" si="161"/>
        <v>210.74924354679686</v>
      </c>
      <c r="AA94">
        <f t="shared" ca="1" si="162"/>
        <v>208.32119267712164</v>
      </c>
      <c r="AB94">
        <f t="shared" ca="1" si="163"/>
        <v>211.22416047852749</v>
      </c>
      <c r="AC94">
        <f t="shared" ca="1" si="164"/>
        <v>213.2107068982194</v>
      </c>
      <c r="AD94">
        <f t="shared" ca="1" si="165"/>
        <v>212.30476419602815</v>
      </c>
      <c r="AE94">
        <f t="shared" ca="1" si="106"/>
        <v>209.22574481998501</v>
      </c>
      <c r="AF94">
        <f t="shared" ca="1" si="107"/>
        <v>209.7945877057702</v>
      </c>
      <c r="AG94">
        <f t="shared" ca="1" si="108"/>
        <v>211.0157121169695</v>
      </c>
      <c r="AH94">
        <f t="shared" ca="1" si="109"/>
        <v>207.49538092439349</v>
      </c>
      <c r="AI94">
        <f t="shared" ca="1" si="110"/>
        <v>202.80403185194223</v>
      </c>
      <c r="AJ94">
        <f t="shared" ca="1" si="111"/>
        <v>201.35562285669502</v>
      </c>
      <c r="AK94">
        <f t="shared" ca="1" si="112"/>
        <v>192.20927796770803</v>
      </c>
      <c r="AL94">
        <f t="shared" ca="1" si="113"/>
        <v>186.22704492963874</v>
      </c>
      <c r="AM94">
        <f t="shared" ca="1" si="114"/>
        <v>185.83461581459562</v>
      </c>
      <c r="AN94">
        <f t="shared" ca="1" si="115"/>
        <v>187.85402456804769</v>
      </c>
      <c r="AO94">
        <f t="shared" ca="1" si="116"/>
        <v>189.01386105943246</v>
      </c>
      <c r="AP94">
        <f t="shared" ca="1" si="117"/>
        <v>192.96727824777076</v>
      </c>
      <c r="AQ94">
        <f t="shared" ca="1" si="118"/>
        <v>190.76716111608602</v>
      </c>
      <c r="AR94">
        <f t="shared" ca="1" si="119"/>
        <v>195.5156041743171</v>
      </c>
      <c r="AS94">
        <f t="shared" ca="1" si="120"/>
        <v>195.49604322204584</v>
      </c>
      <c r="AT94">
        <f t="shared" ca="1" si="121"/>
        <v>193.33543824376764</v>
      </c>
      <c r="AU94">
        <f t="shared" ca="1" si="122"/>
        <v>192.8259988588222</v>
      </c>
      <c r="AV94">
        <f t="shared" ca="1" si="123"/>
        <v>194.06628156436375</v>
      </c>
      <c r="AW94">
        <f t="shared" ca="1" si="124"/>
        <v>193.01816942284421</v>
      </c>
      <c r="AX94">
        <f t="shared" ca="1" si="125"/>
        <v>191.45364022224163</v>
      </c>
      <c r="AY94">
        <f t="shared" ca="1" si="126"/>
        <v>190.4481040533222</v>
      </c>
      <c r="AZ94">
        <f t="shared" ca="1" si="127"/>
        <v>187.65711000754735</v>
      </c>
      <c r="BA94">
        <f t="shared" ca="1" si="128"/>
        <v>185.8992967408328</v>
      </c>
      <c r="BB94">
        <f t="shared" ca="1" si="129"/>
        <v>186.01698557226487</v>
      </c>
      <c r="BC94">
        <f t="shared" ca="1" si="130"/>
        <v>182.55219558740094</v>
      </c>
      <c r="BD94">
        <f t="shared" ca="1" si="131"/>
        <v>179.48045623293584</v>
      </c>
      <c r="BE94">
        <f t="shared" ca="1" si="132"/>
        <v>181.45897255107755</v>
      </c>
      <c r="BF94">
        <f t="shared" ca="1" si="133"/>
        <v>185.33347525744048</v>
      </c>
      <c r="BG94">
        <f t="shared" ca="1" si="134"/>
        <v>187.60833484748187</v>
      </c>
      <c r="BH94">
        <f t="shared" ca="1" si="135"/>
        <v>190.61580237436988</v>
      </c>
      <c r="BI94">
        <f t="shared" ca="1" si="136"/>
        <v>191.35371431184103</v>
      </c>
      <c r="BJ94">
        <f t="shared" ca="1" si="137"/>
        <v>195.27512246490346</v>
      </c>
      <c r="BK94">
        <f t="shared" ca="1" si="138"/>
        <v>192.21460368933262</v>
      </c>
      <c r="BL94">
        <f t="shared" ca="1" si="139"/>
        <v>192.17678153716238</v>
      </c>
      <c r="BM94">
        <f t="shared" ca="1" si="140"/>
        <v>190.81403084834707</v>
      </c>
      <c r="BN94" s="22">
        <f t="shared" ca="1" si="103"/>
        <v>0</v>
      </c>
      <c r="BO94" s="22">
        <f t="shared" ca="1" si="104"/>
        <v>0</v>
      </c>
    </row>
    <row r="95" spans="5:67" x14ac:dyDescent="0.35">
      <c r="E95">
        <f t="shared" si="105"/>
        <v>223.19</v>
      </c>
      <c r="F95">
        <f t="shared" ca="1" si="141"/>
        <v>220.85553117813217</v>
      </c>
      <c r="G95">
        <f t="shared" ca="1" si="142"/>
        <v>217.48091614998691</v>
      </c>
      <c r="H95">
        <f t="shared" ca="1" si="143"/>
        <v>221.91384360027627</v>
      </c>
      <c r="I95">
        <f t="shared" ca="1" si="144"/>
        <v>222.25720391848714</v>
      </c>
      <c r="J95">
        <f t="shared" ca="1" si="145"/>
        <v>222.2049201665674</v>
      </c>
      <c r="K95">
        <f t="shared" ca="1" si="146"/>
        <v>219.10952343927124</v>
      </c>
      <c r="L95">
        <f t="shared" ca="1" si="147"/>
        <v>219.59408094056758</v>
      </c>
      <c r="M95">
        <f t="shared" ca="1" si="148"/>
        <v>219.47965906536473</v>
      </c>
      <c r="N95">
        <f t="shared" ca="1" si="149"/>
        <v>219.86735275023028</v>
      </c>
      <c r="O95">
        <f t="shared" ca="1" si="150"/>
        <v>219.03593292321719</v>
      </c>
      <c r="P95">
        <f t="shared" ca="1" si="151"/>
        <v>217.65388695806683</v>
      </c>
      <c r="Q95">
        <f t="shared" ca="1" si="152"/>
        <v>216.15559512274791</v>
      </c>
      <c r="R95">
        <f t="shared" ca="1" si="153"/>
        <v>210.83236844270675</v>
      </c>
      <c r="S95">
        <f t="shared" ca="1" si="154"/>
        <v>209.61591862915577</v>
      </c>
      <c r="T95">
        <f t="shared" ca="1" si="155"/>
        <v>211.30141794802273</v>
      </c>
      <c r="U95">
        <f t="shared" ca="1" si="156"/>
        <v>211.97228622400954</v>
      </c>
      <c r="V95">
        <f t="shared" ca="1" si="157"/>
        <v>219.01813529381209</v>
      </c>
      <c r="W95">
        <f t="shared" ca="1" si="158"/>
        <v>223.17867304218609</v>
      </c>
      <c r="X95">
        <f t="shared" ca="1" si="159"/>
        <v>222.70278734845891</v>
      </c>
      <c r="Y95">
        <f t="shared" ca="1" si="160"/>
        <v>223.37267789070924</v>
      </c>
      <c r="Z95">
        <f t="shared" ca="1" si="161"/>
        <v>229.29488313245477</v>
      </c>
      <c r="AA95">
        <f t="shared" ca="1" si="162"/>
        <v>232.43126914964918</v>
      </c>
      <c r="AB95">
        <f t="shared" ca="1" si="163"/>
        <v>231.21426406907048</v>
      </c>
      <c r="AC95">
        <f t="shared" ca="1" si="164"/>
        <v>235.00933461745197</v>
      </c>
      <c r="AD95">
        <f t="shared" ca="1" si="165"/>
        <v>236.21580481396751</v>
      </c>
      <c r="AE95">
        <f t="shared" ca="1" si="106"/>
        <v>231.11797452543126</v>
      </c>
      <c r="AF95">
        <f t="shared" ca="1" si="107"/>
        <v>230.00367629151387</v>
      </c>
      <c r="AG95">
        <f t="shared" ca="1" si="108"/>
        <v>227.65900189461797</v>
      </c>
      <c r="AH95">
        <f t="shared" ca="1" si="109"/>
        <v>227.75349990567807</v>
      </c>
      <c r="AI95">
        <f t="shared" ca="1" si="110"/>
        <v>227.24902202706326</v>
      </c>
      <c r="AJ95">
        <f t="shared" ca="1" si="111"/>
        <v>225.92416149845189</v>
      </c>
      <c r="AK95">
        <f t="shared" ca="1" si="112"/>
        <v>222.06960661145584</v>
      </c>
      <c r="AL95">
        <f t="shared" ca="1" si="113"/>
        <v>220.84912645547831</v>
      </c>
      <c r="AM95">
        <f t="shared" ca="1" si="114"/>
        <v>222.47912421648255</v>
      </c>
      <c r="AN95">
        <f t="shared" ca="1" si="115"/>
        <v>229.84886034809907</v>
      </c>
      <c r="AO95">
        <f t="shared" ca="1" si="116"/>
        <v>236.96186656837236</v>
      </c>
      <c r="AP95">
        <f t="shared" ca="1" si="117"/>
        <v>236.59487718525762</v>
      </c>
      <c r="AQ95">
        <f t="shared" ca="1" si="118"/>
        <v>234.35489342735829</v>
      </c>
      <c r="AR95">
        <f t="shared" ca="1" si="119"/>
        <v>238.55944315344911</v>
      </c>
      <c r="AS95">
        <f t="shared" ca="1" si="120"/>
        <v>234.60281466199874</v>
      </c>
      <c r="AT95">
        <f t="shared" ca="1" si="121"/>
        <v>233.72153975771434</v>
      </c>
      <c r="AU95">
        <f t="shared" ca="1" si="122"/>
        <v>233.83829164446988</v>
      </c>
      <c r="AV95">
        <f t="shared" ca="1" si="123"/>
        <v>237.38222315349515</v>
      </c>
      <c r="AW95">
        <f t="shared" ca="1" si="124"/>
        <v>236.00689969564729</v>
      </c>
      <c r="AX95">
        <f t="shared" ca="1" si="125"/>
        <v>236.1997095921086</v>
      </c>
      <c r="AY95">
        <f t="shared" ca="1" si="126"/>
        <v>235.92707916541568</v>
      </c>
      <c r="AZ95">
        <f t="shared" ca="1" si="127"/>
        <v>235.82688434758046</v>
      </c>
      <c r="BA95">
        <f t="shared" ca="1" si="128"/>
        <v>233.5935985539362</v>
      </c>
      <c r="BB95">
        <f t="shared" ca="1" si="129"/>
        <v>233.69833897155135</v>
      </c>
      <c r="BC95">
        <f t="shared" ca="1" si="130"/>
        <v>240.54209786009602</v>
      </c>
      <c r="BD95">
        <f t="shared" ca="1" si="131"/>
        <v>240.76165571736024</v>
      </c>
      <c r="BE95">
        <f t="shared" ca="1" si="132"/>
        <v>243.78698444584674</v>
      </c>
      <c r="BF95">
        <f t="shared" ca="1" si="133"/>
        <v>249.8590413954667</v>
      </c>
      <c r="BG95">
        <f t="shared" ca="1" si="134"/>
        <v>248.45266518671599</v>
      </c>
      <c r="BH95">
        <f t="shared" ca="1" si="135"/>
        <v>253.12918390277409</v>
      </c>
      <c r="BI95">
        <f t="shared" ca="1" si="136"/>
        <v>257.80252106839487</v>
      </c>
      <c r="BJ95">
        <f t="shared" ca="1" si="137"/>
        <v>258.72290447663352</v>
      </c>
      <c r="BK95">
        <f t="shared" ca="1" si="138"/>
        <v>254.61856036618735</v>
      </c>
      <c r="BL95">
        <f t="shared" ca="1" si="139"/>
        <v>257.91949891489116</v>
      </c>
      <c r="BM95">
        <f t="shared" ca="1" si="140"/>
        <v>258.51459005148115</v>
      </c>
      <c r="BN95" s="22">
        <f t="shared" ca="1" si="103"/>
        <v>58.51459005148115</v>
      </c>
      <c r="BO95" s="22">
        <f t="shared" ca="1" si="104"/>
        <v>57.919947405178824</v>
      </c>
    </row>
    <row r="96" spans="5:67" x14ac:dyDescent="0.35">
      <c r="E96">
        <f t="shared" si="105"/>
        <v>223.19</v>
      </c>
      <c r="F96">
        <f t="shared" ca="1" si="141"/>
        <v>225.26706530838774</v>
      </c>
      <c r="G96">
        <f t="shared" ca="1" si="142"/>
        <v>225.70168392145976</v>
      </c>
      <c r="H96">
        <f t="shared" ca="1" si="143"/>
        <v>228.93728786418822</v>
      </c>
      <c r="I96">
        <f t="shared" ca="1" si="144"/>
        <v>230.93888805202241</v>
      </c>
      <c r="J96">
        <f t="shared" ca="1" si="145"/>
        <v>236.67845510734497</v>
      </c>
      <c r="K96">
        <f t="shared" ca="1" si="146"/>
        <v>235.71084386432247</v>
      </c>
      <c r="L96">
        <f t="shared" ca="1" si="147"/>
        <v>240.40285513238567</v>
      </c>
      <c r="M96">
        <f t="shared" ca="1" si="148"/>
        <v>236.82569843490231</v>
      </c>
      <c r="N96">
        <f t="shared" ca="1" si="149"/>
        <v>243.53506260176042</v>
      </c>
      <c r="O96">
        <f t="shared" ca="1" si="150"/>
        <v>237.69052816377427</v>
      </c>
      <c r="P96">
        <f t="shared" ca="1" si="151"/>
        <v>235.05828063417979</v>
      </c>
      <c r="Q96">
        <f t="shared" ca="1" si="152"/>
        <v>232.11020759241009</v>
      </c>
      <c r="R96">
        <f t="shared" ca="1" si="153"/>
        <v>227.44610987649762</v>
      </c>
      <c r="S96">
        <f t="shared" ca="1" si="154"/>
        <v>223.3772669369225</v>
      </c>
      <c r="T96">
        <f t="shared" ca="1" si="155"/>
        <v>226.28811418227522</v>
      </c>
      <c r="U96">
        <f t="shared" ca="1" si="156"/>
        <v>225.9930401867712</v>
      </c>
      <c r="V96">
        <f t="shared" ca="1" si="157"/>
        <v>227.38988193133824</v>
      </c>
      <c r="W96">
        <f t="shared" ca="1" si="158"/>
        <v>230.47630808879873</v>
      </c>
      <c r="X96">
        <f t="shared" ca="1" si="159"/>
        <v>230.98591457393763</v>
      </c>
      <c r="Y96">
        <f t="shared" ca="1" si="160"/>
        <v>240.73268938275254</v>
      </c>
      <c r="Z96">
        <f t="shared" ca="1" si="161"/>
        <v>244.91991528876864</v>
      </c>
      <c r="AA96">
        <f t="shared" ca="1" si="162"/>
        <v>241.9680850205356</v>
      </c>
      <c r="AB96">
        <f t="shared" ca="1" si="163"/>
        <v>242.26729067198355</v>
      </c>
      <c r="AC96">
        <f t="shared" ca="1" si="164"/>
        <v>245.49507073717444</v>
      </c>
      <c r="AD96">
        <f t="shared" ca="1" si="165"/>
        <v>244.9134536511348</v>
      </c>
      <c r="AE96">
        <f t="shared" ca="1" si="106"/>
        <v>250.59490186179187</v>
      </c>
      <c r="AF96">
        <f t="shared" ca="1" si="107"/>
        <v>251.1572089189419</v>
      </c>
      <c r="AG96">
        <f t="shared" ca="1" si="108"/>
        <v>257.43966523171264</v>
      </c>
      <c r="AH96">
        <f t="shared" ca="1" si="109"/>
        <v>261.0378705521282</v>
      </c>
      <c r="AI96">
        <f t="shared" ca="1" si="110"/>
        <v>262.33702961173663</v>
      </c>
      <c r="AJ96">
        <f t="shared" ca="1" si="111"/>
        <v>264.86924402925945</v>
      </c>
      <c r="AK96">
        <f t="shared" ca="1" si="112"/>
        <v>259.96400757130851</v>
      </c>
      <c r="AL96">
        <f t="shared" ca="1" si="113"/>
        <v>255.31832999203164</v>
      </c>
      <c r="AM96">
        <f t="shared" ca="1" si="114"/>
        <v>249.97988015818331</v>
      </c>
      <c r="AN96">
        <f t="shared" ca="1" si="115"/>
        <v>253.714840906646</v>
      </c>
      <c r="AO96">
        <f t="shared" ca="1" si="116"/>
        <v>253.55971705356146</v>
      </c>
      <c r="AP96">
        <f t="shared" ca="1" si="117"/>
        <v>250.94957165437896</v>
      </c>
      <c r="AQ96">
        <f t="shared" ca="1" si="118"/>
        <v>243.95550382075706</v>
      </c>
      <c r="AR96">
        <f t="shared" ca="1" si="119"/>
        <v>246.06560874755232</v>
      </c>
      <c r="AS96">
        <f t="shared" ca="1" si="120"/>
        <v>238.41220529039245</v>
      </c>
      <c r="AT96">
        <f t="shared" ca="1" si="121"/>
        <v>244.10188797649295</v>
      </c>
      <c r="AU96">
        <f t="shared" ca="1" si="122"/>
        <v>248.36979130969081</v>
      </c>
      <c r="AV96">
        <f t="shared" ca="1" si="123"/>
        <v>250.39010958733945</v>
      </c>
      <c r="AW96">
        <f t="shared" ca="1" si="124"/>
        <v>256.18808328049386</v>
      </c>
      <c r="AX96">
        <f t="shared" ca="1" si="125"/>
        <v>254.27557645955704</v>
      </c>
      <c r="AY96">
        <f t="shared" ca="1" si="126"/>
        <v>251.17737340484186</v>
      </c>
      <c r="AZ96">
        <f t="shared" ca="1" si="127"/>
        <v>251.49455659478696</v>
      </c>
      <c r="BA96">
        <f t="shared" ca="1" si="128"/>
        <v>249.5973033371468</v>
      </c>
      <c r="BB96">
        <f t="shared" ca="1" si="129"/>
        <v>256.80096858379187</v>
      </c>
      <c r="BC96">
        <f t="shared" ca="1" si="130"/>
        <v>251.8687104005997</v>
      </c>
      <c r="BD96">
        <f t="shared" ca="1" si="131"/>
        <v>251.77844545946922</v>
      </c>
      <c r="BE96">
        <f t="shared" ca="1" si="132"/>
        <v>256.16957758949519</v>
      </c>
      <c r="BF96">
        <f t="shared" ca="1" si="133"/>
        <v>261.32333310265165</v>
      </c>
      <c r="BG96">
        <f t="shared" ca="1" si="134"/>
        <v>263.04887855472384</v>
      </c>
      <c r="BH96">
        <f t="shared" ca="1" si="135"/>
        <v>268.00439323414196</v>
      </c>
      <c r="BI96">
        <f t="shared" ca="1" si="136"/>
        <v>268.41272958439146</v>
      </c>
      <c r="BJ96">
        <f t="shared" ca="1" si="137"/>
        <v>263.33087778769192</v>
      </c>
      <c r="BK96">
        <f t="shared" ca="1" si="138"/>
        <v>263.66305070881947</v>
      </c>
      <c r="BL96">
        <f t="shared" ca="1" si="139"/>
        <v>267.25959559028638</v>
      </c>
      <c r="BM96">
        <f t="shared" ca="1" si="140"/>
        <v>262.46999855021733</v>
      </c>
      <c r="BN96" s="22">
        <f t="shared" ca="1" si="103"/>
        <v>62.469998550217326</v>
      </c>
      <c r="BO96" s="22">
        <f t="shared" ca="1" si="104"/>
        <v>61.83515986776699</v>
      </c>
    </row>
    <row r="97" spans="5:67" x14ac:dyDescent="0.35">
      <c r="E97">
        <f t="shared" si="105"/>
        <v>223.19</v>
      </c>
      <c r="F97">
        <f t="shared" ca="1" si="141"/>
        <v>229.37639082192001</v>
      </c>
      <c r="G97">
        <f t="shared" ca="1" si="142"/>
        <v>231.8865394046959</v>
      </c>
      <c r="H97">
        <f t="shared" ca="1" si="143"/>
        <v>230.83369674997763</v>
      </c>
      <c r="I97">
        <f t="shared" ca="1" si="144"/>
        <v>225.87560054962131</v>
      </c>
      <c r="J97">
        <f t="shared" ca="1" si="145"/>
        <v>226.64671696423596</v>
      </c>
      <c r="K97">
        <f t="shared" ca="1" si="146"/>
        <v>229.46120769501505</v>
      </c>
      <c r="L97">
        <f t="shared" ca="1" si="147"/>
        <v>232.98871231539096</v>
      </c>
      <c r="M97">
        <f t="shared" ca="1" si="148"/>
        <v>230.21194306130616</v>
      </c>
      <c r="N97">
        <f t="shared" ca="1" si="149"/>
        <v>229.24992582517021</v>
      </c>
      <c r="O97">
        <f t="shared" ca="1" si="150"/>
        <v>222.73307661189352</v>
      </c>
      <c r="P97">
        <f t="shared" ca="1" si="151"/>
        <v>221.75051964887331</v>
      </c>
      <c r="Q97">
        <f t="shared" ca="1" si="152"/>
        <v>226.03939216390597</v>
      </c>
      <c r="R97">
        <f t="shared" ca="1" si="153"/>
        <v>230.63157412698254</v>
      </c>
      <c r="S97">
        <f t="shared" ca="1" si="154"/>
        <v>228.63314621511748</v>
      </c>
      <c r="T97">
        <f t="shared" ca="1" si="155"/>
        <v>224.07543675370792</v>
      </c>
      <c r="U97">
        <f t="shared" ca="1" si="156"/>
        <v>223.39867104543652</v>
      </c>
      <c r="V97">
        <f t="shared" ca="1" si="157"/>
        <v>221.97858639439048</v>
      </c>
      <c r="W97">
        <f t="shared" ca="1" si="158"/>
        <v>224.06371855339233</v>
      </c>
      <c r="X97">
        <f t="shared" ca="1" si="159"/>
        <v>222.33181756208128</v>
      </c>
      <c r="Y97">
        <f t="shared" ca="1" si="160"/>
        <v>220.92757181303085</v>
      </c>
      <c r="Z97">
        <f t="shared" ca="1" si="161"/>
        <v>218.32561240839829</v>
      </c>
      <c r="AA97">
        <f t="shared" ca="1" si="162"/>
        <v>220.27173634202822</v>
      </c>
      <c r="AB97">
        <f t="shared" ca="1" si="163"/>
        <v>223.14407171273439</v>
      </c>
      <c r="AC97">
        <f t="shared" ca="1" si="164"/>
        <v>231.03050790513771</v>
      </c>
      <c r="AD97">
        <f t="shared" ca="1" si="165"/>
        <v>223.86510121682718</v>
      </c>
      <c r="AE97">
        <f t="shared" ca="1" si="106"/>
        <v>224.45328357978482</v>
      </c>
      <c r="AF97">
        <f t="shared" ca="1" si="107"/>
        <v>221.39627077692941</v>
      </c>
      <c r="AG97">
        <f t="shared" ca="1" si="108"/>
        <v>220.01745417569163</v>
      </c>
      <c r="AH97">
        <f t="shared" ca="1" si="109"/>
        <v>217.30776087856583</v>
      </c>
      <c r="AI97">
        <f t="shared" ca="1" si="110"/>
        <v>220.0791508345884</v>
      </c>
      <c r="AJ97">
        <f t="shared" ca="1" si="111"/>
        <v>225.78227052993972</v>
      </c>
      <c r="AK97">
        <f t="shared" ca="1" si="112"/>
        <v>228.54969771230444</v>
      </c>
      <c r="AL97">
        <f t="shared" ca="1" si="113"/>
        <v>228.71408804571954</v>
      </c>
      <c r="AM97">
        <f t="shared" ca="1" si="114"/>
        <v>232.90469339176576</v>
      </c>
      <c r="AN97">
        <f t="shared" ca="1" si="115"/>
        <v>232.16194177816988</v>
      </c>
      <c r="AO97">
        <f t="shared" ca="1" si="116"/>
        <v>235.27881879594278</v>
      </c>
      <c r="AP97">
        <f t="shared" ca="1" si="117"/>
        <v>234.80638614867985</v>
      </c>
      <c r="AQ97">
        <f t="shared" ca="1" si="118"/>
        <v>235.12433673814624</v>
      </c>
      <c r="AR97">
        <f t="shared" ca="1" si="119"/>
        <v>228.86460529514511</v>
      </c>
      <c r="AS97">
        <f t="shared" ca="1" si="120"/>
        <v>230.13343685249973</v>
      </c>
      <c r="AT97">
        <f t="shared" ca="1" si="121"/>
        <v>237.49895582020537</v>
      </c>
      <c r="AU97">
        <f t="shared" ca="1" si="122"/>
        <v>241.65326958752962</v>
      </c>
      <c r="AV97">
        <f t="shared" ca="1" si="123"/>
        <v>238.37273804424896</v>
      </c>
      <c r="AW97">
        <f t="shared" ca="1" si="124"/>
        <v>237.41140786097958</v>
      </c>
      <c r="AX97">
        <f t="shared" ca="1" si="125"/>
        <v>234.98356184260976</v>
      </c>
      <c r="AY97">
        <f t="shared" ca="1" si="126"/>
        <v>232.1365998762235</v>
      </c>
      <c r="AZ97">
        <f t="shared" ca="1" si="127"/>
        <v>231.46602489037036</v>
      </c>
      <c r="BA97">
        <f t="shared" ca="1" si="128"/>
        <v>229.77181634769192</v>
      </c>
      <c r="BB97">
        <f t="shared" ca="1" si="129"/>
        <v>234.26443410847762</v>
      </c>
      <c r="BC97">
        <f t="shared" ca="1" si="130"/>
        <v>235.11778323548421</v>
      </c>
      <c r="BD97">
        <f t="shared" ca="1" si="131"/>
        <v>232.20036894816079</v>
      </c>
      <c r="BE97">
        <f t="shared" ca="1" si="132"/>
        <v>227.6995404786112</v>
      </c>
      <c r="BF97">
        <f t="shared" ca="1" si="133"/>
        <v>225.25855743559387</v>
      </c>
      <c r="BG97">
        <f t="shared" ca="1" si="134"/>
        <v>230.98841922597222</v>
      </c>
      <c r="BH97">
        <f t="shared" ca="1" si="135"/>
        <v>228.59568131616371</v>
      </c>
      <c r="BI97">
        <f t="shared" ca="1" si="136"/>
        <v>226.14530932340216</v>
      </c>
      <c r="BJ97">
        <f t="shared" ca="1" si="137"/>
        <v>225.95290277846044</v>
      </c>
      <c r="BK97">
        <f t="shared" ca="1" si="138"/>
        <v>223.5600587769014</v>
      </c>
      <c r="BL97">
        <f t="shared" ca="1" si="139"/>
        <v>219.34957737845465</v>
      </c>
      <c r="BM97">
        <f t="shared" ca="1" si="140"/>
        <v>221.9743873163865</v>
      </c>
      <c r="BN97" s="22">
        <f t="shared" ca="1" si="103"/>
        <v>21.974387316386498</v>
      </c>
      <c r="BO97" s="22">
        <f t="shared" ca="1" si="104"/>
        <v>21.751077064820315</v>
      </c>
    </row>
    <row r="98" spans="5:67" x14ac:dyDescent="0.35">
      <c r="E98">
        <f t="shared" si="105"/>
        <v>223.19</v>
      </c>
      <c r="F98">
        <f t="shared" ca="1" si="141"/>
        <v>224.45244355065347</v>
      </c>
      <c r="G98">
        <f t="shared" ca="1" si="142"/>
        <v>217.97581739871865</v>
      </c>
      <c r="H98">
        <f t="shared" ca="1" si="143"/>
        <v>218.31442783212256</v>
      </c>
      <c r="I98">
        <f t="shared" ca="1" si="144"/>
        <v>214.64160046242242</v>
      </c>
      <c r="J98">
        <f t="shared" ca="1" si="145"/>
        <v>220.97068569667223</v>
      </c>
      <c r="K98">
        <f t="shared" ca="1" si="146"/>
        <v>218.5340933935509</v>
      </c>
      <c r="L98">
        <f t="shared" ca="1" si="147"/>
        <v>218.27479527994345</v>
      </c>
      <c r="M98">
        <f t="shared" ca="1" si="148"/>
        <v>216.10126399304676</v>
      </c>
      <c r="N98">
        <f t="shared" ca="1" si="149"/>
        <v>216.15167069880687</v>
      </c>
      <c r="O98">
        <f t="shared" ca="1" si="150"/>
        <v>217.38031396793252</v>
      </c>
      <c r="P98">
        <f t="shared" ca="1" si="151"/>
        <v>213.71558751043213</v>
      </c>
      <c r="Q98">
        <f t="shared" ca="1" si="152"/>
        <v>212.80900921297217</v>
      </c>
      <c r="R98">
        <f t="shared" ca="1" si="153"/>
        <v>214.65998580881234</v>
      </c>
      <c r="S98">
        <f t="shared" ca="1" si="154"/>
        <v>213.10666147307899</v>
      </c>
      <c r="T98">
        <f t="shared" ca="1" si="155"/>
        <v>213.03594238814296</v>
      </c>
      <c r="U98">
        <f t="shared" ca="1" si="156"/>
        <v>216.92728027675324</v>
      </c>
      <c r="V98">
        <f t="shared" ca="1" si="157"/>
        <v>214.6944630183956</v>
      </c>
      <c r="W98">
        <f t="shared" ca="1" si="158"/>
        <v>215.80314415809622</v>
      </c>
      <c r="X98">
        <f t="shared" ca="1" si="159"/>
        <v>215.83573428347361</v>
      </c>
      <c r="Y98">
        <f t="shared" ca="1" si="160"/>
        <v>220.21627901831602</v>
      </c>
      <c r="Z98">
        <f t="shared" ca="1" si="161"/>
        <v>217.70835404913521</v>
      </c>
      <c r="AA98">
        <f t="shared" ca="1" si="162"/>
        <v>217.06464566459866</v>
      </c>
      <c r="AB98">
        <f t="shared" ca="1" si="163"/>
        <v>224.15981385385317</v>
      </c>
      <c r="AC98">
        <f t="shared" ca="1" si="164"/>
        <v>222.50762254790132</v>
      </c>
      <c r="AD98">
        <f t="shared" ca="1" si="165"/>
        <v>221.38073588514195</v>
      </c>
      <c r="AE98">
        <f t="shared" ca="1" si="106"/>
        <v>221.41449344396375</v>
      </c>
      <c r="AF98">
        <f t="shared" ca="1" si="107"/>
        <v>219.8206310455773</v>
      </c>
      <c r="AG98">
        <f t="shared" ca="1" si="108"/>
        <v>219.89032866529428</v>
      </c>
      <c r="AH98">
        <f t="shared" ca="1" si="109"/>
        <v>216.37807616568594</v>
      </c>
      <c r="AI98">
        <f t="shared" ca="1" si="110"/>
        <v>214.60701597619894</v>
      </c>
      <c r="AJ98">
        <f t="shared" ca="1" si="111"/>
        <v>209.38847341370084</v>
      </c>
      <c r="AK98">
        <f t="shared" ca="1" si="112"/>
        <v>205.10265963499847</v>
      </c>
      <c r="AL98">
        <f t="shared" ca="1" si="113"/>
        <v>208.57054180211583</v>
      </c>
      <c r="AM98">
        <f t="shared" ca="1" si="114"/>
        <v>206.90221430930515</v>
      </c>
      <c r="AN98">
        <f t="shared" ca="1" si="115"/>
        <v>200.40920682684035</v>
      </c>
      <c r="AO98">
        <f t="shared" ca="1" si="116"/>
        <v>200.72818783206591</v>
      </c>
      <c r="AP98">
        <f t="shared" ca="1" si="117"/>
        <v>200.11874766608349</v>
      </c>
      <c r="AQ98">
        <f t="shared" ca="1" si="118"/>
        <v>199.97239792170097</v>
      </c>
      <c r="AR98">
        <f t="shared" ca="1" si="119"/>
        <v>205.28370349853984</v>
      </c>
      <c r="AS98">
        <f t="shared" ca="1" si="120"/>
        <v>207.55156196585449</v>
      </c>
      <c r="AT98">
        <f t="shared" ca="1" si="121"/>
        <v>200.25920249331642</v>
      </c>
      <c r="AU98">
        <f t="shared" ca="1" si="122"/>
        <v>194.92286715245621</v>
      </c>
      <c r="AV98">
        <f t="shared" ca="1" si="123"/>
        <v>190.75760056312666</v>
      </c>
      <c r="AW98">
        <f t="shared" ca="1" si="124"/>
        <v>186.48997603082231</v>
      </c>
      <c r="AX98">
        <f t="shared" ca="1" si="125"/>
        <v>183.95787891112445</v>
      </c>
      <c r="AY98">
        <f t="shared" ca="1" si="126"/>
        <v>184.16969956433567</v>
      </c>
      <c r="AZ98">
        <f t="shared" ca="1" si="127"/>
        <v>187.17382240784531</v>
      </c>
      <c r="BA98">
        <f t="shared" ca="1" si="128"/>
        <v>186.69743950867309</v>
      </c>
      <c r="BB98">
        <f t="shared" ca="1" si="129"/>
        <v>189.38705605259943</v>
      </c>
      <c r="BC98">
        <f t="shared" ca="1" si="130"/>
        <v>190.44088814707285</v>
      </c>
      <c r="BD98">
        <f t="shared" ca="1" si="131"/>
        <v>193.66938782284092</v>
      </c>
      <c r="BE98">
        <f t="shared" ca="1" si="132"/>
        <v>195.70171546443245</v>
      </c>
      <c r="BF98">
        <f t="shared" ca="1" si="133"/>
        <v>191.97827978786736</v>
      </c>
      <c r="BG98">
        <f t="shared" ca="1" si="134"/>
        <v>193.19551589003351</v>
      </c>
      <c r="BH98">
        <f t="shared" ca="1" si="135"/>
        <v>194.99261148591373</v>
      </c>
      <c r="BI98">
        <f t="shared" ca="1" si="136"/>
        <v>196.43083345724153</v>
      </c>
      <c r="BJ98">
        <f t="shared" ca="1" si="137"/>
        <v>196.18890382592974</v>
      </c>
      <c r="BK98">
        <f t="shared" ca="1" si="138"/>
        <v>192.71464524105508</v>
      </c>
      <c r="BL98">
        <f t="shared" ca="1" si="139"/>
        <v>200.17257733197368</v>
      </c>
      <c r="BM98">
        <f t="shared" ca="1" si="140"/>
        <v>199.02913657766942</v>
      </c>
      <c r="BN98" s="22">
        <f t="shared" ref="BN98:BN129" ca="1" si="166">MAX(BM98-$BM$103,0)</f>
        <v>0</v>
      </c>
      <c r="BO98" s="22">
        <f t="shared" ref="BO98:BO129" ca="1" si="167">BN98*EXP(-$B$6*$BM$104)</f>
        <v>0</v>
      </c>
    </row>
    <row r="99" spans="5:67" x14ac:dyDescent="0.35">
      <c r="E99">
        <f t="shared" si="105"/>
        <v>223.19</v>
      </c>
      <c r="F99">
        <f t="shared" ca="1" si="141"/>
        <v>224.8817709932494</v>
      </c>
      <c r="G99">
        <f t="shared" ca="1" si="142"/>
        <v>229.97417555879147</v>
      </c>
      <c r="H99">
        <f t="shared" ca="1" si="143"/>
        <v>229.68479346372817</v>
      </c>
      <c r="I99">
        <f t="shared" ca="1" si="144"/>
        <v>225.87134027492149</v>
      </c>
      <c r="J99">
        <f t="shared" ca="1" si="145"/>
        <v>230.29624937962825</v>
      </c>
      <c r="K99">
        <f t="shared" ca="1" si="146"/>
        <v>227.51778050318811</v>
      </c>
      <c r="L99">
        <f t="shared" ca="1" si="147"/>
        <v>227.47858033910126</v>
      </c>
      <c r="M99">
        <f t="shared" ca="1" si="148"/>
        <v>230.7138742099645</v>
      </c>
      <c r="N99">
        <f t="shared" ca="1" si="149"/>
        <v>228.82629394166457</v>
      </c>
      <c r="O99">
        <f t="shared" ca="1" si="150"/>
        <v>231.84852125684736</v>
      </c>
      <c r="P99">
        <f t="shared" ca="1" si="151"/>
        <v>232.25488702833977</v>
      </c>
      <c r="Q99">
        <f t="shared" ca="1" si="152"/>
        <v>231.11335722400074</v>
      </c>
      <c r="R99">
        <f t="shared" ca="1" si="153"/>
        <v>232.6913493955112</v>
      </c>
      <c r="S99">
        <f t="shared" ca="1" si="154"/>
        <v>229.18119613844738</v>
      </c>
      <c r="T99">
        <f t="shared" ca="1" si="155"/>
        <v>232.16289399686553</v>
      </c>
      <c r="U99">
        <f t="shared" ca="1" si="156"/>
        <v>230.4920115223855</v>
      </c>
      <c r="V99">
        <f t="shared" ca="1" si="157"/>
        <v>231.48682108706171</v>
      </c>
      <c r="W99">
        <f t="shared" ca="1" si="158"/>
        <v>228.314377020113</v>
      </c>
      <c r="X99">
        <f t="shared" ca="1" si="159"/>
        <v>231.22241671198083</v>
      </c>
      <c r="Y99">
        <f t="shared" ca="1" si="160"/>
        <v>229.526242072016</v>
      </c>
      <c r="Z99">
        <f t="shared" ca="1" si="161"/>
        <v>234.64011635483871</v>
      </c>
      <c r="AA99">
        <f t="shared" ca="1" si="162"/>
        <v>236.23074351497078</v>
      </c>
      <c r="AB99">
        <f t="shared" ca="1" si="163"/>
        <v>240.68654540084628</v>
      </c>
      <c r="AC99">
        <f t="shared" ca="1" si="164"/>
        <v>246.31134046610427</v>
      </c>
      <c r="AD99">
        <f t="shared" ca="1" si="165"/>
        <v>243.70443268080734</v>
      </c>
      <c r="AE99">
        <f t="shared" ca="1" si="106"/>
        <v>247.15499931405381</v>
      </c>
      <c r="AF99">
        <f t="shared" ca="1" si="107"/>
        <v>246.50817502485475</v>
      </c>
      <c r="AG99">
        <f t="shared" ca="1" si="108"/>
        <v>248.94416611426183</v>
      </c>
      <c r="AH99">
        <f t="shared" ca="1" si="109"/>
        <v>247.40414266661676</v>
      </c>
      <c r="AI99">
        <f t="shared" ca="1" si="110"/>
        <v>253.9913496154972</v>
      </c>
      <c r="AJ99">
        <f t="shared" ca="1" si="111"/>
        <v>256.06287635697515</v>
      </c>
      <c r="AK99">
        <f t="shared" ca="1" si="112"/>
        <v>261.47384101510795</v>
      </c>
      <c r="AL99">
        <f t="shared" ca="1" si="113"/>
        <v>260.91222712543384</v>
      </c>
      <c r="AM99">
        <f t="shared" ca="1" si="114"/>
        <v>261.64287585191619</v>
      </c>
      <c r="AN99">
        <f t="shared" ca="1" si="115"/>
        <v>262.19565635537214</v>
      </c>
      <c r="AO99">
        <f t="shared" ca="1" si="116"/>
        <v>261.94174444937795</v>
      </c>
      <c r="AP99">
        <f t="shared" ca="1" si="117"/>
        <v>259.07897007356354</v>
      </c>
      <c r="AQ99">
        <f t="shared" ca="1" si="118"/>
        <v>255.22021540421278</v>
      </c>
      <c r="AR99">
        <f t="shared" ca="1" si="119"/>
        <v>264.25239943747061</v>
      </c>
      <c r="AS99">
        <f t="shared" ca="1" si="120"/>
        <v>262.16118543292635</v>
      </c>
      <c r="AT99">
        <f t="shared" ca="1" si="121"/>
        <v>260.22289661994063</v>
      </c>
      <c r="AU99">
        <f t="shared" ca="1" si="122"/>
        <v>255.03882029243633</v>
      </c>
      <c r="AV99">
        <f t="shared" ca="1" si="123"/>
        <v>252.78751108918885</v>
      </c>
      <c r="AW99">
        <f t="shared" ca="1" si="124"/>
        <v>249.27711002251928</v>
      </c>
      <c r="AX99">
        <f t="shared" ca="1" si="125"/>
        <v>253.26057617436729</v>
      </c>
      <c r="AY99">
        <f t="shared" ca="1" si="126"/>
        <v>258.58736298233634</v>
      </c>
      <c r="AZ99">
        <f t="shared" ca="1" si="127"/>
        <v>259.6879460601665</v>
      </c>
      <c r="BA99">
        <f t="shared" ca="1" si="128"/>
        <v>261.04457585469851</v>
      </c>
      <c r="BB99">
        <f t="shared" ca="1" si="129"/>
        <v>253.16086711228337</v>
      </c>
      <c r="BC99">
        <f t="shared" ca="1" si="130"/>
        <v>250.02025552031196</v>
      </c>
      <c r="BD99">
        <f t="shared" ca="1" si="131"/>
        <v>248.26361831378205</v>
      </c>
      <c r="BE99">
        <f t="shared" ca="1" si="132"/>
        <v>249.36941150872511</v>
      </c>
      <c r="BF99">
        <f t="shared" ca="1" si="133"/>
        <v>241.75267536217081</v>
      </c>
      <c r="BG99">
        <f t="shared" ca="1" si="134"/>
        <v>242.89339615697128</v>
      </c>
      <c r="BH99">
        <f t="shared" ca="1" si="135"/>
        <v>244.00750036514998</v>
      </c>
      <c r="BI99">
        <f t="shared" ca="1" si="136"/>
        <v>241.83255159990205</v>
      </c>
      <c r="BJ99">
        <f t="shared" ca="1" si="137"/>
        <v>242.49148401918524</v>
      </c>
      <c r="BK99">
        <f t="shared" ca="1" si="138"/>
        <v>241.02242945930897</v>
      </c>
      <c r="BL99">
        <f t="shared" ca="1" si="139"/>
        <v>237.93826245414115</v>
      </c>
      <c r="BM99">
        <f t="shared" ca="1" si="140"/>
        <v>239.78129911964285</v>
      </c>
      <c r="BN99" s="22">
        <f t="shared" ca="1" si="166"/>
        <v>39.781299119642853</v>
      </c>
      <c r="BO99" s="22">
        <f t="shared" ca="1" si="167"/>
        <v>39.377029740654869</v>
      </c>
    </row>
    <row r="100" spans="5:67" x14ac:dyDescent="0.35">
      <c r="E100">
        <f t="shared" si="105"/>
        <v>223.19</v>
      </c>
      <c r="F100">
        <f t="shared" ca="1" si="141"/>
        <v>223.3081336267544</v>
      </c>
      <c r="G100">
        <f t="shared" ca="1" si="142"/>
        <v>226.59804800729967</v>
      </c>
      <c r="H100">
        <f t="shared" ca="1" si="143"/>
        <v>230.74370147081186</v>
      </c>
      <c r="I100">
        <f t="shared" ca="1" si="144"/>
        <v>233.42566527337442</v>
      </c>
      <c r="J100">
        <f t="shared" ca="1" si="145"/>
        <v>228.73194381874615</v>
      </c>
      <c r="K100">
        <f t="shared" ca="1" si="146"/>
        <v>223.4517726887623</v>
      </c>
      <c r="L100">
        <f t="shared" ca="1" si="147"/>
        <v>226.19818831856625</v>
      </c>
      <c r="M100">
        <f t="shared" ca="1" si="148"/>
        <v>223.4617436777288</v>
      </c>
      <c r="N100">
        <f t="shared" ca="1" si="149"/>
        <v>220.76149247848639</v>
      </c>
      <c r="O100">
        <f t="shared" ca="1" si="150"/>
        <v>226.05082553641051</v>
      </c>
      <c r="P100">
        <f t="shared" ca="1" si="151"/>
        <v>222.10649884349391</v>
      </c>
      <c r="Q100">
        <f t="shared" ca="1" si="152"/>
        <v>227.15039397637042</v>
      </c>
      <c r="R100">
        <f t="shared" ca="1" si="153"/>
        <v>221.53412909625197</v>
      </c>
      <c r="S100">
        <f t="shared" ca="1" si="154"/>
        <v>222.52994883876892</v>
      </c>
      <c r="T100">
        <f t="shared" ca="1" si="155"/>
        <v>225.73009248303194</v>
      </c>
      <c r="U100">
        <f t="shared" ca="1" si="156"/>
        <v>229.49412643109471</v>
      </c>
      <c r="V100">
        <f t="shared" ca="1" si="157"/>
        <v>224.74793373478545</v>
      </c>
      <c r="W100">
        <f t="shared" ca="1" si="158"/>
        <v>221.83336503817489</v>
      </c>
      <c r="X100">
        <f t="shared" ca="1" si="159"/>
        <v>220.34723868330906</v>
      </c>
      <c r="Y100">
        <f t="shared" ca="1" si="160"/>
        <v>221.86477686284206</v>
      </c>
      <c r="Z100">
        <f t="shared" ca="1" si="161"/>
        <v>221.02876348220664</v>
      </c>
      <c r="AA100">
        <f t="shared" ca="1" si="162"/>
        <v>222.80126619677364</v>
      </c>
      <c r="AB100">
        <f t="shared" ca="1" si="163"/>
        <v>219.58305260123163</v>
      </c>
      <c r="AC100">
        <f t="shared" ca="1" si="164"/>
        <v>222.22707502602572</v>
      </c>
      <c r="AD100">
        <f t="shared" ca="1" si="165"/>
        <v>222.02510345929073</v>
      </c>
      <c r="AE100">
        <f t="shared" ca="1" si="106"/>
        <v>219.18309627354694</v>
      </c>
      <c r="AF100">
        <f t="shared" ca="1" si="107"/>
        <v>219.4502520989536</v>
      </c>
      <c r="AG100">
        <f t="shared" ca="1" si="108"/>
        <v>218.57708876937522</v>
      </c>
      <c r="AH100">
        <f t="shared" ca="1" si="109"/>
        <v>212.0057570101786</v>
      </c>
      <c r="AI100">
        <f t="shared" ca="1" si="110"/>
        <v>208.01246489249129</v>
      </c>
      <c r="AJ100">
        <f t="shared" ca="1" si="111"/>
        <v>208.76341911703045</v>
      </c>
      <c r="AK100">
        <f t="shared" ca="1" si="112"/>
        <v>210.10272457735255</v>
      </c>
      <c r="AL100">
        <f t="shared" ca="1" si="113"/>
        <v>211.0132649481784</v>
      </c>
      <c r="AM100">
        <f t="shared" ca="1" si="114"/>
        <v>206.94323825578942</v>
      </c>
      <c r="AN100">
        <f t="shared" ca="1" si="115"/>
        <v>205.72267253553807</v>
      </c>
      <c r="AO100">
        <f t="shared" ca="1" si="116"/>
        <v>210.19554926646106</v>
      </c>
      <c r="AP100">
        <f t="shared" ca="1" si="117"/>
        <v>214.04421240810922</v>
      </c>
      <c r="AQ100">
        <f t="shared" ca="1" si="118"/>
        <v>214.06755529546737</v>
      </c>
      <c r="AR100">
        <f t="shared" ca="1" si="119"/>
        <v>212.11739721966143</v>
      </c>
      <c r="AS100">
        <f t="shared" ca="1" si="120"/>
        <v>211.65899817041895</v>
      </c>
      <c r="AT100">
        <f t="shared" ca="1" si="121"/>
        <v>211.68014446192501</v>
      </c>
      <c r="AU100">
        <f t="shared" ca="1" si="122"/>
        <v>209.15545254998062</v>
      </c>
      <c r="AV100">
        <f t="shared" ca="1" si="123"/>
        <v>209.35024684115669</v>
      </c>
      <c r="AW100">
        <f t="shared" ca="1" si="124"/>
        <v>205.36818765303366</v>
      </c>
      <c r="AX100">
        <f t="shared" ca="1" si="125"/>
        <v>204.52954536728984</v>
      </c>
      <c r="AY100">
        <f t="shared" ca="1" si="126"/>
        <v>203.72717526085299</v>
      </c>
      <c r="AZ100">
        <f t="shared" ca="1" si="127"/>
        <v>203.09352528795094</v>
      </c>
      <c r="BA100">
        <f t="shared" ca="1" si="128"/>
        <v>206.57527462278026</v>
      </c>
      <c r="BB100">
        <f t="shared" ca="1" si="129"/>
        <v>206.97450528003208</v>
      </c>
      <c r="BC100">
        <f t="shared" ca="1" si="130"/>
        <v>202.36279113401517</v>
      </c>
      <c r="BD100">
        <f t="shared" ca="1" si="131"/>
        <v>197.18569474042539</v>
      </c>
      <c r="BE100">
        <f t="shared" ca="1" si="132"/>
        <v>198.47831656953042</v>
      </c>
      <c r="BF100">
        <f t="shared" ca="1" si="133"/>
        <v>199.93755211370734</v>
      </c>
      <c r="BG100">
        <f t="shared" ca="1" si="134"/>
        <v>202.98428862030727</v>
      </c>
      <c r="BH100">
        <f t="shared" ca="1" si="135"/>
        <v>199.19002643097994</v>
      </c>
      <c r="BI100">
        <f t="shared" ca="1" si="136"/>
        <v>200.89721399176665</v>
      </c>
      <c r="BJ100">
        <f t="shared" ca="1" si="137"/>
        <v>199.00872476927819</v>
      </c>
      <c r="BK100">
        <f t="shared" ca="1" si="138"/>
        <v>200.08271162411489</v>
      </c>
      <c r="BL100">
        <f t="shared" ca="1" si="139"/>
        <v>202.29819732590514</v>
      </c>
      <c r="BM100">
        <f t="shared" ca="1" si="140"/>
        <v>201.77813614429712</v>
      </c>
      <c r="BN100" s="22">
        <f t="shared" ca="1" si="166"/>
        <v>1.7781361442971217</v>
      </c>
      <c r="BO100" s="22">
        <f t="shared" ca="1" si="167"/>
        <v>1.7600661965900559</v>
      </c>
    </row>
    <row r="101" spans="5:67" x14ac:dyDescent="0.35">
      <c r="E101">
        <f t="shared" si="105"/>
        <v>223.19</v>
      </c>
      <c r="F101">
        <f t="shared" ca="1" si="141"/>
        <v>222.41240416717574</v>
      </c>
      <c r="G101">
        <f t="shared" ca="1" si="142"/>
        <v>217.30479679880256</v>
      </c>
      <c r="H101">
        <f t="shared" ca="1" si="143"/>
        <v>220.87512212793044</v>
      </c>
      <c r="I101">
        <f t="shared" ca="1" si="144"/>
        <v>219.9330257249656</v>
      </c>
      <c r="J101">
        <f t="shared" ca="1" si="145"/>
        <v>217.56100890318865</v>
      </c>
      <c r="K101">
        <f t="shared" ca="1" si="146"/>
        <v>216.90051709366446</v>
      </c>
      <c r="L101">
        <f t="shared" ca="1" si="147"/>
        <v>218.35462280104713</v>
      </c>
      <c r="M101">
        <f t="shared" ca="1" si="148"/>
        <v>218.20331786676556</v>
      </c>
      <c r="N101">
        <f t="shared" ca="1" si="149"/>
        <v>215.74240348863614</v>
      </c>
      <c r="O101">
        <f t="shared" ca="1" si="150"/>
        <v>216.82763613243588</v>
      </c>
      <c r="P101">
        <f t="shared" ca="1" si="151"/>
        <v>213.15307361498799</v>
      </c>
      <c r="Q101">
        <f t="shared" ca="1" si="152"/>
        <v>207.88405099749929</v>
      </c>
      <c r="R101">
        <f t="shared" ca="1" si="153"/>
        <v>207.71004107864002</v>
      </c>
      <c r="S101">
        <f t="shared" ca="1" si="154"/>
        <v>207.68690481297472</v>
      </c>
      <c r="T101">
        <f t="shared" ca="1" si="155"/>
        <v>208.39087953953876</v>
      </c>
      <c r="U101">
        <f t="shared" ca="1" si="156"/>
        <v>206.48776576463166</v>
      </c>
      <c r="V101">
        <f t="shared" ca="1" si="157"/>
        <v>209.64777206601693</v>
      </c>
      <c r="W101">
        <f t="shared" ca="1" si="158"/>
        <v>208.3004741175917</v>
      </c>
      <c r="X101">
        <f t="shared" ca="1" si="159"/>
        <v>207.42027178392928</v>
      </c>
      <c r="Y101">
        <f t="shared" ca="1" si="160"/>
        <v>209.33730684117029</v>
      </c>
      <c r="Z101">
        <f t="shared" ca="1" si="161"/>
        <v>212.80438213853677</v>
      </c>
      <c r="AA101">
        <f t="shared" ca="1" si="162"/>
        <v>210.74200953956321</v>
      </c>
      <c r="AB101">
        <f t="shared" ca="1" si="163"/>
        <v>207.09680968970784</v>
      </c>
      <c r="AC101">
        <f t="shared" ca="1" si="164"/>
        <v>206.41579482266516</v>
      </c>
      <c r="AD101">
        <f ca="1">AC101*EXP(($B$2-0.5*$B$3^2)*$B$4+$B$3*_xlfn.NORM.INV(RAND(),0,SQRT($B$4)))</f>
        <v>207.94475741716565</v>
      </c>
      <c r="AE101">
        <f t="shared" ca="1" si="106"/>
        <v>203.47275790100696</v>
      </c>
      <c r="AF101">
        <f t="shared" ca="1" si="107"/>
        <v>202.85742323949088</v>
      </c>
      <c r="AG101">
        <f t="shared" ca="1" si="108"/>
        <v>199.60174221433246</v>
      </c>
      <c r="AH101">
        <f t="shared" ca="1" si="109"/>
        <v>195.55284185391355</v>
      </c>
      <c r="AI101">
        <f t="shared" ca="1" si="110"/>
        <v>195.24712967965914</v>
      </c>
      <c r="AJ101">
        <f t="shared" ca="1" si="111"/>
        <v>197.4344547308566</v>
      </c>
      <c r="AK101">
        <f t="shared" ca="1" si="112"/>
        <v>200.80551790399954</v>
      </c>
      <c r="AL101">
        <f t="shared" ca="1" si="113"/>
        <v>200.03194348137265</v>
      </c>
      <c r="AM101">
        <f t="shared" ca="1" si="114"/>
        <v>204.60984974730502</v>
      </c>
      <c r="AN101">
        <f t="shared" ca="1" si="115"/>
        <v>203.1362698743327</v>
      </c>
      <c r="AO101">
        <f t="shared" ca="1" si="116"/>
        <v>203.28765025512078</v>
      </c>
      <c r="AP101">
        <f t="shared" ca="1" si="117"/>
        <v>199.20300898584736</v>
      </c>
      <c r="AQ101">
        <f t="shared" ca="1" si="118"/>
        <v>201.5061396667576</v>
      </c>
      <c r="AR101">
        <f t="shared" ca="1" si="119"/>
        <v>203.76946938113656</v>
      </c>
      <c r="AS101">
        <f t="shared" ca="1" si="120"/>
        <v>204.05420454688212</v>
      </c>
      <c r="AT101">
        <f t="shared" ca="1" si="121"/>
        <v>200.8918787795001</v>
      </c>
      <c r="AU101">
        <f t="shared" ca="1" si="122"/>
        <v>202.53203171956457</v>
      </c>
      <c r="AV101">
        <f t="shared" ca="1" si="123"/>
        <v>204.75449851219207</v>
      </c>
      <c r="AW101">
        <f t="shared" ca="1" si="124"/>
        <v>203.05104143374385</v>
      </c>
      <c r="AX101">
        <f t="shared" ca="1" si="125"/>
        <v>209.17046767855629</v>
      </c>
      <c r="AY101">
        <f t="shared" ca="1" si="126"/>
        <v>207.0149466014571</v>
      </c>
      <c r="AZ101">
        <f t="shared" ca="1" si="127"/>
        <v>206.43013375900011</v>
      </c>
      <c r="BA101">
        <f t="shared" ca="1" si="128"/>
        <v>204.72141186438523</v>
      </c>
      <c r="BB101">
        <f t="shared" ca="1" si="129"/>
        <v>203.49801652670288</v>
      </c>
      <c r="BC101">
        <f t="shared" ca="1" si="130"/>
        <v>204.8094131886229</v>
      </c>
      <c r="BD101">
        <f t="shared" ca="1" si="131"/>
        <v>208.42981741185437</v>
      </c>
      <c r="BE101">
        <f t="shared" ca="1" si="132"/>
        <v>214.30300118369266</v>
      </c>
      <c r="BF101">
        <f t="shared" ca="1" si="133"/>
        <v>211.66815258648182</v>
      </c>
      <c r="BG101">
        <f t="shared" ca="1" si="134"/>
        <v>211.07088665140577</v>
      </c>
      <c r="BH101">
        <f t="shared" ca="1" si="135"/>
        <v>210.27265183804852</v>
      </c>
      <c r="BI101">
        <f t="shared" ca="1" si="136"/>
        <v>207.1183401722048</v>
      </c>
      <c r="BJ101">
        <f t="shared" ca="1" si="137"/>
        <v>203.9260750489313</v>
      </c>
      <c r="BK101">
        <f t="shared" ca="1" si="138"/>
        <v>201.83335632018657</v>
      </c>
      <c r="BL101">
        <f t="shared" ca="1" si="139"/>
        <v>199.75697125508822</v>
      </c>
      <c r="BM101">
        <f t="shared" ca="1" si="140"/>
        <v>197.65914846972328</v>
      </c>
      <c r="BN101" s="22">
        <f t="shared" ca="1" si="166"/>
        <v>0</v>
      </c>
      <c r="BO101" s="22">
        <f t="shared" ca="1" si="167"/>
        <v>0</v>
      </c>
    </row>
    <row r="102" spans="5:67" x14ac:dyDescent="0.35">
      <c r="BN102" t="s">
        <v>61</v>
      </c>
      <c r="BO102" t="s">
        <v>65</v>
      </c>
    </row>
    <row r="103" spans="5:67" ht="15" x14ac:dyDescent="0.35">
      <c r="E103">
        <f>COUNT(E2:E101)</f>
        <v>100</v>
      </c>
      <c r="BL103" t="s">
        <v>60</v>
      </c>
      <c r="BM103" s="22">
        <f>'Question 5'!B2</f>
        <v>200</v>
      </c>
      <c r="BN103" s="23">
        <f ca="1">AVERAGE(BN2:BN101)</f>
        <v>28.614020311628501</v>
      </c>
      <c r="BO103" s="24">
        <f ca="1">AVERAGE(BO2:BO101)</f>
        <v>28.323236137211747</v>
      </c>
    </row>
    <row r="104" spans="5:67" x14ac:dyDescent="0.35">
      <c r="BL104" t="s">
        <v>63</v>
      </c>
      <c r="BM104" s="4">
        <v>4.2900000000000001E-2</v>
      </c>
    </row>
    <row r="106" spans="5:67" x14ac:dyDescent="0.35">
      <c r="AE106" s="22"/>
    </row>
    <row r="107" spans="5:67" x14ac:dyDescent="0.35">
      <c r="AE107" s="22"/>
    </row>
    <row r="108" spans="5:67" x14ac:dyDescent="0.35">
      <c r="AE108" s="22"/>
    </row>
    <row r="109" spans="5:67" x14ac:dyDescent="0.35">
      <c r="AE109" s="22"/>
    </row>
    <row r="110" spans="5:67" x14ac:dyDescent="0.35">
      <c r="AD110" s="22"/>
      <c r="AE110" s="22"/>
    </row>
    <row r="111" spans="5:67" x14ac:dyDescent="0.35">
      <c r="AD111" s="22"/>
      <c r="AE111" s="22"/>
    </row>
    <row r="112" spans="5:67" x14ac:dyDescent="0.35">
      <c r="AE112" s="22"/>
    </row>
    <row r="113" spans="31:31" x14ac:dyDescent="0.35">
      <c r="AE113" s="22"/>
    </row>
    <row r="114" spans="31:31" x14ac:dyDescent="0.35">
      <c r="AE114" s="22"/>
    </row>
    <row r="115" spans="31:31" x14ac:dyDescent="0.35">
      <c r="AE115" s="22"/>
    </row>
    <row r="116" spans="31:31" x14ac:dyDescent="0.35">
      <c r="AE116" s="22"/>
    </row>
    <row r="117" spans="31:31" x14ac:dyDescent="0.35">
      <c r="AE117" s="22"/>
    </row>
    <row r="118" spans="31:31" x14ac:dyDescent="0.35">
      <c r="AE118" s="22"/>
    </row>
    <row r="119" spans="31:31" x14ac:dyDescent="0.35">
      <c r="AE119" s="22"/>
    </row>
    <row r="120" spans="31:31" x14ac:dyDescent="0.35">
      <c r="AE120" s="22"/>
    </row>
    <row r="121" spans="31:31" x14ac:dyDescent="0.35">
      <c r="AE121" s="22"/>
    </row>
    <row r="122" spans="31:31" x14ac:dyDescent="0.35">
      <c r="AE122" s="22"/>
    </row>
    <row r="123" spans="31:31" x14ac:dyDescent="0.35">
      <c r="AE123" s="22"/>
    </row>
    <row r="124" spans="31:31" x14ac:dyDescent="0.35">
      <c r="AE124" s="22"/>
    </row>
    <row r="125" spans="31:31" x14ac:dyDescent="0.35">
      <c r="AE125" s="22"/>
    </row>
    <row r="126" spans="31:31" x14ac:dyDescent="0.35">
      <c r="AE126" s="22"/>
    </row>
    <row r="127" spans="31:31" x14ac:dyDescent="0.35">
      <c r="AE127" s="22"/>
    </row>
    <row r="128" spans="31:31" x14ac:dyDescent="0.35">
      <c r="AE128" s="22"/>
    </row>
    <row r="129" spans="31:31" x14ac:dyDescent="0.35">
      <c r="AE129" s="22"/>
    </row>
    <row r="130" spans="31:31" x14ac:dyDescent="0.35">
      <c r="AE130" s="22"/>
    </row>
    <row r="131" spans="31:31" x14ac:dyDescent="0.35">
      <c r="AE131" s="22"/>
    </row>
    <row r="132" spans="31:31" x14ac:dyDescent="0.35">
      <c r="AE132" s="22"/>
    </row>
    <row r="133" spans="31:31" x14ac:dyDescent="0.35">
      <c r="AE133" s="22"/>
    </row>
    <row r="134" spans="31:31" x14ac:dyDescent="0.35">
      <c r="AE134" s="22"/>
    </row>
    <row r="135" spans="31:31" x14ac:dyDescent="0.35">
      <c r="AE135" s="22"/>
    </row>
    <row r="136" spans="31:31" x14ac:dyDescent="0.35">
      <c r="AE136" s="22"/>
    </row>
    <row r="137" spans="31:31" x14ac:dyDescent="0.35">
      <c r="AE137" s="22"/>
    </row>
    <row r="138" spans="31:31" x14ac:dyDescent="0.35">
      <c r="AE138" s="22"/>
    </row>
    <row r="139" spans="31:31" x14ac:dyDescent="0.35">
      <c r="AE139" s="22"/>
    </row>
    <row r="140" spans="31:31" x14ac:dyDescent="0.35">
      <c r="AE140" s="22"/>
    </row>
    <row r="141" spans="31:31" x14ac:dyDescent="0.35">
      <c r="AE141" s="22"/>
    </row>
    <row r="142" spans="31:31" x14ac:dyDescent="0.35">
      <c r="AE142" s="22"/>
    </row>
    <row r="143" spans="31:31" x14ac:dyDescent="0.35">
      <c r="AE143" s="22"/>
    </row>
    <row r="144" spans="31:31" x14ac:dyDescent="0.35">
      <c r="AE144" s="22"/>
    </row>
    <row r="145" spans="31:31" x14ac:dyDescent="0.35">
      <c r="AE145" s="22"/>
    </row>
    <row r="146" spans="31:31" x14ac:dyDescent="0.35">
      <c r="AE146" s="22"/>
    </row>
    <row r="147" spans="31:31" x14ac:dyDescent="0.35">
      <c r="AE147" s="22"/>
    </row>
    <row r="148" spans="31:31" x14ac:dyDescent="0.35">
      <c r="AE148" s="22"/>
    </row>
    <row r="149" spans="31:31" x14ac:dyDescent="0.35">
      <c r="AE149" s="22"/>
    </row>
    <row r="150" spans="31:31" x14ac:dyDescent="0.35">
      <c r="AE150" s="22"/>
    </row>
    <row r="151" spans="31:31" x14ac:dyDescent="0.35">
      <c r="AE151" s="22"/>
    </row>
    <row r="152" spans="31:31" x14ac:dyDescent="0.35">
      <c r="AE152" s="22"/>
    </row>
    <row r="153" spans="31:31" x14ac:dyDescent="0.35">
      <c r="AE153" s="22"/>
    </row>
    <row r="154" spans="31:31" x14ac:dyDescent="0.35">
      <c r="AE154" s="22"/>
    </row>
    <row r="155" spans="31:31" x14ac:dyDescent="0.35">
      <c r="AE155" s="22"/>
    </row>
    <row r="156" spans="31:31" x14ac:dyDescent="0.35">
      <c r="AE156" s="22"/>
    </row>
    <row r="157" spans="31:31" x14ac:dyDescent="0.35">
      <c r="AE157" s="22"/>
    </row>
    <row r="158" spans="31:31" x14ac:dyDescent="0.35">
      <c r="AE158" s="22"/>
    </row>
    <row r="159" spans="31:31" x14ac:dyDescent="0.35">
      <c r="AE159" s="22"/>
    </row>
    <row r="160" spans="31:31" x14ac:dyDescent="0.35">
      <c r="AE160" s="22"/>
    </row>
    <row r="161" spans="31:31" x14ac:dyDescent="0.35">
      <c r="AE161" s="22"/>
    </row>
    <row r="162" spans="31:31" x14ac:dyDescent="0.35">
      <c r="AE162" s="22"/>
    </row>
    <row r="163" spans="31:31" x14ac:dyDescent="0.35">
      <c r="AE163" s="22"/>
    </row>
    <row r="164" spans="31:31" x14ac:dyDescent="0.35">
      <c r="AE164" s="22"/>
    </row>
    <row r="165" spans="31:31" x14ac:dyDescent="0.35">
      <c r="AE165" s="22"/>
    </row>
    <row r="166" spans="31:31" x14ac:dyDescent="0.35">
      <c r="AE166" s="22"/>
    </row>
    <row r="167" spans="31:31" x14ac:dyDescent="0.35">
      <c r="AE167" s="22"/>
    </row>
    <row r="168" spans="31:31" x14ac:dyDescent="0.35">
      <c r="AE168" s="22"/>
    </row>
    <row r="169" spans="31:31" x14ac:dyDescent="0.35">
      <c r="AE169" s="22"/>
    </row>
    <row r="170" spans="31:31" x14ac:dyDescent="0.35">
      <c r="AE170" s="22"/>
    </row>
    <row r="171" spans="31:31" x14ac:dyDescent="0.35">
      <c r="AE171" s="22"/>
    </row>
    <row r="172" spans="31:31" x14ac:dyDescent="0.35">
      <c r="AE172" s="22"/>
    </row>
    <row r="173" spans="31:31" x14ac:dyDescent="0.35">
      <c r="AE173" s="22"/>
    </row>
    <row r="174" spans="31:31" x14ac:dyDescent="0.35">
      <c r="AE174" s="22"/>
    </row>
    <row r="175" spans="31:31" x14ac:dyDescent="0.35">
      <c r="AE175" s="22"/>
    </row>
    <row r="176" spans="31:31" x14ac:dyDescent="0.35">
      <c r="AE176" s="22"/>
    </row>
    <row r="177" spans="31:31" x14ac:dyDescent="0.35">
      <c r="AE177" s="22"/>
    </row>
    <row r="178" spans="31:31" x14ac:dyDescent="0.35">
      <c r="AE178" s="22"/>
    </row>
    <row r="179" spans="31:31" x14ac:dyDescent="0.35">
      <c r="AE179" s="22"/>
    </row>
    <row r="180" spans="31:31" x14ac:dyDescent="0.35">
      <c r="AE180" s="22"/>
    </row>
    <row r="181" spans="31:31" x14ac:dyDescent="0.35">
      <c r="AE181" s="22"/>
    </row>
    <row r="182" spans="31:31" x14ac:dyDescent="0.35">
      <c r="AE182" s="22"/>
    </row>
    <row r="183" spans="31:31" x14ac:dyDescent="0.35">
      <c r="AE183" s="22"/>
    </row>
    <row r="184" spans="31:31" x14ac:dyDescent="0.35">
      <c r="AE184" s="22"/>
    </row>
    <row r="185" spans="31:31" x14ac:dyDescent="0.35">
      <c r="AE185" s="22"/>
    </row>
    <row r="186" spans="31:31" x14ac:dyDescent="0.35">
      <c r="AE186" s="22"/>
    </row>
    <row r="187" spans="31:31" x14ac:dyDescent="0.35">
      <c r="AE187" s="22"/>
    </row>
    <row r="188" spans="31:31" x14ac:dyDescent="0.35">
      <c r="AE188" s="22"/>
    </row>
    <row r="189" spans="31:31" x14ac:dyDescent="0.35">
      <c r="AE189" s="22"/>
    </row>
    <row r="190" spans="31:31" x14ac:dyDescent="0.35">
      <c r="AE190" s="22"/>
    </row>
    <row r="191" spans="31:31" x14ac:dyDescent="0.35">
      <c r="AE191" s="22"/>
    </row>
    <row r="192" spans="31:31" x14ac:dyDescent="0.35">
      <c r="AE192" s="22"/>
    </row>
    <row r="193" spans="31:31" x14ac:dyDescent="0.35">
      <c r="AE193" s="22"/>
    </row>
    <row r="194" spans="31:31" x14ac:dyDescent="0.35">
      <c r="AE194" s="22"/>
    </row>
    <row r="195" spans="31:31" x14ac:dyDescent="0.35">
      <c r="AE195" s="22"/>
    </row>
    <row r="196" spans="31:31" x14ac:dyDescent="0.35">
      <c r="AE196" s="22"/>
    </row>
    <row r="197" spans="31:31" x14ac:dyDescent="0.35">
      <c r="AE197" s="22"/>
    </row>
    <row r="198" spans="31:31" x14ac:dyDescent="0.35">
      <c r="AE198" s="22"/>
    </row>
    <row r="199" spans="31:31" x14ac:dyDescent="0.35">
      <c r="AE199" s="22"/>
    </row>
    <row r="200" spans="31:31" x14ac:dyDescent="0.35">
      <c r="AE200" s="22"/>
    </row>
    <row r="201" spans="31:31" x14ac:dyDescent="0.35">
      <c r="AE201" s="22"/>
    </row>
    <row r="202" spans="31:31" x14ac:dyDescent="0.35">
      <c r="AE202" s="22"/>
    </row>
    <row r="203" spans="31:31" x14ac:dyDescent="0.35">
      <c r="AE203" s="22"/>
    </row>
    <row r="204" spans="31:31" x14ac:dyDescent="0.35">
      <c r="AE204" s="22"/>
    </row>
    <row r="205" spans="31:31" x14ac:dyDescent="0.35">
      <c r="AE205" s="22"/>
    </row>
    <row r="206" spans="31:31" x14ac:dyDescent="0.35">
      <c r="AE206" s="22"/>
    </row>
    <row r="207" spans="31:31" x14ac:dyDescent="0.35">
      <c r="AE207" s="22"/>
    </row>
    <row r="208" spans="31:31" x14ac:dyDescent="0.35">
      <c r="AE208" s="22"/>
    </row>
    <row r="209" spans="31:31" x14ac:dyDescent="0.35">
      <c r="AE209" s="22"/>
    </row>
    <row r="210" spans="31:31" x14ac:dyDescent="0.35">
      <c r="AE210" s="22"/>
    </row>
    <row r="211" spans="31:31" x14ac:dyDescent="0.35">
      <c r="AE211" s="22"/>
    </row>
    <row r="212" spans="31:31" x14ac:dyDescent="0.35">
      <c r="AE212" s="22"/>
    </row>
    <row r="213" spans="31:31" x14ac:dyDescent="0.35">
      <c r="AE213" s="22"/>
    </row>
    <row r="214" spans="31:31" x14ac:dyDescent="0.35">
      <c r="AE214" s="22"/>
    </row>
    <row r="215" spans="31:31" x14ac:dyDescent="0.35">
      <c r="AE215" s="22"/>
    </row>
    <row r="216" spans="31:31" x14ac:dyDescent="0.35">
      <c r="AE216" s="22"/>
    </row>
    <row r="217" spans="31:31" x14ac:dyDescent="0.35">
      <c r="AE217" s="22"/>
    </row>
    <row r="218" spans="31:31" x14ac:dyDescent="0.35">
      <c r="AE218" s="22"/>
    </row>
    <row r="219" spans="31:31" x14ac:dyDescent="0.35">
      <c r="AE219" s="22"/>
    </row>
    <row r="220" spans="31:31" x14ac:dyDescent="0.35">
      <c r="AE220" s="22"/>
    </row>
    <row r="221" spans="31:31" x14ac:dyDescent="0.35">
      <c r="AE221" s="22"/>
    </row>
    <row r="222" spans="31:31" x14ac:dyDescent="0.35">
      <c r="AE222" s="22"/>
    </row>
    <row r="223" spans="31:31" x14ac:dyDescent="0.35">
      <c r="AE223" s="22"/>
    </row>
    <row r="224" spans="31:31" x14ac:dyDescent="0.35">
      <c r="AE224" s="22"/>
    </row>
    <row r="225" spans="31:31" x14ac:dyDescent="0.35">
      <c r="AE225" s="22"/>
    </row>
    <row r="226" spans="31:31" x14ac:dyDescent="0.35">
      <c r="AE226" s="22"/>
    </row>
    <row r="227" spans="31:31" x14ac:dyDescent="0.35">
      <c r="AE227" s="22"/>
    </row>
    <row r="228" spans="31:31" x14ac:dyDescent="0.35">
      <c r="AE228" s="22"/>
    </row>
    <row r="229" spans="31:31" x14ac:dyDescent="0.35">
      <c r="AE229" s="22"/>
    </row>
    <row r="230" spans="31:31" x14ac:dyDescent="0.35">
      <c r="AE230" s="22"/>
    </row>
    <row r="231" spans="31:31" x14ac:dyDescent="0.35">
      <c r="AE231" s="22"/>
    </row>
    <row r="232" spans="31:31" x14ac:dyDescent="0.35">
      <c r="AE232" s="22"/>
    </row>
    <row r="233" spans="31:31" x14ac:dyDescent="0.35">
      <c r="AE233" s="22"/>
    </row>
    <row r="234" spans="31:31" x14ac:dyDescent="0.35">
      <c r="AE234" s="22"/>
    </row>
    <row r="235" spans="31:31" x14ac:dyDescent="0.35">
      <c r="AE235" s="22"/>
    </row>
    <row r="236" spans="31:31" x14ac:dyDescent="0.35">
      <c r="AE236" s="22"/>
    </row>
    <row r="237" spans="31:31" x14ac:dyDescent="0.35">
      <c r="AE237" s="22"/>
    </row>
    <row r="238" spans="31:31" x14ac:dyDescent="0.35">
      <c r="AE238" s="22"/>
    </row>
    <row r="239" spans="31:31" x14ac:dyDescent="0.35">
      <c r="AE239" s="22"/>
    </row>
    <row r="240" spans="31:31" x14ac:dyDescent="0.35">
      <c r="AE240" s="22"/>
    </row>
    <row r="241" spans="31:31" x14ac:dyDescent="0.35">
      <c r="AE241" s="22"/>
    </row>
    <row r="242" spans="31:31" x14ac:dyDescent="0.35">
      <c r="AE242" s="22"/>
    </row>
    <row r="243" spans="31:31" x14ac:dyDescent="0.35">
      <c r="AE243" s="2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9" ma:contentTypeDescription="Create a new document." ma:contentTypeScope="" ma:versionID="d6c233dccfd2054298a15c828a29a410">
  <xsd:schema xmlns:xsd="http://www.w3.org/2001/XMLSchema" xmlns:xs="http://www.w3.org/2001/XMLSchema" xmlns:p="http://schemas.microsoft.com/office/2006/metadata/properties" xmlns:ns3="b7be8240-149b-427d-8eba-7bb1ff6225dd" targetNamespace="http://schemas.microsoft.com/office/2006/metadata/properties" ma:root="true" ma:fieldsID="b7854e281fdcf6bde813f71dcb7a2b4c" ns3:_="">
    <xsd:import namespace="b7be8240-149b-427d-8eba-7bb1ff6225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564CD-1584-46FA-AEBD-35A16FABB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BC0DC-2AA3-4C61-8268-15166C1B4F28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7be8240-149b-427d-8eba-7bb1ff6225d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B33D03-BD10-4613-82B7-5DC66F5EE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e8240-149b-427d-8eba-7bb1ff62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</vt:lpstr>
      <vt:lpstr>MACD</vt:lpstr>
      <vt:lpstr>RSI</vt:lpstr>
      <vt:lpstr>BB</vt:lpstr>
      <vt:lpstr>KD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Romain Mathieu Carcasse</cp:lastModifiedBy>
  <dcterms:created xsi:type="dcterms:W3CDTF">2025-04-09T23:49:31Z</dcterms:created>
  <dcterms:modified xsi:type="dcterms:W3CDTF">2025-04-12T12:25:26Z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