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eu\OneDrive\Documents\"/>
    </mc:Choice>
  </mc:AlternateContent>
  <xr:revisionPtr revIDLastSave="0" documentId="13_ncr:1_{87FDE448-CAEF-4E0B-B8D3-58C11AB4F9EC}" xr6:coauthVersionLast="47" xr6:coauthVersionMax="47" xr10:uidLastSave="{00000000-0000-0000-0000-000000000000}"/>
  <bookViews>
    <workbookView xWindow="-110" yWindow="-110" windowWidth="19420" windowHeight="10300" activeTab="1" xr2:uid="{C59F6F20-F522-4217-87D0-7C616E6ACC89}"/>
  </bookViews>
  <sheets>
    <sheet name="Question 1" sheetId="1" r:id="rId1"/>
    <sheet name="Question 2" sheetId="2" r:id="rId2"/>
    <sheet name="MACD" sheetId="4" r:id="rId3"/>
    <sheet name="RSI" sheetId="5" r:id="rId4"/>
    <sheet name="BB" sheetId="6" r:id="rId5"/>
    <sheet name="KD" sheetId="7" r:id="rId6"/>
    <sheet name="Question 4" sheetId="9" r:id="rId7"/>
    <sheet name="Question 5" sheetId="8" r:id="rId8"/>
    <sheet name="Question 6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9" l="1"/>
  <c r="B191" i="2"/>
  <c r="M13" i="2"/>
  <c r="E3" i="2"/>
  <c r="D3" i="2"/>
  <c r="G3" i="2" s="1"/>
  <c r="F3" i="2"/>
  <c r="F1" i="11"/>
  <c r="BM1" i="11"/>
  <c r="BF1" i="11"/>
  <c r="BG1" i="11" s="1"/>
  <c r="BH1" i="11" s="1"/>
  <c r="BI1" i="11" s="1"/>
  <c r="BJ1" i="11" s="1"/>
  <c r="BK1" i="11" s="1"/>
  <c r="BL1" i="11" s="1"/>
  <c r="AE1" i="11"/>
  <c r="AF1" i="11" s="1"/>
  <c r="AG1" i="11" s="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G1" i="1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Y1" i="11" s="1"/>
  <c r="Z1" i="11" s="1"/>
  <c r="AA1" i="11" s="1"/>
  <c r="AB1" i="11" s="1"/>
  <c r="AC1" i="11" s="1"/>
  <c r="AD1" i="11" s="1"/>
  <c r="B4" i="11"/>
  <c r="B6" i="11"/>
  <c r="B5" i="8" l="1"/>
  <c r="B3" i="8"/>
  <c r="BM103" i="11"/>
  <c r="B1" i="8"/>
  <c r="B1" i="11" l="1"/>
  <c r="C15" i="7"/>
  <c r="C189" i="7"/>
  <c r="C188" i="7"/>
  <c r="C187" i="7"/>
  <c r="C186" i="7"/>
  <c r="C185" i="7"/>
  <c r="D187" i="7" s="1"/>
  <c r="C184" i="7"/>
  <c r="C183" i="7"/>
  <c r="C182" i="7"/>
  <c r="C181" i="7"/>
  <c r="D183" i="7" s="1"/>
  <c r="C180" i="7"/>
  <c r="C179" i="7"/>
  <c r="C178" i="7"/>
  <c r="C177" i="7"/>
  <c r="C176" i="7"/>
  <c r="C175" i="7"/>
  <c r="C174" i="7"/>
  <c r="C173" i="7"/>
  <c r="C172" i="7"/>
  <c r="C171" i="7"/>
  <c r="C170" i="7"/>
  <c r="C169" i="7"/>
  <c r="D171" i="7" s="1"/>
  <c r="C168" i="7"/>
  <c r="C167" i="7"/>
  <c r="C166" i="7"/>
  <c r="D168" i="7" s="1"/>
  <c r="C165" i="7"/>
  <c r="D167" i="7" s="1"/>
  <c r="C164" i="7"/>
  <c r="C163" i="7"/>
  <c r="C162" i="7"/>
  <c r="C161" i="7"/>
  <c r="C160" i="7"/>
  <c r="D162" i="7" s="1"/>
  <c r="C159" i="7"/>
  <c r="C158" i="7"/>
  <c r="C157" i="7"/>
  <c r="C156" i="7"/>
  <c r="C155" i="7"/>
  <c r="C154" i="7"/>
  <c r="C153" i="7"/>
  <c r="D155" i="7" s="1"/>
  <c r="C152" i="7"/>
  <c r="C151" i="7"/>
  <c r="C150" i="7"/>
  <c r="D152" i="7" s="1"/>
  <c r="C149" i="7"/>
  <c r="D151" i="7" s="1"/>
  <c r="C148" i="7"/>
  <c r="C147" i="7"/>
  <c r="C146" i="7"/>
  <c r="C145" i="7"/>
  <c r="C144" i="7"/>
  <c r="D146" i="7" s="1"/>
  <c r="C143" i="7"/>
  <c r="C142" i="7"/>
  <c r="C141" i="7"/>
  <c r="C140" i="7"/>
  <c r="C139" i="7"/>
  <c r="C138" i="7"/>
  <c r="C137" i="7"/>
  <c r="D139" i="7" s="1"/>
  <c r="C136" i="7"/>
  <c r="C135" i="7"/>
  <c r="C134" i="7"/>
  <c r="D136" i="7" s="1"/>
  <c r="C133" i="7"/>
  <c r="D135" i="7" s="1"/>
  <c r="C132" i="7"/>
  <c r="C131" i="7"/>
  <c r="C130" i="7"/>
  <c r="C129" i="7"/>
  <c r="C128" i="7"/>
  <c r="C127" i="7"/>
  <c r="C126" i="7"/>
  <c r="C125" i="7"/>
  <c r="C124" i="7"/>
  <c r="C123" i="7"/>
  <c r="C122" i="7"/>
  <c r="C121" i="7"/>
  <c r="D123" i="7" s="1"/>
  <c r="C120" i="7"/>
  <c r="D122" i="7" s="1"/>
  <c r="C119" i="7"/>
  <c r="C118" i="7"/>
  <c r="D120" i="7" s="1"/>
  <c r="C117" i="7"/>
  <c r="D119" i="7" s="1"/>
  <c r="C116" i="7"/>
  <c r="C115" i="7"/>
  <c r="C114" i="7"/>
  <c r="C113" i="7"/>
  <c r="C112" i="7"/>
  <c r="C111" i="7"/>
  <c r="C110" i="7"/>
  <c r="C109" i="7"/>
  <c r="C108" i="7"/>
  <c r="C107" i="7"/>
  <c r="C106" i="7"/>
  <c r="C105" i="7"/>
  <c r="D107" i="7" s="1"/>
  <c r="C104" i="7"/>
  <c r="C103" i="7"/>
  <c r="C102" i="7"/>
  <c r="D104" i="7" s="1"/>
  <c r="C101" i="7"/>
  <c r="D103" i="7" s="1"/>
  <c r="C100" i="7"/>
  <c r="C99" i="7"/>
  <c r="C98" i="7"/>
  <c r="C97" i="7"/>
  <c r="C96" i="7"/>
  <c r="C95" i="7"/>
  <c r="C94" i="7"/>
  <c r="C93" i="7"/>
  <c r="C92" i="7"/>
  <c r="C91" i="7"/>
  <c r="C90" i="7"/>
  <c r="C89" i="7"/>
  <c r="D91" i="7" s="1"/>
  <c r="C88" i="7"/>
  <c r="D90" i="7" s="1"/>
  <c r="C87" i="7"/>
  <c r="C86" i="7"/>
  <c r="D88" i="7" s="1"/>
  <c r="C85" i="7"/>
  <c r="D87" i="7" s="1"/>
  <c r="C84" i="7"/>
  <c r="C83" i="7"/>
  <c r="C82" i="7"/>
  <c r="C81" i="7"/>
  <c r="C80" i="7"/>
  <c r="C79" i="7"/>
  <c r="C78" i="7"/>
  <c r="C77" i="7"/>
  <c r="C76" i="7"/>
  <c r="C75" i="7"/>
  <c r="C74" i="7"/>
  <c r="C73" i="7"/>
  <c r="D75" i="7" s="1"/>
  <c r="C72" i="7"/>
  <c r="C71" i="7"/>
  <c r="C70" i="7"/>
  <c r="D72" i="7" s="1"/>
  <c r="C69" i="7"/>
  <c r="D71" i="7" s="1"/>
  <c r="C68" i="7"/>
  <c r="C67" i="7"/>
  <c r="C66" i="7"/>
  <c r="C65" i="7"/>
  <c r="C64" i="7"/>
  <c r="D66" i="7" s="1"/>
  <c r="C63" i="7"/>
  <c r="C62" i="7"/>
  <c r="C61" i="7"/>
  <c r="C60" i="7"/>
  <c r="C59" i="7"/>
  <c r="C58" i="7"/>
  <c r="C57" i="7"/>
  <c r="D59" i="7" s="1"/>
  <c r="C56" i="7"/>
  <c r="C55" i="7"/>
  <c r="C54" i="7"/>
  <c r="D56" i="7" s="1"/>
  <c r="C53" i="7"/>
  <c r="D55" i="7" s="1"/>
  <c r="C52" i="7"/>
  <c r="C51" i="7"/>
  <c r="C50" i="7"/>
  <c r="C49" i="7"/>
  <c r="C48" i="7"/>
  <c r="C47" i="7"/>
  <c r="C46" i="7"/>
  <c r="C45" i="7"/>
  <c r="C44" i="7"/>
  <c r="D44" i="7" s="1"/>
  <c r="C43" i="7"/>
  <c r="C42" i="7"/>
  <c r="C41" i="7"/>
  <c r="D43" i="7" s="1"/>
  <c r="C40" i="7"/>
  <c r="D42" i="7" s="1"/>
  <c r="C39" i="7"/>
  <c r="C38" i="7"/>
  <c r="D40" i="7" s="1"/>
  <c r="C37" i="7"/>
  <c r="D39" i="7" s="1"/>
  <c r="C36" i="7"/>
  <c r="C35" i="7"/>
  <c r="C34" i="7"/>
  <c r="C33" i="7"/>
  <c r="C32" i="7"/>
  <c r="C31" i="7"/>
  <c r="C30" i="7"/>
  <c r="C29" i="7"/>
  <c r="C28" i="7"/>
  <c r="D28" i="7" s="1"/>
  <c r="C27" i="7"/>
  <c r="C26" i="7"/>
  <c r="C25" i="7"/>
  <c r="D27" i="7" s="1"/>
  <c r="C24" i="7"/>
  <c r="C23" i="7"/>
  <c r="C22" i="7"/>
  <c r="D24" i="7" s="1"/>
  <c r="C21" i="7"/>
  <c r="D23" i="7" s="1"/>
  <c r="C20" i="7"/>
  <c r="C19" i="7"/>
  <c r="C18" i="7"/>
  <c r="C17" i="7"/>
  <c r="C16" i="7"/>
  <c r="D18" i="7" s="1"/>
  <c r="D189" i="6"/>
  <c r="C189" i="6"/>
  <c r="F189" i="6" s="1"/>
  <c r="D188" i="6"/>
  <c r="C188" i="6"/>
  <c r="D187" i="6"/>
  <c r="C187" i="6"/>
  <c r="F187" i="6" s="1"/>
  <c r="D186" i="6"/>
  <c r="C186" i="6"/>
  <c r="F186" i="6" s="1"/>
  <c r="D185" i="6"/>
  <c r="C185" i="6"/>
  <c r="D184" i="6"/>
  <c r="C184" i="6"/>
  <c r="F184" i="6" s="1"/>
  <c r="D183" i="6"/>
  <c r="C183" i="6"/>
  <c r="F183" i="6" s="1"/>
  <c r="D182" i="6"/>
  <c r="C182" i="6"/>
  <c r="E182" i="6" s="1"/>
  <c r="D181" i="6"/>
  <c r="C181" i="6"/>
  <c r="E181" i="6" s="1"/>
  <c r="D180" i="6"/>
  <c r="C180" i="6"/>
  <c r="E180" i="6" s="1"/>
  <c r="D179" i="6"/>
  <c r="C179" i="6"/>
  <c r="F179" i="6" s="1"/>
  <c r="D178" i="6"/>
  <c r="C178" i="6"/>
  <c r="F178" i="6" s="1"/>
  <c r="D177" i="6"/>
  <c r="C177" i="6"/>
  <c r="D176" i="6"/>
  <c r="C176" i="6"/>
  <c r="F176" i="6" s="1"/>
  <c r="D175" i="6"/>
  <c r="C175" i="6"/>
  <c r="D174" i="6"/>
  <c r="C174" i="6"/>
  <c r="D173" i="6"/>
  <c r="C173" i="6"/>
  <c r="E173" i="6" s="1"/>
  <c r="D172" i="6"/>
  <c r="C172" i="6"/>
  <c r="D171" i="6"/>
  <c r="C171" i="6"/>
  <c r="F171" i="6" s="1"/>
  <c r="D170" i="6"/>
  <c r="C170" i="6"/>
  <c r="F170" i="6" s="1"/>
  <c r="D169" i="6"/>
  <c r="C169" i="6"/>
  <c r="D168" i="6"/>
  <c r="C168" i="6"/>
  <c r="D167" i="6"/>
  <c r="C167" i="6"/>
  <c r="D166" i="6"/>
  <c r="C166" i="6"/>
  <c r="E166" i="6" s="1"/>
  <c r="D165" i="6"/>
  <c r="C165" i="6"/>
  <c r="D164" i="6"/>
  <c r="C164" i="6"/>
  <c r="E164" i="6" s="1"/>
  <c r="D163" i="6"/>
  <c r="C163" i="6"/>
  <c r="F163" i="6" s="1"/>
  <c r="D162" i="6"/>
  <c r="C162" i="6"/>
  <c r="F162" i="6" s="1"/>
  <c r="D161" i="6"/>
  <c r="C161" i="6"/>
  <c r="D160" i="6"/>
  <c r="C160" i="6"/>
  <c r="F160" i="6" s="1"/>
  <c r="D159" i="6"/>
  <c r="C159" i="6"/>
  <c r="D158" i="6"/>
  <c r="C158" i="6"/>
  <c r="D157" i="6"/>
  <c r="C157" i="6"/>
  <c r="E157" i="6" s="1"/>
  <c r="D156" i="6"/>
  <c r="C156" i="6"/>
  <c r="D155" i="6"/>
  <c r="C155" i="6"/>
  <c r="F155" i="6" s="1"/>
  <c r="D154" i="6"/>
  <c r="C154" i="6"/>
  <c r="D153" i="6"/>
  <c r="C153" i="6"/>
  <c r="D152" i="6"/>
  <c r="C152" i="6"/>
  <c r="F152" i="6" s="1"/>
  <c r="D151" i="6"/>
  <c r="C151" i="6"/>
  <c r="D150" i="6"/>
  <c r="C150" i="6"/>
  <c r="E150" i="6" s="1"/>
  <c r="D149" i="6"/>
  <c r="C149" i="6"/>
  <c r="D148" i="6"/>
  <c r="C148" i="6"/>
  <c r="D147" i="6"/>
  <c r="C147" i="6"/>
  <c r="F147" i="6" s="1"/>
  <c r="D146" i="6"/>
  <c r="C146" i="6"/>
  <c r="F146" i="6" s="1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F139" i="6" s="1"/>
  <c r="D138" i="6"/>
  <c r="C138" i="6"/>
  <c r="F138" i="6" s="1"/>
  <c r="D137" i="6"/>
  <c r="C137" i="6"/>
  <c r="D136" i="6"/>
  <c r="C136" i="6"/>
  <c r="F136" i="6" s="1"/>
  <c r="D135" i="6"/>
  <c r="C135" i="6"/>
  <c r="D134" i="6"/>
  <c r="C134" i="6"/>
  <c r="D133" i="6"/>
  <c r="C133" i="6"/>
  <c r="D132" i="6"/>
  <c r="C132" i="6"/>
  <c r="F132" i="6" s="1"/>
  <c r="D131" i="6"/>
  <c r="C131" i="6"/>
  <c r="F131" i="6" s="1"/>
  <c r="D130" i="6"/>
  <c r="C130" i="6"/>
  <c r="D129" i="6"/>
  <c r="C129" i="6"/>
  <c r="D128" i="6"/>
  <c r="C128" i="6"/>
  <c r="F128" i="6" s="1"/>
  <c r="D127" i="6"/>
  <c r="C127" i="6"/>
  <c r="D126" i="6"/>
  <c r="C126" i="6"/>
  <c r="D125" i="6"/>
  <c r="C125" i="6"/>
  <c r="D124" i="6"/>
  <c r="C124" i="6"/>
  <c r="D123" i="6"/>
  <c r="C123" i="6"/>
  <c r="D122" i="6"/>
  <c r="C122" i="6"/>
  <c r="F122" i="6" s="1"/>
  <c r="D121" i="6"/>
  <c r="C121" i="6"/>
  <c r="D120" i="6"/>
  <c r="C120" i="6"/>
  <c r="D119" i="6"/>
  <c r="C119" i="6"/>
  <c r="D118" i="6"/>
  <c r="C118" i="6"/>
  <c r="E118" i="6" s="1"/>
  <c r="D117" i="6"/>
  <c r="C117" i="6"/>
  <c r="D116" i="6"/>
  <c r="C116" i="6"/>
  <c r="F116" i="6" s="1"/>
  <c r="D115" i="6"/>
  <c r="C115" i="6"/>
  <c r="F115" i="6" s="1"/>
  <c r="D114" i="6"/>
  <c r="C114" i="6"/>
  <c r="F114" i="6" s="1"/>
  <c r="D113" i="6"/>
  <c r="C113" i="6"/>
  <c r="D112" i="6"/>
  <c r="C112" i="6"/>
  <c r="D111" i="6"/>
  <c r="C111" i="6"/>
  <c r="F111" i="6" s="1"/>
  <c r="D110" i="6"/>
  <c r="C110" i="6"/>
  <c r="D109" i="6"/>
  <c r="C109" i="6"/>
  <c r="D108" i="6"/>
  <c r="C108" i="6"/>
  <c r="D107" i="6"/>
  <c r="C107" i="6"/>
  <c r="F107" i="6" s="1"/>
  <c r="D106" i="6"/>
  <c r="C106" i="6"/>
  <c r="D105" i="6"/>
  <c r="C105" i="6"/>
  <c r="D104" i="6"/>
  <c r="C104" i="6"/>
  <c r="D103" i="6"/>
  <c r="C103" i="6"/>
  <c r="F103" i="6" s="1"/>
  <c r="D102" i="6"/>
  <c r="C102" i="6"/>
  <c r="E102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F96" i="6" s="1"/>
  <c r="D95" i="6"/>
  <c r="C95" i="6"/>
  <c r="F95" i="6" s="1"/>
  <c r="D94" i="6"/>
  <c r="C94" i="6"/>
  <c r="D93" i="6"/>
  <c r="C93" i="6"/>
  <c r="D92" i="6"/>
  <c r="C92" i="6"/>
  <c r="D91" i="6"/>
  <c r="C91" i="6"/>
  <c r="D90" i="6"/>
  <c r="C90" i="6"/>
  <c r="F90" i="6" s="1"/>
  <c r="D89" i="6"/>
  <c r="C89" i="6"/>
  <c r="D88" i="6"/>
  <c r="C88" i="6"/>
  <c r="F88" i="6" s="1"/>
  <c r="D87" i="6"/>
  <c r="C87" i="6"/>
  <c r="F87" i="6" s="1"/>
  <c r="D86" i="6"/>
  <c r="C86" i="6"/>
  <c r="D85" i="6"/>
  <c r="C85" i="6"/>
  <c r="D84" i="6"/>
  <c r="C84" i="6"/>
  <c r="D83" i="6"/>
  <c r="C83" i="6"/>
  <c r="F83" i="6" s="1"/>
  <c r="D82" i="6"/>
  <c r="C82" i="6"/>
  <c r="D81" i="6"/>
  <c r="C81" i="6"/>
  <c r="D80" i="6"/>
  <c r="C80" i="6"/>
  <c r="F80" i="6" s="1"/>
  <c r="D79" i="6"/>
  <c r="C79" i="6"/>
  <c r="D78" i="6"/>
  <c r="C78" i="6"/>
  <c r="D77" i="6"/>
  <c r="C77" i="6"/>
  <c r="D76" i="6"/>
  <c r="C76" i="6"/>
  <c r="E76" i="6" s="1"/>
  <c r="D75" i="6"/>
  <c r="C75" i="6"/>
  <c r="F75" i="6" s="1"/>
  <c r="D74" i="6"/>
  <c r="C74" i="6"/>
  <c r="E74" i="6" s="1"/>
  <c r="D73" i="6"/>
  <c r="C73" i="6"/>
  <c r="F73" i="6" s="1"/>
  <c r="D72" i="6"/>
  <c r="C72" i="6"/>
  <c r="D71" i="6"/>
  <c r="C71" i="6"/>
  <c r="F71" i="6" s="1"/>
  <c r="D70" i="6"/>
  <c r="C70" i="6"/>
  <c r="D69" i="6"/>
  <c r="C69" i="6"/>
  <c r="E69" i="6" s="1"/>
  <c r="D68" i="6"/>
  <c r="C68" i="6"/>
  <c r="E68" i="6" s="1"/>
  <c r="D67" i="6"/>
  <c r="C67" i="6"/>
  <c r="F67" i="6" s="1"/>
  <c r="D66" i="6"/>
  <c r="C66" i="6"/>
  <c r="E66" i="6" s="1"/>
  <c r="D65" i="6"/>
  <c r="C65" i="6"/>
  <c r="E65" i="6" s="1"/>
  <c r="D64" i="6"/>
  <c r="C64" i="6"/>
  <c r="F64" i="6" s="1"/>
  <c r="D63" i="6"/>
  <c r="C63" i="6"/>
  <c r="F63" i="6" s="1"/>
  <c r="D62" i="6"/>
  <c r="C62" i="6"/>
  <c r="D61" i="6"/>
  <c r="C61" i="6"/>
  <c r="E61" i="6" s="1"/>
  <c r="D60" i="6"/>
  <c r="C60" i="6"/>
  <c r="D59" i="6"/>
  <c r="C59" i="6"/>
  <c r="D58" i="6"/>
  <c r="C58" i="6"/>
  <c r="E58" i="6" s="1"/>
  <c r="D57" i="6"/>
  <c r="C57" i="6"/>
  <c r="D56" i="6"/>
  <c r="C56" i="6"/>
  <c r="F56" i="6" s="1"/>
  <c r="D55" i="6"/>
  <c r="C55" i="6"/>
  <c r="F55" i="6" s="1"/>
  <c r="D54" i="6"/>
  <c r="C54" i="6"/>
  <c r="D53" i="6"/>
  <c r="C53" i="6"/>
  <c r="E53" i="6" s="1"/>
  <c r="D52" i="6"/>
  <c r="C52" i="6"/>
  <c r="E52" i="6" s="1"/>
  <c r="D51" i="6"/>
  <c r="C51" i="6"/>
  <c r="F51" i="6" s="1"/>
  <c r="D50" i="6"/>
  <c r="C50" i="6"/>
  <c r="F50" i="6" s="1"/>
  <c r="D49" i="6"/>
  <c r="C49" i="6"/>
  <c r="E49" i="6" s="1"/>
  <c r="D48" i="6"/>
  <c r="C48" i="6"/>
  <c r="F48" i="6" s="1"/>
  <c r="D47" i="6"/>
  <c r="C47" i="6"/>
  <c r="D46" i="6"/>
  <c r="C46" i="6"/>
  <c r="D45" i="6"/>
  <c r="C45" i="6"/>
  <c r="E45" i="6" s="1"/>
  <c r="D44" i="6"/>
  <c r="C44" i="6"/>
  <c r="D43" i="6"/>
  <c r="C43" i="6"/>
  <c r="F43" i="6" s="1"/>
  <c r="D42" i="6"/>
  <c r="C42" i="6"/>
  <c r="D41" i="6"/>
  <c r="C41" i="6"/>
  <c r="F41" i="6" s="1"/>
  <c r="D40" i="6"/>
  <c r="C40" i="6"/>
  <c r="D39" i="6"/>
  <c r="C39" i="6"/>
  <c r="F39" i="6" s="1"/>
  <c r="D38" i="6"/>
  <c r="C38" i="6"/>
  <c r="D37" i="6"/>
  <c r="C37" i="6"/>
  <c r="E37" i="6" s="1"/>
  <c r="D36" i="6"/>
  <c r="C36" i="6"/>
  <c r="F36" i="6" s="1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E29" i="6" s="1"/>
  <c r="D28" i="6"/>
  <c r="C28" i="6"/>
  <c r="F28" i="6" s="1"/>
  <c r="D27" i="6"/>
  <c r="C27" i="6"/>
  <c r="D26" i="6"/>
  <c r="C26" i="6"/>
  <c r="D25" i="6"/>
  <c r="C25" i="6"/>
  <c r="E25" i="6" s="1"/>
  <c r="D24" i="6"/>
  <c r="C24" i="6"/>
  <c r="D23" i="6"/>
  <c r="C23" i="6"/>
  <c r="D22" i="6"/>
  <c r="C22" i="6"/>
  <c r="D21" i="6"/>
  <c r="C21" i="6"/>
  <c r="C189" i="5"/>
  <c r="E189" i="5" s="1"/>
  <c r="C188" i="5"/>
  <c r="D188" i="5" s="1"/>
  <c r="C187" i="5"/>
  <c r="E187" i="5" s="1"/>
  <c r="C186" i="5"/>
  <c r="E186" i="5" s="1"/>
  <c r="C185" i="5"/>
  <c r="E185" i="5" s="1"/>
  <c r="C184" i="5"/>
  <c r="D184" i="5" s="1"/>
  <c r="C183" i="5"/>
  <c r="D183" i="5" s="1"/>
  <c r="C182" i="5"/>
  <c r="C181" i="5"/>
  <c r="E181" i="5" s="1"/>
  <c r="C180" i="5"/>
  <c r="D180" i="5" s="1"/>
  <c r="C179" i="5"/>
  <c r="E179" i="5" s="1"/>
  <c r="C178" i="5"/>
  <c r="E178" i="5" s="1"/>
  <c r="C177" i="5"/>
  <c r="E177" i="5" s="1"/>
  <c r="C176" i="5"/>
  <c r="C175" i="5"/>
  <c r="E175" i="5" s="1"/>
  <c r="C174" i="5"/>
  <c r="D174" i="5" s="1"/>
  <c r="C173" i="5"/>
  <c r="E173" i="5" s="1"/>
  <c r="C172" i="5"/>
  <c r="E172" i="5" s="1"/>
  <c r="C171" i="5"/>
  <c r="D171" i="5" s="1"/>
  <c r="C170" i="5"/>
  <c r="D170" i="5" s="1"/>
  <c r="C169" i="5"/>
  <c r="E169" i="5" s="1"/>
  <c r="C168" i="5"/>
  <c r="E168" i="5" s="1"/>
  <c r="C167" i="5"/>
  <c r="E167" i="5" s="1"/>
  <c r="C166" i="5"/>
  <c r="E166" i="5" s="1"/>
  <c r="C165" i="5"/>
  <c r="E165" i="5" s="1"/>
  <c r="C164" i="5"/>
  <c r="D164" i="5" s="1"/>
  <c r="C163" i="5"/>
  <c r="E163" i="5" s="1"/>
  <c r="C162" i="5"/>
  <c r="E162" i="5" s="1"/>
  <c r="C161" i="5"/>
  <c r="D161" i="5" s="1"/>
  <c r="C160" i="5"/>
  <c r="C159" i="5"/>
  <c r="E159" i="5" s="1"/>
  <c r="C158" i="5"/>
  <c r="D158" i="5" s="1"/>
  <c r="C157" i="5"/>
  <c r="C156" i="5"/>
  <c r="E156" i="5" s="1"/>
  <c r="C155" i="5"/>
  <c r="E155" i="5" s="1"/>
  <c r="C154" i="5"/>
  <c r="E154" i="5" s="1"/>
  <c r="C153" i="5"/>
  <c r="C152" i="5"/>
  <c r="E152" i="5" s="1"/>
  <c r="C151" i="5"/>
  <c r="E151" i="5" s="1"/>
  <c r="C150" i="5"/>
  <c r="D150" i="5" s="1"/>
  <c r="C149" i="5"/>
  <c r="E149" i="5" s="1"/>
  <c r="C148" i="5"/>
  <c r="D148" i="5" s="1"/>
  <c r="C147" i="5"/>
  <c r="D147" i="5" s="1"/>
  <c r="C146" i="5"/>
  <c r="E146" i="5" s="1"/>
  <c r="C145" i="5"/>
  <c r="E145" i="5" s="1"/>
  <c r="C144" i="5"/>
  <c r="C143" i="5"/>
  <c r="E143" i="5" s="1"/>
  <c r="C142" i="5"/>
  <c r="D142" i="5" s="1"/>
  <c r="C141" i="5"/>
  <c r="E141" i="5" s="1"/>
  <c r="C140" i="5"/>
  <c r="E140" i="5" s="1"/>
  <c r="C139" i="5"/>
  <c r="E139" i="5" s="1"/>
  <c r="C138" i="5"/>
  <c r="E138" i="5" s="1"/>
  <c r="C137" i="5"/>
  <c r="C136" i="5"/>
  <c r="C135" i="5"/>
  <c r="E135" i="5" s="1"/>
  <c r="C134" i="5"/>
  <c r="E134" i="5" s="1"/>
  <c r="C133" i="5"/>
  <c r="E133" i="5" s="1"/>
  <c r="C132" i="5"/>
  <c r="D132" i="5" s="1"/>
  <c r="C131" i="5"/>
  <c r="E131" i="5" s="1"/>
  <c r="C130" i="5"/>
  <c r="E130" i="5" s="1"/>
  <c r="C129" i="5"/>
  <c r="D129" i="5" s="1"/>
  <c r="C128" i="5"/>
  <c r="C127" i="5"/>
  <c r="E127" i="5" s="1"/>
  <c r="C126" i="5"/>
  <c r="D126" i="5" s="1"/>
  <c r="C125" i="5"/>
  <c r="E125" i="5" s="1"/>
  <c r="C124" i="5"/>
  <c r="E124" i="5" s="1"/>
  <c r="C123" i="5"/>
  <c r="D123" i="5" s="1"/>
  <c r="C122" i="5"/>
  <c r="D122" i="5" s="1"/>
  <c r="C121" i="5"/>
  <c r="E121" i="5" s="1"/>
  <c r="C120" i="5"/>
  <c r="E120" i="5" s="1"/>
  <c r="C119" i="5"/>
  <c r="E119" i="5" s="1"/>
  <c r="C118" i="5"/>
  <c r="E118" i="5" s="1"/>
  <c r="C117" i="5"/>
  <c r="E117" i="5" s="1"/>
  <c r="C116" i="5"/>
  <c r="D116" i="5" s="1"/>
  <c r="C115" i="5"/>
  <c r="D115" i="5" s="1"/>
  <c r="C114" i="5"/>
  <c r="E114" i="5" s="1"/>
  <c r="C113" i="5"/>
  <c r="E113" i="5" s="1"/>
  <c r="C112" i="5"/>
  <c r="C111" i="5"/>
  <c r="E111" i="5" s="1"/>
  <c r="C110" i="5"/>
  <c r="D110" i="5" s="1"/>
  <c r="C109" i="5"/>
  <c r="E109" i="5" s="1"/>
  <c r="C108" i="5"/>
  <c r="E108" i="5" s="1"/>
  <c r="C107" i="5"/>
  <c r="D107" i="5" s="1"/>
  <c r="C106" i="5"/>
  <c r="E106" i="5" s="1"/>
  <c r="C105" i="5"/>
  <c r="C104" i="5"/>
  <c r="C103" i="5"/>
  <c r="E103" i="5" s="1"/>
  <c r="C102" i="5"/>
  <c r="E102" i="5" s="1"/>
  <c r="C101" i="5"/>
  <c r="E101" i="5" s="1"/>
  <c r="C100" i="5"/>
  <c r="D100" i="5" s="1"/>
  <c r="C99" i="5"/>
  <c r="E99" i="5" s="1"/>
  <c r="C98" i="5"/>
  <c r="E98" i="5" s="1"/>
  <c r="C97" i="5"/>
  <c r="E97" i="5" s="1"/>
  <c r="C96" i="5"/>
  <c r="C95" i="5"/>
  <c r="E95" i="5" s="1"/>
  <c r="C94" i="5"/>
  <c r="D94" i="5" s="1"/>
  <c r="C93" i="5"/>
  <c r="E93" i="5" s="1"/>
  <c r="C92" i="5"/>
  <c r="D92" i="5" s="1"/>
  <c r="C91" i="5"/>
  <c r="D91" i="5" s="1"/>
  <c r="C90" i="5"/>
  <c r="D90" i="5" s="1"/>
  <c r="C89" i="5"/>
  <c r="E89" i="5" s="1"/>
  <c r="C88" i="5"/>
  <c r="E88" i="5" s="1"/>
  <c r="C87" i="5"/>
  <c r="E87" i="5" s="1"/>
  <c r="C86" i="5"/>
  <c r="E86" i="5" s="1"/>
  <c r="C85" i="5"/>
  <c r="D85" i="5" s="1"/>
  <c r="C84" i="5"/>
  <c r="D84" i="5" s="1"/>
  <c r="C83" i="5"/>
  <c r="D83" i="5" s="1"/>
  <c r="C82" i="5"/>
  <c r="E82" i="5" s="1"/>
  <c r="C81" i="5"/>
  <c r="E81" i="5" s="1"/>
  <c r="C80" i="5"/>
  <c r="C79" i="5"/>
  <c r="E79" i="5" s="1"/>
  <c r="C78" i="5"/>
  <c r="D78" i="5" s="1"/>
  <c r="C77" i="5"/>
  <c r="E77" i="5" s="1"/>
  <c r="C76" i="5"/>
  <c r="E76" i="5" s="1"/>
  <c r="E75" i="5"/>
  <c r="C75" i="5"/>
  <c r="D75" i="5" s="1"/>
  <c r="C74" i="5"/>
  <c r="E74" i="5" s="1"/>
  <c r="C73" i="5"/>
  <c r="C72" i="5"/>
  <c r="C71" i="5"/>
  <c r="E71" i="5" s="1"/>
  <c r="C70" i="5"/>
  <c r="E70" i="5" s="1"/>
  <c r="C69" i="5"/>
  <c r="E69" i="5" s="1"/>
  <c r="C68" i="5"/>
  <c r="D68" i="5" s="1"/>
  <c r="C67" i="5"/>
  <c r="E67" i="5" s="1"/>
  <c r="C66" i="5"/>
  <c r="E66" i="5" s="1"/>
  <c r="C65" i="5"/>
  <c r="D65" i="5" s="1"/>
  <c r="C64" i="5"/>
  <c r="C63" i="5"/>
  <c r="E63" i="5" s="1"/>
  <c r="C62" i="5"/>
  <c r="D62" i="5" s="1"/>
  <c r="C61" i="5"/>
  <c r="E61" i="5" s="1"/>
  <c r="C60" i="5"/>
  <c r="E60" i="5" s="1"/>
  <c r="C59" i="5"/>
  <c r="D59" i="5" s="1"/>
  <c r="C58" i="5"/>
  <c r="D58" i="5" s="1"/>
  <c r="C57" i="5"/>
  <c r="E57" i="5" s="1"/>
  <c r="C56" i="5"/>
  <c r="E56" i="5" s="1"/>
  <c r="C55" i="5"/>
  <c r="E55" i="5" s="1"/>
  <c r="C54" i="5"/>
  <c r="D54" i="5" s="1"/>
  <c r="C53" i="5"/>
  <c r="D53" i="5" s="1"/>
  <c r="C52" i="5"/>
  <c r="E52" i="5" s="1"/>
  <c r="C51" i="5"/>
  <c r="E51" i="5" s="1"/>
  <c r="C50" i="5"/>
  <c r="E50" i="5" s="1"/>
  <c r="C49" i="5"/>
  <c r="D49" i="5" s="1"/>
  <c r="C48" i="5"/>
  <c r="C47" i="5"/>
  <c r="D47" i="5" s="1"/>
  <c r="C46" i="5"/>
  <c r="D46" i="5" s="1"/>
  <c r="C45" i="5"/>
  <c r="C44" i="5"/>
  <c r="E44" i="5" s="1"/>
  <c r="C43" i="5"/>
  <c r="D43" i="5" s="1"/>
  <c r="C42" i="5"/>
  <c r="D42" i="5" s="1"/>
  <c r="C41" i="5"/>
  <c r="E41" i="5" s="1"/>
  <c r="C40" i="5"/>
  <c r="E40" i="5" s="1"/>
  <c r="C39" i="5"/>
  <c r="E39" i="5" s="1"/>
  <c r="C38" i="5"/>
  <c r="D38" i="5" s="1"/>
  <c r="C37" i="5"/>
  <c r="E37" i="5" s="1"/>
  <c r="C36" i="5"/>
  <c r="C35" i="5"/>
  <c r="E35" i="5" s="1"/>
  <c r="C34" i="5"/>
  <c r="C33" i="5"/>
  <c r="E33" i="5" s="1"/>
  <c r="C32" i="5"/>
  <c r="C31" i="5"/>
  <c r="E31" i="5" s="1"/>
  <c r="C30" i="5"/>
  <c r="D30" i="5" s="1"/>
  <c r="C29" i="5"/>
  <c r="E29" i="5" s="1"/>
  <c r="C28" i="5"/>
  <c r="C27" i="5"/>
  <c r="E27" i="5" s="1"/>
  <c r="C26" i="5"/>
  <c r="C25" i="5"/>
  <c r="C24" i="5"/>
  <c r="E24" i="5" s="1"/>
  <c r="C23" i="5"/>
  <c r="E23" i="5" s="1"/>
  <c r="C22" i="5"/>
  <c r="D22" i="5" s="1"/>
  <c r="C21" i="5"/>
  <c r="E21" i="5" s="1"/>
  <c r="C20" i="5"/>
  <c r="E20" i="5" s="1"/>
  <c r="C19" i="5"/>
  <c r="E19" i="5" s="1"/>
  <c r="C18" i="5"/>
  <c r="E18" i="5" s="1"/>
  <c r="C17" i="5"/>
  <c r="E17" i="5" s="1"/>
  <c r="C16" i="5"/>
  <c r="D16" i="5" s="1"/>
  <c r="C15" i="5"/>
  <c r="D15" i="5" s="1"/>
  <c r="C14" i="5"/>
  <c r="E14" i="5" s="1"/>
  <c r="C13" i="5"/>
  <c r="D13" i="5" s="1"/>
  <c r="C12" i="5"/>
  <c r="C11" i="5"/>
  <c r="D11" i="5" s="1"/>
  <c r="C10" i="5"/>
  <c r="E10" i="5" s="1"/>
  <c r="C9" i="5"/>
  <c r="E9" i="5" s="1"/>
  <c r="C8" i="5"/>
  <c r="C7" i="5"/>
  <c r="E7" i="5" s="1"/>
  <c r="C6" i="5"/>
  <c r="E6" i="5" s="1"/>
  <c r="C5" i="5"/>
  <c r="D5" i="5" s="1"/>
  <c r="C4" i="5"/>
  <c r="E4" i="5" s="1"/>
  <c r="C3" i="5"/>
  <c r="E3" i="5" s="1"/>
  <c r="D92" i="7" l="1"/>
  <c r="D108" i="7"/>
  <c r="D140" i="7"/>
  <c r="D32" i="7"/>
  <c r="D48" i="7"/>
  <c r="D64" i="7"/>
  <c r="D80" i="7"/>
  <c r="D96" i="7"/>
  <c r="D112" i="7"/>
  <c r="D128" i="7"/>
  <c r="D144" i="7"/>
  <c r="D160" i="7"/>
  <c r="D176" i="7"/>
  <c r="D17" i="7"/>
  <c r="E81" i="6"/>
  <c r="E89" i="6"/>
  <c r="E97" i="6"/>
  <c r="E113" i="6"/>
  <c r="E121" i="6"/>
  <c r="E129" i="6"/>
  <c r="E145" i="6"/>
  <c r="E153" i="6"/>
  <c r="E161" i="6"/>
  <c r="E169" i="6"/>
  <c r="E177" i="6"/>
  <c r="E185" i="6"/>
  <c r="F34" i="6"/>
  <c r="F76" i="6"/>
  <c r="F92" i="6"/>
  <c r="E77" i="6"/>
  <c r="E93" i="6"/>
  <c r="E101" i="6"/>
  <c r="E109" i="6"/>
  <c r="E117" i="6"/>
  <c r="E125" i="6"/>
  <c r="E149" i="6"/>
  <c r="F38" i="6"/>
  <c r="F70" i="6"/>
  <c r="D101" i="5"/>
  <c r="D117" i="5"/>
  <c r="E183" i="5"/>
  <c r="E47" i="5"/>
  <c r="E10" i="11"/>
  <c r="E26" i="11"/>
  <c r="E42" i="11"/>
  <c r="E58" i="11"/>
  <c r="E74" i="11"/>
  <c r="E90" i="11"/>
  <c r="E14" i="11"/>
  <c r="E30" i="11"/>
  <c r="E46" i="11"/>
  <c r="E62" i="11"/>
  <c r="E78" i="11"/>
  <c r="E94" i="11"/>
  <c r="E17" i="11"/>
  <c r="E33" i="11"/>
  <c r="E49" i="11"/>
  <c r="E65" i="11"/>
  <c r="E81" i="11"/>
  <c r="E11" i="11"/>
  <c r="E27" i="11"/>
  <c r="E43" i="11"/>
  <c r="E59" i="11"/>
  <c r="E75" i="11"/>
  <c r="E91" i="11"/>
  <c r="E12" i="11"/>
  <c r="E28" i="11"/>
  <c r="E44" i="11"/>
  <c r="E60" i="11"/>
  <c r="E76" i="11"/>
  <c r="E92" i="11"/>
  <c r="E97" i="11"/>
  <c r="E18" i="11"/>
  <c r="E34" i="11"/>
  <c r="E50" i="11"/>
  <c r="E66" i="11"/>
  <c r="E82" i="11"/>
  <c r="E98" i="11"/>
  <c r="E13" i="11"/>
  <c r="E29" i="11"/>
  <c r="E45" i="11"/>
  <c r="E61" i="11"/>
  <c r="E77" i="11"/>
  <c r="E93" i="11"/>
  <c r="E16" i="11"/>
  <c r="E32" i="11"/>
  <c r="E48" i="11"/>
  <c r="E64" i="11"/>
  <c r="E80" i="11"/>
  <c r="E96" i="11"/>
  <c r="E3" i="11"/>
  <c r="E19" i="11"/>
  <c r="E35" i="11"/>
  <c r="E51" i="11"/>
  <c r="E67" i="11"/>
  <c r="E83" i="11"/>
  <c r="E99" i="11"/>
  <c r="E4" i="11"/>
  <c r="E20" i="11"/>
  <c r="E36" i="11"/>
  <c r="E52" i="11"/>
  <c r="E68" i="11"/>
  <c r="E84" i="11"/>
  <c r="E100" i="11"/>
  <c r="E5" i="11"/>
  <c r="E21" i="11"/>
  <c r="E37" i="11"/>
  <c r="E53" i="11"/>
  <c r="E69" i="11"/>
  <c r="E85" i="11"/>
  <c r="E101" i="11"/>
  <c r="E6" i="11"/>
  <c r="E22" i="11"/>
  <c r="E38" i="11"/>
  <c r="E54" i="11"/>
  <c r="E70" i="11"/>
  <c r="E86" i="11"/>
  <c r="E2" i="11"/>
  <c r="E7" i="11"/>
  <c r="E23" i="11"/>
  <c r="E39" i="11"/>
  <c r="E55" i="11"/>
  <c r="E71" i="11"/>
  <c r="E87" i="11"/>
  <c r="E8" i="11"/>
  <c r="E24" i="11"/>
  <c r="E40" i="11"/>
  <c r="E56" i="11"/>
  <c r="E72" i="11"/>
  <c r="E88" i="11"/>
  <c r="E9" i="11"/>
  <c r="E25" i="11"/>
  <c r="E41" i="11"/>
  <c r="E57" i="11"/>
  <c r="E73" i="11"/>
  <c r="E89" i="11"/>
  <c r="E15" i="11"/>
  <c r="E31" i="11"/>
  <c r="E47" i="11"/>
  <c r="E63" i="11"/>
  <c r="E79" i="11"/>
  <c r="E95" i="11"/>
  <c r="D38" i="7"/>
  <c r="D102" i="7"/>
  <c r="D62" i="7"/>
  <c r="D78" i="7"/>
  <c r="D126" i="7"/>
  <c r="D158" i="7"/>
  <c r="D172" i="7"/>
  <c r="D31" i="7"/>
  <c r="D47" i="7"/>
  <c r="D63" i="7"/>
  <c r="D79" i="7"/>
  <c r="D95" i="7"/>
  <c r="D111" i="7"/>
  <c r="D127" i="7"/>
  <c r="D143" i="7"/>
  <c r="D159" i="7"/>
  <c r="D175" i="7"/>
  <c r="D33" i="7"/>
  <c r="D49" i="7"/>
  <c r="D81" i="7"/>
  <c r="D97" i="7"/>
  <c r="D113" i="7"/>
  <c r="D129" i="7"/>
  <c r="D177" i="7"/>
  <c r="D19" i="7"/>
  <c r="D35" i="7"/>
  <c r="D51" i="7"/>
  <c r="D67" i="7"/>
  <c r="D83" i="7"/>
  <c r="D99" i="7"/>
  <c r="D115" i="7"/>
  <c r="D131" i="7"/>
  <c r="D147" i="7"/>
  <c r="D163" i="7"/>
  <c r="D179" i="7"/>
  <c r="D84" i="7"/>
  <c r="D132" i="7"/>
  <c r="D180" i="7"/>
  <c r="D25" i="7"/>
  <c r="D137" i="7"/>
  <c r="D20" i="7"/>
  <c r="D52" i="7"/>
  <c r="D148" i="7"/>
  <c r="D73" i="7"/>
  <c r="D169" i="7"/>
  <c r="D68" i="7"/>
  <c r="D116" i="7"/>
  <c r="D164" i="7"/>
  <c r="D57" i="7"/>
  <c r="D105" i="7"/>
  <c r="D153" i="7"/>
  <c r="D184" i="7"/>
  <c r="D36" i="7"/>
  <c r="D60" i="7"/>
  <c r="D76" i="7"/>
  <c r="D100" i="7"/>
  <c r="D124" i="7"/>
  <c r="D156" i="7"/>
  <c r="D188" i="7"/>
  <c r="D21" i="7"/>
  <c r="D29" i="7"/>
  <c r="D37" i="7"/>
  <c r="D45" i="7"/>
  <c r="D53" i="7"/>
  <c r="D61" i="7"/>
  <c r="D69" i="7"/>
  <c r="D77" i="7"/>
  <c r="D85" i="7"/>
  <c r="D93" i="7"/>
  <c r="D101" i="7"/>
  <c r="D109" i="7"/>
  <c r="D117" i="7"/>
  <c r="D125" i="7"/>
  <c r="D133" i="7"/>
  <c r="D141" i="7"/>
  <c r="D149" i="7"/>
  <c r="D157" i="7"/>
  <c r="D165" i="7"/>
  <c r="D173" i="7"/>
  <c r="D181" i="7"/>
  <c r="D189" i="7"/>
  <c r="D22" i="7"/>
  <c r="D30" i="7"/>
  <c r="D46" i="7"/>
  <c r="D54" i="7"/>
  <c r="D70" i="7"/>
  <c r="D86" i="7"/>
  <c r="D94" i="7"/>
  <c r="D110" i="7"/>
  <c r="D118" i="7"/>
  <c r="D134" i="7"/>
  <c r="D142" i="7"/>
  <c r="D150" i="7"/>
  <c r="D166" i="7"/>
  <c r="D174" i="7"/>
  <c r="D182" i="7"/>
  <c r="D41" i="7"/>
  <c r="D65" i="7"/>
  <c r="D89" i="7"/>
  <c r="D121" i="7"/>
  <c r="D145" i="7"/>
  <c r="D161" i="7"/>
  <c r="D185" i="7"/>
  <c r="D26" i="7"/>
  <c r="D34" i="7"/>
  <c r="D50" i="7"/>
  <c r="D58" i="7"/>
  <c r="D74" i="7"/>
  <c r="D82" i="7"/>
  <c r="D98" i="7"/>
  <c r="D106" i="7"/>
  <c r="D114" i="7"/>
  <c r="D130" i="7"/>
  <c r="D138" i="7"/>
  <c r="D154" i="7"/>
  <c r="D170" i="7"/>
  <c r="D178" i="7"/>
  <c r="D186" i="7"/>
  <c r="F37" i="6"/>
  <c r="F113" i="6"/>
  <c r="F137" i="6"/>
  <c r="F23" i="6"/>
  <c r="F31" i="6"/>
  <c r="F46" i="6"/>
  <c r="F62" i="6"/>
  <c r="F69" i="6"/>
  <c r="F100" i="6"/>
  <c r="F185" i="6"/>
  <c r="F105" i="6"/>
  <c r="E86" i="6"/>
  <c r="F109" i="6"/>
  <c r="F24" i="6"/>
  <c r="F26" i="6"/>
  <c r="F141" i="6"/>
  <c r="F165" i="6"/>
  <c r="F188" i="6"/>
  <c r="F85" i="6"/>
  <c r="F57" i="6"/>
  <c r="F21" i="6"/>
  <c r="F140" i="6"/>
  <c r="F35" i="6"/>
  <c r="E42" i="6"/>
  <c r="E126" i="6"/>
  <c r="E134" i="6"/>
  <c r="E174" i="6"/>
  <c r="F66" i="6"/>
  <c r="F104" i="6"/>
  <c r="F135" i="6"/>
  <c r="F143" i="6"/>
  <c r="F151" i="6"/>
  <c r="F159" i="6"/>
  <c r="F61" i="6"/>
  <c r="F86" i="6"/>
  <c r="F121" i="6"/>
  <c r="F49" i="6"/>
  <c r="E56" i="6"/>
  <c r="F68" i="6"/>
  <c r="E94" i="6"/>
  <c r="F101" i="6"/>
  <c r="F108" i="6"/>
  <c r="F177" i="6"/>
  <c r="F29" i="6"/>
  <c r="F81" i="6"/>
  <c r="F129" i="6"/>
  <c r="E30" i="6"/>
  <c r="E44" i="6"/>
  <c r="E57" i="6"/>
  <c r="F82" i="6"/>
  <c r="F123" i="6"/>
  <c r="F130" i="6"/>
  <c r="E137" i="6"/>
  <c r="F144" i="6"/>
  <c r="F157" i="6"/>
  <c r="E165" i="6"/>
  <c r="F156" i="6"/>
  <c r="F45" i="6"/>
  <c r="E110" i="6"/>
  <c r="F117" i="6"/>
  <c r="F32" i="6"/>
  <c r="F84" i="6"/>
  <c r="F25" i="6"/>
  <c r="E33" i="6"/>
  <c r="F40" i="6"/>
  <c r="E46" i="6"/>
  <c r="F59" i="6"/>
  <c r="F72" i="6"/>
  <c r="F78" i="6"/>
  <c r="E85" i="6"/>
  <c r="F91" i="6"/>
  <c r="F98" i="6"/>
  <c r="E105" i="6"/>
  <c r="F112" i="6"/>
  <c r="F125" i="6"/>
  <c r="E133" i="6"/>
  <c r="F167" i="6"/>
  <c r="F93" i="6"/>
  <c r="F169" i="6"/>
  <c r="E22" i="6"/>
  <c r="F149" i="6"/>
  <c r="E24" i="6"/>
  <c r="F172" i="6"/>
  <c r="F58" i="6"/>
  <c r="F53" i="6"/>
  <c r="F119" i="6"/>
  <c r="F153" i="6"/>
  <c r="F181" i="6"/>
  <c r="E142" i="6"/>
  <c r="E158" i="6"/>
  <c r="F89" i="6"/>
  <c r="F124" i="6"/>
  <c r="F65" i="6"/>
  <c r="F33" i="6"/>
  <c r="E41" i="6"/>
  <c r="F47" i="6"/>
  <c r="E54" i="6"/>
  <c r="F60" i="6"/>
  <c r="E73" i="6"/>
  <c r="E78" i="6"/>
  <c r="F99" i="6"/>
  <c r="F133" i="6"/>
  <c r="F154" i="6"/>
  <c r="F168" i="6"/>
  <c r="F175" i="6"/>
  <c r="E189" i="6"/>
  <c r="F145" i="6"/>
  <c r="F77" i="6"/>
  <c r="F97" i="6"/>
  <c r="F173" i="6"/>
  <c r="E21" i="6"/>
  <c r="F27" i="6"/>
  <c r="F79" i="6"/>
  <c r="F106" i="6"/>
  <c r="F120" i="6"/>
  <c r="F127" i="6"/>
  <c r="E141" i="6"/>
  <c r="E148" i="6"/>
  <c r="F161" i="6"/>
  <c r="E92" i="6"/>
  <c r="E140" i="6"/>
  <c r="F42" i="6"/>
  <c r="F52" i="6"/>
  <c r="E62" i="6"/>
  <c r="E72" i="6"/>
  <c r="E82" i="6"/>
  <c r="E28" i="6"/>
  <c r="E98" i="6"/>
  <c r="E114" i="6"/>
  <c r="E130" i="6"/>
  <c r="E146" i="6"/>
  <c r="E162" i="6"/>
  <c r="E178" i="6"/>
  <c r="E38" i="6"/>
  <c r="E48" i="6"/>
  <c r="E88" i="6"/>
  <c r="E104" i="6"/>
  <c r="E120" i="6"/>
  <c r="E136" i="6"/>
  <c r="E152" i="6"/>
  <c r="E168" i="6"/>
  <c r="E184" i="6"/>
  <c r="F94" i="6"/>
  <c r="F110" i="6"/>
  <c r="F126" i="6"/>
  <c r="F142" i="6"/>
  <c r="F158" i="6"/>
  <c r="F174" i="6"/>
  <c r="E124" i="6"/>
  <c r="E172" i="6"/>
  <c r="E34" i="6"/>
  <c r="E84" i="6"/>
  <c r="F44" i="6"/>
  <c r="E64" i="6"/>
  <c r="E100" i="6"/>
  <c r="E116" i="6"/>
  <c r="F54" i="6"/>
  <c r="F164" i="6"/>
  <c r="F180" i="6"/>
  <c r="E40" i="6"/>
  <c r="F30" i="6"/>
  <c r="E50" i="6"/>
  <c r="E80" i="6"/>
  <c r="E90" i="6"/>
  <c r="E106" i="6"/>
  <c r="E122" i="6"/>
  <c r="E138" i="6"/>
  <c r="E154" i="6"/>
  <c r="E170" i="6"/>
  <c r="E186" i="6"/>
  <c r="E32" i="6"/>
  <c r="E108" i="6"/>
  <c r="E156" i="6"/>
  <c r="F22" i="6"/>
  <c r="E132" i="6"/>
  <c r="F148" i="6"/>
  <c r="E60" i="6"/>
  <c r="E70" i="6"/>
  <c r="E96" i="6"/>
  <c r="E112" i="6"/>
  <c r="E128" i="6"/>
  <c r="E144" i="6"/>
  <c r="E160" i="6"/>
  <c r="E176" i="6"/>
  <c r="E188" i="6"/>
  <c r="F74" i="6"/>
  <c r="E26" i="6"/>
  <c r="E36" i="6"/>
  <c r="F102" i="6"/>
  <c r="F118" i="6"/>
  <c r="F134" i="6"/>
  <c r="F150" i="6"/>
  <c r="F166" i="6"/>
  <c r="F182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55" i="6"/>
  <c r="E159" i="6"/>
  <c r="E163" i="6"/>
  <c r="E167" i="6"/>
  <c r="E171" i="6"/>
  <c r="E175" i="6"/>
  <c r="E179" i="6"/>
  <c r="E183" i="6"/>
  <c r="E187" i="6"/>
  <c r="E65" i="5"/>
  <c r="D37" i="5"/>
  <c r="D167" i="5"/>
  <c r="E122" i="5"/>
  <c r="E85" i="5"/>
  <c r="E91" i="5"/>
  <c r="D187" i="5"/>
  <c r="E11" i="5"/>
  <c r="E142" i="5"/>
  <c r="E171" i="5"/>
  <c r="E53" i="5"/>
  <c r="E123" i="5"/>
  <c r="D133" i="5"/>
  <c r="E13" i="5"/>
  <c r="E83" i="5"/>
  <c r="D165" i="5"/>
  <c r="D23" i="5"/>
  <c r="E54" i="5"/>
  <c r="E94" i="5"/>
  <c r="E115" i="5"/>
  <c r="D155" i="5"/>
  <c r="E174" i="5"/>
  <c r="D185" i="5"/>
  <c r="D7" i="5"/>
  <c r="E46" i="5"/>
  <c r="E15" i="5"/>
  <c r="E126" i="5"/>
  <c r="E147" i="5"/>
  <c r="E43" i="5"/>
  <c r="E22" i="5"/>
  <c r="D27" i="5"/>
  <c r="D10" i="5"/>
  <c r="D40" i="5"/>
  <c r="D50" i="5"/>
  <c r="E59" i="5"/>
  <c r="D99" i="5"/>
  <c r="D109" i="5"/>
  <c r="E150" i="5"/>
  <c r="D169" i="5"/>
  <c r="D181" i="5"/>
  <c r="D189" i="5"/>
  <c r="D9" i="5"/>
  <c r="D168" i="5"/>
  <c r="D67" i="5"/>
  <c r="D139" i="5"/>
  <c r="E78" i="5"/>
  <c r="E90" i="5"/>
  <c r="D121" i="5"/>
  <c r="E161" i="5"/>
  <c r="E164" i="5"/>
  <c r="E16" i="5"/>
  <c r="D97" i="5"/>
  <c r="E107" i="5"/>
  <c r="D149" i="5"/>
  <c r="D17" i="5"/>
  <c r="D77" i="5"/>
  <c r="E129" i="5"/>
  <c r="D60" i="5"/>
  <c r="D69" i="5"/>
  <c r="E110" i="5"/>
  <c r="D131" i="5"/>
  <c r="D141" i="5"/>
  <c r="D151" i="5"/>
  <c r="D70" i="5"/>
  <c r="E62" i="5"/>
  <c r="E58" i="5"/>
  <c r="E158" i="5"/>
  <c r="E49" i="5"/>
  <c r="E188" i="5"/>
  <c r="E30" i="5"/>
  <c r="D163" i="5"/>
  <c r="D134" i="5"/>
  <c r="D86" i="5"/>
  <c r="E184" i="5"/>
  <c r="D20" i="5"/>
  <c r="E38" i="5"/>
  <c r="E42" i="5"/>
  <c r="D52" i="5"/>
  <c r="D57" i="5"/>
  <c r="D72" i="5"/>
  <c r="E72" i="5"/>
  <c r="E96" i="5"/>
  <c r="D96" i="5"/>
  <c r="D125" i="5"/>
  <c r="D140" i="5"/>
  <c r="E180" i="5"/>
  <c r="D130" i="5"/>
  <c r="D124" i="5"/>
  <c r="D179" i="5"/>
  <c r="D41" i="5"/>
  <c r="D33" i="5"/>
  <c r="D61" i="5"/>
  <c r="D8" i="5"/>
  <c r="E8" i="5"/>
  <c r="E170" i="5"/>
  <c r="D21" i="5"/>
  <c r="E25" i="5"/>
  <c r="D25" i="5"/>
  <c r="D44" i="5"/>
  <c r="D63" i="5"/>
  <c r="E137" i="5"/>
  <c r="D137" i="5"/>
  <c r="D156" i="5"/>
  <c r="E176" i="5"/>
  <c r="D176" i="5"/>
  <c r="E153" i="5"/>
  <c r="D153" i="5"/>
  <c r="E28" i="5"/>
  <c r="D28" i="5"/>
  <c r="D76" i="5"/>
  <c r="D154" i="5"/>
  <c r="E73" i="5"/>
  <c r="D73" i="5"/>
  <c r="D14" i="5"/>
  <c r="E105" i="5"/>
  <c r="D105" i="5"/>
  <c r="E5" i="5"/>
  <c r="D6" i="5"/>
  <c r="E136" i="5"/>
  <c r="D136" i="5"/>
  <c r="E64" i="5"/>
  <c r="D64" i="5"/>
  <c r="D93" i="5"/>
  <c r="D108" i="5"/>
  <c r="D127" i="5"/>
  <c r="D177" i="5"/>
  <c r="E182" i="5"/>
  <c r="D182" i="5"/>
  <c r="D173" i="5"/>
  <c r="D12" i="5"/>
  <c r="E12" i="5"/>
  <c r="E92" i="5"/>
  <c r="E26" i="5"/>
  <c r="D26" i="5"/>
  <c r="D31" i="5"/>
  <c r="E36" i="5"/>
  <c r="D36" i="5"/>
  <c r="D98" i="5"/>
  <c r="D118" i="5"/>
  <c r="E157" i="5"/>
  <c r="D157" i="5"/>
  <c r="D95" i="5"/>
  <c r="D66" i="5"/>
  <c r="D34" i="5"/>
  <c r="E34" i="5"/>
  <c r="E112" i="5"/>
  <c r="D112" i="5"/>
  <c r="D18" i="5"/>
  <c r="D45" i="5"/>
  <c r="E45" i="5"/>
  <c r="D89" i="5"/>
  <c r="E104" i="5"/>
  <c r="D104" i="5"/>
  <c r="E128" i="5"/>
  <c r="D128" i="5"/>
  <c r="E144" i="5"/>
  <c r="D144" i="5"/>
  <c r="D102" i="5"/>
  <c r="E80" i="5"/>
  <c r="D80" i="5"/>
  <c r="D81" i="5"/>
  <c r="D113" i="5"/>
  <c r="D145" i="5"/>
  <c r="D159" i="5"/>
  <c r="D162" i="5"/>
  <c r="E84" i="5"/>
  <c r="E116" i="5"/>
  <c r="E148" i="5"/>
  <c r="D3" i="5"/>
  <c r="D19" i="5"/>
  <c r="D56" i="5"/>
  <c r="D79" i="5"/>
  <c r="D82" i="5"/>
  <c r="D111" i="5"/>
  <c r="D114" i="5"/>
  <c r="D143" i="5"/>
  <c r="D146" i="5"/>
  <c r="D166" i="5"/>
  <c r="D186" i="5"/>
  <c r="E160" i="5"/>
  <c r="D160" i="5"/>
  <c r="D29" i="5"/>
  <c r="E48" i="5"/>
  <c r="D48" i="5"/>
  <c r="D51" i="5"/>
  <c r="D88" i="5"/>
  <c r="D120" i="5"/>
  <c r="D172" i="5"/>
  <c r="D4" i="5"/>
  <c r="D24" i="5"/>
  <c r="E32" i="5"/>
  <c r="D32" i="5"/>
  <c r="D35" i="5"/>
  <c r="E68" i="5"/>
  <c r="D74" i="5"/>
  <c r="E100" i="5"/>
  <c r="D106" i="5"/>
  <c r="E132" i="5"/>
  <c r="D138" i="5"/>
  <c r="D152" i="5"/>
  <c r="D175" i="5"/>
  <c r="D178" i="5"/>
  <c r="D39" i="5"/>
  <c r="D55" i="5"/>
  <c r="D71" i="5"/>
  <c r="D87" i="5"/>
  <c r="D103" i="5"/>
  <c r="D119" i="5"/>
  <c r="D135" i="5"/>
  <c r="E103" i="11" l="1"/>
  <c r="G11" i="5"/>
  <c r="G12" i="5" s="1"/>
  <c r="F11" i="5"/>
  <c r="G13" i="5" l="1"/>
  <c r="F12" i="5"/>
  <c r="H11" i="5"/>
  <c r="I11" i="5" s="1"/>
  <c r="G14" i="5" l="1"/>
  <c r="H12" i="5"/>
  <c r="I12" i="5" s="1"/>
  <c r="F13" i="5"/>
  <c r="F14" i="5" l="1"/>
  <c r="H13" i="5"/>
  <c r="I13" i="5" s="1"/>
  <c r="G15" i="5"/>
  <c r="G16" i="5" l="1"/>
  <c r="H14" i="5"/>
  <c r="I14" i="5" s="1"/>
  <c r="F15" i="5"/>
  <c r="F16" i="5" l="1"/>
  <c r="H15" i="5"/>
  <c r="I15" i="5" s="1"/>
  <c r="G17" i="5"/>
  <c r="G18" i="5" l="1"/>
  <c r="F17" i="5"/>
  <c r="H16" i="5"/>
  <c r="I16" i="5" s="1"/>
  <c r="F18" i="5" l="1"/>
  <c r="H17" i="5"/>
  <c r="I17" i="5" s="1"/>
  <c r="G19" i="5"/>
  <c r="G20" i="5" l="1"/>
  <c r="F19" i="5"/>
  <c r="H18" i="5"/>
  <c r="I18" i="5" s="1"/>
  <c r="H19" i="5" l="1"/>
  <c r="I19" i="5" s="1"/>
  <c r="F20" i="5"/>
  <c r="G21" i="5"/>
  <c r="G22" i="5" l="1"/>
  <c r="F21" i="5"/>
  <c r="H20" i="5"/>
  <c r="I20" i="5" s="1"/>
  <c r="G23" i="5" l="1"/>
  <c r="H21" i="5"/>
  <c r="I21" i="5" s="1"/>
  <c r="F22" i="5"/>
  <c r="H22" i="5" l="1"/>
  <c r="I22" i="5" s="1"/>
  <c r="F23" i="5"/>
  <c r="G24" i="5"/>
  <c r="G25" i="5" l="1"/>
  <c r="H23" i="5"/>
  <c r="I23" i="5" s="1"/>
  <c r="F24" i="5"/>
  <c r="F25" i="5" l="1"/>
  <c r="H24" i="5"/>
  <c r="I24" i="5" s="1"/>
  <c r="G26" i="5"/>
  <c r="G27" i="5" l="1"/>
  <c r="F26" i="5"/>
  <c r="H25" i="5"/>
  <c r="I25" i="5" s="1"/>
  <c r="H26" i="5" l="1"/>
  <c r="I26" i="5" s="1"/>
  <c r="F27" i="5"/>
  <c r="G28" i="5"/>
  <c r="G29" i="5" l="1"/>
  <c r="H27" i="5"/>
  <c r="I27" i="5" s="1"/>
  <c r="F28" i="5"/>
  <c r="F29" i="5" l="1"/>
  <c r="H28" i="5"/>
  <c r="I28" i="5" s="1"/>
  <c r="G30" i="5"/>
  <c r="G31" i="5" l="1"/>
  <c r="H29" i="5"/>
  <c r="I29" i="5" s="1"/>
  <c r="F30" i="5"/>
  <c r="F31" i="5" l="1"/>
  <c r="H30" i="5"/>
  <c r="I30" i="5" s="1"/>
  <c r="G32" i="5"/>
  <c r="G33" i="5" l="1"/>
  <c r="F32" i="5"/>
  <c r="H31" i="5"/>
  <c r="I31" i="5" s="1"/>
  <c r="F33" i="5" l="1"/>
  <c r="H32" i="5"/>
  <c r="I32" i="5" s="1"/>
  <c r="G34" i="5"/>
  <c r="G35" i="5" l="1"/>
  <c r="F34" i="5"/>
  <c r="H33" i="5"/>
  <c r="I33" i="5" s="1"/>
  <c r="H34" i="5" l="1"/>
  <c r="I34" i="5" s="1"/>
  <c r="F35" i="5"/>
  <c r="G36" i="5"/>
  <c r="G37" i="5" l="1"/>
  <c r="F36" i="5"/>
  <c r="H35" i="5"/>
  <c r="I35" i="5" s="1"/>
  <c r="H36" i="5" l="1"/>
  <c r="I36" i="5" s="1"/>
  <c r="F37" i="5"/>
  <c r="G38" i="5"/>
  <c r="G39" i="5" l="1"/>
  <c r="H37" i="5"/>
  <c r="I37" i="5" s="1"/>
  <c r="F38" i="5"/>
  <c r="H38" i="5" l="1"/>
  <c r="I38" i="5" s="1"/>
  <c r="F39" i="5"/>
  <c r="G40" i="5"/>
  <c r="G41" i="5" l="1"/>
  <c r="F40" i="5"/>
  <c r="H39" i="5"/>
  <c r="I39" i="5" s="1"/>
  <c r="F41" i="5" l="1"/>
  <c r="H40" i="5"/>
  <c r="I40" i="5" s="1"/>
  <c r="G42" i="5"/>
  <c r="G43" i="5" l="1"/>
  <c r="F42" i="5"/>
  <c r="H41" i="5"/>
  <c r="I41" i="5" s="1"/>
  <c r="H42" i="5" l="1"/>
  <c r="I42" i="5" s="1"/>
  <c r="F43" i="5"/>
  <c r="G44" i="5"/>
  <c r="G45" i="5" l="1"/>
  <c r="H43" i="5"/>
  <c r="I43" i="5" s="1"/>
  <c r="F44" i="5"/>
  <c r="F45" i="5" l="1"/>
  <c r="H44" i="5"/>
  <c r="I44" i="5" s="1"/>
  <c r="G46" i="5"/>
  <c r="G47" i="5" l="1"/>
  <c r="H45" i="5"/>
  <c r="I45" i="5" s="1"/>
  <c r="F46" i="5"/>
  <c r="F47" i="5" l="1"/>
  <c r="H46" i="5"/>
  <c r="I46" i="5" s="1"/>
  <c r="G48" i="5"/>
  <c r="G49" i="5" l="1"/>
  <c r="F48" i="5"/>
  <c r="H47" i="5"/>
  <c r="I47" i="5" s="1"/>
  <c r="G50" i="5" l="1"/>
  <c r="H48" i="5"/>
  <c r="I48" i="5" s="1"/>
  <c r="F49" i="5"/>
  <c r="F50" i="5" l="1"/>
  <c r="H49" i="5"/>
  <c r="I49" i="5" s="1"/>
  <c r="G51" i="5"/>
  <c r="G52" i="5" l="1"/>
  <c r="H50" i="5"/>
  <c r="I50" i="5" s="1"/>
  <c r="F51" i="5"/>
  <c r="F52" i="5" l="1"/>
  <c r="H51" i="5"/>
  <c r="I51" i="5" s="1"/>
  <c r="G53" i="5"/>
  <c r="G54" i="5" l="1"/>
  <c r="H52" i="5"/>
  <c r="I52" i="5" s="1"/>
  <c r="F53" i="5"/>
  <c r="H53" i="5" l="1"/>
  <c r="I53" i="5" s="1"/>
  <c r="F54" i="5"/>
  <c r="G55" i="5"/>
  <c r="F55" i="5" l="1"/>
  <c r="H54" i="5"/>
  <c r="I54" i="5" s="1"/>
  <c r="G56" i="5"/>
  <c r="G57" i="5" l="1"/>
  <c r="F56" i="5"/>
  <c r="H55" i="5"/>
  <c r="I55" i="5" s="1"/>
  <c r="F57" i="5" l="1"/>
  <c r="H56" i="5"/>
  <c r="I56" i="5" s="1"/>
  <c r="G58" i="5"/>
  <c r="G59" i="5" l="1"/>
  <c r="F58" i="5"/>
  <c r="H57" i="5"/>
  <c r="I57" i="5" s="1"/>
  <c r="F59" i="5" l="1"/>
  <c r="H58" i="5"/>
  <c r="I58" i="5" s="1"/>
  <c r="G60" i="5"/>
  <c r="G61" i="5" l="1"/>
  <c r="H59" i="5"/>
  <c r="I59" i="5" s="1"/>
  <c r="F60" i="5"/>
  <c r="H60" i="5" l="1"/>
  <c r="I60" i="5" s="1"/>
  <c r="F61" i="5"/>
  <c r="G62" i="5"/>
  <c r="G63" i="5" l="1"/>
  <c r="F62" i="5"/>
  <c r="H61" i="5"/>
  <c r="I61" i="5" s="1"/>
  <c r="F63" i="5" l="1"/>
  <c r="H62" i="5"/>
  <c r="I62" i="5" s="1"/>
  <c r="G64" i="5"/>
  <c r="G65" i="5" l="1"/>
  <c r="F64" i="5"/>
  <c r="H63" i="5"/>
  <c r="I63" i="5" s="1"/>
  <c r="F65" i="5" l="1"/>
  <c r="H64" i="5"/>
  <c r="I64" i="5" s="1"/>
  <c r="G66" i="5"/>
  <c r="G67" i="5" l="1"/>
  <c r="F66" i="5"/>
  <c r="H65" i="5"/>
  <c r="I65" i="5" s="1"/>
  <c r="H66" i="5" l="1"/>
  <c r="I66" i="5" s="1"/>
  <c r="F67" i="5"/>
  <c r="G68" i="5"/>
  <c r="F68" i="5" l="1"/>
  <c r="H67" i="5"/>
  <c r="I67" i="5" s="1"/>
  <c r="G69" i="5"/>
  <c r="G70" i="5" l="1"/>
  <c r="H68" i="5"/>
  <c r="I68" i="5" s="1"/>
  <c r="F69" i="5"/>
  <c r="F70" i="5" l="1"/>
  <c r="H69" i="5"/>
  <c r="I69" i="5" s="1"/>
  <c r="G71" i="5"/>
  <c r="G72" i="5" l="1"/>
  <c r="F71" i="5"/>
  <c r="H70" i="5"/>
  <c r="I70" i="5" s="1"/>
  <c r="F72" i="5" l="1"/>
  <c r="H71" i="5"/>
  <c r="I71" i="5" s="1"/>
  <c r="G73" i="5"/>
  <c r="G74" i="5" l="1"/>
  <c r="F73" i="5"/>
  <c r="H72" i="5"/>
  <c r="I72" i="5" s="1"/>
  <c r="G75" i="5" l="1"/>
  <c r="H73" i="5"/>
  <c r="I73" i="5" s="1"/>
  <c r="F74" i="5"/>
  <c r="H74" i="5" l="1"/>
  <c r="I74" i="5" s="1"/>
  <c r="F75" i="5"/>
  <c r="G76" i="5"/>
  <c r="G77" i="5" l="1"/>
  <c r="H75" i="5"/>
  <c r="I75" i="5" s="1"/>
  <c r="F76" i="5"/>
  <c r="H76" i="5" l="1"/>
  <c r="I76" i="5" s="1"/>
  <c r="F77" i="5"/>
  <c r="G78" i="5"/>
  <c r="G79" i="5" l="1"/>
  <c r="F78" i="5"/>
  <c r="H77" i="5"/>
  <c r="I77" i="5" s="1"/>
  <c r="F79" i="5" l="1"/>
  <c r="H78" i="5"/>
  <c r="I78" i="5" s="1"/>
  <c r="G80" i="5"/>
  <c r="G81" i="5" l="1"/>
  <c r="F80" i="5"/>
  <c r="H79" i="5"/>
  <c r="I79" i="5" s="1"/>
  <c r="G82" i="5" l="1"/>
  <c r="F81" i="5"/>
  <c r="H80" i="5"/>
  <c r="I80" i="5" s="1"/>
  <c r="F82" i="5" l="1"/>
  <c r="H81" i="5"/>
  <c r="I81" i="5" s="1"/>
  <c r="G83" i="5"/>
  <c r="G84" i="5" l="1"/>
  <c r="H82" i="5"/>
  <c r="I82" i="5" s="1"/>
  <c r="F83" i="5"/>
  <c r="G85" i="5" l="1"/>
  <c r="F84" i="5"/>
  <c r="H83" i="5"/>
  <c r="I83" i="5" s="1"/>
  <c r="H84" i="5" l="1"/>
  <c r="I84" i="5" s="1"/>
  <c r="F85" i="5"/>
  <c r="G86" i="5"/>
  <c r="G87" i="5" l="1"/>
  <c r="F86" i="5"/>
  <c r="H85" i="5"/>
  <c r="I85" i="5" s="1"/>
  <c r="H86" i="5" l="1"/>
  <c r="I86" i="5" s="1"/>
  <c r="F87" i="5"/>
  <c r="G88" i="5"/>
  <c r="G89" i="5" l="1"/>
  <c r="F88" i="5"/>
  <c r="H87" i="5"/>
  <c r="I87" i="5" s="1"/>
  <c r="F89" i="5" l="1"/>
  <c r="H88" i="5"/>
  <c r="I88" i="5" s="1"/>
  <c r="G90" i="5"/>
  <c r="G91" i="5" l="1"/>
  <c r="H89" i="5"/>
  <c r="I89" i="5" s="1"/>
  <c r="F90" i="5"/>
  <c r="F91" i="5" l="1"/>
  <c r="H90" i="5"/>
  <c r="I90" i="5" s="1"/>
  <c r="G92" i="5"/>
  <c r="G93" i="5" l="1"/>
  <c r="H91" i="5"/>
  <c r="I91" i="5" s="1"/>
  <c r="F92" i="5"/>
  <c r="H92" i="5" l="1"/>
  <c r="I92" i="5" s="1"/>
  <c r="F93" i="5"/>
  <c r="G94" i="5"/>
  <c r="G95" i="5" l="1"/>
  <c r="F94" i="5"/>
  <c r="H93" i="5"/>
  <c r="I93" i="5" s="1"/>
  <c r="F95" i="5" l="1"/>
  <c r="H94" i="5"/>
  <c r="I94" i="5" s="1"/>
  <c r="G96" i="5"/>
  <c r="G97" i="5" l="1"/>
  <c r="F96" i="5"/>
  <c r="H95" i="5"/>
  <c r="I95" i="5" s="1"/>
  <c r="G98" i="5" l="1"/>
  <c r="F97" i="5"/>
  <c r="H96" i="5"/>
  <c r="I96" i="5" s="1"/>
  <c r="F98" i="5" l="1"/>
  <c r="H97" i="5"/>
  <c r="I97" i="5" s="1"/>
  <c r="G99" i="5"/>
  <c r="G100" i="5" l="1"/>
  <c r="H98" i="5"/>
  <c r="I98" i="5" s="1"/>
  <c r="F99" i="5"/>
  <c r="F100" i="5" l="1"/>
  <c r="H99" i="5"/>
  <c r="I99" i="5" s="1"/>
  <c r="G101" i="5"/>
  <c r="G102" i="5" l="1"/>
  <c r="H100" i="5"/>
  <c r="I100" i="5" s="1"/>
  <c r="F101" i="5"/>
  <c r="F102" i="5" l="1"/>
  <c r="H101" i="5"/>
  <c r="I101" i="5" s="1"/>
  <c r="G103" i="5"/>
  <c r="G104" i="5" l="1"/>
  <c r="F103" i="5"/>
  <c r="H102" i="5"/>
  <c r="I102" i="5" s="1"/>
  <c r="G105" i="5" l="1"/>
  <c r="F104" i="5"/>
  <c r="H103" i="5"/>
  <c r="I103" i="5" s="1"/>
  <c r="F105" i="5" l="1"/>
  <c r="H104" i="5"/>
  <c r="I104" i="5" s="1"/>
  <c r="G106" i="5"/>
  <c r="G107" i="5" l="1"/>
  <c r="H105" i="5"/>
  <c r="I105" i="5" s="1"/>
  <c r="F106" i="5"/>
  <c r="F107" i="5" l="1"/>
  <c r="H106" i="5"/>
  <c r="I106" i="5" s="1"/>
  <c r="G108" i="5"/>
  <c r="G109" i="5" l="1"/>
  <c r="H107" i="5"/>
  <c r="I107" i="5" s="1"/>
  <c r="F108" i="5"/>
  <c r="H108" i="5" l="1"/>
  <c r="I108" i="5" s="1"/>
  <c r="F109" i="5"/>
  <c r="G110" i="5"/>
  <c r="G111" i="5" l="1"/>
  <c r="F110" i="5"/>
  <c r="H109" i="5"/>
  <c r="I109" i="5" s="1"/>
  <c r="F111" i="5" l="1"/>
  <c r="H110" i="5"/>
  <c r="I110" i="5" s="1"/>
  <c r="G112" i="5"/>
  <c r="G113" i="5" l="1"/>
  <c r="F112" i="5"/>
  <c r="H111" i="5"/>
  <c r="I111" i="5" s="1"/>
  <c r="F113" i="5" l="1"/>
  <c r="H112" i="5"/>
  <c r="I112" i="5" s="1"/>
  <c r="G114" i="5"/>
  <c r="G115" i="5" l="1"/>
  <c r="F114" i="5"/>
  <c r="H113" i="5"/>
  <c r="I113" i="5" s="1"/>
  <c r="H114" i="5" l="1"/>
  <c r="I114" i="5" s="1"/>
  <c r="F115" i="5"/>
  <c r="G116" i="5"/>
  <c r="G117" i="5" l="1"/>
  <c r="F116" i="5"/>
  <c r="H115" i="5"/>
  <c r="I115" i="5" s="1"/>
  <c r="H116" i="5" l="1"/>
  <c r="I116" i="5" s="1"/>
  <c r="F117" i="5"/>
  <c r="G118" i="5"/>
  <c r="G119" i="5" l="1"/>
  <c r="F118" i="5"/>
  <c r="H117" i="5"/>
  <c r="I117" i="5" s="1"/>
  <c r="H118" i="5" l="1"/>
  <c r="I118" i="5" s="1"/>
  <c r="F119" i="5"/>
  <c r="G120" i="5"/>
  <c r="G121" i="5" l="1"/>
  <c r="F120" i="5"/>
  <c r="H119" i="5"/>
  <c r="I119" i="5" s="1"/>
  <c r="F121" i="5" l="1"/>
  <c r="H120" i="5"/>
  <c r="I120" i="5" s="1"/>
  <c r="G122" i="5"/>
  <c r="G123" i="5" l="1"/>
  <c r="H121" i="5"/>
  <c r="I121" i="5" s="1"/>
  <c r="F122" i="5"/>
  <c r="F123" i="5" l="1"/>
  <c r="H122" i="5"/>
  <c r="I122" i="5" s="1"/>
  <c r="G124" i="5"/>
  <c r="G125" i="5" l="1"/>
  <c r="H123" i="5"/>
  <c r="I123" i="5" s="1"/>
  <c r="F124" i="5"/>
  <c r="H124" i="5" l="1"/>
  <c r="I124" i="5" s="1"/>
  <c r="F125" i="5"/>
  <c r="G126" i="5"/>
  <c r="G127" i="5" l="1"/>
  <c r="F126" i="5"/>
  <c r="H125" i="5"/>
  <c r="I125" i="5" s="1"/>
  <c r="F127" i="5" l="1"/>
  <c r="H126" i="5"/>
  <c r="I126" i="5" s="1"/>
  <c r="G128" i="5"/>
  <c r="G129" i="5" l="1"/>
  <c r="F128" i="5"/>
  <c r="H127" i="5"/>
  <c r="I127" i="5" s="1"/>
  <c r="G130" i="5" l="1"/>
  <c r="F129" i="5"/>
  <c r="H128" i="5"/>
  <c r="I128" i="5" s="1"/>
  <c r="F130" i="5" l="1"/>
  <c r="H129" i="5"/>
  <c r="I129" i="5" s="1"/>
  <c r="G131" i="5"/>
  <c r="G132" i="5" l="1"/>
  <c r="H130" i="5"/>
  <c r="I130" i="5" s="1"/>
  <c r="F131" i="5"/>
  <c r="F132" i="5" l="1"/>
  <c r="H131" i="5"/>
  <c r="I131" i="5" s="1"/>
  <c r="G133" i="5"/>
  <c r="G134" i="5" l="1"/>
  <c r="H132" i="5"/>
  <c r="I132" i="5" s="1"/>
  <c r="F133" i="5"/>
  <c r="F134" i="5" l="1"/>
  <c r="H133" i="5"/>
  <c r="I133" i="5" s="1"/>
  <c r="G135" i="5"/>
  <c r="G136" i="5" l="1"/>
  <c r="F135" i="5"/>
  <c r="H134" i="5"/>
  <c r="I134" i="5" s="1"/>
  <c r="F136" i="5" l="1"/>
  <c r="H135" i="5"/>
  <c r="I135" i="5" s="1"/>
  <c r="G137" i="5"/>
  <c r="G138" i="5" l="1"/>
  <c r="F137" i="5"/>
  <c r="H136" i="5"/>
  <c r="I136" i="5" s="1"/>
  <c r="G139" i="5" l="1"/>
  <c r="H137" i="5"/>
  <c r="I137" i="5" s="1"/>
  <c r="F138" i="5"/>
  <c r="H138" i="5" l="1"/>
  <c r="I138" i="5" s="1"/>
  <c r="F139" i="5"/>
  <c r="G140" i="5"/>
  <c r="G141" i="5" l="1"/>
  <c r="H139" i="5"/>
  <c r="I139" i="5" s="1"/>
  <c r="F140" i="5"/>
  <c r="G142" i="5" l="1"/>
  <c r="H140" i="5"/>
  <c r="I140" i="5" s="1"/>
  <c r="F141" i="5"/>
  <c r="F142" i="5" l="1"/>
  <c r="H141" i="5"/>
  <c r="I141" i="5" s="1"/>
  <c r="G143" i="5"/>
  <c r="G144" i="5" l="1"/>
  <c r="F143" i="5"/>
  <c r="H142" i="5"/>
  <c r="I142" i="5" s="1"/>
  <c r="F144" i="5" l="1"/>
  <c r="H143" i="5"/>
  <c r="I143" i="5" s="1"/>
  <c r="G145" i="5"/>
  <c r="G146" i="5" l="1"/>
  <c r="H144" i="5"/>
  <c r="I144" i="5" s="1"/>
  <c r="F145" i="5"/>
  <c r="F146" i="5" l="1"/>
  <c r="H145" i="5"/>
  <c r="I145" i="5" s="1"/>
  <c r="G147" i="5"/>
  <c r="G148" i="5" l="1"/>
  <c r="H146" i="5"/>
  <c r="I146" i="5" s="1"/>
  <c r="F147" i="5"/>
  <c r="H147" i="5" l="1"/>
  <c r="I147" i="5" s="1"/>
  <c r="F148" i="5"/>
  <c r="G149" i="5"/>
  <c r="G150" i="5" l="1"/>
  <c r="H148" i="5"/>
  <c r="I148" i="5" s="1"/>
  <c r="F149" i="5"/>
  <c r="F150" i="5" l="1"/>
  <c r="H149" i="5"/>
  <c r="I149" i="5" s="1"/>
  <c r="G151" i="5"/>
  <c r="G152" i="5" l="1"/>
  <c r="H150" i="5"/>
  <c r="I150" i="5" s="1"/>
  <c r="F151" i="5"/>
  <c r="H151" i="5" l="1"/>
  <c r="I151" i="5" s="1"/>
  <c r="F152" i="5"/>
  <c r="G153" i="5"/>
  <c r="G154" i="5" l="1"/>
  <c r="F153" i="5"/>
  <c r="H152" i="5"/>
  <c r="I152" i="5" s="1"/>
  <c r="F154" i="5" l="1"/>
  <c r="H153" i="5"/>
  <c r="I153" i="5" s="1"/>
  <c r="G155" i="5"/>
  <c r="G156" i="5" l="1"/>
  <c r="H154" i="5"/>
  <c r="I154" i="5" s="1"/>
  <c r="F155" i="5"/>
  <c r="H155" i="5" l="1"/>
  <c r="I155" i="5" s="1"/>
  <c r="F156" i="5"/>
  <c r="G157" i="5"/>
  <c r="G158" i="5" l="1"/>
  <c r="F157" i="5"/>
  <c r="H156" i="5"/>
  <c r="I156" i="5" s="1"/>
  <c r="H157" i="5" l="1"/>
  <c r="I157" i="5" s="1"/>
  <c r="F158" i="5"/>
  <c r="G159" i="5"/>
  <c r="G160" i="5" l="1"/>
  <c r="F159" i="5"/>
  <c r="H158" i="5"/>
  <c r="I158" i="5" s="1"/>
  <c r="F160" i="5" l="1"/>
  <c r="H159" i="5"/>
  <c r="I159" i="5" s="1"/>
  <c r="G161" i="5"/>
  <c r="G162" i="5" l="1"/>
  <c r="H160" i="5"/>
  <c r="I160" i="5" s="1"/>
  <c r="F161" i="5"/>
  <c r="F162" i="5" l="1"/>
  <c r="H161" i="5"/>
  <c r="I161" i="5" s="1"/>
  <c r="G163" i="5"/>
  <c r="G164" i="5" l="1"/>
  <c r="H162" i="5"/>
  <c r="I162" i="5" s="1"/>
  <c r="F163" i="5"/>
  <c r="H163" i="5" l="1"/>
  <c r="I163" i="5" s="1"/>
  <c r="F164" i="5"/>
  <c r="G165" i="5"/>
  <c r="G166" i="5" l="1"/>
  <c r="H164" i="5"/>
  <c r="I164" i="5" s="1"/>
  <c r="F165" i="5"/>
  <c r="F166" i="5" l="1"/>
  <c r="H165" i="5"/>
  <c r="I165" i="5" s="1"/>
  <c r="G167" i="5"/>
  <c r="G168" i="5" l="1"/>
  <c r="H166" i="5"/>
  <c r="I166" i="5" s="1"/>
  <c r="F167" i="5"/>
  <c r="H167" i="5" l="1"/>
  <c r="I167" i="5" s="1"/>
  <c r="F168" i="5"/>
  <c r="G169" i="5"/>
  <c r="G170" i="5" l="1"/>
  <c r="F169" i="5"/>
  <c r="H168" i="5"/>
  <c r="I168" i="5" s="1"/>
  <c r="H169" i="5" l="1"/>
  <c r="I169" i="5" s="1"/>
  <c r="F170" i="5"/>
  <c r="G171" i="5"/>
  <c r="G172" i="5" l="1"/>
  <c r="F171" i="5"/>
  <c r="H170" i="5"/>
  <c r="I170" i="5" s="1"/>
  <c r="G173" i="5" l="1"/>
  <c r="H171" i="5"/>
  <c r="I171" i="5" s="1"/>
  <c r="F172" i="5"/>
  <c r="F173" i="5" l="1"/>
  <c r="H172" i="5"/>
  <c r="I172" i="5" s="1"/>
  <c r="G174" i="5"/>
  <c r="G175" i="5" l="1"/>
  <c r="H173" i="5"/>
  <c r="I173" i="5" s="1"/>
  <c r="F174" i="5"/>
  <c r="H174" i="5" l="1"/>
  <c r="I174" i="5" s="1"/>
  <c r="F175" i="5"/>
  <c r="G176" i="5"/>
  <c r="G177" i="5" l="1"/>
  <c r="F176" i="5"/>
  <c r="H175" i="5"/>
  <c r="I175" i="5" s="1"/>
  <c r="F177" i="5" l="1"/>
  <c r="H176" i="5"/>
  <c r="I176" i="5" s="1"/>
  <c r="G178" i="5"/>
  <c r="G179" i="5" l="1"/>
  <c r="F178" i="5"/>
  <c r="H177" i="5"/>
  <c r="I177" i="5" s="1"/>
  <c r="H178" i="5" l="1"/>
  <c r="I178" i="5" s="1"/>
  <c r="F179" i="5"/>
  <c r="G180" i="5"/>
  <c r="G181" i="5" l="1"/>
  <c r="F180" i="5"/>
  <c r="H179" i="5"/>
  <c r="I179" i="5" s="1"/>
  <c r="G182" i="5" l="1"/>
  <c r="H180" i="5"/>
  <c r="I180" i="5" s="1"/>
  <c r="F181" i="5"/>
  <c r="F182" i="5" l="1"/>
  <c r="H181" i="5"/>
  <c r="I181" i="5" s="1"/>
  <c r="G183" i="5"/>
  <c r="G184" i="5" l="1"/>
  <c r="F183" i="5"/>
  <c r="H182" i="5"/>
  <c r="I182" i="5" s="1"/>
  <c r="H183" i="5" l="1"/>
  <c r="I183" i="5" s="1"/>
  <c r="F184" i="5"/>
  <c r="G185" i="5"/>
  <c r="G186" i="5" l="1"/>
  <c r="F185" i="5"/>
  <c r="H184" i="5"/>
  <c r="I184" i="5" s="1"/>
  <c r="F186" i="5" l="1"/>
  <c r="H185" i="5"/>
  <c r="I185" i="5" s="1"/>
  <c r="G187" i="5"/>
  <c r="G188" i="5" l="1"/>
  <c r="H186" i="5"/>
  <c r="I186" i="5" s="1"/>
  <c r="F187" i="5"/>
  <c r="H187" i="5" l="1"/>
  <c r="I187" i="5" s="1"/>
  <c r="F188" i="5"/>
  <c r="G189" i="5"/>
  <c r="H188" i="5" l="1"/>
  <c r="I188" i="5" s="1"/>
  <c r="F189" i="5"/>
  <c r="H189" i="5" l="1"/>
  <c r="I189" i="5" s="1"/>
  <c r="A195" i="4" l="1"/>
  <c r="H3" i="2"/>
  <c r="C2" i="4"/>
  <c r="D2" i="4"/>
  <c r="E2" i="4"/>
  <c r="G2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D14" i="4"/>
  <c r="E14" i="4"/>
  <c r="D15" i="4"/>
  <c r="E15" i="4"/>
  <c r="D16" i="4"/>
  <c r="D17" i="4" s="1"/>
  <c r="E16" i="4"/>
  <c r="E17" i="4"/>
  <c r="D18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C14" i="4" l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F18" i="4"/>
  <c r="D19" i="4"/>
  <c r="F17" i="4"/>
  <c r="E4" i="2"/>
  <c r="E5" i="2"/>
  <c r="H5" i="2" s="1"/>
  <c r="E6" i="2"/>
  <c r="H6" i="2" s="1"/>
  <c r="E7" i="2"/>
  <c r="H7" i="2" s="1"/>
  <c r="E8" i="2"/>
  <c r="H8" i="2" s="1"/>
  <c r="E9" i="2"/>
  <c r="H9" i="2" s="1"/>
  <c r="E10" i="2"/>
  <c r="H10" i="2" s="1"/>
  <c r="E11" i="2"/>
  <c r="H11" i="2" s="1"/>
  <c r="E12" i="2"/>
  <c r="H12" i="2" s="1"/>
  <c r="E13" i="2"/>
  <c r="H13" i="2" s="1"/>
  <c r="E14" i="2"/>
  <c r="H14" i="2" s="1"/>
  <c r="E15" i="2"/>
  <c r="H15" i="2" s="1"/>
  <c r="E16" i="2"/>
  <c r="H16" i="2" s="1"/>
  <c r="E17" i="2"/>
  <c r="H17" i="2" s="1"/>
  <c r="E18" i="2"/>
  <c r="H18" i="2" s="1"/>
  <c r="E19" i="2"/>
  <c r="H19" i="2" s="1"/>
  <c r="E20" i="2"/>
  <c r="H20" i="2" s="1"/>
  <c r="E21" i="2"/>
  <c r="H21" i="2" s="1"/>
  <c r="E22" i="2"/>
  <c r="H22" i="2" s="1"/>
  <c r="E23" i="2"/>
  <c r="H23" i="2" s="1"/>
  <c r="E24" i="2"/>
  <c r="H24" i="2" s="1"/>
  <c r="E25" i="2"/>
  <c r="H25" i="2" s="1"/>
  <c r="E26" i="2"/>
  <c r="H26" i="2" s="1"/>
  <c r="E27" i="2"/>
  <c r="H27" i="2" s="1"/>
  <c r="E28" i="2"/>
  <c r="H28" i="2" s="1"/>
  <c r="E29" i="2"/>
  <c r="H29" i="2" s="1"/>
  <c r="E30" i="2"/>
  <c r="H30" i="2" s="1"/>
  <c r="E31" i="2"/>
  <c r="H31" i="2" s="1"/>
  <c r="E32" i="2"/>
  <c r="H32" i="2" s="1"/>
  <c r="E33" i="2"/>
  <c r="H33" i="2" s="1"/>
  <c r="E34" i="2"/>
  <c r="H34" i="2" s="1"/>
  <c r="E35" i="2"/>
  <c r="H35" i="2" s="1"/>
  <c r="E36" i="2"/>
  <c r="H36" i="2" s="1"/>
  <c r="E37" i="2"/>
  <c r="H37" i="2" s="1"/>
  <c r="E38" i="2"/>
  <c r="H38" i="2" s="1"/>
  <c r="E39" i="2"/>
  <c r="H39" i="2" s="1"/>
  <c r="E40" i="2"/>
  <c r="H40" i="2" s="1"/>
  <c r="E41" i="2"/>
  <c r="H41" i="2" s="1"/>
  <c r="E42" i="2"/>
  <c r="H42" i="2" s="1"/>
  <c r="E43" i="2"/>
  <c r="H43" i="2" s="1"/>
  <c r="E44" i="2"/>
  <c r="H44" i="2" s="1"/>
  <c r="E45" i="2"/>
  <c r="H45" i="2" s="1"/>
  <c r="E46" i="2"/>
  <c r="H46" i="2" s="1"/>
  <c r="E47" i="2"/>
  <c r="H47" i="2" s="1"/>
  <c r="E48" i="2"/>
  <c r="H48" i="2" s="1"/>
  <c r="E49" i="2"/>
  <c r="H49" i="2" s="1"/>
  <c r="E50" i="2"/>
  <c r="H50" i="2" s="1"/>
  <c r="E51" i="2"/>
  <c r="H51" i="2" s="1"/>
  <c r="E52" i="2"/>
  <c r="H52" i="2" s="1"/>
  <c r="E53" i="2"/>
  <c r="H53" i="2" s="1"/>
  <c r="E54" i="2"/>
  <c r="H54" i="2" s="1"/>
  <c r="E55" i="2"/>
  <c r="H55" i="2" s="1"/>
  <c r="E56" i="2"/>
  <c r="H56" i="2" s="1"/>
  <c r="E57" i="2"/>
  <c r="H57" i="2" s="1"/>
  <c r="E58" i="2"/>
  <c r="H58" i="2" s="1"/>
  <c r="E59" i="2"/>
  <c r="H59" i="2" s="1"/>
  <c r="E60" i="2"/>
  <c r="H60" i="2" s="1"/>
  <c r="E61" i="2"/>
  <c r="H61" i="2" s="1"/>
  <c r="E62" i="2"/>
  <c r="H62" i="2" s="1"/>
  <c r="E63" i="2"/>
  <c r="H63" i="2" s="1"/>
  <c r="E64" i="2"/>
  <c r="H64" i="2" s="1"/>
  <c r="E65" i="2"/>
  <c r="H65" i="2" s="1"/>
  <c r="E66" i="2"/>
  <c r="H66" i="2" s="1"/>
  <c r="E67" i="2"/>
  <c r="H67" i="2" s="1"/>
  <c r="E68" i="2"/>
  <c r="H68" i="2" s="1"/>
  <c r="E69" i="2"/>
  <c r="H69" i="2" s="1"/>
  <c r="E70" i="2"/>
  <c r="H70" i="2" s="1"/>
  <c r="E71" i="2"/>
  <c r="H71" i="2" s="1"/>
  <c r="E72" i="2"/>
  <c r="H72" i="2" s="1"/>
  <c r="E73" i="2"/>
  <c r="H73" i="2" s="1"/>
  <c r="E74" i="2"/>
  <c r="H74" i="2" s="1"/>
  <c r="E75" i="2"/>
  <c r="H75" i="2" s="1"/>
  <c r="E76" i="2"/>
  <c r="H76" i="2" s="1"/>
  <c r="E77" i="2"/>
  <c r="H77" i="2" s="1"/>
  <c r="E78" i="2"/>
  <c r="H78" i="2" s="1"/>
  <c r="E79" i="2"/>
  <c r="H79" i="2" s="1"/>
  <c r="E80" i="2"/>
  <c r="H80" i="2" s="1"/>
  <c r="E81" i="2"/>
  <c r="H81" i="2" s="1"/>
  <c r="E82" i="2"/>
  <c r="H82" i="2" s="1"/>
  <c r="E83" i="2"/>
  <c r="H83" i="2" s="1"/>
  <c r="E84" i="2"/>
  <c r="H84" i="2" s="1"/>
  <c r="E85" i="2"/>
  <c r="H85" i="2" s="1"/>
  <c r="E86" i="2"/>
  <c r="H86" i="2" s="1"/>
  <c r="E87" i="2"/>
  <c r="H87" i="2" s="1"/>
  <c r="E88" i="2"/>
  <c r="H88" i="2" s="1"/>
  <c r="E89" i="2"/>
  <c r="H89" i="2" s="1"/>
  <c r="E90" i="2"/>
  <c r="H90" i="2" s="1"/>
  <c r="E91" i="2"/>
  <c r="H91" i="2" s="1"/>
  <c r="E92" i="2"/>
  <c r="H92" i="2" s="1"/>
  <c r="E93" i="2"/>
  <c r="H93" i="2" s="1"/>
  <c r="E94" i="2"/>
  <c r="H94" i="2" s="1"/>
  <c r="E95" i="2"/>
  <c r="H95" i="2" s="1"/>
  <c r="E96" i="2"/>
  <c r="H96" i="2" s="1"/>
  <c r="E97" i="2"/>
  <c r="H97" i="2" s="1"/>
  <c r="E98" i="2"/>
  <c r="H98" i="2" s="1"/>
  <c r="E99" i="2"/>
  <c r="H99" i="2" s="1"/>
  <c r="E100" i="2"/>
  <c r="H100" i="2" s="1"/>
  <c r="E101" i="2"/>
  <c r="H101" i="2" s="1"/>
  <c r="E102" i="2"/>
  <c r="H102" i="2" s="1"/>
  <c r="E103" i="2"/>
  <c r="H103" i="2" s="1"/>
  <c r="E104" i="2"/>
  <c r="H104" i="2" s="1"/>
  <c r="E105" i="2"/>
  <c r="H105" i="2" s="1"/>
  <c r="E106" i="2"/>
  <c r="H106" i="2" s="1"/>
  <c r="E107" i="2"/>
  <c r="H107" i="2" s="1"/>
  <c r="E108" i="2"/>
  <c r="H108" i="2" s="1"/>
  <c r="E109" i="2"/>
  <c r="H109" i="2" s="1"/>
  <c r="E110" i="2"/>
  <c r="H110" i="2" s="1"/>
  <c r="E111" i="2"/>
  <c r="H111" i="2" s="1"/>
  <c r="E112" i="2"/>
  <c r="H112" i="2" s="1"/>
  <c r="E113" i="2"/>
  <c r="H113" i="2" s="1"/>
  <c r="E114" i="2"/>
  <c r="H114" i="2" s="1"/>
  <c r="E115" i="2"/>
  <c r="H115" i="2" s="1"/>
  <c r="E116" i="2"/>
  <c r="H116" i="2" s="1"/>
  <c r="E117" i="2"/>
  <c r="H117" i="2" s="1"/>
  <c r="E118" i="2"/>
  <c r="H118" i="2" s="1"/>
  <c r="E119" i="2"/>
  <c r="H119" i="2" s="1"/>
  <c r="E120" i="2"/>
  <c r="H120" i="2" s="1"/>
  <c r="E121" i="2"/>
  <c r="H121" i="2" s="1"/>
  <c r="E122" i="2"/>
  <c r="H122" i="2" s="1"/>
  <c r="E123" i="2"/>
  <c r="H123" i="2" s="1"/>
  <c r="E124" i="2"/>
  <c r="H124" i="2" s="1"/>
  <c r="E125" i="2"/>
  <c r="H125" i="2" s="1"/>
  <c r="E126" i="2"/>
  <c r="H126" i="2" s="1"/>
  <c r="E127" i="2"/>
  <c r="H127" i="2" s="1"/>
  <c r="E128" i="2"/>
  <c r="H128" i="2" s="1"/>
  <c r="E129" i="2"/>
  <c r="H129" i="2" s="1"/>
  <c r="E130" i="2"/>
  <c r="H130" i="2" s="1"/>
  <c r="E131" i="2"/>
  <c r="H131" i="2" s="1"/>
  <c r="E132" i="2"/>
  <c r="H132" i="2" s="1"/>
  <c r="E133" i="2"/>
  <c r="H133" i="2" s="1"/>
  <c r="E134" i="2"/>
  <c r="H134" i="2" s="1"/>
  <c r="E135" i="2"/>
  <c r="H135" i="2" s="1"/>
  <c r="E136" i="2"/>
  <c r="H136" i="2" s="1"/>
  <c r="E137" i="2"/>
  <c r="H137" i="2" s="1"/>
  <c r="E138" i="2"/>
  <c r="H138" i="2" s="1"/>
  <c r="E139" i="2"/>
  <c r="H139" i="2" s="1"/>
  <c r="E140" i="2"/>
  <c r="H140" i="2" s="1"/>
  <c r="E141" i="2"/>
  <c r="H141" i="2" s="1"/>
  <c r="E142" i="2"/>
  <c r="H142" i="2" s="1"/>
  <c r="E143" i="2"/>
  <c r="H143" i="2" s="1"/>
  <c r="E144" i="2"/>
  <c r="H144" i="2" s="1"/>
  <c r="E145" i="2"/>
  <c r="H145" i="2" s="1"/>
  <c r="E146" i="2"/>
  <c r="H146" i="2" s="1"/>
  <c r="E147" i="2"/>
  <c r="H147" i="2" s="1"/>
  <c r="E148" i="2"/>
  <c r="H148" i="2" s="1"/>
  <c r="E149" i="2"/>
  <c r="H149" i="2" s="1"/>
  <c r="E150" i="2"/>
  <c r="H150" i="2" s="1"/>
  <c r="E151" i="2"/>
  <c r="H151" i="2" s="1"/>
  <c r="E152" i="2"/>
  <c r="H152" i="2" s="1"/>
  <c r="E153" i="2"/>
  <c r="H153" i="2" s="1"/>
  <c r="E154" i="2"/>
  <c r="H154" i="2" s="1"/>
  <c r="E155" i="2"/>
  <c r="H155" i="2" s="1"/>
  <c r="E156" i="2"/>
  <c r="H156" i="2" s="1"/>
  <c r="E157" i="2"/>
  <c r="H157" i="2" s="1"/>
  <c r="E158" i="2"/>
  <c r="H158" i="2" s="1"/>
  <c r="E159" i="2"/>
  <c r="H159" i="2" s="1"/>
  <c r="E160" i="2"/>
  <c r="H160" i="2" s="1"/>
  <c r="E161" i="2"/>
  <c r="H161" i="2" s="1"/>
  <c r="E162" i="2"/>
  <c r="H162" i="2" s="1"/>
  <c r="E163" i="2"/>
  <c r="H163" i="2" s="1"/>
  <c r="E164" i="2"/>
  <c r="H164" i="2" s="1"/>
  <c r="E165" i="2"/>
  <c r="H165" i="2" s="1"/>
  <c r="E166" i="2"/>
  <c r="H166" i="2" s="1"/>
  <c r="E167" i="2"/>
  <c r="H167" i="2" s="1"/>
  <c r="E168" i="2"/>
  <c r="H168" i="2" s="1"/>
  <c r="E169" i="2"/>
  <c r="H169" i="2" s="1"/>
  <c r="E170" i="2"/>
  <c r="H170" i="2" s="1"/>
  <c r="E171" i="2"/>
  <c r="H171" i="2" s="1"/>
  <c r="E172" i="2"/>
  <c r="H172" i="2" s="1"/>
  <c r="E173" i="2"/>
  <c r="H173" i="2" s="1"/>
  <c r="E174" i="2"/>
  <c r="H174" i="2" s="1"/>
  <c r="E175" i="2"/>
  <c r="H175" i="2" s="1"/>
  <c r="E176" i="2"/>
  <c r="H176" i="2" s="1"/>
  <c r="E177" i="2"/>
  <c r="H177" i="2" s="1"/>
  <c r="E178" i="2"/>
  <c r="H178" i="2" s="1"/>
  <c r="E179" i="2"/>
  <c r="H179" i="2" s="1"/>
  <c r="E180" i="2"/>
  <c r="H180" i="2" s="1"/>
  <c r="E181" i="2"/>
  <c r="H181" i="2" s="1"/>
  <c r="E182" i="2"/>
  <c r="H182" i="2" s="1"/>
  <c r="E183" i="2"/>
  <c r="H183" i="2" s="1"/>
  <c r="E184" i="2"/>
  <c r="H184" i="2" s="1"/>
  <c r="E185" i="2"/>
  <c r="H185" i="2" s="1"/>
  <c r="E186" i="2"/>
  <c r="H186" i="2" s="1"/>
  <c r="E187" i="2"/>
  <c r="H187" i="2" s="1"/>
  <c r="E188" i="2"/>
  <c r="H188" i="2" s="1"/>
  <c r="E189" i="2"/>
  <c r="H189" i="2" s="1"/>
  <c r="D4" i="2"/>
  <c r="D5" i="2"/>
  <c r="G5" i="2" s="1"/>
  <c r="D6" i="2"/>
  <c r="G6" i="2" s="1"/>
  <c r="D7" i="2"/>
  <c r="G7" i="2" s="1"/>
  <c r="D8" i="2"/>
  <c r="G8" i="2" s="1"/>
  <c r="D9" i="2"/>
  <c r="G9" i="2" s="1"/>
  <c r="D10" i="2"/>
  <c r="G10" i="2" s="1"/>
  <c r="D11" i="2"/>
  <c r="G11" i="2" s="1"/>
  <c r="D12" i="2"/>
  <c r="G12" i="2" s="1"/>
  <c r="D13" i="2"/>
  <c r="G13" i="2" s="1"/>
  <c r="D14" i="2"/>
  <c r="G14" i="2" s="1"/>
  <c r="D15" i="2"/>
  <c r="G15" i="2" s="1"/>
  <c r="D16" i="2"/>
  <c r="G16" i="2" s="1"/>
  <c r="D17" i="2"/>
  <c r="G17" i="2" s="1"/>
  <c r="D18" i="2"/>
  <c r="G18" i="2" s="1"/>
  <c r="D19" i="2"/>
  <c r="G19" i="2" s="1"/>
  <c r="D20" i="2"/>
  <c r="G20" i="2" s="1"/>
  <c r="D21" i="2"/>
  <c r="G21" i="2" s="1"/>
  <c r="D22" i="2"/>
  <c r="G22" i="2" s="1"/>
  <c r="D23" i="2"/>
  <c r="G23" i="2" s="1"/>
  <c r="D24" i="2"/>
  <c r="G24" i="2" s="1"/>
  <c r="D25" i="2"/>
  <c r="G25" i="2" s="1"/>
  <c r="D26" i="2"/>
  <c r="G26" i="2" s="1"/>
  <c r="D27" i="2"/>
  <c r="G27" i="2" s="1"/>
  <c r="D28" i="2"/>
  <c r="G28" i="2" s="1"/>
  <c r="D29" i="2"/>
  <c r="G29" i="2" s="1"/>
  <c r="D30" i="2"/>
  <c r="G30" i="2" s="1"/>
  <c r="D31" i="2"/>
  <c r="G31" i="2" s="1"/>
  <c r="D32" i="2"/>
  <c r="G32" i="2" s="1"/>
  <c r="D33" i="2"/>
  <c r="G33" i="2" s="1"/>
  <c r="D34" i="2"/>
  <c r="G34" i="2" s="1"/>
  <c r="D35" i="2"/>
  <c r="G35" i="2" s="1"/>
  <c r="D36" i="2"/>
  <c r="G36" i="2" s="1"/>
  <c r="D37" i="2"/>
  <c r="G37" i="2" s="1"/>
  <c r="D38" i="2"/>
  <c r="G38" i="2" s="1"/>
  <c r="D39" i="2"/>
  <c r="G39" i="2" s="1"/>
  <c r="D40" i="2"/>
  <c r="G40" i="2" s="1"/>
  <c r="D41" i="2"/>
  <c r="G41" i="2" s="1"/>
  <c r="D42" i="2"/>
  <c r="G42" i="2" s="1"/>
  <c r="D43" i="2"/>
  <c r="G43" i="2" s="1"/>
  <c r="D44" i="2"/>
  <c r="G44" i="2" s="1"/>
  <c r="D45" i="2"/>
  <c r="G45" i="2" s="1"/>
  <c r="D46" i="2"/>
  <c r="G46" i="2" s="1"/>
  <c r="D47" i="2"/>
  <c r="G47" i="2" s="1"/>
  <c r="D48" i="2"/>
  <c r="G48" i="2" s="1"/>
  <c r="D49" i="2"/>
  <c r="G49" i="2" s="1"/>
  <c r="D50" i="2"/>
  <c r="G50" i="2" s="1"/>
  <c r="D51" i="2"/>
  <c r="G51" i="2" s="1"/>
  <c r="D52" i="2"/>
  <c r="G52" i="2" s="1"/>
  <c r="D53" i="2"/>
  <c r="G53" i="2" s="1"/>
  <c r="D54" i="2"/>
  <c r="G54" i="2" s="1"/>
  <c r="D55" i="2"/>
  <c r="G55" i="2" s="1"/>
  <c r="D56" i="2"/>
  <c r="G56" i="2" s="1"/>
  <c r="D57" i="2"/>
  <c r="G57" i="2" s="1"/>
  <c r="D58" i="2"/>
  <c r="G58" i="2" s="1"/>
  <c r="D59" i="2"/>
  <c r="G59" i="2" s="1"/>
  <c r="D60" i="2"/>
  <c r="G60" i="2" s="1"/>
  <c r="D61" i="2"/>
  <c r="G61" i="2" s="1"/>
  <c r="D62" i="2"/>
  <c r="G62" i="2" s="1"/>
  <c r="D63" i="2"/>
  <c r="G63" i="2" s="1"/>
  <c r="D64" i="2"/>
  <c r="G64" i="2" s="1"/>
  <c r="D65" i="2"/>
  <c r="G65" i="2" s="1"/>
  <c r="D66" i="2"/>
  <c r="G66" i="2" s="1"/>
  <c r="D67" i="2"/>
  <c r="G67" i="2" s="1"/>
  <c r="D68" i="2"/>
  <c r="G68" i="2" s="1"/>
  <c r="D69" i="2"/>
  <c r="G69" i="2" s="1"/>
  <c r="D70" i="2"/>
  <c r="G70" i="2" s="1"/>
  <c r="D71" i="2"/>
  <c r="G71" i="2" s="1"/>
  <c r="D72" i="2"/>
  <c r="G72" i="2" s="1"/>
  <c r="D73" i="2"/>
  <c r="G73" i="2" s="1"/>
  <c r="D74" i="2"/>
  <c r="G74" i="2" s="1"/>
  <c r="D75" i="2"/>
  <c r="G75" i="2" s="1"/>
  <c r="D76" i="2"/>
  <c r="G76" i="2" s="1"/>
  <c r="D77" i="2"/>
  <c r="G77" i="2" s="1"/>
  <c r="D78" i="2"/>
  <c r="G78" i="2" s="1"/>
  <c r="D79" i="2"/>
  <c r="G79" i="2" s="1"/>
  <c r="D80" i="2"/>
  <c r="G80" i="2" s="1"/>
  <c r="D81" i="2"/>
  <c r="G81" i="2" s="1"/>
  <c r="D82" i="2"/>
  <c r="G82" i="2" s="1"/>
  <c r="D83" i="2"/>
  <c r="G83" i="2" s="1"/>
  <c r="D84" i="2"/>
  <c r="G84" i="2" s="1"/>
  <c r="D85" i="2"/>
  <c r="G85" i="2" s="1"/>
  <c r="D86" i="2"/>
  <c r="G86" i="2" s="1"/>
  <c r="D87" i="2"/>
  <c r="G87" i="2" s="1"/>
  <c r="D88" i="2"/>
  <c r="G88" i="2" s="1"/>
  <c r="D89" i="2"/>
  <c r="G89" i="2" s="1"/>
  <c r="D90" i="2"/>
  <c r="G90" i="2" s="1"/>
  <c r="D91" i="2"/>
  <c r="G91" i="2" s="1"/>
  <c r="D92" i="2"/>
  <c r="G92" i="2" s="1"/>
  <c r="D93" i="2"/>
  <c r="G93" i="2" s="1"/>
  <c r="D94" i="2"/>
  <c r="G94" i="2" s="1"/>
  <c r="D95" i="2"/>
  <c r="G95" i="2" s="1"/>
  <c r="D96" i="2"/>
  <c r="G96" i="2" s="1"/>
  <c r="D97" i="2"/>
  <c r="G97" i="2" s="1"/>
  <c r="D98" i="2"/>
  <c r="G98" i="2" s="1"/>
  <c r="D99" i="2"/>
  <c r="G99" i="2" s="1"/>
  <c r="D100" i="2"/>
  <c r="G100" i="2" s="1"/>
  <c r="D101" i="2"/>
  <c r="G101" i="2" s="1"/>
  <c r="D102" i="2"/>
  <c r="G102" i="2" s="1"/>
  <c r="D103" i="2"/>
  <c r="G103" i="2" s="1"/>
  <c r="D104" i="2"/>
  <c r="G104" i="2" s="1"/>
  <c r="D105" i="2"/>
  <c r="G105" i="2" s="1"/>
  <c r="D106" i="2"/>
  <c r="G106" i="2" s="1"/>
  <c r="D107" i="2"/>
  <c r="G107" i="2" s="1"/>
  <c r="D108" i="2"/>
  <c r="G108" i="2" s="1"/>
  <c r="D109" i="2"/>
  <c r="G109" i="2" s="1"/>
  <c r="D110" i="2"/>
  <c r="G110" i="2" s="1"/>
  <c r="D111" i="2"/>
  <c r="G111" i="2" s="1"/>
  <c r="D112" i="2"/>
  <c r="G112" i="2" s="1"/>
  <c r="D113" i="2"/>
  <c r="G113" i="2" s="1"/>
  <c r="D114" i="2"/>
  <c r="G114" i="2" s="1"/>
  <c r="D115" i="2"/>
  <c r="G115" i="2" s="1"/>
  <c r="D116" i="2"/>
  <c r="G116" i="2" s="1"/>
  <c r="D117" i="2"/>
  <c r="G117" i="2" s="1"/>
  <c r="D118" i="2"/>
  <c r="G118" i="2" s="1"/>
  <c r="D119" i="2"/>
  <c r="G119" i="2" s="1"/>
  <c r="D120" i="2"/>
  <c r="G120" i="2" s="1"/>
  <c r="D121" i="2"/>
  <c r="G121" i="2" s="1"/>
  <c r="D122" i="2"/>
  <c r="G122" i="2" s="1"/>
  <c r="D123" i="2"/>
  <c r="G123" i="2" s="1"/>
  <c r="D124" i="2"/>
  <c r="G124" i="2" s="1"/>
  <c r="D125" i="2"/>
  <c r="G125" i="2" s="1"/>
  <c r="D126" i="2"/>
  <c r="G126" i="2" s="1"/>
  <c r="D127" i="2"/>
  <c r="G127" i="2" s="1"/>
  <c r="D128" i="2"/>
  <c r="G128" i="2" s="1"/>
  <c r="D129" i="2"/>
  <c r="G129" i="2" s="1"/>
  <c r="D130" i="2"/>
  <c r="G130" i="2" s="1"/>
  <c r="D131" i="2"/>
  <c r="G131" i="2" s="1"/>
  <c r="D132" i="2"/>
  <c r="G132" i="2" s="1"/>
  <c r="D133" i="2"/>
  <c r="G133" i="2" s="1"/>
  <c r="D134" i="2"/>
  <c r="G134" i="2" s="1"/>
  <c r="D135" i="2"/>
  <c r="G135" i="2" s="1"/>
  <c r="D136" i="2"/>
  <c r="G136" i="2" s="1"/>
  <c r="D137" i="2"/>
  <c r="G137" i="2" s="1"/>
  <c r="D138" i="2"/>
  <c r="G138" i="2" s="1"/>
  <c r="D139" i="2"/>
  <c r="G139" i="2" s="1"/>
  <c r="D140" i="2"/>
  <c r="G140" i="2" s="1"/>
  <c r="D141" i="2"/>
  <c r="G141" i="2" s="1"/>
  <c r="D142" i="2"/>
  <c r="G142" i="2" s="1"/>
  <c r="D143" i="2"/>
  <c r="G143" i="2" s="1"/>
  <c r="D144" i="2"/>
  <c r="G144" i="2" s="1"/>
  <c r="D145" i="2"/>
  <c r="G145" i="2" s="1"/>
  <c r="D146" i="2"/>
  <c r="G146" i="2" s="1"/>
  <c r="D147" i="2"/>
  <c r="G147" i="2" s="1"/>
  <c r="D148" i="2"/>
  <c r="G148" i="2" s="1"/>
  <c r="D149" i="2"/>
  <c r="G149" i="2" s="1"/>
  <c r="D150" i="2"/>
  <c r="G150" i="2" s="1"/>
  <c r="D151" i="2"/>
  <c r="G151" i="2" s="1"/>
  <c r="D152" i="2"/>
  <c r="G152" i="2" s="1"/>
  <c r="D153" i="2"/>
  <c r="G153" i="2" s="1"/>
  <c r="D154" i="2"/>
  <c r="G154" i="2" s="1"/>
  <c r="D155" i="2"/>
  <c r="G155" i="2" s="1"/>
  <c r="D156" i="2"/>
  <c r="G156" i="2" s="1"/>
  <c r="D157" i="2"/>
  <c r="G157" i="2" s="1"/>
  <c r="D158" i="2"/>
  <c r="G158" i="2" s="1"/>
  <c r="D159" i="2"/>
  <c r="G159" i="2" s="1"/>
  <c r="D160" i="2"/>
  <c r="G160" i="2" s="1"/>
  <c r="D161" i="2"/>
  <c r="G161" i="2" s="1"/>
  <c r="D162" i="2"/>
  <c r="G162" i="2" s="1"/>
  <c r="D163" i="2"/>
  <c r="G163" i="2" s="1"/>
  <c r="D164" i="2"/>
  <c r="G164" i="2" s="1"/>
  <c r="D165" i="2"/>
  <c r="G165" i="2" s="1"/>
  <c r="D166" i="2"/>
  <c r="G166" i="2" s="1"/>
  <c r="D167" i="2"/>
  <c r="G167" i="2" s="1"/>
  <c r="D168" i="2"/>
  <c r="G168" i="2" s="1"/>
  <c r="D169" i="2"/>
  <c r="G169" i="2" s="1"/>
  <c r="D170" i="2"/>
  <c r="G170" i="2" s="1"/>
  <c r="D171" i="2"/>
  <c r="G171" i="2" s="1"/>
  <c r="D172" i="2"/>
  <c r="G172" i="2" s="1"/>
  <c r="D173" i="2"/>
  <c r="G173" i="2" s="1"/>
  <c r="D174" i="2"/>
  <c r="G174" i="2" s="1"/>
  <c r="D175" i="2"/>
  <c r="G175" i="2" s="1"/>
  <c r="D176" i="2"/>
  <c r="G176" i="2" s="1"/>
  <c r="D177" i="2"/>
  <c r="G177" i="2" s="1"/>
  <c r="D178" i="2"/>
  <c r="G178" i="2" s="1"/>
  <c r="D179" i="2"/>
  <c r="G179" i="2" s="1"/>
  <c r="D180" i="2"/>
  <c r="G180" i="2" s="1"/>
  <c r="D181" i="2"/>
  <c r="G181" i="2" s="1"/>
  <c r="D182" i="2"/>
  <c r="G182" i="2" s="1"/>
  <c r="D183" i="2"/>
  <c r="G183" i="2" s="1"/>
  <c r="D184" i="2"/>
  <c r="G184" i="2" s="1"/>
  <c r="D185" i="2"/>
  <c r="G185" i="2" s="1"/>
  <c r="D186" i="2"/>
  <c r="G186" i="2" s="1"/>
  <c r="D187" i="2"/>
  <c r="G187" i="2" s="1"/>
  <c r="D188" i="2"/>
  <c r="G188" i="2" s="1"/>
  <c r="D189" i="2"/>
  <c r="G189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3" i="1"/>
  <c r="G4" i="2" l="1"/>
  <c r="H4" i="2"/>
  <c r="F3" i="1"/>
  <c r="G3" i="1" s="1"/>
  <c r="B7" i="9" s="1"/>
  <c r="J3" i="2"/>
  <c r="J6" i="2" a="1"/>
  <c r="J6" i="2" s="1"/>
  <c r="F2" i="1"/>
  <c r="G2" i="1" s="1"/>
  <c r="B2" i="11" s="1"/>
  <c r="M11" i="2"/>
  <c r="M14" i="2" s="1"/>
  <c r="G18" i="4"/>
  <c r="H18" i="4" s="1"/>
  <c r="G17" i="4"/>
  <c r="H17" i="4" s="1"/>
  <c r="F19" i="4"/>
  <c r="D20" i="4"/>
  <c r="B3" i="11" l="1"/>
  <c r="B4" i="8"/>
  <c r="G19" i="4"/>
  <c r="H19" i="4" s="1"/>
  <c r="D21" i="4"/>
  <c r="F20" i="4"/>
  <c r="E1" i="8" l="1"/>
  <c r="E2" i="8"/>
  <c r="F5" i="1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AK5" i="11" s="1"/>
  <c r="AL5" i="11" s="1"/>
  <c r="AM5" i="11" s="1"/>
  <c r="AN5" i="11" s="1"/>
  <c r="AO5" i="11" s="1"/>
  <c r="AP5" i="11" s="1"/>
  <c r="AQ5" i="11" s="1"/>
  <c r="AR5" i="11" s="1"/>
  <c r="AS5" i="11" s="1"/>
  <c r="AT5" i="11" s="1"/>
  <c r="AU5" i="11" s="1"/>
  <c r="AV5" i="11" s="1"/>
  <c r="AW5" i="11" s="1"/>
  <c r="AX5" i="11" s="1"/>
  <c r="AY5" i="11" s="1"/>
  <c r="AZ5" i="11" s="1"/>
  <c r="BA5" i="11" s="1"/>
  <c r="BB5" i="11" s="1"/>
  <c r="BC5" i="11" s="1"/>
  <c r="BD5" i="11" s="1"/>
  <c r="BE5" i="11" s="1"/>
  <c r="BF5" i="11" s="1"/>
  <c r="BG5" i="11" s="1"/>
  <c r="BH5" i="11" s="1"/>
  <c r="BI5" i="11" s="1"/>
  <c r="BJ5" i="11" s="1"/>
  <c r="BK5" i="11" s="1"/>
  <c r="BL5" i="11" s="1"/>
  <c r="BM5" i="11" s="1"/>
  <c r="BN5" i="11" s="1"/>
  <c r="BO5" i="11" s="1"/>
  <c r="F22" i="11"/>
  <c r="G22" i="11" s="1"/>
  <c r="H22" i="11" s="1"/>
  <c r="I22" i="11" s="1"/>
  <c r="J22" i="11" s="1"/>
  <c r="K22" i="11" s="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AA22" i="11" s="1"/>
  <c r="AB22" i="11" s="1"/>
  <c r="AC22" i="11" s="1"/>
  <c r="AD22" i="11" s="1"/>
  <c r="AE22" i="11" s="1"/>
  <c r="AF22" i="11" s="1"/>
  <c r="AG22" i="11" s="1"/>
  <c r="AH22" i="11" s="1"/>
  <c r="AI22" i="11" s="1"/>
  <c r="AJ22" i="11" s="1"/>
  <c r="AK22" i="11" s="1"/>
  <c r="AL22" i="11" s="1"/>
  <c r="AM22" i="11" s="1"/>
  <c r="AN22" i="11" s="1"/>
  <c r="AO22" i="11" s="1"/>
  <c r="AP22" i="11" s="1"/>
  <c r="AQ22" i="11" s="1"/>
  <c r="AR22" i="11" s="1"/>
  <c r="AS22" i="11" s="1"/>
  <c r="AT22" i="11" s="1"/>
  <c r="AU22" i="11" s="1"/>
  <c r="AV22" i="11" s="1"/>
  <c r="AW22" i="11" s="1"/>
  <c r="AX22" i="11" s="1"/>
  <c r="AY22" i="11" s="1"/>
  <c r="AZ22" i="11" s="1"/>
  <c r="BA22" i="11" s="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N22" i="11" s="1"/>
  <c r="BO22" i="11" s="1"/>
  <c r="F27" i="1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S27" i="11" s="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AM27" i="11" s="1"/>
  <c r="AN27" i="11" s="1"/>
  <c r="AO27" i="11" s="1"/>
  <c r="AP27" i="11" s="1"/>
  <c r="AQ27" i="11" s="1"/>
  <c r="AR27" i="11" s="1"/>
  <c r="AS27" i="11" s="1"/>
  <c r="AT27" i="11" s="1"/>
  <c r="AU27" i="11" s="1"/>
  <c r="AV27" i="11" s="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BN27" i="11" s="1"/>
  <c r="BO27" i="11" s="1"/>
  <c r="F86" i="11"/>
  <c r="G86" i="11" s="1"/>
  <c r="H86" i="11" s="1"/>
  <c r="I86" i="11" s="1"/>
  <c r="J86" i="11" s="1"/>
  <c r="K86" i="11" s="1"/>
  <c r="L86" i="11" s="1"/>
  <c r="M86" i="11" s="1"/>
  <c r="N86" i="11" s="1"/>
  <c r="O86" i="11" s="1"/>
  <c r="P86" i="11" s="1"/>
  <c r="Q86" i="11" s="1"/>
  <c r="R86" i="11" s="1"/>
  <c r="S86" i="11" s="1"/>
  <c r="T86" i="11" s="1"/>
  <c r="U86" i="11" s="1"/>
  <c r="V86" i="11" s="1"/>
  <c r="W86" i="11" s="1"/>
  <c r="X86" i="11" s="1"/>
  <c r="Y86" i="11" s="1"/>
  <c r="Z86" i="11" s="1"/>
  <c r="AA86" i="11" s="1"/>
  <c r="AB86" i="11" s="1"/>
  <c r="AC86" i="11" s="1"/>
  <c r="AD86" i="11" s="1"/>
  <c r="AE86" i="11" s="1"/>
  <c r="AF86" i="11" s="1"/>
  <c r="AG86" i="11" s="1"/>
  <c r="AH86" i="11" s="1"/>
  <c r="AI86" i="11" s="1"/>
  <c r="AJ86" i="11" s="1"/>
  <c r="AK86" i="11" s="1"/>
  <c r="AL86" i="11" s="1"/>
  <c r="AM86" i="11" s="1"/>
  <c r="AN86" i="11" s="1"/>
  <c r="AO86" i="11" s="1"/>
  <c r="AP86" i="11" s="1"/>
  <c r="AQ86" i="11" s="1"/>
  <c r="AR86" i="11" s="1"/>
  <c r="AS86" i="11" s="1"/>
  <c r="AT86" i="11" s="1"/>
  <c r="AU86" i="11" s="1"/>
  <c r="AV86" i="11" s="1"/>
  <c r="AW86" i="11" s="1"/>
  <c r="AX86" i="11" s="1"/>
  <c r="AY86" i="11" s="1"/>
  <c r="AZ86" i="11" s="1"/>
  <c r="BA86" i="11" s="1"/>
  <c r="BB86" i="11" s="1"/>
  <c r="BC86" i="11" s="1"/>
  <c r="BD86" i="11" s="1"/>
  <c r="BE86" i="11" s="1"/>
  <c r="BF86" i="11" s="1"/>
  <c r="BG86" i="11" s="1"/>
  <c r="BH86" i="11" s="1"/>
  <c r="BI86" i="11" s="1"/>
  <c r="BJ86" i="11" s="1"/>
  <c r="BK86" i="11" s="1"/>
  <c r="BL86" i="11" s="1"/>
  <c r="BM86" i="11" s="1"/>
  <c r="BN86" i="11" s="1"/>
  <c r="BO86" i="11" s="1"/>
  <c r="F34" i="1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S34" i="11" s="1"/>
  <c r="T34" i="11" s="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AM34" i="11" s="1"/>
  <c r="AN34" i="11" s="1"/>
  <c r="AO34" i="11" s="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BN34" i="11" s="1"/>
  <c r="BO34" i="11" s="1"/>
  <c r="F15" i="1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5" i="11" s="1"/>
  <c r="AN15" i="11" s="1"/>
  <c r="AO15" i="11" s="1"/>
  <c r="AP15" i="11" s="1"/>
  <c r="AQ15" i="11" s="1"/>
  <c r="AR15" i="11" s="1"/>
  <c r="AS15" i="11" s="1"/>
  <c r="AT15" i="11" s="1"/>
  <c r="AU15" i="11" s="1"/>
  <c r="AV15" i="11" s="1"/>
  <c r="AW15" i="11" s="1"/>
  <c r="AX15" i="11" s="1"/>
  <c r="AY15" i="11" s="1"/>
  <c r="AZ15" i="11" s="1"/>
  <c r="BA15" i="11" s="1"/>
  <c r="BB15" i="11" s="1"/>
  <c r="BC15" i="11" s="1"/>
  <c r="BD15" i="11" s="1"/>
  <c r="BE15" i="11" s="1"/>
  <c r="BF15" i="11" s="1"/>
  <c r="BG15" i="11" s="1"/>
  <c r="BH15" i="11" s="1"/>
  <c r="BI15" i="11" s="1"/>
  <c r="BJ15" i="11" s="1"/>
  <c r="BK15" i="11" s="1"/>
  <c r="BL15" i="11" s="1"/>
  <c r="BM15" i="11" s="1"/>
  <c r="BN15" i="11" s="1"/>
  <c r="BO15" i="11" s="1"/>
  <c r="F61" i="11"/>
  <c r="G61" i="11" s="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BN61" i="11" s="1"/>
  <c r="BO61" i="11" s="1"/>
  <c r="F94" i="11"/>
  <c r="G94" i="11" s="1"/>
  <c r="H94" i="11" s="1"/>
  <c r="I94" i="11" s="1"/>
  <c r="J94" i="11" s="1"/>
  <c r="K94" i="11" s="1"/>
  <c r="L94" i="11" s="1"/>
  <c r="M94" i="11" s="1"/>
  <c r="N94" i="11" s="1"/>
  <c r="O94" i="11" s="1"/>
  <c r="P94" i="11" s="1"/>
  <c r="Q94" i="11" s="1"/>
  <c r="R94" i="11" s="1"/>
  <c r="S94" i="11" s="1"/>
  <c r="T94" i="11" s="1"/>
  <c r="U94" i="11" s="1"/>
  <c r="V94" i="11" s="1"/>
  <c r="W94" i="11" s="1"/>
  <c r="X94" i="11" s="1"/>
  <c r="Y94" i="11" s="1"/>
  <c r="Z94" i="11" s="1"/>
  <c r="AA94" i="11" s="1"/>
  <c r="AB94" i="11" s="1"/>
  <c r="AC94" i="11" s="1"/>
  <c r="AD94" i="11" s="1"/>
  <c r="AE94" i="11" s="1"/>
  <c r="AF94" i="11" s="1"/>
  <c r="AG94" i="11" s="1"/>
  <c r="AH94" i="11" s="1"/>
  <c r="AI94" i="11" s="1"/>
  <c r="AJ94" i="11" s="1"/>
  <c r="AK94" i="11" s="1"/>
  <c r="AL94" i="11" s="1"/>
  <c r="AM94" i="11" s="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BO94" i="11" s="1"/>
  <c r="F58" i="11"/>
  <c r="G58" i="11" s="1"/>
  <c r="H58" i="11" s="1"/>
  <c r="I58" i="11" s="1"/>
  <c r="J58" i="11" s="1"/>
  <c r="K58" i="11" s="1"/>
  <c r="L58" i="11" s="1"/>
  <c r="M58" i="11" s="1"/>
  <c r="N58" i="11" s="1"/>
  <c r="O58" i="11" s="1"/>
  <c r="P58" i="11" s="1"/>
  <c r="Q58" i="11" s="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BN58" i="11" s="1"/>
  <c r="BO58" i="11" s="1"/>
  <c r="F29" i="11"/>
  <c r="G29" i="11" s="1"/>
  <c r="H29" i="11" s="1"/>
  <c r="I29" i="11" s="1"/>
  <c r="J29" i="11" s="1"/>
  <c r="K29" i="11" s="1"/>
  <c r="L29" i="11" s="1"/>
  <c r="M29" i="11" s="1"/>
  <c r="N29" i="11" s="1"/>
  <c r="O29" i="11" s="1"/>
  <c r="P29" i="11" s="1"/>
  <c r="Q29" i="11" s="1"/>
  <c r="R29" i="11" s="1"/>
  <c r="S29" i="11" s="1"/>
  <c r="T29" i="11" s="1"/>
  <c r="U29" i="11" s="1"/>
  <c r="V29" i="11" s="1"/>
  <c r="W29" i="11" s="1"/>
  <c r="X29" i="11" s="1"/>
  <c r="Y29" i="11" s="1"/>
  <c r="Z29" i="11" s="1"/>
  <c r="AA29" i="11" s="1"/>
  <c r="AB29" i="11" s="1"/>
  <c r="AC29" i="11" s="1"/>
  <c r="AD29" i="11" s="1"/>
  <c r="AE29" i="11" s="1"/>
  <c r="AF29" i="11" s="1"/>
  <c r="AG29" i="11" s="1"/>
  <c r="AH29" i="11" s="1"/>
  <c r="AI29" i="11" s="1"/>
  <c r="AJ29" i="11" s="1"/>
  <c r="AK29" i="11" s="1"/>
  <c r="AL29" i="11" s="1"/>
  <c r="AM29" i="11" s="1"/>
  <c r="AN29" i="11" s="1"/>
  <c r="AO29" i="11" s="1"/>
  <c r="AP29" i="11" s="1"/>
  <c r="AQ29" i="11" s="1"/>
  <c r="AR29" i="11" s="1"/>
  <c r="AS29" i="11" s="1"/>
  <c r="AT29" i="11" s="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BN29" i="11" s="1"/>
  <c r="BO29" i="11" s="1"/>
  <c r="F71" i="11"/>
  <c r="G71" i="11" s="1"/>
  <c r="H71" i="11" s="1"/>
  <c r="I71" i="11" s="1"/>
  <c r="J71" i="11" s="1"/>
  <c r="K71" i="11" s="1"/>
  <c r="L71" i="11" s="1"/>
  <c r="M71" i="11" s="1"/>
  <c r="N71" i="11" s="1"/>
  <c r="O71" i="11" s="1"/>
  <c r="P71" i="11" s="1"/>
  <c r="Q71" i="11" s="1"/>
  <c r="R71" i="11" s="1"/>
  <c r="S71" i="11" s="1"/>
  <c r="T71" i="11" s="1"/>
  <c r="U71" i="11" s="1"/>
  <c r="V71" i="11" s="1"/>
  <c r="W71" i="11" s="1"/>
  <c r="X71" i="11" s="1"/>
  <c r="Y71" i="11" s="1"/>
  <c r="Z71" i="11" s="1"/>
  <c r="AA71" i="11" s="1"/>
  <c r="AB71" i="11" s="1"/>
  <c r="AC71" i="11" s="1"/>
  <c r="AD71" i="11" s="1"/>
  <c r="AE71" i="11" s="1"/>
  <c r="AF71" i="11" s="1"/>
  <c r="AG71" i="11" s="1"/>
  <c r="AH71" i="11" s="1"/>
  <c r="AI71" i="11" s="1"/>
  <c r="AJ71" i="11" s="1"/>
  <c r="AK71" i="11" s="1"/>
  <c r="AL71" i="11" s="1"/>
  <c r="AM71" i="11" s="1"/>
  <c r="AN71" i="11" s="1"/>
  <c r="AO71" i="11" s="1"/>
  <c r="AP71" i="11" s="1"/>
  <c r="AQ71" i="11" s="1"/>
  <c r="AR71" i="11" s="1"/>
  <c r="AS71" i="11" s="1"/>
  <c r="AT71" i="11" s="1"/>
  <c r="AU71" i="11" s="1"/>
  <c r="AV71" i="11" s="1"/>
  <c r="AW71" i="11" s="1"/>
  <c r="AX71" i="11" s="1"/>
  <c r="AY71" i="11" s="1"/>
  <c r="AZ71" i="11" s="1"/>
  <c r="BA71" i="11" s="1"/>
  <c r="BB71" i="11" s="1"/>
  <c r="BC71" i="11" s="1"/>
  <c r="BD71" i="11" s="1"/>
  <c r="BE71" i="11" s="1"/>
  <c r="BF71" i="11" s="1"/>
  <c r="BG71" i="11" s="1"/>
  <c r="BH71" i="11" s="1"/>
  <c r="BI71" i="11" s="1"/>
  <c r="BJ71" i="11" s="1"/>
  <c r="BK71" i="11" s="1"/>
  <c r="BL71" i="11" s="1"/>
  <c r="BM71" i="11" s="1"/>
  <c r="BN71" i="11" s="1"/>
  <c r="BO71" i="11" s="1"/>
  <c r="F26" i="1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S26" i="11" s="1"/>
  <c r="T26" i="11" s="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AM26" i="11" s="1"/>
  <c r="AN26" i="11" s="1"/>
  <c r="AO26" i="11" s="1"/>
  <c r="AP26" i="11" s="1"/>
  <c r="AQ26" i="11" s="1"/>
  <c r="AR26" i="11" s="1"/>
  <c r="AS26" i="11" s="1"/>
  <c r="AT26" i="11" s="1"/>
  <c r="AU26" i="11" s="1"/>
  <c r="AV26" i="11" s="1"/>
  <c r="AW26" i="11" s="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BN26" i="11" s="1"/>
  <c r="BO26" i="11" s="1"/>
  <c r="F93" i="11"/>
  <c r="G93" i="11" s="1"/>
  <c r="H93" i="11" s="1"/>
  <c r="I93" i="11" s="1"/>
  <c r="J93" i="11" s="1"/>
  <c r="K93" i="11" s="1"/>
  <c r="L93" i="11" s="1"/>
  <c r="M93" i="11" s="1"/>
  <c r="N93" i="11" s="1"/>
  <c r="O93" i="11" s="1"/>
  <c r="P93" i="11" s="1"/>
  <c r="Q93" i="11" s="1"/>
  <c r="R93" i="11" s="1"/>
  <c r="S93" i="11" s="1"/>
  <c r="T93" i="11" s="1"/>
  <c r="U93" i="11" s="1"/>
  <c r="V93" i="11" s="1"/>
  <c r="W93" i="11" s="1"/>
  <c r="X93" i="11" s="1"/>
  <c r="Y93" i="11" s="1"/>
  <c r="Z93" i="11" s="1"/>
  <c r="AA93" i="11" s="1"/>
  <c r="AB93" i="11" s="1"/>
  <c r="AC93" i="11" s="1"/>
  <c r="AD93" i="11" s="1"/>
  <c r="AE93" i="11" s="1"/>
  <c r="AF93" i="11" s="1"/>
  <c r="AG93" i="11" s="1"/>
  <c r="AH93" i="11" s="1"/>
  <c r="AI93" i="11" s="1"/>
  <c r="AJ93" i="11" s="1"/>
  <c r="AK93" i="11" s="1"/>
  <c r="AL93" i="11" s="1"/>
  <c r="AM93" i="11" s="1"/>
  <c r="AN93" i="11" s="1"/>
  <c r="AO93" i="11" s="1"/>
  <c r="AP93" i="11" s="1"/>
  <c r="AQ93" i="11" s="1"/>
  <c r="AR93" i="11" s="1"/>
  <c r="AS93" i="11" s="1"/>
  <c r="AT93" i="11" s="1"/>
  <c r="AU93" i="11" s="1"/>
  <c r="AV93" i="11" s="1"/>
  <c r="AW93" i="11" s="1"/>
  <c r="AX93" i="11" s="1"/>
  <c r="AY93" i="11" s="1"/>
  <c r="AZ93" i="11" s="1"/>
  <c r="BA93" i="11" s="1"/>
  <c r="BB93" i="11" s="1"/>
  <c r="BC93" i="11" s="1"/>
  <c r="BD93" i="11" s="1"/>
  <c r="BE93" i="11" s="1"/>
  <c r="BF93" i="11" s="1"/>
  <c r="BG93" i="11" s="1"/>
  <c r="BH93" i="11" s="1"/>
  <c r="BI93" i="11" s="1"/>
  <c r="BJ93" i="11" s="1"/>
  <c r="BK93" i="11" s="1"/>
  <c r="BL93" i="11" s="1"/>
  <c r="BM93" i="11" s="1"/>
  <c r="BN93" i="11" s="1"/>
  <c r="BO93" i="11" s="1"/>
  <c r="F87" i="11"/>
  <c r="G87" i="11" s="1"/>
  <c r="H87" i="11" s="1"/>
  <c r="I87" i="11" s="1"/>
  <c r="J87" i="11" s="1"/>
  <c r="K87" i="11" s="1"/>
  <c r="L87" i="11" s="1"/>
  <c r="M87" i="11" s="1"/>
  <c r="N87" i="11" s="1"/>
  <c r="O87" i="11" s="1"/>
  <c r="P87" i="11" s="1"/>
  <c r="Q87" i="11" s="1"/>
  <c r="R87" i="11" s="1"/>
  <c r="S87" i="11" s="1"/>
  <c r="T87" i="11" s="1"/>
  <c r="U87" i="11" s="1"/>
  <c r="V87" i="11" s="1"/>
  <c r="W87" i="11" s="1"/>
  <c r="X87" i="11" s="1"/>
  <c r="Y87" i="11" s="1"/>
  <c r="Z87" i="11" s="1"/>
  <c r="AA87" i="11" s="1"/>
  <c r="AB87" i="11" s="1"/>
  <c r="AC87" i="11" s="1"/>
  <c r="AD87" i="11" s="1"/>
  <c r="AE87" i="11" s="1"/>
  <c r="AF87" i="11" s="1"/>
  <c r="AG87" i="11" s="1"/>
  <c r="AH87" i="11" s="1"/>
  <c r="AI87" i="11" s="1"/>
  <c r="AJ87" i="11" s="1"/>
  <c r="AK87" i="11" s="1"/>
  <c r="AL87" i="11" s="1"/>
  <c r="AM87" i="11" s="1"/>
  <c r="AN87" i="11" s="1"/>
  <c r="AO87" i="11" s="1"/>
  <c r="AP87" i="11" s="1"/>
  <c r="AQ87" i="11" s="1"/>
  <c r="AR87" i="11" s="1"/>
  <c r="AS87" i="11" s="1"/>
  <c r="AT87" i="11" s="1"/>
  <c r="AU87" i="11" s="1"/>
  <c r="AV87" i="11" s="1"/>
  <c r="AW87" i="11" s="1"/>
  <c r="AX87" i="11" s="1"/>
  <c r="AY87" i="11" s="1"/>
  <c r="AZ87" i="11" s="1"/>
  <c r="BA87" i="11" s="1"/>
  <c r="BB87" i="11" s="1"/>
  <c r="BC87" i="11" s="1"/>
  <c r="BD87" i="11" s="1"/>
  <c r="BE87" i="11" s="1"/>
  <c r="BF87" i="11" s="1"/>
  <c r="BG87" i="11" s="1"/>
  <c r="BH87" i="11" s="1"/>
  <c r="BI87" i="11" s="1"/>
  <c r="BJ87" i="11" s="1"/>
  <c r="BK87" i="11" s="1"/>
  <c r="BL87" i="11" s="1"/>
  <c r="BM87" i="11" s="1"/>
  <c r="BN87" i="11" s="1"/>
  <c r="BO87" i="11" s="1"/>
  <c r="F67" i="11"/>
  <c r="G67" i="11" s="1"/>
  <c r="H67" i="11" s="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BN67" i="11" s="1"/>
  <c r="BO67" i="11" s="1"/>
  <c r="F38" i="11"/>
  <c r="G38" i="11" s="1"/>
  <c r="H38" i="11" s="1"/>
  <c r="I38" i="11" s="1"/>
  <c r="J38" i="11" s="1"/>
  <c r="K38" i="11" s="1"/>
  <c r="L38" i="11" s="1"/>
  <c r="M38" i="11" s="1"/>
  <c r="N38" i="11" s="1"/>
  <c r="O38" i="11" s="1"/>
  <c r="P38" i="11" s="1"/>
  <c r="Q38" i="11" s="1"/>
  <c r="R38" i="11" s="1"/>
  <c r="S38" i="11" s="1"/>
  <c r="T38" i="11" s="1"/>
  <c r="U38" i="11" s="1"/>
  <c r="V38" i="11" s="1"/>
  <c r="W38" i="11" s="1"/>
  <c r="X38" i="11" s="1"/>
  <c r="Y38" i="11" s="1"/>
  <c r="Z38" i="11" s="1"/>
  <c r="AA38" i="11" s="1"/>
  <c r="AB38" i="11" s="1"/>
  <c r="AC38" i="11" s="1"/>
  <c r="AD38" i="11" s="1"/>
  <c r="AE38" i="11" s="1"/>
  <c r="AF38" i="11" s="1"/>
  <c r="AG38" i="11" s="1"/>
  <c r="AH38" i="11" s="1"/>
  <c r="AI38" i="11" s="1"/>
  <c r="AJ38" i="11" s="1"/>
  <c r="AK38" i="11" s="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BN38" i="11" s="1"/>
  <c r="BO38" i="11" s="1"/>
  <c r="F64" i="11"/>
  <c r="G64" i="11" s="1"/>
  <c r="H64" i="11" s="1"/>
  <c r="I64" i="11" s="1"/>
  <c r="J64" i="11" s="1"/>
  <c r="K64" i="11" s="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BN64" i="11" s="1"/>
  <c r="BO64" i="11" s="1"/>
  <c r="F97" i="11"/>
  <c r="G97" i="11" s="1"/>
  <c r="H97" i="11" s="1"/>
  <c r="I97" i="11" s="1"/>
  <c r="J97" i="11" s="1"/>
  <c r="K97" i="11" s="1"/>
  <c r="L97" i="11" s="1"/>
  <c r="M97" i="11" s="1"/>
  <c r="N97" i="11" s="1"/>
  <c r="O97" i="11" s="1"/>
  <c r="P97" i="11" s="1"/>
  <c r="Q97" i="11" s="1"/>
  <c r="R97" i="11" s="1"/>
  <c r="S97" i="11" s="1"/>
  <c r="T97" i="11" s="1"/>
  <c r="U97" i="11" s="1"/>
  <c r="V97" i="11" s="1"/>
  <c r="W97" i="11" s="1"/>
  <c r="X97" i="11" s="1"/>
  <c r="Y97" i="11" s="1"/>
  <c r="Z97" i="11" s="1"/>
  <c r="AA97" i="11" s="1"/>
  <c r="AB97" i="11" s="1"/>
  <c r="AC97" i="11" s="1"/>
  <c r="AD97" i="11" s="1"/>
  <c r="AE97" i="11" s="1"/>
  <c r="AF97" i="11" s="1"/>
  <c r="AG97" i="11" s="1"/>
  <c r="AH97" i="11" s="1"/>
  <c r="AI97" i="11" s="1"/>
  <c r="AJ97" i="11" s="1"/>
  <c r="AK97" i="11" s="1"/>
  <c r="AL97" i="11" s="1"/>
  <c r="AM97" i="11" s="1"/>
  <c r="AN97" i="11" s="1"/>
  <c r="AO97" i="11" s="1"/>
  <c r="AP97" i="11" s="1"/>
  <c r="AQ97" i="11" s="1"/>
  <c r="AR97" i="11" s="1"/>
  <c r="AS97" i="11" s="1"/>
  <c r="AT97" i="11" s="1"/>
  <c r="AU97" i="11" s="1"/>
  <c r="AV97" i="11" s="1"/>
  <c r="AW97" i="11" s="1"/>
  <c r="AX97" i="11" s="1"/>
  <c r="AY97" i="11" s="1"/>
  <c r="AZ97" i="11" s="1"/>
  <c r="BA97" i="11" s="1"/>
  <c r="BB97" i="11" s="1"/>
  <c r="BC97" i="11" s="1"/>
  <c r="BD97" i="11" s="1"/>
  <c r="BE97" i="11" s="1"/>
  <c r="BF97" i="11" s="1"/>
  <c r="BG97" i="11" s="1"/>
  <c r="BH97" i="11" s="1"/>
  <c r="BI97" i="11" s="1"/>
  <c r="BJ97" i="11" s="1"/>
  <c r="BK97" i="11" s="1"/>
  <c r="BL97" i="11" s="1"/>
  <c r="BM97" i="11" s="1"/>
  <c r="BN97" i="11" s="1"/>
  <c r="BO97" i="11" s="1"/>
  <c r="F59" i="11"/>
  <c r="G59" i="11" s="1"/>
  <c r="H59" i="11" s="1"/>
  <c r="I59" i="11" s="1"/>
  <c r="J59" i="11" s="1"/>
  <c r="K59" i="11" s="1"/>
  <c r="L59" i="11" s="1"/>
  <c r="M59" i="11" s="1"/>
  <c r="N59" i="11" s="1"/>
  <c r="O59" i="11" s="1"/>
  <c r="P59" i="11" s="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BN59" i="11" s="1"/>
  <c r="BO59" i="11" s="1"/>
  <c r="F92" i="11"/>
  <c r="G92" i="11" s="1"/>
  <c r="H92" i="11" s="1"/>
  <c r="I92" i="11" s="1"/>
  <c r="J92" i="11" s="1"/>
  <c r="K92" i="11" s="1"/>
  <c r="L92" i="11" s="1"/>
  <c r="M92" i="11" s="1"/>
  <c r="N92" i="11" s="1"/>
  <c r="O92" i="11" s="1"/>
  <c r="P92" i="11" s="1"/>
  <c r="Q92" i="11" s="1"/>
  <c r="R92" i="11" s="1"/>
  <c r="S92" i="11" s="1"/>
  <c r="T92" i="11" s="1"/>
  <c r="U92" i="11" s="1"/>
  <c r="V92" i="11" s="1"/>
  <c r="W92" i="11" s="1"/>
  <c r="X92" i="11" s="1"/>
  <c r="Y92" i="11" s="1"/>
  <c r="Z92" i="11" s="1"/>
  <c r="AA92" i="11" s="1"/>
  <c r="AB92" i="11" s="1"/>
  <c r="AC92" i="11" s="1"/>
  <c r="AD92" i="11" s="1"/>
  <c r="AE92" i="11" s="1"/>
  <c r="AF92" i="11" s="1"/>
  <c r="AG92" i="11" s="1"/>
  <c r="AH92" i="11" s="1"/>
  <c r="AI92" i="11" s="1"/>
  <c r="AJ92" i="11" s="1"/>
  <c r="AK92" i="11" s="1"/>
  <c r="AL92" i="11" s="1"/>
  <c r="AM92" i="11" s="1"/>
  <c r="AN92" i="11" s="1"/>
  <c r="AO92" i="11" s="1"/>
  <c r="AP92" i="11" s="1"/>
  <c r="AQ92" i="11" s="1"/>
  <c r="AR92" i="11" s="1"/>
  <c r="AS92" i="11" s="1"/>
  <c r="AT92" i="11" s="1"/>
  <c r="AU92" i="11" s="1"/>
  <c r="AV92" i="11" s="1"/>
  <c r="AW92" i="11" s="1"/>
  <c r="AX92" i="11" s="1"/>
  <c r="AY92" i="11" s="1"/>
  <c r="AZ92" i="11" s="1"/>
  <c r="BA92" i="11" s="1"/>
  <c r="BB92" i="11" s="1"/>
  <c r="BC92" i="11" s="1"/>
  <c r="BD92" i="11" s="1"/>
  <c r="BE92" i="11" s="1"/>
  <c r="BF92" i="11" s="1"/>
  <c r="BG92" i="11" s="1"/>
  <c r="BH92" i="11" s="1"/>
  <c r="BI92" i="11" s="1"/>
  <c r="BJ92" i="11" s="1"/>
  <c r="BK92" i="11" s="1"/>
  <c r="BL92" i="11" s="1"/>
  <c r="BM92" i="11" s="1"/>
  <c r="BN92" i="11" s="1"/>
  <c r="BO92" i="11" s="1"/>
  <c r="F98" i="11"/>
  <c r="G98" i="11" s="1"/>
  <c r="H98" i="11" s="1"/>
  <c r="I98" i="11" s="1"/>
  <c r="J98" i="11" s="1"/>
  <c r="K98" i="11" s="1"/>
  <c r="L98" i="11" s="1"/>
  <c r="M98" i="11" s="1"/>
  <c r="N98" i="11" s="1"/>
  <c r="O98" i="11" s="1"/>
  <c r="P98" i="11" s="1"/>
  <c r="Q98" i="11" s="1"/>
  <c r="R98" i="11" s="1"/>
  <c r="S98" i="11" s="1"/>
  <c r="T98" i="11" s="1"/>
  <c r="U98" i="11" s="1"/>
  <c r="V98" i="11" s="1"/>
  <c r="W98" i="11" s="1"/>
  <c r="X98" i="11" s="1"/>
  <c r="Y98" i="11" s="1"/>
  <c r="Z98" i="11" s="1"/>
  <c r="AA98" i="11" s="1"/>
  <c r="AB98" i="11" s="1"/>
  <c r="AC98" i="11" s="1"/>
  <c r="AD98" i="11" s="1"/>
  <c r="AE98" i="11" s="1"/>
  <c r="AF98" i="11" s="1"/>
  <c r="AG98" i="11" s="1"/>
  <c r="AH98" i="11" s="1"/>
  <c r="AI98" i="11" s="1"/>
  <c r="AJ98" i="11" s="1"/>
  <c r="AK98" i="11" s="1"/>
  <c r="AL98" i="11" s="1"/>
  <c r="AM98" i="11" s="1"/>
  <c r="AN98" i="11" s="1"/>
  <c r="AO98" i="11" s="1"/>
  <c r="AP98" i="11" s="1"/>
  <c r="AQ98" i="11" s="1"/>
  <c r="AR98" i="11" s="1"/>
  <c r="AS98" i="11" s="1"/>
  <c r="AT98" i="11" s="1"/>
  <c r="AU98" i="11" s="1"/>
  <c r="AV98" i="11" s="1"/>
  <c r="AW98" i="11" s="1"/>
  <c r="AX98" i="11" s="1"/>
  <c r="AY98" i="11" s="1"/>
  <c r="AZ98" i="11" s="1"/>
  <c r="BA98" i="11" s="1"/>
  <c r="BB98" i="11" s="1"/>
  <c r="BC98" i="11" s="1"/>
  <c r="BD98" i="11" s="1"/>
  <c r="BE98" i="11" s="1"/>
  <c r="BF98" i="11" s="1"/>
  <c r="BG98" i="11" s="1"/>
  <c r="BH98" i="11" s="1"/>
  <c r="BI98" i="11" s="1"/>
  <c r="BJ98" i="11" s="1"/>
  <c r="BK98" i="11" s="1"/>
  <c r="BL98" i="11" s="1"/>
  <c r="BM98" i="11" s="1"/>
  <c r="BN98" i="11" s="1"/>
  <c r="BO98" i="11" s="1"/>
  <c r="F85" i="11"/>
  <c r="G85" i="11" s="1"/>
  <c r="H85" i="11" s="1"/>
  <c r="I85" i="11" s="1"/>
  <c r="J85" i="11" s="1"/>
  <c r="K85" i="11" s="1"/>
  <c r="L85" i="11" s="1"/>
  <c r="M85" i="11" s="1"/>
  <c r="N85" i="11" s="1"/>
  <c r="O85" i="11" s="1"/>
  <c r="P85" i="11" s="1"/>
  <c r="Q85" i="11" s="1"/>
  <c r="R85" i="11" s="1"/>
  <c r="S85" i="11" s="1"/>
  <c r="T85" i="11" s="1"/>
  <c r="U85" i="11" s="1"/>
  <c r="V85" i="11" s="1"/>
  <c r="W85" i="11" s="1"/>
  <c r="X85" i="11" s="1"/>
  <c r="Y85" i="11" s="1"/>
  <c r="Z85" i="11" s="1"/>
  <c r="AA85" i="11" s="1"/>
  <c r="AB85" i="11" s="1"/>
  <c r="AC85" i="11" s="1"/>
  <c r="AD85" i="11" s="1"/>
  <c r="AE85" i="11" s="1"/>
  <c r="AF85" i="11" s="1"/>
  <c r="AG85" i="11" s="1"/>
  <c r="AH85" i="11" s="1"/>
  <c r="AI85" i="11" s="1"/>
  <c r="AJ85" i="11" s="1"/>
  <c r="AK85" i="11" s="1"/>
  <c r="AL85" i="11" s="1"/>
  <c r="AM85" i="11" s="1"/>
  <c r="AN85" i="11" s="1"/>
  <c r="AO85" i="11" s="1"/>
  <c r="AP85" i="11" s="1"/>
  <c r="AQ85" i="11" s="1"/>
  <c r="AR85" i="11" s="1"/>
  <c r="AS85" i="11" s="1"/>
  <c r="AT85" i="11" s="1"/>
  <c r="AU85" i="11" s="1"/>
  <c r="AV85" i="11" s="1"/>
  <c r="AW85" i="11" s="1"/>
  <c r="AX85" i="11" s="1"/>
  <c r="AY85" i="11" s="1"/>
  <c r="AZ85" i="11" s="1"/>
  <c r="BA85" i="11" s="1"/>
  <c r="BB85" i="11" s="1"/>
  <c r="BC85" i="11" s="1"/>
  <c r="BD85" i="11" s="1"/>
  <c r="BE85" i="11" s="1"/>
  <c r="BF85" i="11" s="1"/>
  <c r="BG85" i="11" s="1"/>
  <c r="BH85" i="11" s="1"/>
  <c r="BI85" i="11" s="1"/>
  <c r="BJ85" i="11" s="1"/>
  <c r="BK85" i="11" s="1"/>
  <c r="BL85" i="11" s="1"/>
  <c r="BM85" i="11" s="1"/>
  <c r="BN85" i="11" s="1"/>
  <c r="BO85" i="11" s="1"/>
  <c r="F68" i="1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BN68" i="11" s="1"/>
  <c r="BO68" i="11" s="1"/>
  <c r="F63" i="11"/>
  <c r="G63" i="11" s="1"/>
  <c r="H63" i="11" s="1"/>
  <c r="I63" i="11" s="1"/>
  <c r="J63" i="11" s="1"/>
  <c r="K63" i="11" s="1"/>
  <c r="L63" i="11" s="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BO63" i="11" s="1"/>
  <c r="F69" i="11"/>
  <c r="G69" i="11" s="1"/>
  <c r="H69" i="11" s="1"/>
  <c r="I69" i="11" s="1"/>
  <c r="J69" i="11" s="1"/>
  <c r="K69" i="11" s="1"/>
  <c r="L69" i="11" s="1"/>
  <c r="M69" i="11" s="1"/>
  <c r="N69" i="11" s="1"/>
  <c r="O69" i="11" s="1"/>
  <c r="P69" i="11" s="1"/>
  <c r="Q69" i="11" s="1"/>
  <c r="R69" i="11" s="1"/>
  <c r="S69" i="11" s="1"/>
  <c r="T69" i="11" s="1"/>
  <c r="U69" i="11" s="1"/>
  <c r="V69" i="11" s="1"/>
  <c r="W69" i="11" s="1"/>
  <c r="X69" i="11" s="1"/>
  <c r="Y69" i="11" s="1"/>
  <c r="Z69" i="11" s="1"/>
  <c r="AA69" i="11" s="1"/>
  <c r="AB69" i="11" s="1"/>
  <c r="AC69" i="11" s="1"/>
  <c r="AD69" i="11" s="1"/>
  <c r="AE69" i="11" s="1"/>
  <c r="AF69" i="11" s="1"/>
  <c r="AG69" i="11" s="1"/>
  <c r="AH69" i="11" s="1"/>
  <c r="AI69" i="11" s="1"/>
  <c r="AJ69" i="11" s="1"/>
  <c r="AK69" i="11" s="1"/>
  <c r="AL69" i="11" s="1"/>
  <c r="AM69" i="11" s="1"/>
  <c r="AN69" i="11" s="1"/>
  <c r="AO69" i="11" s="1"/>
  <c r="AP69" i="11" s="1"/>
  <c r="AQ69" i="11" s="1"/>
  <c r="AR69" i="11" s="1"/>
  <c r="AS69" i="11" s="1"/>
  <c r="AT69" i="11" s="1"/>
  <c r="AU69" i="11" s="1"/>
  <c r="AV69" i="11" s="1"/>
  <c r="AW69" i="11" s="1"/>
  <c r="AX69" i="11" s="1"/>
  <c r="AY69" i="11" s="1"/>
  <c r="AZ69" i="11" s="1"/>
  <c r="BA69" i="11" s="1"/>
  <c r="BB69" i="11" s="1"/>
  <c r="BC69" i="11" s="1"/>
  <c r="BD69" i="11" s="1"/>
  <c r="BE69" i="11" s="1"/>
  <c r="BF69" i="11" s="1"/>
  <c r="BG69" i="11" s="1"/>
  <c r="BH69" i="11" s="1"/>
  <c r="BI69" i="11" s="1"/>
  <c r="BJ69" i="11" s="1"/>
  <c r="BK69" i="11" s="1"/>
  <c r="BL69" i="11" s="1"/>
  <c r="BM69" i="11" s="1"/>
  <c r="BN69" i="11" s="1"/>
  <c r="BO69" i="11" s="1"/>
  <c r="F95" i="11"/>
  <c r="G95" i="11" s="1"/>
  <c r="H95" i="11" s="1"/>
  <c r="I95" i="11" s="1"/>
  <c r="J95" i="11" s="1"/>
  <c r="K95" i="11" s="1"/>
  <c r="L95" i="11" s="1"/>
  <c r="M95" i="11" s="1"/>
  <c r="N95" i="11" s="1"/>
  <c r="O95" i="11" s="1"/>
  <c r="P95" i="11" s="1"/>
  <c r="Q95" i="11" s="1"/>
  <c r="R95" i="11" s="1"/>
  <c r="S95" i="11" s="1"/>
  <c r="T95" i="11" s="1"/>
  <c r="U95" i="11" s="1"/>
  <c r="V95" i="11" s="1"/>
  <c r="W95" i="11" s="1"/>
  <c r="X95" i="11" s="1"/>
  <c r="Y95" i="11" s="1"/>
  <c r="Z95" i="11" s="1"/>
  <c r="AA95" i="11" s="1"/>
  <c r="AB95" i="11" s="1"/>
  <c r="AC95" i="11" s="1"/>
  <c r="AD95" i="11" s="1"/>
  <c r="AE95" i="11" s="1"/>
  <c r="AF95" i="11" s="1"/>
  <c r="AG95" i="11" s="1"/>
  <c r="AH95" i="11" s="1"/>
  <c r="AI95" i="11" s="1"/>
  <c r="AJ95" i="11" s="1"/>
  <c r="AK95" i="11" s="1"/>
  <c r="AL95" i="11" s="1"/>
  <c r="AM95" i="11" s="1"/>
  <c r="AN95" i="11" s="1"/>
  <c r="AO95" i="11" s="1"/>
  <c r="AP95" i="11" s="1"/>
  <c r="AQ95" i="11" s="1"/>
  <c r="AR95" i="11" s="1"/>
  <c r="AS95" i="11" s="1"/>
  <c r="AT95" i="11" s="1"/>
  <c r="AU95" i="11" s="1"/>
  <c r="AV95" i="11" s="1"/>
  <c r="AW95" i="11" s="1"/>
  <c r="AX95" i="11" s="1"/>
  <c r="AY95" i="11" s="1"/>
  <c r="AZ95" i="11" s="1"/>
  <c r="BA95" i="11" s="1"/>
  <c r="BB95" i="11" s="1"/>
  <c r="BC95" i="11" s="1"/>
  <c r="BD95" i="11" s="1"/>
  <c r="BE95" i="11" s="1"/>
  <c r="BF95" i="11" s="1"/>
  <c r="BG95" i="11" s="1"/>
  <c r="BH95" i="11" s="1"/>
  <c r="BI95" i="11" s="1"/>
  <c r="BJ95" i="11" s="1"/>
  <c r="BK95" i="11" s="1"/>
  <c r="BL95" i="11" s="1"/>
  <c r="BM95" i="11" s="1"/>
  <c r="BN95" i="11" s="1"/>
  <c r="BO95" i="11" s="1"/>
  <c r="F55" i="11"/>
  <c r="G55" i="11" s="1"/>
  <c r="H55" i="11" s="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BN55" i="11" s="1"/>
  <c r="BO55" i="11" s="1"/>
  <c r="F51" i="1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S51" i="11" s="1"/>
  <c r="T51" i="11" s="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BN51" i="11" s="1"/>
  <c r="BO51" i="11" s="1"/>
  <c r="F9" i="1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F3" i="1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AK3" i="11" s="1"/>
  <c r="AL3" i="11" s="1"/>
  <c r="AM3" i="11" s="1"/>
  <c r="AN3" i="11" s="1"/>
  <c r="AO3" i="11" s="1"/>
  <c r="AP3" i="11" s="1"/>
  <c r="AQ3" i="11" s="1"/>
  <c r="AR3" i="11" s="1"/>
  <c r="AS3" i="11" s="1"/>
  <c r="AT3" i="11" s="1"/>
  <c r="AU3" i="11" s="1"/>
  <c r="AV3" i="11" s="1"/>
  <c r="AW3" i="11" s="1"/>
  <c r="AX3" i="11" s="1"/>
  <c r="AY3" i="11" s="1"/>
  <c r="AZ3" i="11" s="1"/>
  <c r="BA3" i="11" s="1"/>
  <c r="BB3" i="11" s="1"/>
  <c r="BC3" i="11" s="1"/>
  <c r="BD3" i="11" s="1"/>
  <c r="BE3" i="11" s="1"/>
  <c r="BF3" i="11" s="1"/>
  <c r="BG3" i="11" s="1"/>
  <c r="BH3" i="11" s="1"/>
  <c r="BI3" i="11" s="1"/>
  <c r="BJ3" i="11" s="1"/>
  <c r="BK3" i="11" s="1"/>
  <c r="BL3" i="11" s="1"/>
  <c r="BM3" i="11" s="1"/>
  <c r="BN3" i="11" s="1"/>
  <c r="BO3" i="11" s="1"/>
  <c r="F41" i="11"/>
  <c r="G41" i="11" s="1"/>
  <c r="H41" i="11" s="1"/>
  <c r="I41" i="11" s="1"/>
  <c r="J41" i="11" s="1"/>
  <c r="K41" i="11" s="1"/>
  <c r="L41" i="11" s="1"/>
  <c r="M41" i="11" s="1"/>
  <c r="N41" i="11" s="1"/>
  <c r="O41" i="11" s="1"/>
  <c r="P41" i="11" s="1"/>
  <c r="Q41" i="11" s="1"/>
  <c r="R41" i="11" s="1"/>
  <c r="S41" i="11" s="1"/>
  <c r="T41" i="11" s="1"/>
  <c r="U41" i="11" s="1"/>
  <c r="V41" i="11" s="1"/>
  <c r="W41" i="11" s="1"/>
  <c r="X41" i="11" s="1"/>
  <c r="Y41" i="11" s="1"/>
  <c r="Z41" i="11" s="1"/>
  <c r="AA41" i="11" s="1"/>
  <c r="AB41" i="11" s="1"/>
  <c r="AC41" i="11" s="1"/>
  <c r="AD41" i="11" s="1"/>
  <c r="AE41" i="11" s="1"/>
  <c r="AF41" i="11" s="1"/>
  <c r="AG41" i="11" s="1"/>
  <c r="AH41" i="11" s="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BN41" i="11" s="1"/>
  <c r="BO41" i="11" s="1"/>
  <c r="F75" i="11"/>
  <c r="G75" i="11" s="1"/>
  <c r="H75" i="11" s="1"/>
  <c r="I75" i="11" s="1"/>
  <c r="J75" i="11" s="1"/>
  <c r="K75" i="11" s="1"/>
  <c r="L75" i="11" s="1"/>
  <c r="M75" i="11" s="1"/>
  <c r="N75" i="11" s="1"/>
  <c r="O75" i="11" s="1"/>
  <c r="P75" i="11" s="1"/>
  <c r="Q75" i="11" s="1"/>
  <c r="R75" i="11" s="1"/>
  <c r="S75" i="11" s="1"/>
  <c r="T75" i="11" s="1"/>
  <c r="U75" i="11" s="1"/>
  <c r="V75" i="11" s="1"/>
  <c r="W75" i="11" s="1"/>
  <c r="X75" i="11" s="1"/>
  <c r="Y75" i="11" s="1"/>
  <c r="Z75" i="11" s="1"/>
  <c r="AA75" i="11" s="1"/>
  <c r="AB75" i="11" s="1"/>
  <c r="AC75" i="11" s="1"/>
  <c r="AD75" i="11" s="1"/>
  <c r="AE75" i="11" s="1"/>
  <c r="AF75" i="11" s="1"/>
  <c r="AG75" i="11" s="1"/>
  <c r="AH75" i="11" s="1"/>
  <c r="AI75" i="11" s="1"/>
  <c r="AJ75" i="11" s="1"/>
  <c r="AK75" i="11" s="1"/>
  <c r="AL75" i="11" s="1"/>
  <c r="AM75" i="11" s="1"/>
  <c r="AN75" i="11" s="1"/>
  <c r="AO75" i="11" s="1"/>
  <c r="AP75" i="11" s="1"/>
  <c r="AQ75" i="11" s="1"/>
  <c r="AR75" i="11" s="1"/>
  <c r="AS75" i="11" s="1"/>
  <c r="AT75" i="11" s="1"/>
  <c r="AU75" i="11" s="1"/>
  <c r="AV75" i="11" s="1"/>
  <c r="AW75" i="11" s="1"/>
  <c r="AX75" i="11" s="1"/>
  <c r="AY75" i="11" s="1"/>
  <c r="AZ75" i="11" s="1"/>
  <c r="BA75" i="11" s="1"/>
  <c r="BB75" i="11" s="1"/>
  <c r="BC75" i="11" s="1"/>
  <c r="BD75" i="11" s="1"/>
  <c r="BE75" i="11" s="1"/>
  <c r="BF75" i="11" s="1"/>
  <c r="BG75" i="11" s="1"/>
  <c r="BH75" i="11" s="1"/>
  <c r="BI75" i="11" s="1"/>
  <c r="BJ75" i="11" s="1"/>
  <c r="BK75" i="11" s="1"/>
  <c r="BL75" i="11" s="1"/>
  <c r="BM75" i="11" s="1"/>
  <c r="BN75" i="11" s="1"/>
  <c r="BO75" i="11" s="1"/>
  <c r="F100" i="11"/>
  <c r="G100" i="11" s="1"/>
  <c r="H100" i="11" s="1"/>
  <c r="I100" i="11" s="1"/>
  <c r="J100" i="11" s="1"/>
  <c r="K100" i="11" s="1"/>
  <c r="L100" i="11" s="1"/>
  <c r="M100" i="11" s="1"/>
  <c r="N100" i="11" s="1"/>
  <c r="O100" i="11" s="1"/>
  <c r="P100" i="11" s="1"/>
  <c r="Q100" i="11" s="1"/>
  <c r="R100" i="11" s="1"/>
  <c r="S100" i="11" s="1"/>
  <c r="T100" i="11" s="1"/>
  <c r="U100" i="11" s="1"/>
  <c r="V100" i="11" s="1"/>
  <c r="W100" i="11" s="1"/>
  <c r="X100" i="11" s="1"/>
  <c r="Y100" i="11" s="1"/>
  <c r="Z100" i="11" s="1"/>
  <c r="AA100" i="11" s="1"/>
  <c r="AB100" i="11" s="1"/>
  <c r="AC100" i="11" s="1"/>
  <c r="AD100" i="11" s="1"/>
  <c r="AE100" i="11" s="1"/>
  <c r="AF100" i="11" s="1"/>
  <c r="AG100" i="11" s="1"/>
  <c r="AH100" i="11" s="1"/>
  <c r="AI100" i="11" s="1"/>
  <c r="AJ100" i="11" s="1"/>
  <c r="AK100" i="11" s="1"/>
  <c r="AL100" i="11" s="1"/>
  <c r="AM100" i="11" s="1"/>
  <c r="AN100" i="11" s="1"/>
  <c r="AO100" i="11" s="1"/>
  <c r="AP100" i="11" s="1"/>
  <c r="AQ100" i="11" s="1"/>
  <c r="AR100" i="11" s="1"/>
  <c r="AS100" i="11" s="1"/>
  <c r="AT100" i="11" s="1"/>
  <c r="AU100" i="11" s="1"/>
  <c r="AV100" i="11" s="1"/>
  <c r="AW100" i="11" s="1"/>
  <c r="AX100" i="11" s="1"/>
  <c r="AY100" i="11" s="1"/>
  <c r="AZ100" i="11" s="1"/>
  <c r="BA100" i="11" s="1"/>
  <c r="BB100" i="11" s="1"/>
  <c r="BC100" i="11" s="1"/>
  <c r="BD100" i="11" s="1"/>
  <c r="BE100" i="11" s="1"/>
  <c r="BF100" i="11" s="1"/>
  <c r="BG100" i="11" s="1"/>
  <c r="BH100" i="11" s="1"/>
  <c r="BI100" i="11" s="1"/>
  <c r="BJ100" i="11" s="1"/>
  <c r="BK100" i="11" s="1"/>
  <c r="BL100" i="11" s="1"/>
  <c r="BM100" i="11" s="1"/>
  <c r="BN100" i="11" s="1"/>
  <c r="BO100" i="11" s="1"/>
  <c r="F35" i="1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S35" i="11" s="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5" i="11" s="1"/>
  <c r="AN35" i="11" s="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BN35" i="11" s="1"/>
  <c r="BO35" i="11" s="1"/>
  <c r="F12" i="1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AK12" i="11" s="1"/>
  <c r="AL12" i="11" s="1"/>
  <c r="AM12" i="11" s="1"/>
  <c r="AN12" i="11" s="1"/>
  <c r="AO12" i="11" s="1"/>
  <c r="AP12" i="11" s="1"/>
  <c r="AQ12" i="11" s="1"/>
  <c r="AR12" i="11" s="1"/>
  <c r="AS12" i="11" s="1"/>
  <c r="AT12" i="11" s="1"/>
  <c r="AU12" i="11" s="1"/>
  <c r="AV12" i="11" s="1"/>
  <c r="AW12" i="11" s="1"/>
  <c r="AX12" i="11" s="1"/>
  <c r="AY12" i="11" s="1"/>
  <c r="AZ12" i="11" s="1"/>
  <c r="BA12" i="11" s="1"/>
  <c r="BB12" i="11" s="1"/>
  <c r="BC12" i="11" s="1"/>
  <c r="BD12" i="11" s="1"/>
  <c r="BE12" i="11" s="1"/>
  <c r="BF12" i="11" s="1"/>
  <c r="BG12" i="11" s="1"/>
  <c r="BH12" i="11" s="1"/>
  <c r="BI12" i="11" s="1"/>
  <c r="BJ12" i="11" s="1"/>
  <c r="BK12" i="11" s="1"/>
  <c r="BL12" i="11" s="1"/>
  <c r="BM12" i="11" s="1"/>
  <c r="BN12" i="11" s="1"/>
  <c r="BO12" i="11" s="1"/>
  <c r="F32" i="11"/>
  <c r="G32" i="11" s="1"/>
  <c r="H32" i="11" s="1"/>
  <c r="I32" i="11" s="1"/>
  <c r="J32" i="11" s="1"/>
  <c r="K32" i="11" s="1"/>
  <c r="L32" i="11" s="1"/>
  <c r="M32" i="11" s="1"/>
  <c r="N32" i="11" s="1"/>
  <c r="O32" i="11" s="1"/>
  <c r="P32" i="11" s="1"/>
  <c r="Q32" i="11" s="1"/>
  <c r="R32" i="11" s="1"/>
  <c r="S32" i="11" s="1"/>
  <c r="T32" i="11" s="1"/>
  <c r="U32" i="11" s="1"/>
  <c r="V32" i="11" s="1"/>
  <c r="W32" i="11" s="1"/>
  <c r="X32" i="11" s="1"/>
  <c r="Y32" i="11" s="1"/>
  <c r="Z32" i="11" s="1"/>
  <c r="AA32" i="11" s="1"/>
  <c r="AB32" i="11" s="1"/>
  <c r="AC32" i="11" s="1"/>
  <c r="AD32" i="11" s="1"/>
  <c r="AE32" i="11" s="1"/>
  <c r="AF32" i="11" s="1"/>
  <c r="AG32" i="11" s="1"/>
  <c r="AH32" i="11" s="1"/>
  <c r="AI32" i="11" s="1"/>
  <c r="AJ32" i="11" s="1"/>
  <c r="AK32" i="11" s="1"/>
  <c r="AL32" i="11" s="1"/>
  <c r="AM32" i="11" s="1"/>
  <c r="AN32" i="11" s="1"/>
  <c r="AO32" i="11" s="1"/>
  <c r="AP32" i="11" s="1"/>
  <c r="AQ32" i="11" s="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BN32" i="11" s="1"/>
  <c r="BO32" i="11" s="1"/>
  <c r="F11" i="1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AK11" i="11" s="1"/>
  <c r="AL11" i="11" s="1"/>
  <c r="AM11" i="11" s="1"/>
  <c r="AN11" i="11" s="1"/>
  <c r="AO11" i="11" s="1"/>
  <c r="AP11" i="11" s="1"/>
  <c r="AQ11" i="11" s="1"/>
  <c r="AR11" i="11" s="1"/>
  <c r="AS11" i="11" s="1"/>
  <c r="AT11" i="11" s="1"/>
  <c r="AU11" i="11" s="1"/>
  <c r="AV11" i="11" s="1"/>
  <c r="AW11" i="11" s="1"/>
  <c r="AX11" i="11" s="1"/>
  <c r="AY11" i="11" s="1"/>
  <c r="AZ11" i="11" s="1"/>
  <c r="BA11" i="11" s="1"/>
  <c r="BB11" i="11" s="1"/>
  <c r="BC11" i="11" s="1"/>
  <c r="BD11" i="11" s="1"/>
  <c r="BE11" i="11" s="1"/>
  <c r="BF11" i="11" s="1"/>
  <c r="BG11" i="11" s="1"/>
  <c r="BH11" i="11" s="1"/>
  <c r="BI11" i="11" s="1"/>
  <c r="BJ11" i="11" s="1"/>
  <c r="BK11" i="11" s="1"/>
  <c r="BL11" i="11" s="1"/>
  <c r="BM11" i="11" s="1"/>
  <c r="BN11" i="11" s="1"/>
  <c r="BO11" i="11" s="1"/>
  <c r="F66" i="11"/>
  <c r="G66" i="11" s="1"/>
  <c r="H66" i="11" s="1"/>
  <c r="I66" i="11" s="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BN66" i="11" s="1"/>
  <c r="BO66" i="11" s="1"/>
  <c r="F101" i="11"/>
  <c r="G101" i="11" s="1"/>
  <c r="H101" i="11" s="1"/>
  <c r="I101" i="11" s="1"/>
  <c r="J101" i="11" s="1"/>
  <c r="K101" i="11" s="1"/>
  <c r="L101" i="11" s="1"/>
  <c r="M101" i="11" s="1"/>
  <c r="N101" i="11" s="1"/>
  <c r="O101" i="11" s="1"/>
  <c r="P101" i="11" s="1"/>
  <c r="Q101" i="11" s="1"/>
  <c r="R101" i="11" s="1"/>
  <c r="S101" i="11" s="1"/>
  <c r="T101" i="11" s="1"/>
  <c r="U101" i="11" s="1"/>
  <c r="V101" i="11" s="1"/>
  <c r="W101" i="11" s="1"/>
  <c r="X101" i="11" s="1"/>
  <c r="Y101" i="11" s="1"/>
  <c r="Z101" i="11" s="1"/>
  <c r="AA101" i="11" s="1"/>
  <c r="AB101" i="11" s="1"/>
  <c r="AC101" i="11" s="1"/>
  <c r="AD101" i="11" s="1"/>
  <c r="AE101" i="11" s="1"/>
  <c r="AF101" i="11" s="1"/>
  <c r="AG101" i="11" s="1"/>
  <c r="AH101" i="11" s="1"/>
  <c r="AI101" i="11" s="1"/>
  <c r="AJ101" i="11" s="1"/>
  <c r="AK101" i="11" s="1"/>
  <c r="AL101" i="11" s="1"/>
  <c r="AM101" i="11" s="1"/>
  <c r="AN101" i="11" s="1"/>
  <c r="AO101" i="11" s="1"/>
  <c r="AP101" i="11" s="1"/>
  <c r="AQ101" i="11" s="1"/>
  <c r="AR101" i="11" s="1"/>
  <c r="AS101" i="11" s="1"/>
  <c r="AT101" i="11" s="1"/>
  <c r="AU101" i="11" s="1"/>
  <c r="AV101" i="11" s="1"/>
  <c r="AW101" i="11" s="1"/>
  <c r="AX101" i="11" s="1"/>
  <c r="AY101" i="11" s="1"/>
  <c r="AZ101" i="11" s="1"/>
  <c r="BA101" i="11" s="1"/>
  <c r="BB101" i="11" s="1"/>
  <c r="BC101" i="11" s="1"/>
  <c r="BD101" i="11" s="1"/>
  <c r="BE101" i="11" s="1"/>
  <c r="BF101" i="11" s="1"/>
  <c r="BG101" i="11" s="1"/>
  <c r="BH101" i="11" s="1"/>
  <c r="BI101" i="11" s="1"/>
  <c r="BJ101" i="11" s="1"/>
  <c r="BK101" i="11" s="1"/>
  <c r="BL101" i="11" s="1"/>
  <c r="BM101" i="11" s="1"/>
  <c r="BN101" i="11" s="1"/>
  <c r="BO101" i="11" s="1"/>
  <c r="F78" i="11"/>
  <c r="G78" i="11" s="1"/>
  <c r="H78" i="11" s="1"/>
  <c r="I78" i="11" s="1"/>
  <c r="J78" i="11" s="1"/>
  <c r="K78" i="11" s="1"/>
  <c r="L78" i="11" s="1"/>
  <c r="M78" i="11" s="1"/>
  <c r="N78" i="11" s="1"/>
  <c r="O78" i="11" s="1"/>
  <c r="P78" i="11" s="1"/>
  <c r="Q78" i="11" s="1"/>
  <c r="R78" i="11" s="1"/>
  <c r="S78" i="11" s="1"/>
  <c r="T78" i="11" s="1"/>
  <c r="U78" i="11" s="1"/>
  <c r="V78" i="11" s="1"/>
  <c r="W78" i="11" s="1"/>
  <c r="X78" i="11" s="1"/>
  <c r="Y78" i="11" s="1"/>
  <c r="Z78" i="11" s="1"/>
  <c r="AA78" i="11" s="1"/>
  <c r="AB78" i="11" s="1"/>
  <c r="AC78" i="11" s="1"/>
  <c r="AD78" i="11" s="1"/>
  <c r="AE78" i="11" s="1"/>
  <c r="AF78" i="11" s="1"/>
  <c r="AG78" i="11" s="1"/>
  <c r="AH78" i="11" s="1"/>
  <c r="AI78" i="11" s="1"/>
  <c r="AJ78" i="11" s="1"/>
  <c r="AK78" i="11" s="1"/>
  <c r="AL78" i="11" s="1"/>
  <c r="AM78" i="11" s="1"/>
  <c r="AN78" i="11" s="1"/>
  <c r="AO78" i="11" s="1"/>
  <c r="AP78" i="11" s="1"/>
  <c r="AQ78" i="11" s="1"/>
  <c r="AR78" i="11" s="1"/>
  <c r="AS78" i="11" s="1"/>
  <c r="AT78" i="11" s="1"/>
  <c r="AU78" i="11" s="1"/>
  <c r="AV78" i="11" s="1"/>
  <c r="AW78" i="11" s="1"/>
  <c r="AX78" i="11" s="1"/>
  <c r="AY78" i="11" s="1"/>
  <c r="AZ78" i="11" s="1"/>
  <c r="BA78" i="11" s="1"/>
  <c r="BB78" i="11" s="1"/>
  <c r="BC78" i="11" s="1"/>
  <c r="BD78" i="11" s="1"/>
  <c r="BE78" i="11" s="1"/>
  <c r="BF78" i="11" s="1"/>
  <c r="BG78" i="11" s="1"/>
  <c r="BH78" i="11" s="1"/>
  <c r="BI78" i="11" s="1"/>
  <c r="BJ78" i="11" s="1"/>
  <c r="BK78" i="11" s="1"/>
  <c r="BL78" i="11" s="1"/>
  <c r="BM78" i="11" s="1"/>
  <c r="BN78" i="11" s="1"/>
  <c r="BO78" i="11" s="1"/>
  <c r="F30" i="11"/>
  <c r="G30" i="11" s="1"/>
  <c r="H30" i="11" s="1"/>
  <c r="I30" i="11" s="1"/>
  <c r="J30" i="11" s="1"/>
  <c r="K30" i="11" s="1"/>
  <c r="L30" i="11" s="1"/>
  <c r="M30" i="11" s="1"/>
  <c r="N30" i="11" s="1"/>
  <c r="O30" i="11" s="1"/>
  <c r="P30" i="11" s="1"/>
  <c r="Q30" i="11" s="1"/>
  <c r="R30" i="11" s="1"/>
  <c r="S30" i="11" s="1"/>
  <c r="T30" i="11" s="1"/>
  <c r="U30" i="11" s="1"/>
  <c r="V30" i="11" s="1"/>
  <c r="W30" i="11" s="1"/>
  <c r="X30" i="11" s="1"/>
  <c r="Y30" i="11" s="1"/>
  <c r="Z30" i="11" s="1"/>
  <c r="AA30" i="11" s="1"/>
  <c r="AB30" i="11" s="1"/>
  <c r="AC30" i="11" s="1"/>
  <c r="AD30" i="11" s="1"/>
  <c r="AE30" i="11" s="1"/>
  <c r="AF30" i="11" s="1"/>
  <c r="AG30" i="11" s="1"/>
  <c r="AH30" i="11" s="1"/>
  <c r="AI30" i="11" s="1"/>
  <c r="AJ30" i="11" s="1"/>
  <c r="AK30" i="11" s="1"/>
  <c r="AL30" i="11" s="1"/>
  <c r="AM30" i="11" s="1"/>
  <c r="AN30" i="11" s="1"/>
  <c r="AO30" i="11" s="1"/>
  <c r="AP30" i="11" s="1"/>
  <c r="AQ30" i="11" s="1"/>
  <c r="AR30" i="11" s="1"/>
  <c r="AS30" i="11" s="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BN30" i="11" s="1"/>
  <c r="BO30" i="11" s="1"/>
  <c r="F72" i="11"/>
  <c r="G72" i="11" s="1"/>
  <c r="H72" i="11" s="1"/>
  <c r="I72" i="11" s="1"/>
  <c r="J72" i="11" s="1"/>
  <c r="K72" i="11" s="1"/>
  <c r="L72" i="11" s="1"/>
  <c r="M72" i="11" s="1"/>
  <c r="N72" i="11" s="1"/>
  <c r="O72" i="11" s="1"/>
  <c r="P72" i="11" s="1"/>
  <c r="Q72" i="11" s="1"/>
  <c r="R72" i="11" s="1"/>
  <c r="S72" i="11" s="1"/>
  <c r="T72" i="11" s="1"/>
  <c r="U72" i="11" s="1"/>
  <c r="V72" i="11" s="1"/>
  <c r="W72" i="11" s="1"/>
  <c r="X72" i="11" s="1"/>
  <c r="Y72" i="11" s="1"/>
  <c r="Z72" i="11" s="1"/>
  <c r="AA72" i="11" s="1"/>
  <c r="AB72" i="11" s="1"/>
  <c r="AC72" i="11" s="1"/>
  <c r="AD72" i="11" s="1"/>
  <c r="AE72" i="11" s="1"/>
  <c r="AF72" i="11" s="1"/>
  <c r="AG72" i="11" s="1"/>
  <c r="AH72" i="11" s="1"/>
  <c r="AI72" i="11" s="1"/>
  <c r="AJ72" i="11" s="1"/>
  <c r="AK72" i="11" s="1"/>
  <c r="AL72" i="11" s="1"/>
  <c r="AM72" i="11" s="1"/>
  <c r="AN72" i="11" s="1"/>
  <c r="AO72" i="11" s="1"/>
  <c r="AP72" i="11" s="1"/>
  <c r="AQ72" i="11" s="1"/>
  <c r="AR72" i="11" s="1"/>
  <c r="AS72" i="11" s="1"/>
  <c r="AT72" i="11" s="1"/>
  <c r="AU72" i="11" s="1"/>
  <c r="AV72" i="11" s="1"/>
  <c r="AW72" i="11" s="1"/>
  <c r="AX72" i="11" s="1"/>
  <c r="AY72" i="11" s="1"/>
  <c r="AZ72" i="11" s="1"/>
  <c r="BA72" i="11" s="1"/>
  <c r="BB72" i="11" s="1"/>
  <c r="BC72" i="11" s="1"/>
  <c r="BD72" i="11" s="1"/>
  <c r="BE72" i="11" s="1"/>
  <c r="BF72" i="11" s="1"/>
  <c r="BG72" i="11" s="1"/>
  <c r="BH72" i="11" s="1"/>
  <c r="BI72" i="11" s="1"/>
  <c r="BJ72" i="11" s="1"/>
  <c r="BK72" i="11" s="1"/>
  <c r="BL72" i="11" s="1"/>
  <c r="BM72" i="11" s="1"/>
  <c r="BN72" i="11" s="1"/>
  <c r="BO72" i="11" s="1"/>
  <c r="F40" i="11"/>
  <c r="G40" i="11" s="1"/>
  <c r="H40" i="11" s="1"/>
  <c r="I40" i="11" s="1"/>
  <c r="J40" i="11" s="1"/>
  <c r="K40" i="11" s="1"/>
  <c r="L40" i="11" s="1"/>
  <c r="M40" i="11" s="1"/>
  <c r="N40" i="11" s="1"/>
  <c r="O40" i="11" s="1"/>
  <c r="P40" i="11" s="1"/>
  <c r="Q40" i="11" s="1"/>
  <c r="R40" i="11" s="1"/>
  <c r="S40" i="11" s="1"/>
  <c r="T40" i="11" s="1"/>
  <c r="U40" i="11" s="1"/>
  <c r="V40" i="11" s="1"/>
  <c r="W40" i="11" s="1"/>
  <c r="X40" i="11" s="1"/>
  <c r="Y40" i="11" s="1"/>
  <c r="Z40" i="11" s="1"/>
  <c r="AA40" i="11" s="1"/>
  <c r="AB40" i="11" s="1"/>
  <c r="AC40" i="11" s="1"/>
  <c r="AD40" i="11" s="1"/>
  <c r="AE40" i="11" s="1"/>
  <c r="AF40" i="11" s="1"/>
  <c r="AG40" i="11" s="1"/>
  <c r="AH40" i="11" s="1"/>
  <c r="AI40" i="11" s="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BN40" i="11" s="1"/>
  <c r="BO40" i="11" s="1"/>
  <c r="F53" i="1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3" i="11" s="1"/>
  <c r="T53" i="11" s="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BN53" i="11" s="1"/>
  <c r="BO53" i="11" s="1"/>
  <c r="F62" i="11"/>
  <c r="G62" i="11" s="1"/>
  <c r="H62" i="11" s="1"/>
  <c r="I62" i="11" s="1"/>
  <c r="J62" i="11" s="1"/>
  <c r="K62" i="11" s="1"/>
  <c r="L62" i="11" s="1"/>
  <c r="M62" i="11" s="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BN62" i="11" s="1"/>
  <c r="BO62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BN65" i="11" s="1"/>
  <c r="BO65" i="11" s="1"/>
  <c r="F83" i="11"/>
  <c r="G83" i="11" s="1"/>
  <c r="H83" i="11" s="1"/>
  <c r="I83" i="11" s="1"/>
  <c r="J83" i="11" s="1"/>
  <c r="K83" i="11" s="1"/>
  <c r="L83" i="11" s="1"/>
  <c r="M83" i="11" s="1"/>
  <c r="N83" i="11" s="1"/>
  <c r="O83" i="11" s="1"/>
  <c r="P83" i="11" s="1"/>
  <c r="Q83" i="11" s="1"/>
  <c r="R83" i="11" s="1"/>
  <c r="S83" i="11" s="1"/>
  <c r="T83" i="11" s="1"/>
  <c r="U83" i="11" s="1"/>
  <c r="V83" i="11" s="1"/>
  <c r="W83" i="11" s="1"/>
  <c r="X83" i="11" s="1"/>
  <c r="Y83" i="11" s="1"/>
  <c r="Z83" i="11" s="1"/>
  <c r="AA83" i="11" s="1"/>
  <c r="AB83" i="11" s="1"/>
  <c r="AC83" i="11" s="1"/>
  <c r="AD83" i="11" s="1"/>
  <c r="AE83" i="11" s="1"/>
  <c r="AF83" i="11" s="1"/>
  <c r="AG83" i="11" s="1"/>
  <c r="AH83" i="11" s="1"/>
  <c r="AI83" i="11" s="1"/>
  <c r="AJ83" i="11" s="1"/>
  <c r="AK83" i="11" s="1"/>
  <c r="AL83" i="11" s="1"/>
  <c r="AM83" i="11" s="1"/>
  <c r="AN83" i="11" s="1"/>
  <c r="AO83" i="11" s="1"/>
  <c r="AP83" i="11" s="1"/>
  <c r="AQ83" i="11" s="1"/>
  <c r="AR83" i="11" s="1"/>
  <c r="AS83" i="11" s="1"/>
  <c r="AT83" i="11" s="1"/>
  <c r="AU83" i="11" s="1"/>
  <c r="AV83" i="11" s="1"/>
  <c r="AW83" i="11" s="1"/>
  <c r="AX83" i="11" s="1"/>
  <c r="AY83" i="11" s="1"/>
  <c r="AZ83" i="11" s="1"/>
  <c r="BA83" i="11" s="1"/>
  <c r="BB83" i="11" s="1"/>
  <c r="BC83" i="11" s="1"/>
  <c r="BD83" i="11" s="1"/>
  <c r="BE83" i="11" s="1"/>
  <c r="BF83" i="11" s="1"/>
  <c r="BG83" i="11" s="1"/>
  <c r="BH83" i="11" s="1"/>
  <c r="BI83" i="11" s="1"/>
  <c r="BJ83" i="11" s="1"/>
  <c r="BK83" i="11" s="1"/>
  <c r="BL83" i="11" s="1"/>
  <c r="BM83" i="11" s="1"/>
  <c r="BN83" i="11" s="1"/>
  <c r="BO83" i="11" s="1"/>
  <c r="F84" i="11"/>
  <c r="G84" i="11" s="1"/>
  <c r="H84" i="11" s="1"/>
  <c r="I84" i="11" s="1"/>
  <c r="J84" i="11" s="1"/>
  <c r="K84" i="11" s="1"/>
  <c r="L84" i="11" s="1"/>
  <c r="M84" i="11" s="1"/>
  <c r="N84" i="11" s="1"/>
  <c r="O84" i="11" s="1"/>
  <c r="P84" i="11" s="1"/>
  <c r="Q84" i="11" s="1"/>
  <c r="R84" i="11" s="1"/>
  <c r="S84" i="11" s="1"/>
  <c r="T84" i="11" s="1"/>
  <c r="U84" i="11" s="1"/>
  <c r="V84" i="11" s="1"/>
  <c r="W84" i="11" s="1"/>
  <c r="X84" i="11" s="1"/>
  <c r="Y84" i="11" s="1"/>
  <c r="Z84" i="11" s="1"/>
  <c r="AA84" i="11" s="1"/>
  <c r="AB84" i="11" s="1"/>
  <c r="AC84" i="11" s="1"/>
  <c r="AD84" i="11" s="1"/>
  <c r="AE84" i="11" s="1"/>
  <c r="AF84" i="11" s="1"/>
  <c r="AG84" i="11" s="1"/>
  <c r="AH84" i="11" s="1"/>
  <c r="AI84" i="11" s="1"/>
  <c r="AJ84" i="11" s="1"/>
  <c r="AK84" i="11" s="1"/>
  <c r="AL84" i="11" s="1"/>
  <c r="AM84" i="11" s="1"/>
  <c r="AN84" i="11" s="1"/>
  <c r="AO84" i="11" s="1"/>
  <c r="AP84" i="11" s="1"/>
  <c r="AQ84" i="11" s="1"/>
  <c r="AR84" i="11" s="1"/>
  <c r="AS84" i="11" s="1"/>
  <c r="AT84" i="11" s="1"/>
  <c r="AU84" i="11" s="1"/>
  <c r="AV84" i="11" s="1"/>
  <c r="AW84" i="11" s="1"/>
  <c r="AX84" i="11" s="1"/>
  <c r="AY84" i="11" s="1"/>
  <c r="AZ84" i="11" s="1"/>
  <c r="BA84" i="11" s="1"/>
  <c r="BB84" i="11" s="1"/>
  <c r="BC84" i="11" s="1"/>
  <c r="BD84" i="11" s="1"/>
  <c r="BE84" i="11" s="1"/>
  <c r="BF84" i="11" s="1"/>
  <c r="BG84" i="11" s="1"/>
  <c r="BH84" i="11" s="1"/>
  <c r="BI84" i="11" s="1"/>
  <c r="BJ84" i="11" s="1"/>
  <c r="BK84" i="11" s="1"/>
  <c r="BL84" i="11" s="1"/>
  <c r="BM84" i="11" s="1"/>
  <c r="BN84" i="11" s="1"/>
  <c r="BO84" i="11" s="1"/>
  <c r="F25" i="1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S25" i="11" s="1"/>
  <c r="T25" i="11" s="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AM25" i="11" s="1"/>
  <c r="AN25" i="11" s="1"/>
  <c r="AO25" i="11" s="1"/>
  <c r="AP25" i="11" s="1"/>
  <c r="AQ25" i="11" s="1"/>
  <c r="AR25" i="11" s="1"/>
  <c r="AS25" i="11" s="1"/>
  <c r="AT25" i="11" s="1"/>
  <c r="AU25" i="11" s="1"/>
  <c r="AV25" i="11" s="1"/>
  <c r="AW25" i="11" s="1"/>
  <c r="AX25" i="11" s="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BN25" i="11" s="1"/>
  <c r="BO25" i="11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AK2" i="11" s="1"/>
  <c r="AL2" i="11" s="1"/>
  <c r="AM2" i="11" s="1"/>
  <c r="AN2" i="11" s="1"/>
  <c r="AO2" i="11" s="1"/>
  <c r="AP2" i="11" s="1"/>
  <c r="AQ2" i="11" s="1"/>
  <c r="AR2" i="11" s="1"/>
  <c r="AS2" i="11" s="1"/>
  <c r="AT2" i="11" s="1"/>
  <c r="AU2" i="11" s="1"/>
  <c r="AV2" i="11" s="1"/>
  <c r="AW2" i="11" s="1"/>
  <c r="AX2" i="11" s="1"/>
  <c r="AY2" i="11" s="1"/>
  <c r="AZ2" i="11" s="1"/>
  <c r="BA2" i="11" s="1"/>
  <c r="BB2" i="11" s="1"/>
  <c r="BC2" i="11" s="1"/>
  <c r="BD2" i="11" s="1"/>
  <c r="BE2" i="11" s="1"/>
  <c r="BF2" i="11" s="1"/>
  <c r="BG2" i="11" s="1"/>
  <c r="BH2" i="11" s="1"/>
  <c r="BI2" i="11" s="1"/>
  <c r="BJ2" i="11" s="1"/>
  <c r="BK2" i="11" s="1"/>
  <c r="BL2" i="11" s="1"/>
  <c r="BM2" i="11" s="1"/>
  <c r="BN2" i="11" s="1"/>
  <c r="F39" i="11"/>
  <c r="G39" i="11" s="1"/>
  <c r="H39" i="11" s="1"/>
  <c r="I39" i="11" s="1"/>
  <c r="J39" i="11" s="1"/>
  <c r="K39" i="11" s="1"/>
  <c r="L39" i="11" s="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X39" i="11" s="1"/>
  <c r="Y39" i="11" s="1"/>
  <c r="Z39" i="11" s="1"/>
  <c r="AA39" i="11" s="1"/>
  <c r="AB39" i="11" s="1"/>
  <c r="AC39" i="11" s="1"/>
  <c r="AD39" i="11" s="1"/>
  <c r="AE39" i="11" s="1"/>
  <c r="AF39" i="11" s="1"/>
  <c r="AG39" i="11" s="1"/>
  <c r="AH39" i="11" s="1"/>
  <c r="AI39" i="11" s="1"/>
  <c r="AJ39" i="11" s="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BN39" i="11" s="1"/>
  <c r="BO39" i="11" s="1"/>
  <c r="F31" i="11"/>
  <c r="G31" i="11" s="1"/>
  <c r="H31" i="11" s="1"/>
  <c r="I31" i="11" s="1"/>
  <c r="J31" i="11" s="1"/>
  <c r="K31" i="11" s="1"/>
  <c r="L31" i="11" s="1"/>
  <c r="M31" i="11" s="1"/>
  <c r="N31" i="11" s="1"/>
  <c r="O31" i="11" s="1"/>
  <c r="P31" i="11" s="1"/>
  <c r="Q31" i="11" s="1"/>
  <c r="R31" i="11" s="1"/>
  <c r="S31" i="11" s="1"/>
  <c r="T31" i="11" s="1"/>
  <c r="U31" i="11" s="1"/>
  <c r="V31" i="11" s="1"/>
  <c r="W31" i="11" s="1"/>
  <c r="X31" i="11" s="1"/>
  <c r="Y31" i="11" s="1"/>
  <c r="Z31" i="11" s="1"/>
  <c r="AA31" i="11" s="1"/>
  <c r="AB31" i="11" s="1"/>
  <c r="AC31" i="11" s="1"/>
  <c r="AD31" i="11" s="1"/>
  <c r="AE31" i="11" s="1"/>
  <c r="AF31" i="11" s="1"/>
  <c r="AG31" i="11" s="1"/>
  <c r="AH31" i="11" s="1"/>
  <c r="AI31" i="11" s="1"/>
  <c r="AJ31" i="11" s="1"/>
  <c r="AK31" i="11" s="1"/>
  <c r="AL31" i="11" s="1"/>
  <c r="AM31" i="11" s="1"/>
  <c r="AN31" i="11" s="1"/>
  <c r="AO31" i="11" s="1"/>
  <c r="AP31" i="11" s="1"/>
  <c r="AQ31" i="11" s="1"/>
  <c r="AR31" i="11" s="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BN31" i="11" s="1"/>
  <c r="BO31" i="11" s="1"/>
  <c r="F57" i="11"/>
  <c r="G57" i="11" s="1"/>
  <c r="H57" i="11" s="1"/>
  <c r="I57" i="11" s="1"/>
  <c r="J57" i="11" s="1"/>
  <c r="K57" i="11" s="1"/>
  <c r="L57" i="11" s="1"/>
  <c r="M57" i="11" s="1"/>
  <c r="N57" i="11" s="1"/>
  <c r="O57" i="11" s="1"/>
  <c r="P57" i="11" s="1"/>
  <c r="Q57" i="11" s="1"/>
  <c r="R57" i="11" s="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BN57" i="11" s="1"/>
  <c r="BO57" i="11" s="1"/>
  <c r="F99" i="11"/>
  <c r="G99" i="11" s="1"/>
  <c r="H99" i="11" s="1"/>
  <c r="I99" i="11" s="1"/>
  <c r="J99" i="11" s="1"/>
  <c r="K99" i="11" s="1"/>
  <c r="L99" i="11" s="1"/>
  <c r="M99" i="11" s="1"/>
  <c r="N99" i="11" s="1"/>
  <c r="O99" i="11" s="1"/>
  <c r="P99" i="11" s="1"/>
  <c r="Q99" i="11" s="1"/>
  <c r="R99" i="11" s="1"/>
  <c r="S99" i="11" s="1"/>
  <c r="T99" i="11" s="1"/>
  <c r="U99" i="11" s="1"/>
  <c r="V99" i="11" s="1"/>
  <c r="W99" i="11" s="1"/>
  <c r="X99" i="11" s="1"/>
  <c r="Y99" i="11" s="1"/>
  <c r="Z99" i="11" s="1"/>
  <c r="AA99" i="11" s="1"/>
  <c r="AB99" i="11" s="1"/>
  <c r="AC99" i="11" s="1"/>
  <c r="AD99" i="11" s="1"/>
  <c r="AE99" i="11" s="1"/>
  <c r="AF99" i="11" s="1"/>
  <c r="AG99" i="11" s="1"/>
  <c r="AH99" i="11" s="1"/>
  <c r="AI99" i="11" s="1"/>
  <c r="AJ99" i="11" s="1"/>
  <c r="AK99" i="11" s="1"/>
  <c r="AL99" i="11" s="1"/>
  <c r="AM99" i="11" s="1"/>
  <c r="AN99" i="11" s="1"/>
  <c r="AO99" i="11" s="1"/>
  <c r="AP99" i="11" s="1"/>
  <c r="AQ99" i="11" s="1"/>
  <c r="AR99" i="11" s="1"/>
  <c r="AS99" i="11" s="1"/>
  <c r="AT99" i="11" s="1"/>
  <c r="AU99" i="11" s="1"/>
  <c r="AV99" i="11" s="1"/>
  <c r="AW99" i="11" s="1"/>
  <c r="AX99" i="11" s="1"/>
  <c r="AY99" i="11" s="1"/>
  <c r="AZ99" i="11" s="1"/>
  <c r="BA99" i="11" s="1"/>
  <c r="BB99" i="11" s="1"/>
  <c r="BC99" i="11" s="1"/>
  <c r="BD99" i="11" s="1"/>
  <c r="BE99" i="11" s="1"/>
  <c r="BF99" i="11" s="1"/>
  <c r="BG99" i="11" s="1"/>
  <c r="BH99" i="11" s="1"/>
  <c r="BI99" i="11" s="1"/>
  <c r="BJ99" i="11" s="1"/>
  <c r="BK99" i="11" s="1"/>
  <c r="BL99" i="11" s="1"/>
  <c r="BM99" i="11" s="1"/>
  <c r="BN99" i="11" s="1"/>
  <c r="BO99" i="11" s="1"/>
  <c r="F89" i="11"/>
  <c r="G89" i="11" s="1"/>
  <c r="H89" i="11" s="1"/>
  <c r="I89" i="11" s="1"/>
  <c r="J89" i="11" s="1"/>
  <c r="K89" i="11" s="1"/>
  <c r="L89" i="11" s="1"/>
  <c r="M89" i="11" s="1"/>
  <c r="N89" i="11" s="1"/>
  <c r="O89" i="11" s="1"/>
  <c r="P89" i="11" s="1"/>
  <c r="Q89" i="11" s="1"/>
  <c r="R89" i="11" s="1"/>
  <c r="S89" i="11" s="1"/>
  <c r="T89" i="11" s="1"/>
  <c r="U89" i="11" s="1"/>
  <c r="V89" i="11" s="1"/>
  <c r="W89" i="11" s="1"/>
  <c r="X89" i="11" s="1"/>
  <c r="Y89" i="11" s="1"/>
  <c r="Z89" i="11" s="1"/>
  <c r="AA89" i="11" s="1"/>
  <c r="AB89" i="11" s="1"/>
  <c r="AC89" i="11" s="1"/>
  <c r="AD89" i="11" s="1"/>
  <c r="AE89" i="11" s="1"/>
  <c r="AF89" i="11" s="1"/>
  <c r="AG89" i="11" s="1"/>
  <c r="AH89" i="11" s="1"/>
  <c r="AI89" i="11" s="1"/>
  <c r="AJ89" i="11" s="1"/>
  <c r="AK89" i="11" s="1"/>
  <c r="AL89" i="11" s="1"/>
  <c r="AM89" i="11" s="1"/>
  <c r="AN89" i="11" s="1"/>
  <c r="AO89" i="11" s="1"/>
  <c r="AP89" i="11" s="1"/>
  <c r="AQ89" i="11" s="1"/>
  <c r="AR89" i="11" s="1"/>
  <c r="AS89" i="11" s="1"/>
  <c r="AT89" i="11" s="1"/>
  <c r="AU89" i="11" s="1"/>
  <c r="AV89" i="11" s="1"/>
  <c r="AW89" i="11" s="1"/>
  <c r="AX89" i="11" s="1"/>
  <c r="AY89" i="11" s="1"/>
  <c r="AZ89" i="11" s="1"/>
  <c r="BA89" i="11" s="1"/>
  <c r="BB89" i="11" s="1"/>
  <c r="BC89" i="11" s="1"/>
  <c r="BD89" i="11" s="1"/>
  <c r="BE89" i="11" s="1"/>
  <c r="BF89" i="11" s="1"/>
  <c r="BG89" i="11" s="1"/>
  <c r="BH89" i="11" s="1"/>
  <c r="BI89" i="11" s="1"/>
  <c r="BJ89" i="11" s="1"/>
  <c r="BK89" i="11" s="1"/>
  <c r="BL89" i="11" s="1"/>
  <c r="BM89" i="11" s="1"/>
  <c r="BN89" i="11" s="1"/>
  <c r="BO89" i="11" s="1"/>
  <c r="F46" i="1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F91" i="11"/>
  <c r="G91" i="11" s="1"/>
  <c r="H91" i="11" s="1"/>
  <c r="I91" i="11" s="1"/>
  <c r="J91" i="11" s="1"/>
  <c r="K91" i="11" s="1"/>
  <c r="L91" i="11" s="1"/>
  <c r="M91" i="11" s="1"/>
  <c r="N91" i="11" s="1"/>
  <c r="O91" i="11" s="1"/>
  <c r="P91" i="11" s="1"/>
  <c r="Q91" i="11" s="1"/>
  <c r="R91" i="11" s="1"/>
  <c r="S91" i="11" s="1"/>
  <c r="T91" i="11" s="1"/>
  <c r="U91" i="11" s="1"/>
  <c r="V91" i="11" s="1"/>
  <c r="W91" i="11" s="1"/>
  <c r="X91" i="11" s="1"/>
  <c r="Y91" i="11" s="1"/>
  <c r="Z91" i="11" s="1"/>
  <c r="AA91" i="11" s="1"/>
  <c r="AB91" i="11" s="1"/>
  <c r="AC91" i="11" s="1"/>
  <c r="AD91" i="11" s="1"/>
  <c r="AE91" i="11" s="1"/>
  <c r="AF91" i="11" s="1"/>
  <c r="AG91" i="11" s="1"/>
  <c r="AH91" i="11" s="1"/>
  <c r="AI91" i="11" s="1"/>
  <c r="AJ91" i="11" s="1"/>
  <c r="AK91" i="11" s="1"/>
  <c r="AL91" i="11" s="1"/>
  <c r="AM91" i="11" s="1"/>
  <c r="AN91" i="11" s="1"/>
  <c r="AO91" i="11" s="1"/>
  <c r="AP91" i="11" s="1"/>
  <c r="AQ91" i="11" s="1"/>
  <c r="AR91" i="11" s="1"/>
  <c r="AS91" i="11" s="1"/>
  <c r="AT91" i="11" s="1"/>
  <c r="AU91" i="11" s="1"/>
  <c r="AV91" i="11" s="1"/>
  <c r="AW91" i="11" s="1"/>
  <c r="AX91" i="11" s="1"/>
  <c r="AY91" i="11" s="1"/>
  <c r="AZ91" i="11" s="1"/>
  <c r="BA91" i="11" s="1"/>
  <c r="BB91" i="11" s="1"/>
  <c r="BC91" i="11" s="1"/>
  <c r="BD91" i="11" s="1"/>
  <c r="BE91" i="11" s="1"/>
  <c r="BF91" i="11" s="1"/>
  <c r="BG91" i="11" s="1"/>
  <c r="BH91" i="11" s="1"/>
  <c r="BI91" i="11" s="1"/>
  <c r="BJ91" i="11" s="1"/>
  <c r="BK91" i="11" s="1"/>
  <c r="BL91" i="11" s="1"/>
  <c r="BM91" i="11" s="1"/>
  <c r="BN91" i="11" s="1"/>
  <c r="BO91" i="11" s="1"/>
  <c r="F73" i="11"/>
  <c r="G73" i="11" s="1"/>
  <c r="H73" i="11" s="1"/>
  <c r="I73" i="11" s="1"/>
  <c r="J73" i="11" s="1"/>
  <c r="K73" i="11" s="1"/>
  <c r="L73" i="11" s="1"/>
  <c r="M73" i="11" s="1"/>
  <c r="N73" i="11" s="1"/>
  <c r="O73" i="11" s="1"/>
  <c r="P73" i="11" s="1"/>
  <c r="Q73" i="11" s="1"/>
  <c r="R73" i="11" s="1"/>
  <c r="S73" i="11" s="1"/>
  <c r="T73" i="11" s="1"/>
  <c r="U73" i="11" s="1"/>
  <c r="V73" i="11" s="1"/>
  <c r="W73" i="11" s="1"/>
  <c r="X73" i="11" s="1"/>
  <c r="Y73" i="11" s="1"/>
  <c r="Z73" i="11" s="1"/>
  <c r="AA73" i="11" s="1"/>
  <c r="AB73" i="11" s="1"/>
  <c r="AC73" i="11" s="1"/>
  <c r="AD73" i="11" s="1"/>
  <c r="AE73" i="11" s="1"/>
  <c r="AF73" i="11" s="1"/>
  <c r="AG73" i="11" s="1"/>
  <c r="AH73" i="11" s="1"/>
  <c r="AI73" i="11" s="1"/>
  <c r="AJ73" i="11" s="1"/>
  <c r="AK73" i="11" s="1"/>
  <c r="AL73" i="11" s="1"/>
  <c r="AM73" i="11" s="1"/>
  <c r="AN73" i="11" s="1"/>
  <c r="AO73" i="11" s="1"/>
  <c r="AP73" i="11" s="1"/>
  <c r="AQ73" i="11" s="1"/>
  <c r="AR73" i="11" s="1"/>
  <c r="AS73" i="11" s="1"/>
  <c r="AT73" i="11" s="1"/>
  <c r="AU73" i="11" s="1"/>
  <c r="AV73" i="11" s="1"/>
  <c r="AW73" i="11" s="1"/>
  <c r="AX73" i="11" s="1"/>
  <c r="AY73" i="11" s="1"/>
  <c r="AZ73" i="11" s="1"/>
  <c r="BA73" i="11" s="1"/>
  <c r="BB73" i="11" s="1"/>
  <c r="BC73" i="11" s="1"/>
  <c r="BD73" i="11" s="1"/>
  <c r="BE73" i="11" s="1"/>
  <c r="BF73" i="11" s="1"/>
  <c r="BG73" i="11" s="1"/>
  <c r="BH73" i="11" s="1"/>
  <c r="BI73" i="11" s="1"/>
  <c r="BJ73" i="11" s="1"/>
  <c r="BK73" i="11" s="1"/>
  <c r="BL73" i="11" s="1"/>
  <c r="BM73" i="11" s="1"/>
  <c r="BN73" i="11" s="1"/>
  <c r="BO73" i="11" s="1"/>
  <c r="F14" i="11"/>
  <c r="G14" i="11" s="1"/>
  <c r="H14" i="11" s="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Z14" i="11" s="1"/>
  <c r="AA14" i="11" s="1"/>
  <c r="AB14" i="11" s="1"/>
  <c r="AC14" i="11" s="1"/>
  <c r="AD14" i="11" s="1"/>
  <c r="AE14" i="11" s="1"/>
  <c r="AF14" i="11" s="1"/>
  <c r="AG14" i="11" s="1"/>
  <c r="AH14" i="11" s="1"/>
  <c r="AI14" i="11" s="1"/>
  <c r="AJ14" i="11" s="1"/>
  <c r="AK14" i="11" s="1"/>
  <c r="AL14" i="11" s="1"/>
  <c r="AM14" i="11" s="1"/>
  <c r="AN14" i="11" s="1"/>
  <c r="AO14" i="11" s="1"/>
  <c r="AP14" i="11" s="1"/>
  <c r="AQ14" i="11" s="1"/>
  <c r="AR14" i="11" s="1"/>
  <c r="AS14" i="11" s="1"/>
  <c r="AT14" i="11" s="1"/>
  <c r="AU14" i="11" s="1"/>
  <c r="AV14" i="11" s="1"/>
  <c r="AW14" i="11" s="1"/>
  <c r="AX14" i="11" s="1"/>
  <c r="AY14" i="11" s="1"/>
  <c r="AZ14" i="11" s="1"/>
  <c r="BA14" i="11" s="1"/>
  <c r="BB14" i="11" s="1"/>
  <c r="BC14" i="11" s="1"/>
  <c r="BD14" i="11" s="1"/>
  <c r="BE14" i="11" s="1"/>
  <c r="BF14" i="11" s="1"/>
  <c r="BG14" i="11" s="1"/>
  <c r="BH14" i="11" s="1"/>
  <c r="BI14" i="11" s="1"/>
  <c r="BJ14" i="11" s="1"/>
  <c r="BK14" i="11" s="1"/>
  <c r="BL14" i="11" s="1"/>
  <c r="BM14" i="11" s="1"/>
  <c r="BN14" i="11" s="1"/>
  <c r="BO14" i="11" s="1"/>
  <c r="F82" i="11"/>
  <c r="G82" i="11" s="1"/>
  <c r="H82" i="11" s="1"/>
  <c r="I82" i="11" s="1"/>
  <c r="J82" i="11" s="1"/>
  <c r="K82" i="11" s="1"/>
  <c r="L82" i="11" s="1"/>
  <c r="M82" i="11" s="1"/>
  <c r="N82" i="11" s="1"/>
  <c r="O82" i="11" s="1"/>
  <c r="P82" i="11" s="1"/>
  <c r="Q82" i="11" s="1"/>
  <c r="R82" i="11" s="1"/>
  <c r="S82" i="11" s="1"/>
  <c r="T82" i="11" s="1"/>
  <c r="U82" i="11" s="1"/>
  <c r="V82" i="11" s="1"/>
  <c r="W82" i="11" s="1"/>
  <c r="X82" i="11" s="1"/>
  <c r="Y82" i="11" s="1"/>
  <c r="Z82" i="11" s="1"/>
  <c r="AA82" i="11" s="1"/>
  <c r="AB82" i="11" s="1"/>
  <c r="AC82" i="11" s="1"/>
  <c r="AD82" i="11" s="1"/>
  <c r="AE82" i="11" s="1"/>
  <c r="AF82" i="11" s="1"/>
  <c r="AG82" i="11" s="1"/>
  <c r="AH82" i="11" s="1"/>
  <c r="AI82" i="11" s="1"/>
  <c r="AJ82" i="11" s="1"/>
  <c r="AK82" i="11" s="1"/>
  <c r="AL82" i="11" s="1"/>
  <c r="AM82" i="11" s="1"/>
  <c r="AN82" i="11" s="1"/>
  <c r="AO82" i="11" s="1"/>
  <c r="AP82" i="11" s="1"/>
  <c r="AQ82" i="11" s="1"/>
  <c r="AR82" i="11" s="1"/>
  <c r="AS82" i="11" s="1"/>
  <c r="AT82" i="11" s="1"/>
  <c r="AU82" i="11" s="1"/>
  <c r="AV82" i="11" s="1"/>
  <c r="AW82" i="11" s="1"/>
  <c r="AX82" i="11" s="1"/>
  <c r="AY82" i="11" s="1"/>
  <c r="AZ82" i="11" s="1"/>
  <c r="BA82" i="11" s="1"/>
  <c r="BB82" i="11" s="1"/>
  <c r="BC82" i="11" s="1"/>
  <c r="BD82" i="11" s="1"/>
  <c r="BE82" i="11" s="1"/>
  <c r="BF82" i="11" s="1"/>
  <c r="BG82" i="11" s="1"/>
  <c r="BH82" i="11" s="1"/>
  <c r="BI82" i="11" s="1"/>
  <c r="BJ82" i="11" s="1"/>
  <c r="BK82" i="11" s="1"/>
  <c r="BL82" i="11" s="1"/>
  <c r="BM82" i="11" s="1"/>
  <c r="BN82" i="11" s="1"/>
  <c r="BO82" i="11" s="1"/>
  <c r="F74" i="11"/>
  <c r="G74" i="11" s="1"/>
  <c r="H74" i="11" s="1"/>
  <c r="I74" i="11" s="1"/>
  <c r="J74" i="11" s="1"/>
  <c r="K74" i="11" s="1"/>
  <c r="L74" i="11" s="1"/>
  <c r="M74" i="11" s="1"/>
  <c r="N74" i="11" s="1"/>
  <c r="O74" i="11" s="1"/>
  <c r="P74" i="11" s="1"/>
  <c r="Q74" i="11" s="1"/>
  <c r="R74" i="11" s="1"/>
  <c r="S74" i="11" s="1"/>
  <c r="T74" i="11" s="1"/>
  <c r="U74" i="11" s="1"/>
  <c r="V74" i="11" s="1"/>
  <c r="W74" i="11" s="1"/>
  <c r="X74" i="11" s="1"/>
  <c r="Y74" i="11" s="1"/>
  <c r="Z74" i="11" s="1"/>
  <c r="AA74" i="11" s="1"/>
  <c r="AB74" i="11" s="1"/>
  <c r="AC74" i="11" s="1"/>
  <c r="AD74" i="11" s="1"/>
  <c r="AE74" i="11" s="1"/>
  <c r="AF74" i="11" s="1"/>
  <c r="AG74" i="11" s="1"/>
  <c r="AH74" i="11" s="1"/>
  <c r="AI74" i="11" s="1"/>
  <c r="AJ74" i="11" s="1"/>
  <c r="AK74" i="11" s="1"/>
  <c r="AL74" i="11" s="1"/>
  <c r="AM74" i="11" s="1"/>
  <c r="AN74" i="11" s="1"/>
  <c r="AO74" i="11" s="1"/>
  <c r="AP74" i="11" s="1"/>
  <c r="AQ74" i="11" s="1"/>
  <c r="AR74" i="11" s="1"/>
  <c r="AS74" i="11" s="1"/>
  <c r="AT74" i="11" s="1"/>
  <c r="AU74" i="11" s="1"/>
  <c r="AV74" i="11" s="1"/>
  <c r="AW74" i="11" s="1"/>
  <c r="AX74" i="11" s="1"/>
  <c r="AY74" i="11" s="1"/>
  <c r="AZ74" i="11" s="1"/>
  <c r="BA74" i="11" s="1"/>
  <c r="BB74" i="11" s="1"/>
  <c r="BC74" i="11" s="1"/>
  <c r="BD74" i="11" s="1"/>
  <c r="BE74" i="11" s="1"/>
  <c r="BF74" i="11" s="1"/>
  <c r="BG74" i="11" s="1"/>
  <c r="BH74" i="11" s="1"/>
  <c r="BI74" i="11" s="1"/>
  <c r="BJ74" i="11" s="1"/>
  <c r="BK74" i="11" s="1"/>
  <c r="BL74" i="11" s="1"/>
  <c r="BM74" i="11" s="1"/>
  <c r="BN74" i="11" s="1"/>
  <c r="BO74" i="11" s="1"/>
  <c r="F23" i="11"/>
  <c r="G23" i="11" s="1"/>
  <c r="H23" i="11" s="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X23" i="11" s="1"/>
  <c r="Y23" i="11" s="1"/>
  <c r="Z23" i="11" s="1"/>
  <c r="AA23" i="11" s="1"/>
  <c r="AB23" i="11" s="1"/>
  <c r="AC23" i="11" s="1"/>
  <c r="AD23" i="11" s="1"/>
  <c r="AE23" i="11" s="1"/>
  <c r="AF23" i="11" s="1"/>
  <c r="AG23" i="11" s="1"/>
  <c r="AH23" i="11" s="1"/>
  <c r="AI23" i="11" s="1"/>
  <c r="AJ23" i="11" s="1"/>
  <c r="AK23" i="11" s="1"/>
  <c r="AL23" i="11" s="1"/>
  <c r="AM23" i="11" s="1"/>
  <c r="AN23" i="11" s="1"/>
  <c r="AO23" i="11" s="1"/>
  <c r="AP23" i="11" s="1"/>
  <c r="AQ23" i="11" s="1"/>
  <c r="AR23" i="11" s="1"/>
  <c r="AS23" i="11" s="1"/>
  <c r="AT23" i="11" s="1"/>
  <c r="AU23" i="11" s="1"/>
  <c r="AV23" i="11" s="1"/>
  <c r="AW23" i="11" s="1"/>
  <c r="AX23" i="11" s="1"/>
  <c r="AY23" i="11" s="1"/>
  <c r="AZ23" i="11" s="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N23" i="11" s="1"/>
  <c r="BO23" i="11" s="1"/>
  <c r="F24" i="1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S24" i="11" s="1"/>
  <c r="T24" i="11" s="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AM24" i="11" s="1"/>
  <c r="AN24" i="11" s="1"/>
  <c r="AO24" i="11" s="1"/>
  <c r="AP24" i="11" s="1"/>
  <c r="AQ24" i="11" s="1"/>
  <c r="AR24" i="11" s="1"/>
  <c r="AS24" i="11" s="1"/>
  <c r="AT24" i="11" s="1"/>
  <c r="AU24" i="11" s="1"/>
  <c r="AV24" i="11" s="1"/>
  <c r="AW24" i="11" s="1"/>
  <c r="AX24" i="11" s="1"/>
  <c r="AY24" i="11" s="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BN24" i="11" s="1"/>
  <c r="BO24" i="11" s="1"/>
  <c r="F60" i="11"/>
  <c r="G60" i="11" s="1"/>
  <c r="H60" i="11" s="1"/>
  <c r="I60" i="11" s="1"/>
  <c r="J60" i="11" s="1"/>
  <c r="K60" i="11" s="1"/>
  <c r="L60" i="11" s="1"/>
  <c r="M60" i="11" s="1"/>
  <c r="N60" i="11" s="1"/>
  <c r="O60" i="11" s="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BN60" i="11" s="1"/>
  <c r="BO60" i="11" s="1"/>
  <c r="F16" i="1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S16" i="11" s="1"/>
  <c r="T16" i="11" s="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AM16" i="11" s="1"/>
  <c r="AN16" i="11" s="1"/>
  <c r="AO16" i="11" s="1"/>
  <c r="AP16" i="11" s="1"/>
  <c r="AQ16" i="11" s="1"/>
  <c r="AR16" i="11" s="1"/>
  <c r="AS16" i="11" s="1"/>
  <c r="AT16" i="11" s="1"/>
  <c r="AU16" i="11" s="1"/>
  <c r="AV16" i="11" s="1"/>
  <c r="AW16" i="11" s="1"/>
  <c r="AX16" i="11" s="1"/>
  <c r="AY16" i="11" s="1"/>
  <c r="AZ16" i="11" s="1"/>
  <c r="BA16" i="11" s="1"/>
  <c r="BB16" i="11" s="1"/>
  <c r="BC16" i="11" s="1"/>
  <c r="BD16" i="11" s="1"/>
  <c r="BE16" i="11" s="1"/>
  <c r="BF16" i="11" s="1"/>
  <c r="BG16" i="11" s="1"/>
  <c r="BH16" i="11" s="1"/>
  <c r="BI16" i="11" s="1"/>
  <c r="BJ16" i="11" s="1"/>
  <c r="BK16" i="11" s="1"/>
  <c r="BL16" i="11" s="1"/>
  <c r="BM16" i="11" s="1"/>
  <c r="BN16" i="11" s="1"/>
  <c r="BO16" i="11" s="1"/>
  <c r="F52" i="1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S52" i="11" s="1"/>
  <c r="T52" i="11" s="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BN52" i="11" s="1"/>
  <c r="BO52" i="11" s="1"/>
  <c r="F4" i="1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AL4" i="11" s="1"/>
  <c r="AM4" i="11" s="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AZ4" i="11" s="1"/>
  <c r="BA4" i="11" s="1"/>
  <c r="BB4" i="11" s="1"/>
  <c r="BC4" i="11" s="1"/>
  <c r="BD4" i="11" s="1"/>
  <c r="BE4" i="11" s="1"/>
  <c r="BF4" i="11" s="1"/>
  <c r="BG4" i="11" s="1"/>
  <c r="BH4" i="11" s="1"/>
  <c r="BI4" i="11" s="1"/>
  <c r="BJ4" i="11" s="1"/>
  <c r="BK4" i="11" s="1"/>
  <c r="BL4" i="11" s="1"/>
  <c r="BM4" i="11" s="1"/>
  <c r="BN4" i="11" s="1"/>
  <c r="BO4" i="11" s="1"/>
  <c r="F54" i="1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S54" i="11" s="1"/>
  <c r="T54" i="11" s="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BN54" i="11" s="1"/>
  <c r="BO54" i="11" s="1"/>
  <c r="F44" i="1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S44" i="11" s="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BN44" i="11" s="1"/>
  <c r="BO44" i="11" s="1"/>
  <c r="F79" i="11"/>
  <c r="G79" i="11" s="1"/>
  <c r="H79" i="11" s="1"/>
  <c r="I79" i="11" s="1"/>
  <c r="J79" i="11" s="1"/>
  <c r="K79" i="11" s="1"/>
  <c r="L79" i="11" s="1"/>
  <c r="M79" i="11" s="1"/>
  <c r="N79" i="11" s="1"/>
  <c r="O79" i="11" s="1"/>
  <c r="P79" i="11" s="1"/>
  <c r="Q79" i="11" s="1"/>
  <c r="R79" i="11" s="1"/>
  <c r="S79" i="11" s="1"/>
  <c r="T79" i="11" s="1"/>
  <c r="U79" i="11" s="1"/>
  <c r="V79" i="11" s="1"/>
  <c r="W79" i="11" s="1"/>
  <c r="X79" i="11" s="1"/>
  <c r="Y79" i="11" s="1"/>
  <c r="Z79" i="11" s="1"/>
  <c r="AA79" i="11" s="1"/>
  <c r="AB79" i="11" s="1"/>
  <c r="AC79" i="11" s="1"/>
  <c r="AD79" i="11" s="1"/>
  <c r="AE79" i="11" s="1"/>
  <c r="AF79" i="11" s="1"/>
  <c r="AG79" i="11" s="1"/>
  <c r="AH79" i="11" s="1"/>
  <c r="AI79" i="11" s="1"/>
  <c r="AJ79" i="11" s="1"/>
  <c r="AK79" i="11" s="1"/>
  <c r="AL79" i="11" s="1"/>
  <c r="AM79" i="11" s="1"/>
  <c r="AN79" i="11" s="1"/>
  <c r="AO79" i="11" s="1"/>
  <c r="AP79" i="11" s="1"/>
  <c r="AQ79" i="11" s="1"/>
  <c r="AR79" i="11" s="1"/>
  <c r="AS79" i="11" s="1"/>
  <c r="AT79" i="11" s="1"/>
  <c r="AU79" i="11" s="1"/>
  <c r="AV79" i="11" s="1"/>
  <c r="AW79" i="11" s="1"/>
  <c r="AX79" i="11" s="1"/>
  <c r="AY79" i="11" s="1"/>
  <c r="AZ79" i="11" s="1"/>
  <c r="BA79" i="11" s="1"/>
  <c r="BB79" i="11" s="1"/>
  <c r="BC79" i="11" s="1"/>
  <c r="BD79" i="11" s="1"/>
  <c r="BE79" i="11" s="1"/>
  <c r="BF79" i="11" s="1"/>
  <c r="BG79" i="11" s="1"/>
  <c r="BH79" i="11" s="1"/>
  <c r="BI79" i="11" s="1"/>
  <c r="BJ79" i="11" s="1"/>
  <c r="BK79" i="11" s="1"/>
  <c r="BL79" i="11" s="1"/>
  <c r="BM79" i="11" s="1"/>
  <c r="BN79" i="11" s="1"/>
  <c r="BO79" i="11" s="1"/>
  <c r="F96" i="11"/>
  <c r="G96" i="11" s="1"/>
  <c r="H96" i="11" s="1"/>
  <c r="I96" i="11" s="1"/>
  <c r="J96" i="11" s="1"/>
  <c r="K96" i="11" s="1"/>
  <c r="L96" i="11" s="1"/>
  <c r="M96" i="11" s="1"/>
  <c r="N96" i="11" s="1"/>
  <c r="O96" i="11" s="1"/>
  <c r="P96" i="11" s="1"/>
  <c r="Q96" i="11" s="1"/>
  <c r="R96" i="11" s="1"/>
  <c r="S96" i="11" s="1"/>
  <c r="T96" i="11" s="1"/>
  <c r="U96" i="11" s="1"/>
  <c r="V96" i="11" s="1"/>
  <c r="W96" i="11" s="1"/>
  <c r="X96" i="11" s="1"/>
  <c r="Y96" i="11" s="1"/>
  <c r="Z96" i="11" s="1"/>
  <c r="AA96" i="11" s="1"/>
  <c r="AB96" i="11" s="1"/>
  <c r="AC96" i="11" s="1"/>
  <c r="AD96" i="11" s="1"/>
  <c r="AE96" i="11" s="1"/>
  <c r="AF96" i="11" s="1"/>
  <c r="AG96" i="11" s="1"/>
  <c r="AH96" i="11" s="1"/>
  <c r="AI96" i="11" s="1"/>
  <c r="AJ96" i="11" s="1"/>
  <c r="AK96" i="11" s="1"/>
  <c r="AL96" i="11" s="1"/>
  <c r="AM96" i="11" s="1"/>
  <c r="AN96" i="11" s="1"/>
  <c r="AO96" i="11" s="1"/>
  <c r="AP96" i="11" s="1"/>
  <c r="AQ96" i="11" s="1"/>
  <c r="AR96" i="11" s="1"/>
  <c r="AS96" i="11" s="1"/>
  <c r="AT96" i="11" s="1"/>
  <c r="AU96" i="11" s="1"/>
  <c r="AV96" i="11" s="1"/>
  <c r="AW96" i="11" s="1"/>
  <c r="AX96" i="11" s="1"/>
  <c r="AY96" i="11" s="1"/>
  <c r="AZ96" i="11" s="1"/>
  <c r="BA96" i="11" s="1"/>
  <c r="BB96" i="11" s="1"/>
  <c r="BC96" i="11" s="1"/>
  <c r="BD96" i="11" s="1"/>
  <c r="BE96" i="11" s="1"/>
  <c r="BF96" i="11" s="1"/>
  <c r="BG96" i="11" s="1"/>
  <c r="BH96" i="11" s="1"/>
  <c r="BI96" i="11" s="1"/>
  <c r="BJ96" i="11" s="1"/>
  <c r="BK96" i="11" s="1"/>
  <c r="BL96" i="11" s="1"/>
  <c r="BM96" i="11" s="1"/>
  <c r="BN96" i="11" s="1"/>
  <c r="BO96" i="11" s="1"/>
  <c r="F7" i="1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AK7" i="11" s="1"/>
  <c r="AL7" i="11" s="1"/>
  <c r="AM7" i="11" s="1"/>
  <c r="AN7" i="11" s="1"/>
  <c r="AO7" i="11" s="1"/>
  <c r="AP7" i="11" s="1"/>
  <c r="AQ7" i="11" s="1"/>
  <c r="AR7" i="11" s="1"/>
  <c r="AS7" i="11" s="1"/>
  <c r="AT7" i="11" s="1"/>
  <c r="AU7" i="11" s="1"/>
  <c r="AV7" i="11" s="1"/>
  <c r="AW7" i="11" s="1"/>
  <c r="AX7" i="11" s="1"/>
  <c r="AY7" i="11" s="1"/>
  <c r="AZ7" i="11" s="1"/>
  <c r="BA7" i="11" s="1"/>
  <c r="BB7" i="11" s="1"/>
  <c r="BC7" i="11" s="1"/>
  <c r="BD7" i="11" s="1"/>
  <c r="BE7" i="11" s="1"/>
  <c r="BF7" i="11" s="1"/>
  <c r="BG7" i="11" s="1"/>
  <c r="BH7" i="11" s="1"/>
  <c r="BI7" i="11" s="1"/>
  <c r="BJ7" i="11" s="1"/>
  <c r="BK7" i="11" s="1"/>
  <c r="BL7" i="11" s="1"/>
  <c r="BM7" i="11" s="1"/>
  <c r="BN7" i="11" s="1"/>
  <c r="BO7" i="11" s="1"/>
  <c r="F13" i="11"/>
  <c r="G13" i="11" s="1"/>
  <c r="H13" i="11" s="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Z13" i="11" s="1"/>
  <c r="AA13" i="11" s="1"/>
  <c r="AB13" i="11" s="1"/>
  <c r="AC13" i="11" s="1"/>
  <c r="AD13" i="11" s="1"/>
  <c r="AE13" i="11" s="1"/>
  <c r="AF13" i="11" s="1"/>
  <c r="AG13" i="11" s="1"/>
  <c r="AH13" i="11" s="1"/>
  <c r="AI13" i="11" s="1"/>
  <c r="AJ13" i="11" s="1"/>
  <c r="AK13" i="11" s="1"/>
  <c r="AL13" i="11" s="1"/>
  <c r="AM13" i="11" s="1"/>
  <c r="AN13" i="11" s="1"/>
  <c r="AO13" i="11" s="1"/>
  <c r="AP13" i="11" s="1"/>
  <c r="AQ13" i="11" s="1"/>
  <c r="AR13" i="11" s="1"/>
  <c r="AS13" i="11" s="1"/>
  <c r="AT13" i="11" s="1"/>
  <c r="AU13" i="11" s="1"/>
  <c r="AV13" i="11" s="1"/>
  <c r="AW13" i="11" s="1"/>
  <c r="AX13" i="11" s="1"/>
  <c r="AY13" i="11" s="1"/>
  <c r="AZ13" i="11" s="1"/>
  <c r="BA13" i="11" s="1"/>
  <c r="BB13" i="11" s="1"/>
  <c r="BC13" i="11" s="1"/>
  <c r="BD13" i="11" s="1"/>
  <c r="BE13" i="11" s="1"/>
  <c r="BF13" i="11" s="1"/>
  <c r="BG13" i="11" s="1"/>
  <c r="BH13" i="11" s="1"/>
  <c r="BI13" i="11" s="1"/>
  <c r="BJ13" i="11" s="1"/>
  <c r="BK13" i="11" s="1"/>
  <c r="BL13" i="11" s="1"/>
  <c r="BM13" i="11" s="1"/>
  <c r="BN13" i="11" s="1"/>
  <c r="BO13" i="11" s="1"/>
  <c r="F48" i="11"/>
  <c r="G48" i="11" s="1"/>
  <c r="H48" i="11" s="1"/>
  <c r="I48" i="11" s="1"/>
  <c r="J48" i="11" s="1"/>
  <c r="K48" i="11" s="1"/>
  <c r="L48" i="11" s="1"/>
  <c r="M48" i="11" s="1"/>
  <c r="N48" i="11" s="1"/>
  <c r="O48" i="11" s="1"/>
  <c r="P48" i="11" s="1"/>
  <c r="Q48" i="11" s="1"/>
  <c r="R48" i="11" s="1"/>
  <c r="S48" i="11" s="1"/>
  <c r="T48" i="11" s="1"/>
  <c r="U48" i="11" s="1"/>
  <c r="V48" i="11" s="1"/>
  <c r="W48" i="11" s="1"/>
  <c r="X48" i="11" s="1"/>
  <c r="Y48" i="11" s="1"/>
  <c r="Z48" i="11" s="1"/>
  <c r="AA48" i="11" s="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BN48" i="11" s="1"/>
  <c r="BO48" i="11" s="1"/>
  <c r="F28" i="11"/>
  <c r="G28" i="11" s="1"/>
  <c r="H28" i="11" s="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T28" i="11" s="1"/>
  <c r="U28" i="11" s="1"/>
  <c r="V28" i="11" s="1"/>
  <c r="W28" i="11" s="1"/>
  <c r="X28" i="11" s="1"/>
  <c r="Y28" i="11" s="1"/>
  <c r="Z28" i="11" s="1"/>
  <c r="AA28" i="11" s="1"/>
  <c r="AB28" i="11" s="1"/>
  <c r="AC28" i="11" s="1"/>
  <c r="AD28" i="11" s="1"/>
  <c r="AE28" i="11" s="1"/>
  <c r="AF28" i="11" s="1"/>
  <c r="AG28" i="11" s="1"/>
  <c r="AH28" i="11" s="1"/>
  <c r="AI28" i="11" s="1"/>
  <c r="AJ28" i="11" s="1"/>
  <c r="AK28" i="11" s="1"/>
  <c r="AL28" i="11" s="1"/>
  <c r="AM28" i="11" s="1"/>
  <c r="AN28" i="11" s="1"/>
  <c r="AO28" i="11" s="1"/>
  <c r="AP28" i="11" s="1"/>
  <c r="AQ28" i="11" s="1"/>
  <c r="AR28" i="11" s="1"/>
  <c r="AS28" i="11" s="1"/>
  <c r="AT28" i="11" s="1"/>
  <c r="AU28" i="11" s="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BN28" i="11" s="1"/>
  <c r="BO28" i="11" s="1"/>
  <c r="F10" i="1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AK10" i="11" s="1"/>
  <c r="AL10" i="11" s="1"/>
  <c r="AM10" i="11" s="1"/>
  <c r="AN10" i="11" s="1"/>
  <c r="AO10" i="11" s="1"/>
  <c r="AP10" i="11" s="1"/>
  <c r="AQ10" i="11" s="1"/>
  <c r="AR10" i="11" s="1"/>
  <c r="AS10" i="11" s="1"/>
  <c r="AT10" i="11" s="1"/>
  <c r="AU10" i="11" s="1"/>
  <c r="AV10" i="11" s="1"/>
  <c r="AW10" i="11" s="1"/>
  <c r="AX10" i="11" s="1"/>
  <c r="AY10" i="11" s="1"/>
  <c r="AZ10" i="11" s="1"/>
  <c r="BA10" i="11" s="1"/>
  <c r="BB10" i="11" s="1"/>
  <c r="BC10" i="11" s="1"/>
  <c r="BD10" i="11" s="1"/>
  <c r="BE10" i="11" s="1"/>
  <c r="BF10" i="11" s="1"/>
  <c r="BG10" i="11" s="1"/>
  <c r="BH10" i="11" s="1"/>
  <c r="BI10" i="11" s="1"/>
  <c r="BJ10" i="11" s="1"/>
  <c r="BK10" i="11" s="1"/>
  <c r="BL10" i="11" s="1"/>
  <c r="BM10" i="11" s="1"/>
  <c r="BN10" i="11" s="1"/>
  <c r="BO10" i="11" s="1"/>
  <c r="F77" i="11"/>
  <c r="G77" i="11" s="1"/>
  <c r="H77" i="11" s="1"/>
  <c r="I77" i="11" s="1"/>
  <c r="J77" i="11" s="1"/>
  <c r="K77" i="11" s="1"/>
  <c r="L77" i="11" s="1"/>
  <c r="M77" i="11" s="1"/>
  <c r="N77" i="11" s="1"/>
  <c r="O77" i="11" s="1"/>
  <c r="P77" i="11" s="1"/>
  <c r="Q77" i="11" s="1"/>
  <c r="R77" i="11" s="1"/>
  <c r="S77" i="11" s="1"/>
  <c r="T77" i="11" s="1"/>
  <c r="U77" i="11" s="1"/>
  <c r="V77" i="11" s="1"/>
  <c r="W77" i="11" s="1"/>
  <c r="X77" i="11" s="1"/>
  <c r="Y77" i="11" s="1"/>
  <c r="Z77" i="11" s="1"/>
  <c r="AA77" i="11" s="1"/>
  <c r="AB77" i="11" s="1"/>
  <c r="AC77" i="11" s="1"/>
  <c r="AD77" i="11" s="1"/>
  <c r="AE77" i="11" s="1"/>
  <c r="AF77" i="11" s="1"/>
  <c r="AG77" i="11" s="1"/>
  <c r="AH77" i="11" s="1"/>
  <c r="AI77" i="11" s="1"/>
  <c r="AJ77" i="11" s="1"/>
  <c r="AK77" i="11" s="1"/>
  <c r="AL77" i="11" s="1"/>
  <c r="AM77" i="11" s="1"/>
  <c r="AN77" i="11" s="1"/>
  <c r="AO77" i="11" s="1"/>
  <c r="AP77" i="11" s="1"/>
  <c r="AQ77" i="11" s="1"/>
  <c r="AR77" i="11" s="1"/>
  <c r="AS77" i="11" s="1"/>
  <c r="AT77" i="11" s="1"/>
  <c r="AU77" i="11" s="1"/>
  <c r="AV77" i="11" s="1"/>
  <c r="AW77" i="11" s="1"/>
  <c r="AX77" i="11" s="1"/>
  <c r="AY77" i="11" s="1"/>
  <c r="AZ77" i="11" s="1"/>
  <c r="BA77" i="11" s="1"/>
  <c r="BB77" i="11" s="1"/>
  <c r="BC77" i="11" s="1"/>
  <c r="BD77" i="11" s="1"/>
  <c r="BE77" i="11" s="1"/>
  <c r="BF77" i="11" s="1"/>
  <c r="BG77" i="11" s="1"/>
  <c r="BH77" i="11" s="1"/>
  <c r="BI77" i="11" s="1"/>
  <c r="BJ77" i="11" s="1"/>
  <c r="BK77" i="11" s="1"/>
  <c r="BL77" i="11" s="1"/>
  <c r="BM77" i="11" s="1"/>
  <c r="BN77" i="11" s="1"/>
  <c r="BO77" i="11" s="1"/>
  <c r="F49" i="11"/>
  <c r="G49" i="11" s="1"/>
  <c r="H49" i="11" s="1"/>
  <c r="I49" i="11" s="1"/>
  <c r="J49" i="11" s="1"/>
  <c r="K49" i="11" s="1"/>
  <c r="L49" i="11" s="1"/>
  <c r="M49" i="11" s="1"/>
  <c r="N49" i="11" s="1"/>
  <c r="O49" i="11" s="1"/>
  <c r="P49" i="11" s="1"/>
  <c r="Q49" i="11" s="1"/>
  <c r="R49" i="11" s="1"/>
  <c r="S49" i="11" s="1"/>
  <c r="T49" i="11" s="1"/>
  <c r="U49" i="11" s="1"/>
  <c r="V49" i="11" s="1"/>
  <c r="W49" i="11" s="1"/>
  <c r="X49" i="11" s="1"/>
  <c r="Y49" i="11" s="1"/>
  <c r="Z49" i="11" s="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BN49" i="11" s="1"/>
  <c r="BO49" i="11" s="1"/>
  <c r="F37" i="11"/>
  <c r="G37" i="11" s="1"/>
  <c r="H37" i="11" s="1"/>
  <c r="I37" i="11" s="1"/>
  <c r="J37" i="11" s="1"/>
  <c r="K37" i="11" s="1"/>
  <c r="L37" i="11" s="1"/>
  <c r="M37" i="11" s="1"/>
  <c r="N37" i="11" s="1"/>
  <c r="O37" i="11" s="1"/>
  <c r="P37" i="11" s="1"/>
  <c r="Q37" i="11" s="1"/>
  <c r="R37" i="11" s="1"/>
  <c r="S37" i="11" s="1"/>
  <c r="T37" i="11" s="1"/>
  <c r="U37" i="11" s="1"/>
  <c r="V37" i="11" s="1"/>
  <c r="W37" i="11" s="1"/>
  <c r="X37" i="11" s="1"/>
  <c r="Y37" i="11" s="1"/>
  <c r="Z37" i="11" s="1"/>
  <c r="AA37" i="11" s="1"/>
  <c r="AB37" i="11" s="1"/>
  <c r="AC37" i="11" s="1"/>
  <c r="AD37" i="11" s="1"/>
  <c r="AE37" i="11" s="1"/>
  <c r="AF37" i="11" s="1"/>
  <c r="AG37" i="11" s="1"/>
  <c r="AH37" i="11" s="1"/>
  <c r="AI37" i="11" s="1"/>
  <c r="AJ37" i="11" s="1"/>
  <c r="AK37" i="11" s="1"/>
  <c r="AL37" i="11" s="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BN37" i="11" s="1"/>
  <c r="BO37" i="11" s="1"/>
  <c r="F36" i="1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S36" i="11" s="1"/>
  <c r="T36" i="11" s="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AM36" i="11" s="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BN36" i="11" s="1"/>
  <c r="BO36" i="11" s="1"/>
  <c r="F8" i="1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AK8" i="11" s="1"/>
  <c r="AL8" i="11" s="1"/>
  <c r="AM8" i="11" s="1"/>
  <c r="AN8" i="11" s="1"/>
  <c r="AO8" i="11" s="1"/>
  <c r="AP8" i="11" s="1"/>
  <c r="AQ8" i="11" s="1"/>
  <c r="AR8" i="11" s="1"/>
  <c r="AS8" i="11" s="1"/>
  <c r="AT8" i="11" s="1"/>
  <c r="AU8" i="11" s="1"/>
  <c r="AV8" i="11" s="1"/>
  <c r="AW8" i="11" s="1"/>
  <c r="AX8" i="11" s="1"/>
  <c r="AY8" i="11" s="1"/>
  <c r="AZ8" i="11" s="1"/>
  <c r="BA8" i="11" s="1"/>
  <c r="BB8" i="11" s="1"/>
  <c r="BC8" i="11" s="1"/>
  <c r="BD8" i="11" s="1"/>
  <c r="BE8" i="11" s="1"/>
  <c r="BF8" i="11" s="1"/>
  <c r="BG8" i="11" s="1"/>
  <c r="BH8" i="11" s="1"/>
  <c r="BI8" i="11" s="1"/>
  <c r="BJ8" i="11" s="1"/>
  <c r="BK8" i="11" s="1"/>
  <c r="BL8" i="11" s="1"/>
  <c r="BM8" i="11" s="1"/>
  <c r="BN8" i="11" s="1"/>
  <c r="BO8" i="11" s="1"/>
  <c r="F17" i="1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S17" i="11" s="1"/>
  <c r="T17" i="11" s="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AM17" i="11" s="1"/>
  <c r="AN17" i="11" s="1"/>
  <c r="AO17" i="11" s="1"/>
  <c r="AP17" i="11" s="1"/>
  <c r="AQ17" i="11" s="1"/>
  <c r="AR17" i="11" s="1"/>
  <c r="AS17" i="11" s="1"/>
  <c r="AT17" i="11" s="1"/>
  <c r="AU17" i="11" s="1"/>
  <c r="AV17" i="11" s="1"/>
  <c r="AW17" i="11" s="1"/>
  <c r="AX17" i="11" s="1"/>
  <c r="AY17" i="11" s="1"/>
  <c r="AZ17" i="11" s="1"/>
  <c r="BA17" i="11" s="1"/>
  <c r="BB17" i="11" s="1"/>
  <c r="BC17" i="11" s="1"/>
  <c r="BD17" i="11" s="1"/>
  <c r="BE17" i="11" s="1"/>
  <c r="BF17" i="11" s="1"/>
  <c r="BG17" i="11" s="1"/>
  <c r="BH17" i="11" s="1"/>
  <c r="BI17" i="11" s="1"/>
  <c r="BJ17" i="11" s="1"/>
  <c r="BK17" i="11" s="1"/>
  <c r="BL17" i="11" s="1"/>
  <c r="BM17" i="11" s="1"/>
  <c r="BN17" i="11" s="1"/>
  <c r="BO17" i="11" s="1"/>
  <c r="F81" i="11"/>
  <c r="G81" i="11" s="1"/>
  <c r="H81" i="11" s="1"/>
  <c r="I81" i="11" s="1"/>
  <c r="J81" i="11" s="1"/>
  <c r="K81" i="11" s="1"/>
  <c r="L81" i="11" s="1"/>
  <c r="M81" i="11" s="1"/>
  <c r="N81" i="11" s="1"/>
  <c r="O81" i="11" s="1"/>
  <c r="P81" i="11" s="1"/>
  <c r="Q81" i="11" s="1"/>
  <c r="R81" i="11" s="1"/>
  <c r="S81" i="11" s="1"/>
  <c r="T81" i="11" s="1"/>
  <c r="U81" i="11" s="1"/>
  <c r="V81" i="11" s="1"/>
  <c r="W81" i="11" s="1"/>
  <c r="X81" i="11" s="1"/>
  <c r="Y81" i="11" s="1"/>
  <c r="Z81" i="11" s="1"/>
  <c r="AA81" i="11" s="1"/>
  <c r="AB81" i="11" s="1"/>
  <c r="AC81" i="11" s="1"/>
  <c r="AD81" i="11" s="1"/>
  <c r="AE81" i="11" s="1"/>
  <c r="AF81" i="11" s="1"/>
  <c r="AG81" i="11" s="1"/>
  <c r="AH81" i="11" s="1"/>
  <c r="AI81" i="11" s="1"/>
  <c r="AJ81" i="11" s="1"/>
  <c r="AK81" i="11" s="1"/>
  <c r="AL81" i="11" s="1"/>
  <c r="AM81" i="11" s="1"/>
  <c r="AN81" i="11" s="1"/>
  <c r="AO81" i="11" s="1"/>
  <c r="AP81" i="11" s="1"/>
  <c r="AQ81" i="11" s="1"/>
  <c r="AR81" i="11" s="1"/>
  <c r="AS81" i="11" s="1"/>
  <c r="AT81" i="11" s="1"/>
  <c r="AU81" i="11" s="1"/>
  <c r="AV81" i="11" s="1"/>
  <c r="AW81" i="11" s="1"/>
  <c r="AX81" i="11" s="1"/>
  <c r="AY81" i="11" s="1"/>
  <c r="AZ81" i="11" s="1"/>
  <c r="BA81" i="11" s="1"/>
  <c r="BB81" i="11" s="1"/>
  <c r="BC81" i="11" s="1"/>
  <c r="BD81" i="11" s="1"/>
  <c r="BE81" i="11" s="1"/>
  <c r="BF81" i="11" s="1"/>
  <c r="BG81" i="11" s="1"/>
  <c r="BH81" i="11" s="1"/>
  <c r="BI81" i="11" s="1"/>
  <c r="BJ81" i="11" s="1"/>
  <c r="BK81" i="11" s="1"/>
  <c r="BL81" i="11" s="1"/>
  <c r="BM81" i="11" s="1"/>
  <c r="BN81" i="11" s="1"/>
  <c r="BO81" i="11" s="1"/>
  <c r="F45" i="1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BN45" i="11" s="1"/>
  <c r="BO45" i="11" s="1"/>
  <c r="F50" i="11"/>
  <c r="G50" i="11" s="1"/>
  <c r="H50" i="11" s="1"/>
  <c r="I50" i="11" s="1"/>
  <c r="J50" i="11" s="1"/>
  <c r="K50" i="11" s="1"/>
  <c r="L50" i="11" s="1"/>
  <c r="M50" i="11" s="1"/>
  <c r="N50" i="11" s="1"/>
  <c r="O50" i="11" s="1"/>
  <c r="P50" i="11" s="1"/>
  <c r="Q50" i="11" s="1"/>
  <c r="R50" i="11" s="1"/>
  <c r="S50" i="11" s="1"/>
  <c r="T50" i="11" s="1"/>
  <c r="U50" i="11" s="1"/>
  <c r="V50" i="11" s="1"/>
  <c r="W50" i="11" s="1"/>
  <c r="X50" i="11" s="1"/>
  <c r="Y50" i="11" s="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BN50" i="11" s="1"/>
  <c r="BO50" i="11" s="1"/>
  <c r="F20" i="11"/>
  <c r="G20" i="11" s="1"/>
  <c r="H20" i="11" s="1"/>
  <c r="I20" i="11" s="1"/>
  <c r="J20" i="11" s="1"/>
  <c r="K20" i="11" s="1"/>
  <c r="L20" i="11" s="1"/>
  <c r="M20" i="11" s="1"/>
  <c r="N20" i="11" s="1"/>
  <c r="O20" i="11" s="1"/>
  <c r="P20" i="11" s="1"/>
  <c r="Q20" i="11" s="1"/>
  <c r="R20" i="11" s="1"/>
  <c r="S20" i="11" s="1"/>
  <c r="T20" i="11" s="1"/>
  <c r="U20" i="11" s="1"/>
  <c r="V20" i="11" s="1"/>
  <c r="W20" i="11" s="1"/>
  <c r="X20" i="11" s="1"/>
  <c r="Y20" i="11" s="1"/>
  <c r="Z20" i="11" s="1"/>
  <c r="AA20" i="11" s="1"/>
  <c r="AB20" i="11" s="1"/>
  <c r="AC20" i="11" s="1"/>
  <c r="AD20" i="11" s="1"/>
  <c r="AE20" i="11" s="1"/>
  <c r="AF20" i="11" s="1"/>
  <c r="AG20" i="11" s="1"/>
  <c r="AH20" i="11" s="1"/>
  <c r="AI20" i="11" s="1"/>
  <c r="AJ20" i="11" s="1"/>
  <c r="AK20" i="11" s="1"/>
  <c r="AL20" i="11" s="1"/>
  <c r="AM20" i="11" s="1"/>
  <c r="AN20" i="11" s="1"/>
  <c r="AO20" i="11" s="1"/>
  <c r="AP20" i="11" s="1"/>
  <c r="AQ20" i="11" s="1"/>
  <c r="AR20" i="11" s="1"/>
  <c r="AS20" i="11" s="1"/>
  <c r="AT20" i="11" s="1"/>
  <c r="AU20" i="11" s="1"/>
  <c r="AV20" i="11" s="1"/>
  <c r="AW20" i="11" s="1"/>
  <c r="AX20" i="11" s="1"/>
  <c r="AY20" i="11" s="1"/>
  <c r="AZ20" i="11" s="1"/>
  <c r="BA20" i="11" s="1"/>
  <c r="BB20" i="11" s="1"/>
  <c r="BC20" i="11" s="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N20" i="11" s="1"/>
  <c r="BO20" i="11" s="1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AK6" i="11" s="1"/>
  <c r="AL6" i="11" s="1"/>
  <c r="AM6" i="11" s="1"/>
  <c r="AN6" i="11" s="1"/>
  <c r="AO6" i="11" s="1"/>
  <c r="AP6" i="11" s="1"/>
  <c r="AQ6" i="11" s="1"/>
  <c r="AR6" i="11" s="1"/>
  <c r="AS6" i="11" s="1"/>
  <c r="AT6" i="11" s="1"/>
  <c r="AU6" i="11" s="1"/>
  <c r="AV6" i="11" s="1"/>
  <c r="AW6" i="11" s="1"/>
  <c r="AX6" i="11" s="1"/>
  <c r="AY6" i="11" s="1"/>
  <c r="AZ6" i="11" s="1"/>
  <c r="BA6" i="11" s="1"/>
  <c r="BB6" i="11" s="1"/>
  <c r="BC6" i="11" s="1"/>
  <c r="BD6" i="11" s="1"/>
  <c r="BE6" i="11" s="1"/>
  <c r="BF6" i="11" s="1"/>
  <c r="BG6" i="11" s="1"/>
  <c r="BH6" i="11" s="1"/>
  <c r="BI6" i="11" s="1"/>
  <c r="BJ6" i="11" s="1"/>
  <c r="BK6" i="11" s="1"/>
  <c r="BL6" i="11" s="1"/>
  <c r="BM6" i="11" s="1"/>
  <c r="BN6" i="11" s="1"/>
  <c r="BO6" i="11" s="1"/>
  <c r="F42" i="1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S42" i="11" s="1"/>
  <c r="T42" i="11" s="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BN42" i="11" s="1"/>
  <c r="BO42" i="11" s="1"/>
  <c r="F18" i="1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S18" i="11" s="1"/>
  <c r="T18" i="11" s="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AM18" i="11" s="1"/>
  <c r="AN18" i="11" s="1"/>
  <c r="AO18" i="11" s="1"/>
  <c r="AP18" i="11" s="1"/>
  <c r="AQ18" i="11" s="1"/>
  <c r="AR18" i="11" s="1"/>
  <c r="AS18" i="11" s="1"/>
  <c r="AT18" i="11" s="1"/>
  <c r="AU18" i="11" s="1"/>
  <c r="AV18" i="11" s="1"/>
  <c r="AW18" i="11" s="1"/>
  <c r="AX18" i="11" s="1"/>
  <c r="AY18" i="11" s="1"/>
  <c r="AZ18" i="11" s="1"/>
  <c r="BA18" i="11" s="1"/>
  <c r="BB18" i="11" s="1"/>
  <c r="BC18" i="11" s="1"/>
  <c r="BD18" i="11" s="1"/>
  <c r="BE18" i="11" s="1"/>
  <c r="BF18" i="11" s="1"/>
  <c r="BG18" i="11" s="1"/>
  <c r="BH18" i="11" s="1"/>
  <c r="BI18" i="11" s="1"/>
  <c r="BJ18" i="11" s="1"/>
  <c r="BK18" i="11" s="1"/>
  <c r="BL18" i="11" s="1"/>
  <c r="BM18" i="11" s="1"/>
  <c r="BN18" i="11" s="1"/>
  <c r="BO18" i="11" s="1"/>
  <c r="F19" i="11"/>
  <c r="G19" i="11" s="1"/>
  <c r="H19" i="11" s="1"/>
  <c r="I19" i="11" s="1"/>
  <c r="J19" i="11" s="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X19" i="11" s="1"/>
  <c r="Y19" i="11" s="1"/>
  <c r="Z19" i="11" s="1"/>
  <c r="AA19" i="11" s="1"/>
  <c r="AB19" i="11" s="1"/>
  <c r="AC19" i="11" s="1"/>
  <c r="AD19" i="11" s="1"/>
  <c r="AE19" i="11" s="1"/>
  <c r="AF19" i="11" s="1"/>
  <c r="AG19" i="11" s="1"/>
  <c r="AH19" i="11" s="1"/>
  <c r="AI19" i="11" s="1"/>
  <c r="AJ19" i="11" s="1"/>
  <c r="AK19" i="11" s="1"/>
  <c r="AL19" i="11" s="1"/>
  <c r="AM19" i="11" s="1"/>
  <c r="AN19" i="11" s="1"/>
  <c r="AO19" i="11" s="1"/>
  <c r="AP19" i="11" s="1"/>
  <c r="AQ19" i="11" s="1"/>
  <c r="AR19" i="11" s="1"/>
  <c r="AS19" i="11" s="1"/>
  <c r="AT19" i="11" s="1"/>
  <c r="AU19" i="11" s="1"/>
  <c r="AV19" i="11" s="1"/>
  <c r="AW19" i="11" s="1"/>
  <c r="AX19" i="11" s="1"/>
  <c r="AY19" i="11" s="1"/>
  <c r="AZ19" i="11" s="1"/>
  <c r="BA19" i="11" s="1"/>
  <c r="BB19" i="11" s="1"/>
  <c r="BC19" i="11" s="1"/>
  <c r="BD19" i="11" s="1"/>
  <c r="BE19" i="11" s="1"/>
  <c r="BF19" i="11" s="1"/>
  <c r="BG19" i="11" s="1"/>
  <c r="BH19" i="11" s="1"/>
  <c r="BI19" i="11" s="1"/>
  <c r="BJ19" i="11" s="1"/>
  <c r="BK19" i="11" s="1"/>
  <c r="BL19" i="11" s="1"/>
  <c r="BM19" i="11" s="1"/>
  <c r="BN19" i="11" s="1"/>
  <c r="BO19" i="11" s="1"/>
  <c r="F56" i="11"/>
  <c r="G56" i="11" s="1"/>
  <c r="H56" i="11" s="1"/>
  <c r="I56" i="11" s="1"/>
  <c r="J56" i="11" s="1"/>
  <c r="K56" i="11" s="1"/>
  <c r="L56" i="11" s="1"/>
  <c r="M56" i="11" s="1"/>
  <c r="N56" i="11" s="1"/>
  <c r="O56" i="11" s="1"/>
  <c r="P56" i="11" s="1"/>
  <c r="Q56" i="11" s="1"/>
  <c r="R56" i="11" s="1"/>
  <c r="S56" i="11" s="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BN56" i="11" s="1"/>
  <c r="BO56" i="11" s="1"/>
  <c r="F47" i="11"/>
  <c r="G47" i="11" s="1"/>
  <c r="H47" i="11" s="1"/>
  <c r="I47" i="11" s="1"/>
  <c r="J47" i="11" s="1"/>
  <c r="K47" i="11" s="1"/>
  <c r="L47" i="11" s="1"/>
  <c r="M47" i="11" s="1"/>
  <c r="N47" i="11" s="1"/>
  <c r="O47" i="11" s="1"/>
  <c r="P47" i="11" s="1"/>
  <c r="Q47" i="11" s="1"/>
  <c r="R47" i="11" s="1"/>
  <c r="S47" i="11" s="1"/>
  <c r="T47" i="11" s="1"/>
  <c r="U47" i="11" s="1"/>
  <c r="V47" i="11" s="1"/>
  <c r="W47" i="11" s="1"/>
  <c r="X47" i="11" s="1"/>
  <c r="Y47" i="11" s="1"/>
  <c r="Z47" i="11" s="1"/>
  <c r="AA47" i="11" s="1"/>
  <c r="AB47" i="11" s="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BN47" i="11" s="1"/>
  <c r="BO47" i="11" s="1"/>
  <c r="F21" i="11"/>
  <c r="G21" i="11" s="1"/>
  <c r="H21" i="11" s="1"/>
  <c r="I21" i="11" s="1"/>
  <c r="J21" i="11" s="1"/>
  <c r="K21" i="11" s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AA21" i="11" s="1"/>
  <c r="AB21" i="11" s="1"/>
  <c r="AC21" i="11" s="1"/>
  <c r="AD21" i="11" s="1"/>
  <c r="AE21" i="11" s="1"/>
  <c r="AF21" i="11" s="1"/>
  <c r="AG21" i="11" s="1"/>
  <c r="AH21" i="11" s="1"/>
  <c r="AI21" i="11" s="1"/>
  <c r="AJ21" i="11" s="1"/>
  <c r="AK21" i="11" s="1"/>
  <c r="AL21" i="11" s="1"/>
  <c r="AM21" i="11" s="1"/>
  <c r="AN21" i="11" s="1"/>
  <c r="AO21" i="11" s="1"/>
  <c r="AP21" i="11" s="1"/>
  <c r="AQ21" i="11" s="1"/>
  <c r="AR21" i="11" s="1"/>
  <c r="AS21" i="11" s="1"/>
  <c r="AT21" i="11" s="1"/>
  <c r="AU21" i="11" s="1"/>
  <c r="AV21" i="11" s="1"/>
  <c r="AW21" i="11" s="1"/>
  <c r="AX21" i="11" s="1"/>
  <c r="AY21" i="11" s="1"/>
  <c r="AZ21" i="11" s="1"/>
  <c r="BA21" i="11" s="1"/>
  <c r="BB21" i="11" s="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BN21" i="11" s="1"/>
  <c r="BO21" i="11" s="1"/>
  <c r="F33" i="1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S33" i="11" s="1"/>
  <c r="T33" i="11" s="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AM33" i="11" s="1"/>
  <c r="AN33" i="11" s="1"/>
  <c r="AO33" i="11" s="1"/>
  <c r="AP33" i="11" s="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BN33" i="11" s="1"/>
  <c r="BO33" i="11" s="1"/>
  <c r="F76" i="11"/>
  <c r="G76" i="11" s="1"/>
  <c r="H76" i="11" s="1"/>
  <c r="I76" i="11" s="1"/>
  <c r="J76" i="11" s="1"/>
  <c r="K76" i="11" s="1"/>
  <c r="L76" i="11" s="1"/>
  <c r="M76" i="11" s="1"/>
  <c r="N76" i="11" s="1"/>
  <c r="O76" i="11" s="1"/>
  <c r="P76" i="11" s="1"/>
  <c r="Q76" i="11" s="1"/>
  <c r="R76" i="11" s="1"/>
  <c r="S76" i="11" s="1"/>
  <c r="T76" i="11" s="1"/>
  <c r="U76" i="11" s="1"/>
  <c r="V76" i="11" s="1"/>
  <c r="W76" i="11" s="1"/>
  <c r="X76" i="11" s="1"/>
  <c r="Y76" i="11" s="1"/>
  <c r="Z76" i="11" s="1"/>
  <c r="AA76" i="11" s="1"/>
  <c r="AB76" i="11" s="1"/>
  <c r="AC76" i="11" s="1"/>
  <c r="AD76" i="11" s="1"/>
  <c r="AE76" i="11" s="1"/>
  <c r="AF76" i="11" s="1"/>
  <c r="AG76" i="11" s="1"/>
  <c r="AH76" i="11" s="1"/>
  <c r="AI76" i="11" s="1"/>
  <c r="AJ76" i="11" s="1"/>
  <c r="AK76" i="11" s="1"/>
  <c r="AL76" i="11" s="1"/>
  <c r="AM76" i="11" s="1"/>
  <c r="AN76" i="11" s="1"/>
  <c r="AO76" i="11" s="1"/>
  <c r="AP76" i="11" s="1"/>
  <c r="AQ76" i="11" s="1"/>
  <c r="AR76" i="11" s="1"/>
  <c r="AS76" i="11" s="1"/>
  <c r="AT76" i="11" s="1"/>
  <c r="AU76" i="11" s="1"/>
  <c r="AV76" i="11" s="1"/>
  <c r="AW76" i="11" s="1"/>
  <c r="AX76" i="11" s="1"/>
  <c r="AY76" i="11" s="1"/>
  <c r="AZ76" i="11" s="1"/>
  <c r="BA76" i="11" s="1"/>
  <c r="BB76" i="11" s="1"/>
  <c r="BC76" i="11" s="1"/>
  <c r="BD76" i="11" s="1"/>
  <c r="BE76" i="11" s="1"/>
  <c r="BF76" i="11" s="1"/>
  <c r="BG76" i="11" s="1"/>
  <c r="BH76" i="11" s="1"/>
  <c r="BI76" i="11" s="1"/>
  <c r="BJ76" i="11" s="1"/>
  <c r="BK76" i="11" s="1"/>
  <c r="BL76" i="11" s="1"/>
  <c r="BM76" i="11" s="1"/>
  <c r="BN76" i="11" s="1"/>
  <c r="BO76" i="11" s="1"/>
  <c r="F90" i="11"/>
  <c r="G90" i="11" s="1"/>
  <c r="H90" i="11" s="1"/>
  <c r="I90" i="11" s="1"/>
  <c r="J90" i="11" s="1"/>
  <c r="K90" i="11" s="1"/>
  <c r="L90" i="11" s="1"/>
  <c r="M90" i="11" s="1"/>
  <c r="N90" i="11" s="1"/>
  <c r="O90" i="11" s="1"/>
  <c r="P90" i="11" s="1"/>
  <c r="Q90" i="11" s="1"/>
  <c r="R90" i="11" s="1"/>
  <c r="S90" i="11" s="1"/>
  <c r="T90" i="11" s="1"/>
  <c r="U90" i="11" s="1"/>
  <c r="V90" i="11" s="1"/>
  <c r="W90" i="11" s="1"/>
  <c r="X90" i="11" s="1"/>
  <c r="Y90" i="11" s="1"/>
  <c r="Z90" i="11" s="1"/>
  <c r="AA90" i="11" s="1"/>
  <c r="AB90" i="11" s="1"/>
  <c r="AC90" i="11" s="1"/>
  <c r="AD90" i="11" s="1"/>
  <c r="AE90" i="11" s="1"/>
  <c r="AF90" i="11" s="1"/>
  <c r="AG90" i="11" s="1"/>
  <c r="AH90" i="11" s="1"/>
  <c r="AI90" i="11" s="1"/>
  <c r="AJ90" i="11" s="1"/>
  <c r="AK90" i="11" s="1"/>
  <c r="AL90" i="11" s="1"/>
  <c r="AM90" i="11" s="1"/>
  <c r="AN90" i="11" s="1"/>
  <c r="AO90" i="11" s="1"/>
  <c r="AP90" i="11" s="1"/>
  <c r="AQ90" i="11" s="1"/>
  <c r="AR90" i="11" s="1"/>
  <c r="AS90" i="11" s="1"/>
  <c r="AT90" i="11" s="1"/>
  <c r="AU90" i="11" s="1"/>
  <c r="AV90" i="11" s="1"/>
  <c r="AW90" i="11" s="1"/>
  <c r="AX90" i="11" s="1"/>
  <c r="AY90" i="11" s="1"/>
  <c r="AZ90" i="11" s="1"/>
  <c r="BA90" i="11" s="1"/>
  <c r="BB90" i="11" s="1"/>
  <c r="BC90" i="11" s="1"/>
  <c r="BD90" i="11" s="1"/>
  <c r="BE90" i="11" s="1"/>
  <c r="BF90" i="11" s="1"/>
  <c r="BG90" i="11" s="1"/>
  <c r="BH90" i="11" s="1"/>
  <c r="BI90" i="11" s="1"/>
  <c r="BJ90" i="11" s="1"/>
  <c r="BK90" i="11" s="1"/>
  <c r="BL90" i="11" s="1"/>
  <c r="BM90" i="11" s="1"/>
  <c r="BN90" i="11" s="1"/>
  <c r="BO90" i="11" s="1"/>
  <c r="F70" i="11"/>
  <c r="G70" i="11" s="1"/>
  <c r="H70" i="11" s="1"/>
  <c r="I70" i="11" s="1"/>
  <c r="J70" i="11" s="1"/>
  <c r="K70" i="11" s="1"/>
  <c r="L70" i="11" s="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0" i="11" s="1"/>
  <c r="AN70" i="11" s="1"/>
  <c r="AO70" i="11" s="1"/>
  <c r="AP70" i="11" s="1"/>
  <c r="AQ70" i="11" s="1"/>
  <c r="AR70" i="11" s="1"/>
  <c r="AS70" i="11" s="1"/>
  <c r="AT70" i="11" s="1"/>
  <c r="AU70" i="11" s="1"/>
  <c r="AV70" i="11" s="1"/>
  <c r="AW70" i="11" s="1"/>
  <c r="AX70" i="11" s="1"/>
  <c r="AY70" i="11" s="1"/>
  <c r="AZ70" i="11" s="1"/>
  <c r="BA70" i="11" s="1"/>
  <c r="BB70" i="11" s="1"/>
  <c r="BC70" i="11" s="1"/>
  <c r="BD70" i="11" s="1"/>
  <c r="BE70" i="11" s="1"/>
  <c r="BF70" i="11" s="1"/>
  <c r="BG70" i="11" s="1"/>
  <c r="BH70" i="11" s="1"/>
  <c r="BI70" i="11" s="1"/>
  <c r="BJ70" i="11" s="1"/>
  <c r="BK70" i="11" s="1"/>
  <c r="BL70" i="11" s="1"/>
  <c r="BM70" i="11" s="1"/>
  <c r="BN70" i="11" s="1"/>
  <c r="BO70" i="11" s="1"/>
  <c r="F80" i="11"/>
  <c r="G80" i="11" s="1"/>
  <c r="H80" i="11" s="1"/>
  <c r="I80" i="11" s="1"/>
  <c r="J80" i="11" s="1"/>
  <c r="K80" i="11" s="1"/>
  <c r="L80" i="11" s="1"/>
  <c r="M80" i="11" s="1"/>
  <c r="N80" i="11" s="1"/>
  <c r="O80" i="11" s="1"/>
  <c r="P80" i="11" s="1"/>
  <c r="Q80" i="11" s="1"/>
  <c r="R80" i="11" s="1"/>
  <c r="S80" i="11" s="1"/>
  <c r="T80" i="11" s="1"/>
  <c r="U80" i="11" s="1"/>
  <c r="V80" i="11" s="1"/>
  <c r="W80" i="11" s="1"/>
  <c r="X80" i="11" s="1"/>
  <c r="Y80" i="11" s="1"/>
  <c r="Z80" i="11" s="1"/>
  <c r="AA80" i="11" s="1"/>
  <c r="AB80" i="11" s="1"/>
  <c r="AC80" i="11" s="1"/>
  <c r="AD80" i="11" s="1"/>
  <c r="AE80" i="11" s="1"/>
  <c r="AF80" i="11" s="1"/>
  <c r="AG80" i="11" s="1"/>
  <c r="AH80" i="11" s="1"/>
  <c r="AI80" i="11" s="1"/>
  <c r="AJ80" i="11" s="1"/>
  <c r="AK80" i="11" s="1"/>
  <c r="AL80" i="11" s="1"/>
  <c r="AM80" i="11" s="1"/>
  <c r="AN80" i="11" s="1"/>
  <c r="AO80" i="11" s="1"/>
  <c r="AP80" i="11" s="1"/>
  <c r="AQ80" i="11" s="1"/>
  <c r="AR80" i="11" s="1"/>
  <c r="AS80" i="11" s="1"/>
  <c r="AT80" i="11" s="1"/>
  <c r="AU80" i="11" s="1"/>
  <c r="AV80" i="11" s="1"/>
  <c r="AW80" i="11" s="1"/>
  <c r="AX80" i="11" s="1"/>
  <c r="AY80" i="11" s="1"/>
  <c r="AZ80" i="11" s="1"/>
  <c r="BA80" i="11" s="1"/>
  <c r="BB80" i="11" s="1"/>
  <c r="BC80" i="11" s="1"/>
  <c r="BD80" i="11" s="1"/>
  <c r="BE80" i="11" s="1"/>
  <c r="BF80" i="11" s="1"/>
  <c r="BG80" i="11" s="1"/>
  <c r="BH80" i="11" s="1"/>
  <c r="BI80" i="11" s="1"/>
  <c r="BJ80" i="11" s="1"/>
  <c r="BK80" i="11" s="1"/>
  <c r="BL80" i="11" s="1"/>
  <c r="BM80" i="11" s="1"/>
  <c r="BN80" i="11" s="1"/>
  <c r="BO80" i="11" s="1"/>
  <c r="F88" i="11"/>
  <c r="G88" i="11" s="1"/>
  <c r="H88" i="11" s="1"/>
  <c r="I88" i="11" s="1"/>
  <c r="J88" i="11" s="1"/>
  <c r="K88" i="11" s="1"/>
  <c r="L88" i="11" s="1"/>
  <c r="M88" i="11" s="1"/>
  <c r="N88" i="11" s="1"/>
  <c r="O88" i="11" s="1"/>
  <c r="P88" i="11" s="1"/>
  <c r="Q88" i="11" s="1"/>
  <c r="R88" i="11" s="1"/>
  <c r="S88" i="11" s="1"/>
  <c r="T88" i="11" s="1"/>
  <c r="U88" i="11" s="1"/>
  <c r="V88" i="11" s="1"/>
  <c r="W88" i="11" s="1"/>
  <c r="X88" i="11" s="1"/>
  <c r="Y88" i="11" s="1"/>
  <c r="Z88" i="11" s="1"/>
  <c r="AA88" i="11" s="1"/>
  <c r="AB88" i="11" s="1"/>
  <c r="AC88" i="11" s="1"/>
  <c r="AD88" i="11" s="1"/>
  <c r="AE88" i="11" s="1"/>
  <c r="AF88" i="11" s="1"/>
  <c r="AG88" i="11" s="1"/>
  <c r="AH88" i="11" s="1"/>
  <c r="AI88" i="11" s="1"/>
  <c r="AJ88" i="11" s="1"/>
  <c r="AK88" i="11" s="1"/>
  <c r="AL88" i="11" s="1"/>
  <c r="AM88" i="11" s="1"/>
  <c r="AN88" i="11" s="1"/>
  <c r="AO88" i="11" s="1"/>
  <c r="AP88" i="11" s="1"/>
  <c r="AQ88" i="11" s="1"/>
  <c r="AR88" i="11" s="1"/>
  <c r="AS88" i="11" s="1"/>
  <c r="AT88" i="11" s="1"/>
  <c r="AU88" i="11" s="1"/>
  <c r="AV88" i="11" s="1"/>
  <c r="AW88" i="11" s="1"/>
  <c r="AX88" i="11" s="1"/>
  <c r="AY88" i="11" s="1"/>
  <c r="AZ88" i="11" s="1"/>
  <c r="BA88" i="11" s="1"/>
  <c r="BB88" i="11" s="1"/>
  <c r="BC88" i="11" s="1"/>
  <c r="BD88" i="11" s="1"/>
  <c r="BE88" i="11" s="1"/>
  <c r="BF88" i="11" s="1"/>
  <c r="BG88" i="11" s="1"/>
  <c r="BH88" i="11" s="1"/>
  <c r="BI88" i="11" s="1"/>
  <c r="BJ88" i="11" s="1"/>
  <c r="BK88" i="11" s="1"/>
  <c r="BL88" i="11" s="1"/>
  <c r="BM88" i="11" s="1"/>
  <c r="BN88" i="11" s="1"/>
  <c r="BO88" i="11" s="1"/>
  <c r="F43" i="1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S43" i="11" s="1"/>
  <c r="T43" i="11" s="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BN43" i="11" s="1"/>
  <c r="BO43" i="11" s="1"/>
  <c r="G20" i="4"/>
  <c r="H20" i="4" s="1"/>
  <c r="F21" i="4"/>
  <c r="G21" i="4" s="1"/>
  <c r="D22" i="4"/>
  <c r="B9" i="8" l="1"/>
  <c r="C9" i="8"/>
  <c r="BO2" i="11"/>
  <c r="BO103" i="11" s="1"/>
  <c r="BN103" i="11"/>
  <c r="H21" i="4"/>
  <c r="F22" i="4"/>
  <c r="D23" i="4"/>
  <c r="G22" i="4"/>
  <c r="H22" i="4" l="1"/>
  <c r="D24" i="4"/>
  <c r="F23" i="4"/>
  <c r="D25" i="4" l="1"/>
  <c r="F24" i="4"/>
  <c r="G23" i="4"/>
  <c r="H23" i="4" s="1"/>
  <c r="D26" i="4" l="1"/>
  <c r="F25" i="4"/>
  <c r="G25" i="4" s="1"/>
  <c r="G24" i="4"/>
  <c r="H24" i="4" s="1"/>
  <c r="H25" i="4" l="1"/>
  <c r="F26" i="4"/>
  <c r="D27" i="4"/>
  <c r="F27" i="4" l="1"/>
  <c r="D28" i="4"/>
  <c r="G26" i="4"/>
  <c r="H26" i="4" s="1"/>
  <c r="D29" i="4" l="1"/>
  <c r="F28" i="4"/>
  <c r="G27" i="4"/>
  <c r="H27" i="4" s="1"/>
  <c r="G28" i="4" l="1"/>
  <c r="H28" i="4" s="1"/>
  <c r="F29" i="4"/>
  <c r="D30" i="4"/>
  <c r="F30" i="4" l="1"/>
  <c r="D31" i="4"/>
  <c r="G29" i="4"/>
  <c r="H29" i="4" s="1"/>
  <c r="D32" i="4" l="1"/>
  <c r="F31" i="4"/>
  <c r="G30" i="4"/>
  <c r="H30" i="4" s="1"/>
  <c r="D33" i="4" l="1"/>
  <c r="F32" i="4"/>
  <c r="G31" i="4"/>
  <c r="H31" i="4" s="1"/>
  <c r="G32" i="4" l="1"/>
  <c r="H32" i="4" s="1"/>
  <c r="D34" i="4"/>
  <c r="F33" i="4"/>
  <c r="G33" i="4" l="1"/>
  <c r="H33" i="4" s="1"/>
  <c r="F34" i="4"/>
  <c r="D35" i="4"/>
  <c r="D36" i="4" l="1"/>
  <c r="F35" i="4"/>
  <c r="G34" i="4"/>
  <c r="H34" i="4" s="1"/>
  <c r="G35" i="4" l="1"/>
  <c r="H35" i="4" s="1"/>
  <c r="D37" i="4"/>
  <c r="F36" i="4"/>
  <c r="G36" i="4" l="1"/>
  <c r="H36" i="4" s="1"/>
  <c r="F37" i="4"/>
  <c r="D38" i="4"/>
  <c r="F38" i="4" l="1"/>
  <c r="D39" i="4"/>
  <c r="G37" i="4"/>
  <c r="H37" i="4" s="1"/>
  <c r="D40" i="4" l="1"/>
  <c r="F39" i="4"/>
  <c r="G38" i="4"/>
  <c r="H38" i="4" s="1"/>
  <c r="G39" i="4" l="1"/>
  <c r="H39" i="4" s="1"/>
  <c r="D41" i="4"/>
  <c r="F40" i="4"/>
  <c r="F41" i="4" l="1"/>
  <c r="D42" i="4"/>
  <c r="G40" i="4"/>
  <c r="H40" i="4" s="1"/>
  <c r="F42" i="4" l="1"/>
  <c r="D43" i="4"/>
  <c r="G41" i="4"/>
  <c r="H41" i="4" s="1"/>
  <c r="D44" i="4" l="1"/>
  <c r="F43" i="4"/>
  <c r="G42" i="4"/>
  <c r="H42" i="4" s="1"/>
  <c r="G43" i="4" l="1"/>
  <c r="H43" i="4" s="1"/>
  <c r="D45" i="4"/>
  <c r="F44" i="4"/>
  <c r="G44" i="4" l="1"/>
  <c r="H44" i="4" s="1"/>
  <c r="F45" i="4"/>
  <c r="D46" i="4"/>
  <c r="G45" i="4" l="1"/>
  <c r="H45" i="4" s="1"/>
  <c r="F46" i="4"/>
  <c r="D47" i="4"/>
  <c r="D48" i="4" l="1"/>
  <c r="F47" i="4"/>
  <c r="G46" i="4"/>
  <c r="H46" i="4" s="1"/>
  <c r="G47" i="4" l="1"/>
  <c r="H47" i="4" s="1"/>
  <c r="D49" i="4"/>
  <c r="F48" i="4"/>
  <c r="F49" i="4" l="1"/>
  <c r="D50" i="4"/>
  <c r="G48" i="4"/>
  <c r="H48" i="4" s="1"/>
  <c r="F50" i="4" l="1"/>
  <c r="D51" i="4"/>
  <c r="G49" i="4"/>
  <c r="H49" i="4" s="1"/>
  <c r="F51" i="4" l="1"/>
  <c r="D52" i="4"/>
  <c r="G50" i="4"/>
  <c r="H50" i="4" s="1"/>
  <c r="D53" i="4" l="1"/>
  <c r="F52" i="4"/>
  <c r="G51" i="4"/>
  <c r="H51" i="4" s="1"/>
  <c r="G52" i="4" l="1"/>
  <c r="H52" i="4" s="1"/>
  <c r="F53" i="4"/>
  <c r="D54" i="4"/>
  <c r="F54" i="4" l="1"/>
  <c r="D55" i="4"/>
  <c r="G53" i="4"/>
  <c r="H53" i="4" s="1"/>
  <c r="D56" i="4" l="1"/>
  <c r="F55" i="4"/>
  <c r="G54" i="4"/>
  <c r="H54" i="4" s="1"/>
  <c r="G55" i="4" l="1"/>
  <c r="H55" i="4" s="1"/>
  <c r="D57" i="4"/>
  <c r="F56" i="4"/>
  <c r="G56" i="4" l="1"/>
  <c r="H56" i="4" s="1"/>
  <c r="F57" i="4"/>
  <c r="D58" i="4"/>
  <c r="F58" i="4" l="1"/>
  <c r="D59" i="4"/>
  <c r="G57" i="4"/>
  <c r="H57" i="4" s="1"/>
  <c r="F59" i="4" l="1"/>
  <c r="D60" i="4"/>
  <c r="G58" i="4"/>
  <c r="H58" i="4" s="1"/>
  <c r="D61" i="4" l="1"/>
  <c r="F60" i="4"/>
  <c r="G59" i="4"/>
  <c r="H59" i="4" s="1"/>
  <c r="G60" i="4" l="1"/>
  <c r="H60" i="4" s="1"/>
  <c r="F61" i="4"/>
  <c r="D62" i="4"/>
  <c r="F62" i="4" l="1"/>
  <c r="D63" i="4"/>
  <c r="G61" i="4"/>
  <c r="H61" i="4" s="1"/>
  <c r="D64" i="4" l="1"/>
  <c r="F63" i="4"/>
  <c r="G62" i="4"/>
  <c r="H62" i="4" s="1"/>
  <c r="G63" i="4" l="1"/>
  <c r="H63" i="4" s="1"/>
  <c r="D65" i="4"/>
  <c r="F64" i="4"/>
  <c r="G64" i="4" l="1"/>
  <c r="H64" i="4" s="1"/>
  <c r="F65" i="4"/>
  <c r="D66" i="4"/>
  <c r="F66" i="4" l="1"/>
  <c r="D67" i="4"/>
  <c r="G65" i="4"/>
  <c r="H65" i="4" s="1"/>
  <c r="F67" i="4" l="1"/>
  <c r="D68" i="4"/>
  <c r="G66" i="4"/>
  <c r="H66" i="4" s="1"/>
  <c r="D69" i="4" l="1"/>
  <c r="F68" i="4"/>
  <c r="G67" i="4"/>
  <c r="H67" i="4" s="1"/>
  <c r="G68" i="4" l="1"/>
  <c r="H68" i="4" s="1"/>
  <c r="F69" i="4"/>
  <c r="D70" i="4"/>
  <c r="G69" i="4" l="1"/>
  <c r="H69" i="4" s="1"/>
  <c r="F70" i="4"/>
  <c r="D71" i="4"/>
  <c r="D72" i="4" l="1"/>
  <c r="F71" i="4"/>
  <c r="G70" i="4"/>
  <c r="H70" i="4" s="1"/>
  <c r="G71" i="4" l="1"/>
  <c r="H71" i="4" s="1"/>
  <c r="D73" i="4"/>
  <c r="F72" i="4"/>
  <c r="G72" i="4" l="1"/>
  <c r="H72" i="4" s="1"/>
  <c r="F73" i="4"/>
  <c r="D74" i="4"/>
  <c r="F74" i="4" l="1"/>
  <c r="D75" i="4"/>
  <c r="G73" i="4"/>
  <c r="H73" i="4" s="1"/>
  <c r="F75" i="4" l="1"/>
  <c r="D76" i="4"/>
  <c r="G74" i="4"/>
  <c r="H74" i="4" s="1"/>
  <c r="D77" i="4" l="1"/>
  <c r="F76" i="4"/>
  <c r="G75" i="4"/>
  <c r="H75" i="4" s="1"/>
  <c r="G76" i="4" l="1"/>
  <c r="H76" i="4" s="1"/>
  <c r="F77" i="4"/>
  <c r="D78" i="4"/>
  <c r="G77" i="4" l="1"/>
  <c r="H77" i="4" s="1"/>
  <c r="F78" i="4"/>
  <c r="D79" i="4"/>
  <c r="D80" i="4" l="1"/>
  <c r="F79" i="4"/>
  <c r="G78" i="4"/>
  <c r="H78" i="4" s="1"/>
  <c r="G79" i="4" l="1"/>
  <c r="H79" i="4" s="1"/>
  <c r="D81" i="4"/>
  <c r="F80" i="4"/>
  <c r="D82" i="4" l="1"/>
  <c r="F81" i="4"/>
  <c r="G80" i="4"/>
  <c r="H80" i="4" s="1"/>
  <c r="G81" i="4" l="1"/>
  <c r="H81" i="4" s="1"/>
  <c r="F82" i="4"/>
  <c r="D83" i="4"/>
  <c r="D84" i="4" l="1"/>
  <c r="F83" i="4"/>
  <c r="G82" i="4"/>
  <c r="H82" i="4" s="1"/>
  <c r="G83" i="4" l="1"/>
  <c r="H83" i="4" s="1"/>
  <c r="D85" i="4"/>
  <c r="F84" i="4"/>
  <c r="G84" i="4" l="1"/>
  <c r="H84" i="4" s="1"/>
  <c r="F85" i="4"/>
  <c r="D86" i="4"/>
  <c r="F86" i="4" l="1"/>
  <c r="D87" i="4"/>
  <c r="G85" i="4"/>
  <c r="H85" i="4" s="1"/>
  <c r="D88" i="4" l="1"/>
  <c r="F87" i="4"/>
  <c r="G86" i="4"/>
  <c r="H86" i="4" s="1"/>
  <c r="G87" i="4" l="1"/>
  <c r="H87" i="4" s="1"/>
  <c r="D89" i="4"/>
  <c r="F88" i="4"/>
  <c r="G88" i="4" l="1"/>
  <c r="H88" i="4" s="1"/>
  <c r="D90" i="4"/>
  <c r="F89" i="4"/>
  <c r="F90" i="4" l="1"/>
  <c r="D91" i="4"/>
  <c r="G89" i="4"/>
  <c r="H89" i="4" s="1"/>
  <c r="D92" i="4" l="1"/>
  <c r="F91" i="4"/>
  <c r="G90" i="4"/>
  <c r="H90" i="4" s="1"/>
  <c r="G91" i="4" l="1"/>
  <c r="H91" i="4" s="1"/>
  <c r="D93" i="4"/>
  <c r="F92" i="4"/>
  <c r="F93" i="4" l="1"/>
  <c r="D94" i="4"/>
  <c r="G92" i="4"/>
  <c r="H92" i="4" s="1"/>
  <c r="F94" i="4" l="1"/>
  <c r="D95" i="4"/>
  <c r="G93" i="4"/>
  <c r="H93" i="4" s="1"/>
  <c r="D96" i="4" l="1"/>
  <c r="F95" i="4"/>
  <c r="G94" i="4"/>
  <c r="H94" i="4" s="1"/>
  <c r="G95" i="4" l="1"/>
  <c r="H95" i="4" s="1"/>
  <c r="D97" i="4"/>
  <c r="F96" i="4"/>
  <c r="G96" i="4" l="1"/>
  <c r="H96" i="4" s="1"/>
  <c r="D98" i="4"/>
  <c r="F97" i="4"/>
  <c r="G97" i="4" l="1"/>
  <c r="H97" i="4" s="1"/>
  <c r="F98" i="4"/>
  <c r="D99" i="4"/>
  <c r="D100" i="4" l="1"/>
  <c r="F99" i="4"/>
  <c r="G98" i="4"/>
  <c r="H98" i="4" s="1"/>
  <c r="G99" i="4" l="1"/>
  <c r="H99" i="4" s="1"/>
  <c r="D101" i="4"/>
  <c r="F100" i="4"/>
  <c r="G100" i="4" l="1"/>
  <c r="H100" i="4" s="1"/>
  <c r="F101" i="4"/>
  <c r="D102" i="4"/>
  <c r="G101" i="4" l="1"/>
  <c r="H101" i="4" s="1"/>
  <c r="F102" i="4"/>
  <c r="D103" i="4"/>
  <c r="G102" i="4" l="1"/>
  <c r="H102" i="4" s="1"/>
  <c r="D104" i="4"/>
  <c r="F103" i="4"/>
  <c r="D105" i="4" l="1"/>
  <c r="F104" i="4"/>
  <c r="G103" i="4"/>
  <c r="H103" i="4" s="1"/>
  <c r="G104" i="4" l="1"/>
  <c r="H104" i="4" s="1"/>
  <c r="F105" i="4"/>
  <c r="D106" i="4"/>
  <c r="F106" i="4" l="1"/>
  <c r="D107" i="4"/>
  <c r="G105" i="4"/>
  <c r="H105" i="4" s="1"/>
  <c r="F107" i="4" l="1"/>
  <c r="D108" i="4"/>
  <c r="G106" i="4"/>
  <c r="H106" i="4" s="1"/>
  <c r="D109" i="4" l="1"/>
  <c r="F108" i="4"/>
  <c r="G107" i="4"/>
  <c r="H107" i="4" s="1"/>
  <c r="G108" i="4" l="1"/>
  <c r="H108" i="4" s="1"/>
  <c r="F109" i="4"/>
  <c r="D110" i="4"/>
  <c r="F110" i="4" l="1"/>
  <c r="D111" i="4"/>
  <c r="G109" i="4"/>
  <c r="H109" i="4" s="1"/>
  <c r="D112" i="4" l="1"/>
  <c r="F111" i="4"/>
  <c r="G110" i="4"/>
  <c r="H110" i="4" s="1"/>
  <c r="G111" i="4" l="1"/>
  <c r="H111" i="4" s="1"/>
  <c r="D113" i="4"/>
  <c r="F112" i="4"/>
  <c r="G112" i="4" l="1"/>
  <c r="H112" i="4" s="1"/>
  <c r="F113" i="4"/>
  <c r="D114" i="4"/>
  <c r="F114" i="4" l="1"/>
  <c r="D115" i="4"/>
  <c r="G113" i="4"/>
  <c r="H113" i="4" s="1"/>
  <c r="F115" i="4" l="1"/>
  <c r="D116" i="4"/>
  <c r="G114" i="4"/>
  <c r="H114" i="4" s="1"/>
  <c r="D117" i="4" l="1"/>
  <c r="F116" i="4"/>
  <c r="G115" i="4"/>
  <c r="H115" i="4" s="1"/>
  <c r="G116" i="4" l="1"/>
  <c r="H116" i="4" s="1"/>
  <c r="F117" i="4"/>
  <c r="D118" i="4"/>
  <c r="F118" i="4" l="1"/>
  <c r="D119" i="4"/>
  <c r="G117" i="4"/>
  <c r="H117" i="4" s="1"/>
  <c r="D120" i="4" l="1"/>
  <c r="F119" i="4"/>
  <c r="G118" i="4"/>
  <c r="H118" i="4" s="1"/>
  <c r="G119" i="4" l="1"/>
  <c r="H119" i="4" s="1"/>
  <c r="D121" i="4"/>
  <c r="F120" i="4"/>
  <c r="G120" i="4" l="1"/>
  <c r="H120" i="4" s="1"/>
  <c r="F121" i="4"/>
  <c r="D122" i="4"/>
  <c r="G121" i="4" l="1"/>
  <c r="H121" i="4" s="1"/>
  <c r="F122" i="4"/>
  <c r="D123" i="4"/>
  <c r="F123" i="4" l="1"/>
  <c r="D124" i="4"/>
  <c r="G122" i="4"/>
  <c r="H122" i="4" s="1"/>
  <c r="D125" i="4" l="1"/>
  <c r="F124" i="4"/>
  <c r="G123" i="4"/>
  <c r="H123" i="4" s="1"/>
  <c r="G124" i="4" l="1"/>
  <c r="H124" i="4" s="1"/>
  <c r="F125" i="4"/>
  <c r="D126" i="4"/>
  <c r="F126" i="4" l="1"/>
  <c r="D127" i="4"/>
  <c r="G125" i="4"/>
  <c r="H125" i="4" s="1"/>
  <c r="D128" i="4" l="1"/>
  <c r="F127" i="4"/>
  <c r="G126" i="4"/>
  <c r="H126" i="4" s="1"/>
  <c r="G127" i="4" l="1"/>
  <c r="H127" i="4" s="1"/>
  <c r="D129" i="4"/>
  <c r="F128" i="4"/>
  <c r="F129" i="4" l="1"/>
  <c r="D130" i="4"/>
  <c r="G128" i="4"/>
  <c r="H128" i="4" s="1"/>
  <c r="F130" i="4" l="1"/>
  <c r="D131" i="4"/>
  <c r="G129" i="4"/>
  <c r="H129" i="4" s="1"/>
  <c r="F131" i="4" l="1"/>
  <c r="D132" i="4"/>
  <c r="G130" i="4"/>
  <c r="H130" i="4" s="1"/>
  <c r="D133" i="4" l="1"/>
  <c r="F132" i="4"/>
  <c r="G131" i="4"/>
  <c r="H131" i="4" s="1"/>
  <c r="G132" i="4" l="1"/>
  <c r="H132" i="4" s="1"/>
  <c r="F133" i="4"/>
  <c r="D134" i="4"/>
  <c r="F134" i="4" l="1"/>
  <c r="D135" i="4"/>
  <c r="G133" i="4"/>
  <c r="H133" i="4" s="1"/>
  <c r="D136" i="4" l="1"/>
  <c r="F135" i="4"/>
  <c r="G134" i="4"/>
  <c r="H134" i="4" s="1"/>
  <c r="G135" i="4" l="1"/>
  <c r="H135" i="4" s="1"/>
  <c r="D137" i="4"/>
  <c r="F136" i="4"/>
  <c r="D138" i="4" l="1"/>
  <c r="F137" i="4"/>
  <c r="G136" i="4"/>
  <c r="H136" i="4" s="1"/>
  <c r="G137" i="4" l="1"/>
  <c r="H137" i="4" s="1"/>
  <c r="F138" i="4"/>
  <c r="D139" i="4"/>
  <c r="F139" i="4" l="1"/>
  <c r="D140" i="4"/>
  <c r="G138" i="4"/>
  <c r="H138" i="4" s="1"/>
  <c r="D141" i="4" l="1"/>
  <c r="F140" i="4"/>
  <c r="G139" i="4"/>
  <c r="H139" i="4" s="1"/>
  <c r="G140" i="4" l="1"/>
  <c r="H140" i="4" s="1"/>
  <c r="F141" i="4"/>
  <c r="D142" i="4"/>
  <c r="F142" i="4" l="1"/>
  <c r="D143" i="4"/>
  <c r="G141" i="4"/>
  <c r="H141" i="4" s="1"/>
  <c r="D144" i="4" l="1"/>
  <c r="F143" i="4"/>
  <c r="G142" i="4"/>
  <c r="H142" i="4" s="1"/>
  <c r="G143" i="4" l="1"/>
  <c r="H143" i="4" s="1"/>
  <c r="D145" i="4"/>
  <c r="F144" i="4"/>
  <c r="G144" i="4" l="1"/>
  <c r="H144" i="4" s="1"/>
  <c r="D146" i="4"/>
  <c r="F145" i="4"/>
  <c r="F146" i="4" l="1"/>
  <c r="D147" i="4"/>
  <c r="G145" i="4"/>
  <c r="H145" i="4" s="1"/>
  <c r="D148" i="4" l="1"/>
  <c r="F147" i="4"/>
  <c r="G146" i="4"/>
  <c r="H146" i="4" s="1"/>
  <c r="G147" i="4" l="1"/>
  <c r="H147" i="4" s="1"/>
  <c r="D149" i="4"/>
  <c r="F148" i="4"/>
  <c r="G148" i="4" l="1"/>
  <c r="H148" i="4" s="1"/>
  <c r="F149" i="4"/>
  <c r="D150" i="4"/>
  <c r="F150" i="4" l="1"/>
  <c r="D151" i="4"/>
  <c r="G149" i="4"/>
  <c r="H149" i="4" s="1"/>
  <c r="D152" i="4" l="1"/>
  <c r="F151" i="4"/>
  <c r="G150" i="4"/>
  <c r="H150" i="4" s="1"/>
  <c r="G151" i="4" l="1"/>
  <c r="H151" i="4" s="1"/>
  <c r="D153" i="4"/>
  <c r="F152" i="4"/>
  <c r="G152" i="4" l="1"/>
  <c r="H152" i="4" s="1"/>
  <c r="D154" i="4"/>
  <c r="F153" i="4"/>
  <c r="G153" i="4" l="1"/>
  <c r="H153" i="4" s="1"/>
  <c r="F154" i="4"/>
  <c r="D155" i="4"/>
  <c r="G154" i="4" l="1"/>
  <c r="H154" i="4" s="1"/>
  <c r="D156" i="4"/>
  <c r="F155" i="4"/>
  <c r="G155" i="4" l="1"/>
  <c r="H155" i="4" s="1"/>
  <c r="D157" i="4"/>
  <c r="F156" i="4"/>
  <c r="F157" i="4" l="1"/>
  <c r="D158" i="4"/>
  <c r="G156" i="4"/>
  <c r="H156" i="4" s="1"/>
  <c r="F158" i="4" l="1"/>
  <c r="D159" i="4"/>
  <c r="G157" i="4"/>
  <c r="H157" i="4" s="1"/>
  <c r="D160" i="4" l="1"/>
  <c r="F159" i="4"/>
  <c r="G158" i="4"/>
  <c r="H158" i="4" s="1"/>
  <c r="G159" i="4" l="1"/>
  <c r="H159" i="4" s="1"/>
  <c r="D161" i="4"/>
  <c r="F160" i="4"/>
  <c r="G160" i="4" l="1"/>
  <c r="H160" i="4" s="1"/>
  <c r="F161" i="4"/>
  <c r="D162" i="4"/>
  <c r="F162" i="4" l="1"/>
  <c r="D163" i="4"/>
  <c r="G161" i="4"/>
  <c r="H161" i="4" s="1"/>
  <c r="F163" i="4" l="1"/>
  <c r="D164" i="4"/>
  <c r="G162" i="4"/>
  <c r="H162" i="4" s="1"/>
  <c r="D165" i="4" l="1"/>
  <c r="F164" i="4"/>
  <c r="G163" i="4"/>
  <c r="H163" i="4" s="1"/>
  <c r="G164" i="4" l="1"/>
  <c r="H164" i="4" s="1"/>
  <c r="F165" i="4"/>
  <c r="D166" i="4"/>
  <c r="F166" i="4" l="1"/>
  <c r="D167" i="4"/>
  <c r="G165" i="4"/>
  <c r="H165" i="4" s="1"/>
  <c r="D168" i="4" l="1"/>
  <c r="F167" i="4"/>
  <c r="G166" i="4"/>
  <c r="H166" i="4" s="1"/>
  <c r="G167" i="4" l="1"/>
  <c r="H167" i="4" s="1"/>
  <c r="D169" i="4"/>
  <c r="F168" i="4"/>
  <c r="D170" i="4" l="1"/>
  <c r="F169" i="4"/>
  <c r="G168" i="4"/>
  <c r="H168" i="4" s="1"/>
  <c r="G169" i="4" l="1"/>
  <c r="H169" i="4" s="1"/>
  <c r="F170" i="4"/>
  <c r="D171" i="4"/>
  <c r="F171" i="4" l="1"/>
  <c r="D172" i="4"/>
  <c r="G170" i="4"/>
  <c r="H170" i="4" s="1"/>
  <c r="D173" i="4" l="1"/>
  <c r="F172" i="4"/>
  <c r="G171" i="4"/>
  <c r="H171" i="4" s="1"/>
  <c r="G172" i="4" l="1"/>
  <c r="H172" i="4" s="1"/>
  <c r="F173" i="4"/>
  <c r="D174" i="4"/>
  <c r="F174" i="4" l="1"/>
  <c r="D175" i="4"/>
  <c r="G173" i="4"/>
  <c r="H173" i="4" s="1"/>
  <c r="D176" i="4" l="1"/>
  <c r="F175" i="4"/>
  <c r="G174" i="4"/>
  <c r="H174" i="4" s="1"/>
  <c r="G175" i="4" l="1"/>
  <c r="H175" i="4" s="1"/>
  <c r="D177" i="4"/>
  <c r="F176" i="4"/>
  <c r="D178" i="4" l="1"/>
  <c r="F177" i="4"/>
  <c r="G176" i="4"/>
  <c r="H176" i="4" s="1"/>
  <c r="G177" i="4" l="1"/>
  <c r="H177" i="4" s="1"/>
  <c r="F178" i="4"/>
  <c r="D179" i="4"/>
  <c r="G178" i="4" l="1"/>
  <c r="H178" i="4" s="1"/>
  <c r="D180" i="4"/>
  <c r="F179" i="4"/>
  <c r="D181" i="4" l="1"/>
  <c r="F180" i="4"/>
  <c r="G179" i="4"/>
  <c r="H179" i="4" s="1"/>
  <c r="G180" i="4" l="1"/>
  <c r="H180" i="4" s="1"/>
  <c r="F181" i="4"/>
  <c r="D182" i="4"/>
  <c r="F182" i="4" l="1"/>
  <c r="D183" i="4"/>
  <c r="G181" i="4"/>
  <c r="H181" i="4" s="1"/>
  <c r="D184" i="4" l="1"/>
  <c r="F183" i="4"/>
  <c r="G182" i="4"/>
  <c r="H182" i="4" s="1"/>
  <c r="G183" i="4" l="1"/>
  <c r="H183" i="4" s="1"/>
  <c r="D185" i="4"/>
  <c r="F184" i="4"/>
  <c r="G184" i="4" l="1"/>
  <c r="H184" i="4" s="1"/>
  <c r="F185" i="4"/>
  <c r="D186" i="4"/>
  <c r="G185" i="4" l="1"/>
  <c r="H185" i="4" s="1"/>
  <c r="F186" i="4"/>
  <c r="D187" i="4"/>
  <c r="G186" i="4" l="1"/>
  <c r="H186" i="4" s="1"/>
  <c r="D188" i="4"/>
  <c r="F187" i="4"/>
  <c r="D189" i="4" l="1"/>
  <c r="F188" i="4"/>
  <c r="G187" i="4"/>
  <c r="H187" i="4" s="1"/>
  <c r="G188" i="4" l="1"/>
  <c r="H188" i="4" s="1"/>
  <c r="F189" i="4"/>
  <c r="D190" i="4"/>
  <c r="F190" i="4" l="1"/>
  <c r="D191" i="4"/>
  <c r="G189" i="4"/>
  <c r="H189" i="4" s="1"/>
  <c r="D192" i="4" l="1"/>
  <c r="F191" i="4"/>
  <c r="G190" i="4"/>
  <c r="H190" i="4" s="1"/>
  <c r="G191" i="4" l="1"/>
  <c r="H191" i="4" s="1"/>
  <c r="F192" i="4"/>
  <c r="G192" i="4" l="1"/>
  <c r="H19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tc={F7FAB356-B400-4922-8779-F5D8670915BA}</author>
  </authors>
  <commentList>
    <comment ref="M13" authorId="0" shapeId="0" xr:uid="{F7FAB356-B400-4922-8779-F5D8670915BA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stock price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<sst xmlns="http://schemas.openxmlformats.org/spreadsheetml/2006/main" count="84" uniqueCount="75">
  <si>
    <t>Date</t>
  </si>
  <si>
    <t xml:space="preserve">PM </t>
  </si>
  <si>
    <t>log return</t>
  </si>
  <si>
    <t>return</t>
  </si>
  <si>
    <t xml:space="preserve">Daily </t>
  </si>
  <si>
    <t xml:space="preserve">Annualised </t>
  </si>
  <si>
    <t>Volatility</t>
  </si>
  <si>
    <t>SP500</t>
  </si>
  <si>
    <t>Log returns SP500</t>
  </si>
  <si>
    <t>Risk-Free rate</t>
  </si>
  <si>
    <t>Excess Return SP500</t>
  </si>
  <si>
    <t>Beta</t>
  </si>
  <si>
    <t>Regression</t>
  </si>
  <si>
    <t>z value</t>
  </si>
  <si>
    <t>Standard Deviation</t>
  </si>
  <si>
    <t>1 day</t>
  </si>
  <si>
    <t xml:space="preserve">Holding Period </t>
  </si>
  <si>
    <t>Confidence level</t>
  </si>
  <si>
    <t>Histogram</t>
  </si>
  <si>
    <t>Signal Line</t>
  </si>
  <si>
    <t>MACD Line</t>
  </si>
  <si>
    <t>26-Day EMA</t>
  </si>
  <si>
    <t>12-Day EMA</t>
  </si>
  <si>
    <t>9-Day EMA</t>
  </si>
  <si>
    <t>Weight</t>
  </si>
  <si>
    <t>n</t>
  </si>
  <si>
    <t>pm</t>
  </si>
  <si>
    <t>Change</t>
    <phoneticPr fontId="18" type="noConversion"/>
  </si>
  <si>
    <t>Gain</t>
    <phoneticPr fontId="18" type="noConversion"/>
  </si>
  <si>
    <t>Loss</t>
    <phoneticPr fontId="18" type="noConversion"/>
  </si>
  <si>
    <t>Avg Gain</t>
    <phoneticPr fontId="18" type="noConversion"/>
  </si>
  <si>
    <t>Avg Loss</t>
    <phoneticPr fontId="18" type="noConversion"/>
  </si>
  <si>
    <t>RS</t>
    <phoneticPr fontId="18" type="noConversion"/>
  </si>
  <si>
    <t>14-Day RSI</t>
    <phoneticPr fontId="18" type="noConversion"/>
  </si>
  <si>
    <t>20 Day MA</t>
    <phoneticPr fontId="18" type="noConversion"/>
  </si>
  <si>
    <t>STD DEV</t>
    <phoneticPr fontId="18" type="noConversion"/>
  </si>
  <si>
    <t>Upper Band</t>
    <phoneticPr fontId="18" type="noConversion"/>
  </si>
  <si>
    <t>Lower Band</t>
    <phoneticPr fontId="18" type="noConversion"/>
  </si>
  <si>
    <t>%K Line</t>
  </si>
  <si>
    <t>%D Line</t>
    <phoneticPr fontId="18" type="noConversion"/>
  </si>
  <si>
    <t>Stock Price</t>
    <phoneticPr fontId="2" type="noConversion"/>
  </si>
  <si>
    <t>d1</t>
    <phoneticPr fontId="2" type="noConversion"/>
  </si>
  <si>
    <t>Strike Price</t>
  </si>
  <si>
    <t>d2</t>
    <phoneticPr fontId="2" type="noConversion"/>
  </si>
  <si>
    <t>Risk-free rate</t>
  </si>
  <si>
    <t>Time</t>
    <phoneticPr fontId="2" type="noConversion"/>
  </si>
  <si>
    <t>Call/Put</t>
    <phoneticPr fontId="2" type="noConversion"/>
  </si>
  <si>
    <t>Option Price</t>
    <phoneticPr fontId="2" type="noConversion"/>
  </si>
  <si>
    <t>Parameter</t>
  </si>
  <si>
    <t>Value</t>
  </si>
  <si>
    <t>Option Type</t>
  </si>
  <si>
    <t>European Call Option</t>
  </si>
  <si>
    <t>Time to Maturity (T)</t>
  </si>
  <si>
    <t>0.25 years (3 months)</t>
  </si>
  <si>
    <t>Risk-Free Interest Rate (r)</t>
  </si>
  <si>
    <t>Annualised Volatility (σ)</t>
  </si>
  <si>
    <t>Asset</t>
  </si>
  <si>
    <t>Time</t>
  </si>
  <si>
    <t>Drift</t>
  </si>
  <si>
    <t>Price</t>
  </si>
  <si>
    <t>Timestep</t>
  </si>
  <si>
    <t>Strike</t>
    <phoneticPr fontId="1" type="noConversion"/>
  </si>
  <si>
    <t>Call Price</t>
  </si>
  <si>
    <t>Expire</t>
  </si>
  <si>
    <t>risk free rate</t>
  </si>
  <si>
    <t>Payoff-Call</t>
  </si>
  <si>
    <t>Discounted Payoff</t>
  </si>
  <si>
    <t>Apple</t>
  </si>
  <si>
    <t>AAPL</t>
  </si>
  <si>
    <t>Excess Return AAPL</t>
  </si>
  <si>
    <t>Log returns AAPL</t>
  </si>
  <si>
    <t xml:space="preserve">AAPL </t>
  </si>
  <si>
    <t>Strike Price (K)($)</t>
  </si>
  <si>
    <t>Underlying Stock Price (S)($)</t>
  </si>
  <si>
    <t>Portfolio Value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</si>
</sst>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6" formatCode="_(* #,##0.00_);_(* \(#,##0.00\);_(* &quot;-&quot;??_);_(@_)"/>
    <numFmt numFmtId="167" formatCode="0.0000"/>
    <numFmt numFmtId="168" formatCode="0.00_);[Red]\(0.00\)"/>
    <numFmt numFmtId="169" formatCode="0_);[Red]\(0\)"/>
    <numFmt numFmtId="172" formatCode="0.00000%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b/>
      <sz val="11"/>
      <name val="Aptos Narrow"/>
      <family val="3"/>
      <charset val="134"/>
      <scheme val="minor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43" applyFont="1" applyAlignment="1">
      <alignment horizontal="center"/>
    </xf>
    <xf numFmtId="166" fontId="0" fillId="0" borderId="0" xfId="43" applyFont="1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43" applyNumberFormat="1" applyFont="1" applyAlignment="1">
      <alignment horizontal="center"/>
    </xf>
    <xf numFmtId="0" fontId="19" fillId="0" borderId="0" xfId="44">
      <alignment vertical="center"/>
    </xf>
    <xf numFmtId="167" fontId="19" fillId="0" borderId="0" xfId="44" applyNumberFormat="1">
      <alignment vertical="center"/>
    </xf>
    <xf numFmtId="0" fontId="19" fillId="0" borderId="0" xfId="44" applyAlignment="1"/>
    <xf numFmtId="9" fontId="0" fillId="0" borderId="0" xfId="45" applyFont="1" applyAlignment="1"/>
    <xf numFmtId="168" fontId="0" fillId="0" borderId="0" xfId="45" applyNumberFormat="1" applyFont="1" applyAlignment="1"/>
    <xf numFmtId="169" fontId="0" fillId="0" borderId="0" xfId="45" applyNumberFormat="1" applyFont="1" applyAlignment="1"/>
    <xf numFmtId="0" fontId="20" fillId="0" borderId="0" xfId="44" applyFont="1" applyAlignment="1"/>
    <xf numFmtId="2" fontId="20" fillId="0" borderId="0" xfId="44" applyNumberFormat="1" applyFont="1">
      <alignment vertical="center"/>
    </xf>
    <xf numFmtId="0" fontId="0" fillId="0" borderId="0" xfId="0" applyAlignment="1">
      <alignment horizontal="center" vertical="center"/>
    </xf>
    <xf numFmtId="2" fontId="19" fillId="0" borderId="0" xfId="44" applyNumberFormat="1" applyAlignment="1"/>
    <xf numFmtId="2" fontId="0" fillId="0" borderId="0" xfId="0" applyNumberFormat="1"/>
    <xf numFmtId="2" fontId="20" fillId="0" borderId="0" xfId="0" applyNumberFormat="1" applyFont="1"/>
    <xf numFmtId="2" fontId="21" fillId="33" borderId="0" xfId="0" applyNumberFormat="1" applyFont="1" applyFill="1"/>
    <xf numFmtId="10" fontId="0" fillId="0" borderId="0" xfId="45" applyNumberFormat="1" applyFont="1" applyAlignment="1"/>
    <xf numFmtId="0" fontId="16" fillId="34" borderId="10" xfId="0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4" borderId="10" xfId="0" applyFont="1" applyFill="1" applyBorder="1" applyAlignment="1">
      <alignment horizontal="center" vertical="center"/>
    </xf>
    <xf numFmtId="0" fontId="0" fillId="35" borderId="10" xfId="0" applyFont="1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 vertical="top"/>
    </xf>
    <xf numFmtId="0" fontId="0" fillId="35" borderId="10" xfId="0" applyFont="1" applyFill="1" applyBorder="1" applyAlignment="1">
      <alignment horizontal="left" vertical="top"/>
    </xf>
    <xf numFmtId="164" fontId="0" fillId="33" borderId="0" xfId="0" applyNumberFormat="1" applyFill="1"/>
    <xf numFmtId="0" fontId="0" fillId="34" borderId="10" xfId="0" applyFill="1" applyBorder="1"/>
    <xf numFmtId="9" fontId="0" fillId="34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10" fontId="0" fillId="37" borderId="10" xfId="1" applyNumberFormat="1" applyFont="1" applyFill="1" applyBorder="1"/>
    <xf numFmtId="172" fontId="0" fillId="36" borderId="10" xfId="1" applyNumberFormat="1" applyFont="1" applyFill="1" applyBorder="1"/>
    <xf numFmtId="10" fontId="0" fillId="36" borderId="10" xfId="1" applyNumberFormat="1" applyFont="1" applyFill="1" applyBorder="1"/>
    <xf numFmtId="2" fontId="0" fillId="34" borderId="10" xfId="0" applyNumberFormat="1" applyFill="1" applyBorder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6710F9FD-7AF6-48D7-8DA9-3F298E87E2C8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7042747C-09CA-4FB5-87B9-8143FCE2BAC7}"/>
    <cellStyle name="Note" xfId="16" builtinId="10" customBuiltin="1"/>
    <cellStyle name="Output" xfId="11" builtinId="21" customBuiltin="1"/>
    <cellStyle name="Per cent" xfId="1" builtinId="5"/>
    <cellStyle name="Per cent 2" xfId="45" xr:uid="{8650EB21-05CA-4C62-87EE-967BF3F6AD32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MACD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MACD!$H$4:$H$16</c:f>
              <c:strCache>
                <c:ptCount val="13"/>
                <c:pt idx="0">
                  <c:v>Histogram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MACD!$H$17:$H$192</c:f>
              <c:numCache>
                <c:formatCode>_(* #,##0.00_);_(* \(#,##0.00\);_(* "-"??_);_(@_)</c:formatCode>
                <c:ptCount val="176"/>
                <c:pt idx="0">
                  <c:v>0</c:v>
                </c:pt>
                <c:pt idx="1">
                  <c:v>3.178641870949761E-2</c:v>
                </c:pt>
                <c:pt idx="2">
                  <c:v>6.710946384318342E-2</c:v>
                </c:pt>
                <c:pt idx="3">
                  <c:v>0.15065048112352386</c:v>
                </c:pt>
                <c:pt idx="4">
                  <c:v>0.22738632838524209</c:v>
                </c:pt>
                <c:pt idx="5">
                  <c:v>0.35967195021274279</c:v>
                </c:pt>
                <c:pt idx="6">
                  <c:v>0.43060379432878904</c:v>
                </c:pt>
                <c:pt idx="7">
                  <c:v>0.55341302641029522</c:v>
                </c:pt>
                <c:pt idx="8">
                  <c:v>0.54655974211685532</c:v>
                </c:pt>
                <c:pt idx="9">
                  <c:v>0.5795225436635747</c:v>
                </c:pt>
                <c:pt idx="10">
                  <c:v>0.69704969330874977</c:v>
                </c:pt>
                <c:pt idx="11">
                  <c:v>0.63379318687534081</c:v>
                </c:pt>
                <c:pt idx="12">
                  <c:v>0.55940410921188288</c:v>
                </c:pt>
                <c:pt idx="13">
                  <c:v>0.52260419686906512</c:v>
                </c:pt>
                <c:pt idx="14">
                  <c:v>0.40073751300211358</c:v>
                </c:pt>
                <c:pt idx="15">
                  <c:v>0.28703472878160063</c:v>
                </c:pt>
                <c:pt idx="16">
                  <c:v>0.1543990709680727</c:v>
                </c:pt>
                <c:pt idx="17">
                  <c:v>6.7551859469441533E-2</c:v>
                </c:pt>
                <c:pt idx="18">
                  <c:v>2.9536661852789248E-3</c:v>
                </c:pt>
                <c:pt idx="19">
                  <c:v>-4.751054467535476E-2</c:v>
                </c:pt>
                <c:pt idx="20">
                  <c:v>-5.7006020354339437E-2</c:v>
                </c:pt>
                <c:pt idx="21">
                  <c:v>-8.6782284327514558E-2</c:v>
                </c:pt>
                <c:pt idx="22">
                  <c:v>-8.9220839868098256E-2</c:v>
                </c:pt>
                <c:pt idx="23">
                  <c:v>-8.7595173331709741E-2</c:v>
                </c:pt>
                <c:pt idx="24">
                  <c:v>-0.11074929958356527</c:v>
                </c:pt>
                <c:pt idx="25">
                  <c:v>-0.10329635760382838</c:v>
                </c:pt>
                <c:pt idx="26">
                  <c:v>-3.9162338801842278E-2</c:v>
                </c:pt>
                <c:pt idx="27">
                  <c:v>3.2336639618303575E-2</c:v>
                </c:pt>
                <c:pt idx="28">
                  <c:v>7.8464793540942157E-2</c:v>
                </c:pt>
                <c:pt idx="29">
                  <c:v>0.10928493818590579</c:v>
                </c:pt>
                <c:pt idx="30">
                  <c:v>0.1363037134488061</c:v>
                </c:pt>
                <c:pt idx="31">
                  <c:v>0.16687095110587125</c:v>
                </c:pt>
                <c:pt idx="32">
                  <c:v>0.13450009130692164</c:v>
                </c:pt>
                <c:pt idx="33">
                  <c:v>4.0826283938169006E-3</c:v>
                </c:pt>
                <c:pt idx="34">
                  <c:v>-9.4169129306260757E-2</c:v>
                </c:pt>
                <c:pt idx="35">
                  <c:v>-0.11966982492088651</c:v>
                </c:pt>
                <c:pt idx="36">
                  <c:v>-0.16241786435874372</c:v>
                </c:pt>
                <c:pt idx="37">
                  <c:v>-0.22421410158568689</c:v>
                </c:pt>
                <c:pt idx="38">
                  <c:v>-0.25463193843472665</c:v>
                </c:pt>
                <c:pt idx="39">
                  <c:v>-0.26129296094784382</c:v>
                </c:pt>
                <c:pt idx="40">
                  <c:v>-0.21957194261507507</c:v>
                </c:pt>
                <c:pt idx="41">
                  <c:v>-0.21239212142514741</c:v>
                </c:pt>
                <c:pt idx="42">
                  <c:v>-0.21079993095938265</c:v>
                </c:pt>
                <c:pt idx="43">
                  <c:v>-0.2812360456762808</c:v>
                </c:pt>
                <c:pt idx="44">
                  <c:v>-0.25527675809362371</c:v>
                </c:pt>
                <c:pt idx="45">
                  <c:v>-0.22902812857120836</c:v>
                </c:pt>
                <c:pt idx="46">
                  <c:v>-0.23472279549782227</c:v>
                </c:pt>
                <c:pt idx="47">
                  <c:v>-0.22642021202823792</c:v>
                </c:pt>
                <c:pt idx="48">
                  <c:v>-0.22011260371267005</c:v>
                </c:pt>
                <c:pt idx="49">
                  <c:v>-0.18680460919742259</c:v>
                </c:pt>
                <c:pt idx="50">
                  <c:v>-0.15831524273858044</c:v>
                </c:pt>
                <c:pt idx="51">
                  <c:v>-0.14801861223717139</c:v>
                </c:pt>
                <c:pt idx="52">
                  <c:v>-0.18442695330862036</c:v>
                </c:pt>
                <c:pt idx="53">
                  <c:v>-0.23437842460134894</c:v>
                </c:pt>
                <c:pt idx="54">
                  <c:v>-0.28073126010265509</c:v>
                </c:pt>
                <c:pt idx="55">
                  <c:v>-0.37345111254008984</c:v>
                </c:pt>
                <c:pt idx="56">
                  <c:v>-0.40464372153327971</c:v>
                </c:pt>
                <c:pt idx="57">
                  <c:v>-0.3806749272773603</c:v>
                </c:pt>
                <c:pt idx="58">
                  <c:v>-0.36783142406897484</c:v>
                </c:pt>
                <c:pt idx="59">
                  <c:v>-0.3209526483541314</c:v>
                </c:pt>
                <c:pt idx="60">
                  <c:v>-0.22574922136593187</c:v>
                </c:pt>
                <c:pt idx="61">
                  <c:v>-0.15387263312233129</c:v>
                </c:pt>
                <c:pt idx="62">
                  <c:v>-8.5355975479852519E-2</c:v>
                </c:pt>
                <c:pt idx="63">
                  <c:v>-7.9778367559534935E-2</c:v>
                </c:pt>
                <c:pt idx="64">
                  <c:v>-3.6540919840258118E-2</c:v>
                </c:pt>
                <c:pt idx="65">
                  <c:v>-6.9523334076525889E-2</c:v>
                </c:pt>
                <c:pt idx="66">
                  <c:v>-8.5211943586322392E-2</c:v>
                </c:pt>
                <c:pt idx="67">
                  <c:v>-0.18094192913693469</c:v>
                </c:pt>
                <c:pt idx="68">
                  <c:v>-0.27482267665774274</c:v>
                </c:pt>
                <c:pt idx="69">
                  <c:v>-0.3409367681606974</c:v>
                </c:pt>
                <c:pt idx="70">
                  <c:v>-0.37710808752089697</c:v>
                </c:pt>
                <c:pt idx="71">
                  <c:v>-0.44663938232936429</c:v>
                </c:pt>
                <c:pt idx="72">
                  <c:v>-0.43860517077967986</c:v>
                </c:pt>
                <c:pt idx="73">
                  <c:v>-0.44327903318181738</c:v>
                </c:pt>
                <c:pt idx="74">
                  <c:v>-0.43487926018412437</c:v>
                </c:pt>
                <c:pt idx="75">
                  <c:v>-0.39220727244867737</c:v>
                </c:pt>
                <c:pt idx="76">
                  <c:v>-0.31918631466783554</c:v>
                </c:pt>
                <c:pt idx="77">
                  <c:v>-0.35341169068028977</c:v>
                </c:pt>
                <c:pt idx="78">
                  <c:v>-0.34823455148861093</c:v>
                </c:pt>
                <c:pt idx="79">
                  <c:v>-0.29869307718305005</c:v>
                </c:pt>
                <c:pt idx="80">
                  <c:v>-0.27559164544279957</c:v>
                </c:pt>
                <c:pt idx="81">
                  <c:v>-0.24411814074537519</c:v>
                </c:pt>
                <c:pt idx="82">
                  <c:v>-0.21104338796607491</c:v>
                </c:pt>
                <c:pt idx="83">
                  <c:v>-0.19417224248806209</c:v>
                </c:pt>
                <c:pt idx="84">
                  <c:v>-0.21087341863138565</c:v>
                </c:pt>
                <c:pt idx="85">
                  <c:v>-0.18791052178539092</c:v>
                </c:pt>
                <c:pt idx="86">
                  <c:v>-0.10193364438922048</c:v>
                </c:pt>
                <c:pt idx="87">
                  <c:v>-1.7953764162430552E-3</c:v>
                </c:pt>
                <c:pt idx="88">
                  <c:v>0.12558619097932566</c:v>
                </c:pt>
                <c:pt idx="89">
                  <c:v>0.22415076715012594</c:v>
                </c:pt>
                <c:pt idx="90">
                  <c:v>0.31812090775194224</c:v>
                </c:pt>
                <c:pt idx="91">
                  <c:v>0.38505309069435811</c:v>
                </c:pt>
                <c:pt idx="92">
                  <c:v>0.41214497356907187</c:v>
                </c:pt>
                <c:pt idx="93">
                  <c:v>0.39722810248753282</c:v>
                </c:pt>
                <c:pt idx="94">
                  <c:v>0.35075214900010221</c:v>
                </c:pt>
                <c:pt idx="95">
                  <c:v>0.30527778438923958</c:v>
                </c:pt>
                <c:pt idx="96">
                  <c:v>0.18681440449111575</c:v>
                </c:pt>
                <c:pt idx="97">
                  <c:v>0.15729886306403917</c:v>
                </c:pt>
                <c:pt idx="98">
                  <c:v>0.11452341091171292</c:v>
                </c:pt>
                <c:pt idx="99">
                  <c:v>9.4774366825814971E-2</c:v>
                </c:pt>
                <c:pt idx="100">
                  <c:v>0.10559333610839716</c:v>
                </c:pt>
                <c:pt idx="101">
                  <c:v>9.7749682135649829E-2</c:v>
                </c:pt>
                <c:pt idx="102">
                  <c:v>0.17220900927747507</c:v>
                </c:pt>
                <c:pt idx="103">
                  <c:v>0.1714285558448706</c:v>
                </c:pt>
                <c:pt idx="104">
                  <c:v>0.13271210746101569</c:v>
                </c:pt>
                <c:pt idx="105">
                  <c:v>0.16256629746752504</c:v>
                </c:pt>
                <c:pt idx="106">
                  <c:v>0.14411897839080212</c:v>
                </c:pt>
                <c:pt idx="107">
                  <c:v>0.10560842139382365</c:v>
                </c:pt>
                <c:pt idx="108">
                  <c:v>8.8209531545480946E-2</c:v>
                </c:pt>
                <c:pt idx="109">
                  <c:v>6.7523287624982609E-2</c:v>
                </c:pt>
                <c:pt idx="110">
                  <c:v>8.5912229921475847E-2</c:v>
                </c:pt>
                <c:pt idx="111">
                  <c:v>8.1046057248010839E-2</c:v>
                </c:pt>
                <c:pt idx="112">
                  <c:v>7.1247051064581068E-2</c:v>
                </c:pt>
                <c:pt idx="113">
                  <c:v>3.9562234911727168E-2</c:v>
                </c:pt>
                <c:pt idx="114">
                  <c:v>3.7212098633545798E-2</c:v>
                </c:pt>
                <c:pt idx="115">
                  <c:v>1.1805274039232705E-2</c:v>
                </c:pt>
                <c:pt idx="116">
                  <c:v>-5.6882459289967491E-3</c:v>
                </c:pt>
                <c:pt idx="117">
                  <c:v>-7.153687022229982E-2</c:v>
                </c:pt>
                <c:pt idx="118">
                  <c:v>-0.10217546251658138</c:v>
                </c:pt>
                <c:pt idx="119">
                  <c:v>-5.5299247095727089E-2</c:v>
                </c:pt>
                <c:pt idx="120">
                  <c:v>-5.8534214776684079E-2</c:v>
                </c:pt>
                <c:pt idx="121">
                  <c:v>-1.5017357686274657E-2</c:v>
                </c:pt>
                <c:pt idx="122">
                  <c:v>4.3430283351108989E-2</c:v>
                </c:pt>
                <c:pt idx="123">
                  <c:v>6.5953684065319207E-2</c:v>
                </c:pt>
                <c:pt idx="124">
                  <c:v>0.11249267910575811</c:v>
                </c:pt>
                <c:pt idx="125">
                  <c:v>0.17011178554147521</c:v>
                </c:pt>
                <c:pt idx="126">
                  <c:v>0.18340423533933531</c:v>
                </c:pt>
                <c:pt idx="127">
                  <c:v>0.1454625856361107</c:v>
                </c:pt>
                <c:pt idx="128">
                  <c:v>0.10195470914026733</c:v>
                </c:pt>
                <c:pt idx="129">
                  <c:v>9.7849713743666078E-2</c:v>
                </c:pt>
                <c:pt idx="130">
                  <c:v>0.21798940776626174</c:v>
                </c:pt>
                <c:pt idx="131">
                  <c:v>0.18839938605094125</c:v>
                </c:pt>
                <c:pt idx="132">
                  <c:v>0.19244241114012817</c:v>
                </c:pt>
                <c:pt idx="133">
                  <c:v>0.26477866901119018</c:v>
                </c:pt>
                <c:pt idx="134">
                  <c:v>0.26129071358304046</c:v>
                </c:pt>
                <c:pt idx="135">
                  <c:v>0.23794469229501658</c:v>
                </c:pt>
                <c:pt idx="136">
                  <c:v>0.1677338178693617</c:v>
                </c:pt>
                <c:pt idx="137">
                  <c:v>0.14356119228945091</c:v>
                </c:pt>
                <c:pt idx="138">
                  <c:v>0.13578270375485091</c:v>
                </c:pt>
                <c:pt idx="139">
                  <c:v>0.15369426700373356</c:v>
                </c:pt>
                <c:pt idx="140">
                  <c:v>0.20109666562292786</c:v>
                </c:pt>
                <c:pt idx="141">
                  <c:v>0.41337342981015635</c:v>
                </c:pt>
                <c:pt idx="142">
                  <c:v>0.59311392396910423</c:v>
                </c:pt>
                <c:pt idx="143">
                  <c:v>0.72126554166674572</c:v>
                </c:pt>
                <c:pt idx="144">
                  <c:v>0.71809933879326859</c:v>
                </c:pt>
                <c:pt idx="145">
                  <c:v>0.6828472616639395</c:v>
                </c:pt>
                <c:pt idx="146">
                  <c:v>0.68138284286383333</c:v>
                </c:pt>
                <c:pt idx="147">
                  <c:v>0.63261108464510607</c:v>
                </c:pt>
                <c:pt idx="148">
                  <c:v>0.64081851962128011</c:v>
                </c:pt>
                <c:pt idx="149">
                  <c:v>0.55074604258496973</c:v>
                </c:pt>
                <c:pt idx="150">
                  <c:v>0.5084774290832863</c:v>
                </c:pt>
                <c:pt idx="151">
                  <c:v>0.39575813331032417</c:v>
                </c:pt>
                <c:pt idx="152">
                  <c:v>0.29239005815245545</c:v>
                </c:pt>
                <c:pt idx="153">
                  <c:v>0.21686622536409961</c:v>
                </c:pt>
                <c:pt idx="154">
                  <c:v>0.21139902751679029</c:v>
                </c:pt>
                <c:pt idx="155">
                  <c:v>4.2877518858676522E-2</c:v>
                </c:pt>
                <c:pt idx="156">
                  <c:v>-9.0195142603293199E-2</c:v>
                </c:pt>
                <c:pt idx="157">
                  <c:v>-0.16259703634978062</c:v>
                </c:pt>
                <c:pt idx="158">
                  <c:v>-0.1551532281833834</c:v>
                </c:pt>
                <c:pt idx="159">
                  <c:v>-0.15832705268616376</c:v>
                </c:pt>
                <c:pt idx="160">
                  <c:v>-0.19507016258558219</c:v>
                </c:pt>
                <c:pt idx="161">
                  <c:v>-0.29451729936546545</c:v>
                </c:pt>
                <c:pt idx="162">
                  <c:v>-0.37760387989878752</c:v>
                </c:pt>
                <c:pt idx="163">
                  <c:v>-0.4541542821985689</c:v>
                </c:pt>
                <c:pt idx="164">
                  <c:v>-0.43093884393010429</c:v>
                </c:pt>
                <c:pt idx="165">
                  <c:v>-0.45391693290943946</c:v>
                </c:pt>
                <c:pt idx="166">
                  <c:v>-0.46276580710523629</c:v>
                </c:pt>
                <c:pt idx="167">
                  <c:v>-0.42741679189000004</c:v>
                </c:pt>
                <c:pt idx="168">
                  <c:v>-0.45905624612211415</c:v>
                </c:pt>
                <c:pt idx="169">
                  <c:v>-0.44573858446719683</c:v>
                </c:pt>
                <c:pt idx="170">
                  <c:v>-0.43072829777446775</c:v>
                </c:pt>
                <c:pt idx="171">
                  <c:v>-0.32830840745954448</c:v>
                </c:pt>
                <c:pt idx="172">
                  <c:v>-0.20699326489089986</c:v>
                </c:pt>
                <c:pt idx="173">
                  <c:v>-0.14928395854883747</c:v>
                </c:pt>
                <c:pt idx="174">
                  <c:v>-3.0741911579151959E-2</c:v>
                </c:pt>
                <c:pt idx="175">
                  <c:v>5.5967151923588143E-2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4873184"/>
        <c:axId val="1104873664"/>
      </c:barChart>
      <c:lineChart>
        <c:grouping val="standard"/>
        <c:varyColors val="0"/>
        <c:ser>
          <c:idx val="0"/>
          <c:order val="0"/>
          <c:tx>
            <c:strRef>
              <c:f>MACD!$F$4:$F$16</c:f>
              <c:strCache>
                <c:ptCount val="13"/>
                <c:pt idx="0">
                  <c:v>MACD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MACD!$F$17:$F$192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0.191008734854897</c:v>
                </c:pt>
                <c:pt idx="2">
                  <c:v>0.25988651191017453</c:v>
                </c:pt>
                <c:pt idx="3">
                  <c:v>0.39364435623168959</c:v>
                </c:pt>
                <c:pt idx="4">
                  <c:v>0.52722678558971836</c:v>
                </c:pt>
                <c:pt idx="5">
                  <c:v>0.73144679745976759</c:v>
                </c:pt>
                <c:pt idx="6">
                  <c:v>0.87414594063061202</c:v>
                </c:pt>
                <c:pt idx="7">
                  <c:v>1.0760141764850175</c:v>
                </c:pt>
                <c:pt idx="8">
                  <c:v>1.1374808599561845</c:v>
                </c:pt>
                <c:pt idx="9">
                  <c:v>1.3153242974187975</c:v>
                </c:pt>
                <c:pt idx="10">
                  <c:v>1.60711387039116</c:v>
                </c:pt>
                <c:pt idx="11">
                  <c:v>1.7023056606765863</c:v>
                </c:pt>
                <c:pt idx="12">
                  <c:v>1.7677676103160991</c:v>
                </c:pt>
                <c:pt idx="13">
                  <c:v>1.8616187471905477</c:v>
                </c:pt>
                <c:pt idx="14">
                  <c:v>1.8399364415741246</c:v>
                </c:pt>
                <c:pt idx="15">
                  <c:v>1.7979923395490118</c:v>
                </c:pt>
                <c:pt idx="16">
                  <c:v>1.7039564494775021</c:v>
                </c:pt>
                <c:pt idx="17">
                  <c:v>1.6339972028462313</c:v>
                </c:pt>
                <c:pt idx="18">
                  <c:v>1.5701374261083885</c:v>
                </c:pt>
                <c:pt idx="19">
                  <c:v>1.5077955790789161</c:v>
                </c:pt>
                <c:pt idx="20">
                  <c:v>1.4840485983113467</c:v>
                </c:pt>
                <c:pt idx="21">
                  <c:v>1.4325767632562929</c:v>
                </c:pt>
                <c:pt idx="22">
                  <c:v>1.4078329977486845</c:v>
                </c:pt>
                <c:pt idx="23">
                  <c:v>1.3875598709521455</c:v>
                </c:pt>
                <c:pt idx="24">
                  <c:v>1.3367184198043986</c:v>
                </c:pt>
                <c:pt idx="25">
                  <c:v>1.3183472723831784</c:v>
                </c:pt>
                <c:pt idx="26">
                  <c:v>1.372690706484704</c:v>
                </c:pt>
                <c:pt idx="27">
                  <c:v>1.4522738448094259</c:v>
                </c:pt>
                <c:pt idx="28">
                  <c:v>1.5180181971172999</c:v>
                </c:pt>
                <c:pt idx="29">
                  <c:v>1.5761595763087399</c:v>
                </c:pt>
                <c:pt idx="30">
                  <c:v>1.6372542799338419</c:v>
                </c:pt>
                <c:pt idx="31">
                  <c:v>1.7095392553673747</c:v>
                </c:pt>
                <c:pt idx="32">
                  <c:v>1.7107934183951556</c:v>
                </c:pt>
                <c:pt idx="33">
                  <c:v>1.5813966125805052</c:v>
                </c:pt>
                <c:pt idx="34">
                  <c:v>1.4596025725538624</c:v>
                </c:pt>
                <c:pt idx="35">
                  <c:v>1.4041844207090151</c:v>
                </c:pt>
                <c:pt idx="36">
                  <c:v>1.320831915181472</c:v>
                </c:pt>
                <c:pt idx="37">
                  <c:v>1.202982152558107</c:v>
                </c:pt>
                <c:pt idx="38">
                  <c:v>1.1089063311003855</c:v>
                </c:pt>
                <c:pt idx="39">
                  <c:v>1.0369220683503073</c:v>
                </c:pt>
                <c:pt idx="40">
                  <c:v>1.0237501010293073</c:v>
                </c:pt>
                <c:pt idx="41">
                  <c:v>0.97783189186294805</c:v>
                </c:pt>
                <c:pt idx="42">
                  <c:v>0.92672409958886703</c:v>
                </c:pt>
                <c:pt idx="43">
                  <c:v>0.7859789734528988</c:v>
                </c:pt>
                <c:pt idx="44">
                  <c:v>0.74811907151214996</c:v>
                </c:pt>
                <c:pt idx="45">
                  <c:v>0.71711066889176323</c:v>
                </c:pt>
                <c:pt idx="46">
                  <c:v>0.65273530309069372</c:v>
                </c:pt>
                <c:pt idx="47">
                  <c:v>0.60443283355321853</c:v>
                </c:pt>
                <c:pt idx="48">
                  <c:v>0.55571229094061891</c:v>
                </c:pt>
                <c:pt idx="49">
                  <c:v>0.5423191331565107</c:v>
                </c:pt>
                <c:pt idx="50">
                  <c:v>0.53122968893070777</c:v>
                </c:pt>
                <c:pt idx="51">
                  <c:v>0.50452166637282403</c:v>
                </c:pt>
                <c:pt idx="52">
                  <c:v>0.42200658697422</c:v>
                </c:pt>
                <c:pt idx="53">
                  <c:v>0.31346050953115423</c:v>
                </c:pt>
                <c:pt idx="54">
                  <c:v>0.19692485900418433</c:v>
                </c:pt>
                <c:pt idx="55">
                  <c:v>1.0842228431727108E-2</c:v>
                </c:pt>
                <c:pt idx="56">
                  <c:v>-0.12151131094478274</c:v>
                </c:pt>
                <c:pt idx="57">
                  <c:v>-0.19271124850820343</c:v>
                </c:pt>
                <c:pt idx="58">
                  <c:v>-0.27182560131706168</c:v>
                </c:pt>
                <c:pt idx="59">
                  <c:v>-0.30518498769075109</c:v>
                </c:pt>
                <c:pt idx="60">
                  <c:v>-0.26641886604403453</c:v>
                </c:pt>
                <c:pt idx="61">
                  <c:v>-0.23301043608101679</c:v>
                </c:pt>
                <c:pt idx="62">
                  <c:v>-0.18583277230850115</c:v>
                </c:pt>
                <c:pt idx="63">
                  <c:v>-0.2001997562780673</c:v>
                </c:pt>
                <c:pt idx="64">
                  <c:v>-0.166097538518855</c:v>
                </c:pt>
                <c:pt idx="65">
                  <c:v>-0.21646078627425425</c:v>
                </c:pt>
                <c:pt idx="66">
                  <c:v>-0.25345238168063133</c:v>
                </c:pt>
                <c:pt idx="67">
                  <c:v>-0.39441784951547731</c:v>
                </c:pt>
                <c:pt idx="68">
                  <c:v>-0.55700426620072108</c:v>
                </c:pt>
                <c:pt idx="69">
                  <c:v>-0.70835254974385009</c:v>
                </c:pt>
                <c:pt idx="70">
                  <c:v>-0.83880089098427391</c:v>
                </c:pt>
                <c:pt idx="71">
                  <c:v>-1.0199920313750823</c:v>
                </c:pt>
                <c:pt idx="72">
                  <c:v>-1.1216091125203178</c:v>
                </c:pt>
                <c:pt idx="73">
                  <c:v>-1.2371027332179096</c:v>
                </c:pt>
                <c:pt idx="74">
                  <c:v>-1.3374227752662478</c:v>
                </c:pt>
                <c:pt idx="75">
                  <c:v>-1.3928026056429701</c:v>
                </c:pt>
                <c:pt idx="76">
                  <c:v>-1.399578226529087</c:v>
                </c:pt>
                <c:pt idx="77">
                  <c:v>-1.5221565252116136</c:v>
                </c:pt>
                <c:pt idx="78">
                  <c:v>-1.6040380238920875</c:v>
                </c:pt>
                <c:pt idx="79">
                  <c:v>-1.6291698188822892</c:v>
                </c:pt>
                <c:pt idx="80">
                  <c:v>-1.6749662985027385</c:v>
                </c:pt>
                <c:pt idx="81">
                  <c:v>-1.7045223289916578</c:v>
                </c:pt>
                <c:pt idx="82">
                  <c:v>-1.7242084232038764</c:v>
                </c:pt>
                <c:pt idx="83">
                  <c:v>-1.7558803383478789</c:v>
                </c:pt>
                <c:pt idx="84">
                  <c:v>-1.825299869149049</c:v>
                </c:pt>
                <c:pt idx="85">
                  <c:v>-1.8493146027494021</c:v>
                </c:pt>
                <c:pt idx="86">
                  <c:v>-1.7888211364505366</c:v>
                </c:pt>
                <c:pt idx="87">
                  <c:v>-1.6891317125816201</c:v>
                </c:pt>
                <c:pt idx="88">
                  <c:v>-1.5303535974412199</c:v>
                </c:pt>
                <c:pt idx="89">
                  <c:v>-1.3757513294828883</c:v>
                </c:pt>
                <c:pt idx="90">
                  <c:v>-1.2022509619430863</c:v>
                </c:pt>
                <c:pt idx="91">
                  <c:v>-1.039055506327081</c:v>
                </c:pt>
                <c:pt idx="92">
                  <c:v>-0.90892738006009921</c:v>
                </c:pt>
                <c:pt idx="93">
                  <c:v>-0.82453722551975517</c:v>
                </c:pt>
                <c:pt idx="94">
                  <c:v>-0.78332514175716028</c:v>
                </c:pt>
                <c:pt idx="95">
                  <c:v>-0.75248006027071312</c:v>
                </c:pt>
                <c:pt idx="96">
                  <c:v>-0.82423983904605791</c:v>
                </c:pt>
                <c:pt idx="97">
                  <c:v>-0.81443066470712466</c:v>
                </c:pt>
                <c:pt idx="98">
                  <c:v>-0.82857526413152272</c:v>
                </c:pt>
                <c:pt idx="99">
                  <c:v>-0.82463071651096698</c:v>
                </c:pt>
                <c:pt idx="100">
                  <c:v>-0.78741341320128555</c:v>
                </c:pt>
                <c:pt idx="101">
                  <c:v>-0.77081964664012048</c:v>
                </c:pt>
                <c:pt idx="102">
                  <c:v>-0.65330806717892642</c:v>
                </c:pt>
                <c:pt idx="103">
                  <c:v>-0.61123138165031321</c:v>
                </c:pt>
                <c:pt idx="104">
                  <c:v>-0.61676980316891417</c:v>
                </c:pt>
                <c:pt idx="105">
                  <c:v>-0.54627403879552361</c:v>
                </c:pt>
                <c:pt idx="106">
                  <c:v>-0.52869161327454606</c:v>
                </c:pt>
                <c:pt idx="107">
                  <c:v>-0.54080006492306865</c:v>
                </c:pt>
                <c:pt idx="108">
                  <c:v>-0.53614657188504111</c:v>
                </c:pt>
                <c:pt idx="109">
                  <c:v>-0.53995199389929383</c:v>
                </c:pt>
                <c:pt idx="110">
                  <c:v>-0.50008499412243168</c:v>
                </c:pt>
                <c:pt idx="111">
                  <c:v>-0.48468965248389395</c:v>
                </c:pt>
                <c:pt idx="112">
                  <c:v>-0.47667689590117845</c:v>
                </c:pt>
                <c:pt idx="113">
                  <c:v>-0.49847115332610059</c:v>
                </c:pt>
                <c:pt idx="114">
                  <c:v>-0.49151826494589557</c:v>
                </c:pt>
                <c:pt idx="115">
                  <c:v>-0.51397377103040043</c:v>
                </c:pt>
                <c:pt idx="116">
                  <c:v>-0.5328893524808791</c:v>
                </c:pt>
                <c:pt idx="117">
                  <c:v>-0.61662219432975718</c:v>
                </c:pt>
                <c:pt idx="118">
                  <c:v>-0.67280465225318409</c:v>
                </c:pt>
                <c:pt idx="119">
                  <c:v>-0.63975324860626159</c:v>
                </c:pt>
                <c:pt idx="120">
                  <c:v>-0.65762176998138955</c:v>
                </c:pt>
                <c:pt idx="121">
                  <c:v>-0.61785925231254879</c:v>
                </c:pt>
                <c:pt idx="122">
                  <c:v>-0.54855404043738787</c:v>
                </c:pt>
                <c:pt idx="123">
                  <c:v>-0.5095422187068479</c:v>
                </c:pt>
                <c:pt idx="124">
                  <c:v>-0.43488005388996953</c:v>
                </c:pt>
                <c:pt idx="125">
                  <c:v>-0.3347330010688836</c:v>
                </c:pt>
                <c:pt idx="126">
                  <c:v>-0.27558949243618969</c:v>
                </c:pt>
                <c:pt idx="127">
                  <c:v>-0.27716549573038662</c:v>
                </c:pt>
                <c:pt idx="128">
                  <c:v>-0.29518469494116317</c:v>
                </c:pt>
                <c:pt idx="129">
                  <c:v>-0.27482726190184792</c:v>
                </c:pt>
                <c:pt idx="130">
                  <c:v>-0.10019021593768684</c:v>
                </c:pt>
                <c:pt idx="131">
                  <c:v>-8.2680391140272036E-2</c:v>
                </c:pt>
                <c:pt idx="132">
                  <c:v>-3.0526763266053081E-2</c:v>
                </c:pt>
                <c:pt idx="133">
                  <c:v>0.10800416185780648</c:v>
                </c:pt>
                <c:pt idx="134">
                  <c:v>0.16983888482541687</c:v>
                </c:pt>
                <c:pt idx="135">
                  <c:v>0.20597903661114714</c:v>
                </c:pt>
                <c:pt idx="136">
                  <c:v>0.17770161665283268</c:v>
                </c:pt>
                <c:pt idx="137">
                  <c:v>0.18941928914528461</c:v>
                </c:pt>
                <c:pt idx="138">
                  <c:v>0.21558647654939733</c:v>
                </c:pt>
                <c:pt idx="139">
                  <c:v>0.27192160654921338</c:v>
                </c:pt>
                <c:pt idx="140">
                  <c:v>0.36959817157413966</c:v>
                </c:pt>
                <c:pt idx="141">
                  <c:v>0.68521829321390726</c:v>
                </c:pt>
                <c:pt idx="142">
                  <c:v>1.0132372683651312</c:v>
                </c:pt>
                <c:pt idx="143">
                  <c:v>1.321705271479459</c:v>
                </c:pt>
                <c:pt idx="144">
                  <c:v>1.4980639033042991</c:v>
                </c:pt>
                <c:pt idx="145">
                  <c:v>1.6335236415909549</c:v>
                </c:pt>
                <c:pt idx="146">
                  <c:v>1.8024049335068071</c:v>
                </c:pt>
                <c:pt idx="147">
                  <c:v>1.9117859464493563</c:v>
                </c:pt>
                <c:pt idx="148">
                  <c:v>2.0801980113308502</c:v>
                </c:pt>
                <c:pt idx="149">
                  <c:v>2.1278120449407822</c:v>
                </c:pt>
                <c:pt idx="150">
                  <c:v>2.2126627887099204</c:v>
                </c:pt>
                <c:pt idx="151">
                  <c:v>2.1988830262645394</c:v>
                </c:pt>
                <c:pt idx="152">
                  <c:v>2.1686124656447845</c:v>
                </c:pt>
                <c:pt idx="153">
                  <c:v>2.1473051891974535</c:v>
                </c:pt>
                <c:pt idx="154">
                  <c:v>2.1946877482293417</c:v>
                </c:pt>
                <c:pt idx="155">
                  <c:v>2.0368856192858971</c:v>
                </c:pt>
                <c:pt idx="156">
                  <c:v>1.881264172173104</c:v>
                </c:pt>
                <c:pt idx="157">
                  <c:v>1.7682130193391714</c:v>
                </c:pt>
                <c:pt idx="158">
                  <c:v>1.7368685204597227</c:v>
                </c:pt>
                <c:pt idx="159">
                  <c:v>1.6941129327854014</c:v>
                </c:pt>
                <c:pt idx="160">
                  <c:v>1.6086022822395876</c:v>
                </c:pt>
                <c:pt idx="161">
                  <c:v>1.4355258206183379</c:v>
                </c:pt>
                <c:pt idx="162">
                  <c:v>1.258038270110319</c:v>
                </c:pt>
                <c:pt idx="163">
                  <c:v>1.0679492972608955</c:v>
                </c:pt>
                <c:pt idx="164">
                  <c:v>0.98343002454683415</c:v>
                </c:pt>
                <c:pt idx="165">
                  <c:v>0.84697270234013899</c:v>
                </c:pt>
                <c:pt idx="166">
                  <c:v>0.72243237636803315</c:v>
                </c:pt>
                <c:pt idx="167">
                  <c:v>0.65092719361076945</c:v>
                </c:pt>
                <c:pt idx="168">
                  <c:v>0.50452367784812679</c:v>
                </c:pt>
                <c:pt idx="169">
                  <c:v>0.40640669338624491</c:v>
                </c:pt>
                <c:pt idx="170">
                  <c:v>0.31373490563535711</c:v>
                </c:pt>
                <c:pt idx="171">
                  <c:v>0.33407769408539423</c:v>
                </c:pt>
                <c:pt idx="172">
                  <c:v>0.40364452043131394</c:v>
                </c:pt>
                <c:pt idx="173">
                  <c:v>0.42403283713616702</c:v>
                </c:pt>
                <c:pt idx="174">
                  <c:v>0.53488940621106451</c:v>
                </c:pt>
                <c:pt idx="175">
                  <c:v>0.63559025769470168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2-4F21-BBB3-CDB3649526BA}"/>
            </c:ext>
          </c:extLst>
        </c:ser>
        <c:ser>
          <c:idx val="1"/>
          <c:order val="1"/>
          <c:tx>
            <c:strRef>
              <c:f>MACD!$G$4:$G$16</c:f>
              <c:strCache>
                <c:ptCount val="13"/>
                <c:pt idx="0">
                  <c:v>Signal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MACD!$G$17:$G$192</c:f>
              <c:numCache>
                <c:formatCode>_(* #,##0.00_);_(* \(#,##0.00\);_(* "-"??_);_(@_)</c:formatCode>
                <c:ptCount val="176"/>
                <c:pt idx="0">
                  <c:v>0.12743589743590178</c:v>
                </c:pt>
                <c:pt idx="1">
                  <c:v>0.15922231614539939</c:v>
                </c:pt>
                <c:pt idx="2">
                  <c:v>0.19277704806699111</c:v>
                </c:pt>
                <c:pt idx="3">
                  <c:v>0.24299387510816572</c:v>
                </c:pt>
                <c:pt idx="4">
                  <c:v>0.29984045720447627</c:v>
                </c:pt>
                <c:pt idx="5">
                  <c:v>0.37177484724702481</c:v>
                </c:pt>
                <c:pt idx="6">
                  <c:v>0.44354214630182298</c:v>
                </c:pt>
                <c:pt idx="7">
                  <c:v>0.5226011500747223</c:v>
                </c:pt>
                <c:pt idx="8">
                  <c:v>0.59092111783932921</c:v>
                </c:pt>
                <c:pt idx="9">
                  <c:v>0.73580175375522283</c:v>
                </c:pt>
                <c:pt idx="10">
                  <c:v>0.91006417708241027</c:v>
                </c:pt>
                <c:pt idx="11">
                  <c:v>1.0685124738012455</c:v>
                </c:pt>
                <c:pt idx="12">
                  <c:v>1.2083635011042162</c:v>
                </c:pt>
                <c:pt idx="13">
                  <c:v>1.3390145503214825</c:v>
                </c:pt>
                <c:pt idx="14">
                  <c:v>1.439198928572011</c:v>
                </c:pt>
                <c:pt idx="15">
                  <c:v>1.5109576107674112</c:v>
                </c:pt>
                <c:pt idx="16">
                  <c:v>1.5495573785094294</c:v>
                </c:pt>
                <c:pt idx="17">
                  <c:v>1.5664453433767898</c:v>
                </c:pt>
                <c:pt idx="18">
                  <c:v>1.5671837599231095</c:v>
                </c:pt>
                <c:pt idx="19">
                  <c:v>1.5553061237542709</c:v>
                </c:pt>
                <c:pt idx="20">
                  <c:v>1.5410546186656862</c:v>
                </c:pt>
                <c:pt idx="21">
                  <c:v>1.5193590475838075</c:v>
                </c:pt>
                <c:pt idx="22">
                  <c:v>1.4970538376167828</c:v>
                </c:pt>
                <c:pt idx="23">
                  <c:v>1.4751550442838552</c:v>
                </c:pt>
                <c:pt idx="24">
                  <c:v>1.4474677193879639</c:v>
                </c:pt>
                <c:pt idx="25">
                  <c:v>1.4216436299870068</c:v>
                </c:pt>
                <c:pt idx="26">
                  <c:v>1.4118530452865463</c:v>
                </c:pt>
                <c:pt idx="27">
                  <c:v>1.4199372051911223</c:v>
                </c:pt>
                <c:pt idx="28">
                  <c:v>1.4395534035763577</c:v>
                </c:pt>
                <c:pt idx="29">
                  <c:v>1.4668746381228341</c:v>
                </c:pt>
                <c:pt idx="30">
                  <c:v>1.5009505664850358</c:v>
                </c:pt>
                <c:pt idx="31">
                  <c:v>1.5426683042615035</c:v>
                </c:pt>
                <c:pt idx="32">
                  <c:v>1.576293327088234</c:v>
                </c:pt>
                <c:pt idx="33">
                  <c:v>1.5773139841866883</c:v>
                </c:pt>
                <c:pt idx="34">
                  <c:v>1.5537717018601231</c:v>
                </c:pt>
                <c:pt idx="35">
                  <c:v>1.5238542456299016</c:v>
                </c:pt>
                <c:pt idx="36">
                  <c:v>1.4832497795402158</c:v>
                </c:pt>
                <c:pt idx="37">
                  <c:v>1.4271962541437939</c:v>
                </c:pt>
                <c:pt idx="38">
                  <c:v>1.3635382695351121</c:v>
                </c:pt>
                <c:pt idx="39">
                  <c:v>1.2982150292981511</c:v>
                </c:pt>
                <c:pt idx="40">
                  <c:v>1.2433220436443824</c:v>
                </c:pt>
                <c:pt idx="41">
                  <c:v>1.1902240132880955</c:v>
                </c:pt>
                <c:pt idx="42">
                  <c:v>1.1375240305482497</c:v>
                </c:pt>
                <c:pt idx="43">
                  <c:v>1.0672150191291796</c:v>
                </c:pt>
                <c:pt idx="44">
                  <c:v>1.0033958296057737</c:v>
                </c:pt>
                <c:pt idx="45">
                  <c:v>0.94613879746297158</c:v>
                </c:pt>
                <c:pt idx="46">
                  <c:v>0.88745809858851599</c:v>
                </c:pt>
                <c:pt idx="47">
                  <c:v>0.83085304558145645</c:v>
                </c:pt>
                <c:pt idx="48">
                  <c:v>0.77582489465328897</c:v>
                </c:pt>
                <c:pt idx="49">
                  <c:v>0.72912374235393329</c:v>
                </c:pt>
                <c:pt idx="50">
                  <c:v>0.68954493166928821</c:v>
                </c:pt>
                <c:pt idx="51">
                  <c:v>0.65254027860999542</c:v>
                </c:pt>
                <c:pt idx="52">
                  <c:v>0.60643354028284036</c:v>
                </c:pt>
                <c:pt idx="53">
                  <c:v>0.54783893413250317</c:v>
                </c:pt>
                <c:pt idx="54">
                  <c:v>0.47765611910683942</c:v>
                </c:pt>
                <c:pt idx="55">
                  <c:v>0.38429334097181694</c:v>
                </c:pt>
                <c:pt idx="56">
                  <c:v>0.28313241058849697</c:v>
                </c:pt>
                <c:pt idx="57">
                  <c:v>0.18796367876915687</c:v>
                </c:pt>
                <c:pt idx="58">
                  <c:v>9.6005822751913161E-2</c:v>
                </c:pt>
                <c:pt idx="59">
                  <c:v>1.5767660663380312E-2</c:v>
                </c:pt>
                <c:pt idx="60">
                  <c:v>-4.0669644678102662E-2</c:v>
                </c:pt>
                <c:pt idx="61">
                  <c:v>-7.9137802958685499E-2</c:v>
                </c:pt>
                <c:pt idx="62">
                  <c:v>-0.10047679682864863</c:v>
                </c:pt>
                <c:pt idx="63">
                  <c:v>-0.12042138871853236</c:v>
                </c:pt>
                <c:pt idx="64">
                  <c:v>-0.12955661867859689</c:v>
                </c:pt>
                <c:pt idx="65">
                  <c:v>-0.14693745219772836</c:v>
                </c:pt>
                <c:pt idx="66">
                  <c:v>-0.16824043809430894</c:v>
                </c:pt>
                <c:pt idx="67">
                  <c:v>-0.21347592037854263</c:v>
                </c:pt>
                <c:pt idx="68">
                  <c:v>-0.28218158954297834</c:v>
                </c:pt>
                <c:pt idx="69">
                  <c:v>-0.36741578158315269</c:v>
                </c:pt>
                <c:pt idx="70">
                  <c:v>-0.46169280346337693</c:v>
                </c:pt>
                <c:pt idx="71">
                  <c:v>-0.57335264904571803</c:v>
                </c:pt>
                <c:pt idx="72">
                  <c:v>-0.68300394174063794</c:v>
                </c:pt>
                <c:pt idx="73">
                  <c:v>-0.79382370003609226</c:v>
                </c:pt>
                <c:pt idx="74">
                  <c:v>-0.90254351508212338</c:v>
                </c:pt>
                <c:pt idx="75">
                  <c:v>-1.0005953331942927</c:v>
                </c:pt>
                <c:pt idx="76">
                  <c:v>-1.0803919118612515</c:v>
                </c:pt>
                <c:pt idx="77">
                  <c:v>-1.1687448345313238</c:v>
                </c:pt>
                <c:pt idx="78">
                  <c:v>-1.2558034724034766</c:v>
                </c:pt>
                <c:pt idx="79">
                  <c:v>-1.3304767416992391</c:v>
                </c:pt>
                <c:pt idx="80">
                  <c:v>-1.3993746530599389</c:v>
                </c:pt>
                <c:pt idx="81">
                  <c:v>-1.4604041882462826</c:v>
                </c:pt>
                <c:pt idx="82">
                  <c:v>-1.5131650352378014</c:v>
                </c:pt>
                <c:pt idx="83">
                  <c:v>-1.5617080958598168</c:v>
                </c:pt>
                <c:pt idx="84">
                  <c:v>-1.6144264505176633</c:v>
                </c:pt>
                <c:pt idx="85">
                  <c:v>-1.6614040809640112</c:v>
                </c:pt>
                <c:pt idx="86">
                  <c:v>-1.6868874920613162</c:v>
                </c:pt>
                <c:pt idx="87">
                  <c:v>-1.687336336165377</c:v>
                </c:pt>
                <c:pt idx="88">
                  <c:v>-1.6559397884205456</c:v>
                </c:pt>
                <c:pt idx="89">
                  <c:v>-1.5999020966330142</c:v>
                </c:pt>
                <c:pt idx="90">
                  <c:v>-1.5203718696950286</c:v>
                </c:pt>
                <c:pt idx="91">
                  <c:v>-1.4241085970214391</c:v>
                </c:pt>
                <c:pt idx="92">
                  <c:v>-1.3210723536291711</c:v>
                </c:pt>
                <c:pt idx="93">
                  <c:v>-1.221765328007288</c:v>
                </c:pt>
                <c:pt idx="94">
                  <c:v>-1.1340772907572625</c:v>
                </c:pt>
                <c:pt idx="95">
                  <c:v>-1.0577578446599527</c:v>
                </c:pt>
                <c:pt idx="96">
                  <c:v>-1.0110542435371737</c:v>
                </c:pt>
                <c:pt idx="97">
                  <c:v>-0.97172952777116384</c:v>
                </c:pt>
                <c:pt idx="98">
                  <c:v>-0.94309867504323563</c:v>
                </c:pt>
                <c:pt idx="99">
                  <c:v>-0.91940508333678195</c:v>
                </c:pt>
                <c:pt idx="100">
                  <c:v>-0.89300674930968271</c:v>
                </c:pt>
                <c:pt idx="101">
                  <c:v>-0.86856932877577031</c:v>
                </c:pt>
                <c:pt idx="102">
                  <c:v>-0.82551707645640149</c:v>
                </c:pt>
                <c:pt idx="103">
                  <c:v>-0.78265993749518381</c:v>
                </c:pt>
                <c:pt idx="104">
                  <c:v>-0.74948191062992986</c:v>
                </c:pt>
                <c:pt idx="105">
                  <c:v>-0.70884033626304865</c:v>
                </c:pt>
                <c:pt idx="106">
                  <c:v>-0.67281059166534818</c:v>
                </c:pt>
                <c:pt idx="107">
                  <c:v>-0.64640848631689229</c:v>
                </c:pt>
                <c:pt idx="108">
                  <c:v>-0.62435610343052206</c:v>
                </c:pt>
                <c:pt idx="109">
                  <c:v>-0.60747528152427643</c:v>
                </c:pt>
                <c:pt idx="110">
                  <c:v>-0.58599722404390753</c:v>
                </c:pt>
                <c:pt idx="111">
                  <c:v>-0.56573570973190479</c:v>
                </c:pt>
                <c:pt idx="112">
                  <c:v>-0.54792394696575952</c:v>
                </c:pt>
                <c:pt idx="113">
                  <c:v>-0.53803338823782776</c:v>
                </c:pt>
                <c:pt idx="114">
                  <c:v>-0.52873036357944136</c:v>
                </c:pt>
                <c:pt idx="115">
                  <c:v>-0.52577904506963313</c:v>
                </c:pt>
                <c:pt idx="116">
                  <c:v>-0.52720110655188235</c:v>
                </c:pt>
                <c:pt idx="117">
                  <c:v>-0.54508532410745736</c:v>
                </c:pt>
                <c:pt idx="118">
                  <c:v>-0.5706291897366027</c:v>
                </c:pt>
                <c:pt idx="119">
                  <c:v>-0.5844540015105345</c:v>
                </c:pt>
                <c:pt idx="120">
                  <c:v>-0.59908755520470547</c:v>
                </c:pt>
                <c:pt idx="121">
                  <c:v>-0.60284189462627413</c:v>
                </c:pt>
                <c:pt idx="122">
                  <c:v>-0.59198432378849686</c:v>
                </c:pt>
                <c:pt idx="123">
                  <c:v>-0.57549590277216711</c:v>
                </c:pt>
                <c:pt idx="124">
                  <c:v>-0.54737273299572764</c:v>
                </c:pt>
                <c:pt idx="125">
                  <c:v>-0.50484478661035881</c:v>
                </c:pt>
                <c:pt idx="126">
                  <c:v>-0.458993727775525</c:v>
                </c:pt>
                <c:pt idx="127">
                  <c:v>-0.42262808136649732</c:v>
                </c:pt>
                <c:pt idx="128">
                  <c:v>-0.3971394040814305</c:v>
                </c:pt>
                <c:pt idx="129">
                  <c:v>-0.372676975645514</c:v>
                </c:pt>
                <c:pt idx="130">
                  <c:v>-0.31817962370394859</c:v>
                </c:pt>
                <c:pt idx="131">
                  <c:v>-0.27107977719121329</c:v>
                </c:pt>
                <c:pt idx="132">
                  <c:v>-0.22296917440618125</c:v>
                </c:pt>
                <c:pt idx="133">
                  <c:v>-0.1567745071533837</c:v>
                </c:pt>
                <c:pt idx="134">
                  <c:v>-9.1451828757623588E-2</c:v>
                </c:pt>
                <c:pt idx="135">
                  <c:v>-3.1965655683869443E-2</c:v>
                </c:pt>
                <c:pt idx="136">
                  <c:v>9.9677987834709825E-3</c:v>
                </c:pt>
                <c:pt idx="137">
                  <c:v>4.585809685583371E-2</c:v>
                </c:pt>
                <c:pt idx="138">
                  <c:v>7.9803772794546438E-2</c:v>
                </c:pt>
                <c:pt idx="139">
                  <c:v>0.11822733954547983</c:v>
                </c:pt>
                <c:pt idx="140">
                  <c:v>0.1685015059512118</c:v>
                </c:pt>
                <c:pt idx="141">
                  <c:v>0.27184486340375091</c:v>
                </c:pt>
                <c:pt idx="142">
                  <c:v>0.42012334439602694</c:v>
                </c:pt>
                <c:pt idx="143">
                  <c:v>0.60043972981271332</c:v>
                </c:pt>
                <c:pt idx="144">
                  <c:v>0.77996456451103047</c:v>
                </c:pt>
                <c:pt idx="145">
                  <c:v>0.95067637992701537</c:v>
                </c:pt>
                <c:pt idx="146">
                  <c:v>1.1210220906429738</c:v>
                </c:pt>
                <c:pt idx="147">
                  <c:v>1.2791748618042502</c:v>
                </c:pt>
                <c:pt idx="148">
                  <c:v>1.4393794917095701</c:v>
                </c:pt>
                <c:pt idx="149">
                  <c:v>1.5770660023558125</c:v>
                </c:pt>
                <c:pt idx="150">
                  <c:v>1.7041853596266341</c:v>
                </c:pt>
                <c:pt idx="151">
                  <c:v>1.8031248929542152</c:v>
                </c:pt>
                <c:pt idx="152">
                  <c:v>1.876222407492329</c:v>
                </c:pt>
                <c:pt idx="153">
                  <c:v>1.9304389638333539</c:v>
                </c:pt>
                <c:pt idx="154">
                  <c:v>1.9832887207125514</c:v>
                </c:pt>
                <c:pt idx="155">
                  <c:v>1.9940081004272205</c:v>
                </c:pt>
                <c:pt idx="156">
                  <c:v>1.9714593147763972</c:v>
                </c:pt>
                <c:pt idx="157">
                  <c:v>1.930810055688952</c:v>
                </c:pt>
                <c:pt idx="158">
                  <c:v>1.8920217486431061</c:v>
                </c:pt>
                <c:pt idx="159">
                  <c:v>1.8524399854715652</c:v>
                </c:pt>
                <c:pt idx="160">
                  <c:v>1.8036724448251698</c:v>
                </c:pt>
                <c:pt idx="161">
                  <c:v>1.7300431199838033</c:v>
                </c:pt>
                <c:pt idx="162">
                  <c:v>1.6356421500091065</c:v>
                </c:pt>
                <c:pt idx="163">
                  <c:v>1.5221035794594644</c:v>
                </c:pt>
                <c:pt idx="164">
                  <c:v>1.4143688684769384</c:v>
                </c:pt>
                <c:pt idx="165">
                  <c:v>1.3008896352495785</c:v>
                </c:pt>
                <c:pt idx="166">
                  <c:v>1.1851981834732694</c:v>
                </c:pt>
                <c:pt idx="167">
                  <c:v>1.0783439855007695</c:v>
                </c:pt>
                <c:pt idx="168">
                  <c:v>0.96357992397024095</c:v>
                </c:pt>
                <c:pt idx="169">
                  <c:v>0.85214527785344174</c:v>
                </c:pt>
                <c:pt idx="170">
                  <c:v>0.74446320340982486</c:v>
                </c:pt>
                <c:pt idx="171">
                  <c:v>0.66238610154493871</c:v>
                </c:pt>
                <c:pt idx="172">
                  <c:v>0.6106377853222138</c:v>
                </c:pt>
                <c:pt idx="173">
                  <c:v>0.57331679568500449</c:v>
                </c:pt>
                <c:pt idx="174">
                  <c:v>0.56563131779021647</c:v>
                </c:pt>
                <c:pt idx="175">
                  <c:v>0.57962310577111353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2-4F21-BBB3-CDB364952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873184"/>
        <c:axId val="1104873664"/>
      </c:lineChart>
      <c:dateAx>
        <c:axId val="11048731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664"/>
        <c:crosses val="autoZero"/>
        <c:auto val="1"/>
        <c:lblOffset val="100"/>
        <c:baseTimeUnit val="days"/>
      </c:dateAx>
      <c:valAx>
        <c:axId val="110487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48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EMA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MACD!$B$17:$B$192</c:f>
              <c:numCache>
                <c:formatCode>General</c:formatCode>
                <c:ptCount val="176"/>
                <c:pt idx="0">
                  <c:v>65.290000000000006</c:v>
                </c:pt>
                <c:pt idx="1">
                  <c:v>64.77</c:v>
                </c:pt>
                <c:pt idx="2">
                  <c:v>64.959999999999994</c:v>
                </c:pt>
                <c:pt idx="3">
                  <c:v>65.81</c:v>
                </c:pt>
                <c:pt idx="4">
                  <c:v>66.069999999999993</c:v>
                </c:pt>
                <c:pt idx="5">
                  <c:v>67.05</c:v>
                </c:pt>
                <c:pt idx="6">
                  <c:v>66.83</c:v>
                </c:pt>
                <c:pt idx="7">
                  <c:v>67.680000000000007</c:v>
                </c:pt>
                <c:pt idx="8">
                  <c:v>66.739999999999995</c:v>
                </c:pt>
                <c:pt idx="9">
                  <c:v>67.959999999999994</c:v>
                </c:pt>
                <c:pt idx="10">
                  <c:v>69.33</c:v>
                </c:pt>
                <c:pt idx="11">
                  <c:v>68.099999999999994</c:v>
                </c:pt>
                <c:pt idx="12">
                  <c:v>68.05</c:v>
                </c:pt>
                <c:pt idx="13">
                  <c:v>68.459999999999994</c:v>
                </c:pt>
                <c:pt idx="14">
                  <c:v>68.73</c:v>
                </c:pt>
                <c:pt idx="15">
                  <c:v>68.680000000000007</c:v>
                </c:pt>
                <c:pt idx="16">
                  <c:v>68.17</c:v>
                </c:pt>
                <c:pt idx="17">
                  <c:v>68.459999999999994</c:v>
                </c:pt>
                <c:pt idx="18">
                  <c:v>68.58</c:v>
                </c:pt>
                <c:pt idx="19">
                  <c:v>68.650000000000006</c:v>
                </c:pt>
                <c:pt idx="20">
                  <c:v>69.180000000000007</c:v>
                </c:pt>
                <c:pt idx="21">
                  <c:v>68.98</c:v>
                </c:pt>
                <c:pt idx="22">
                  <c:v>69.38</c:v>
                </c:pt>
                <c:pt idx="23">
                  <c:v>69.569999999999993</c:v>
                </c:pt>
                <c:pt idx="24">
                  <c:v>69.33</c:v>
                </c:pt>
                <c:pt idx="25">
                  <c:v>69.790000000000006</c:v>
                </c:pt>
                <c:pt idx="26">
                  <c:v>70.84</c:v>
                </c:pt>
                <c:pt idx="27">
                  <c:v>71.5</c:v>
                </c:pt>
                <c:pt idx="28">
                  <c:v>71.75</c:v>
                </c:pt>
                <c:pt idx="29">
                  <c:v>72.05</c:v>
                </c:pt>
                <c:pt idx="30">
                  <c:v>72.47</c:v>
                </c:pt>
                <c:pt idx="31">
                  <c:v>73.010000000000005</c:v>
                </c:pt>
                <c:pt idx="32">
                  <c:v>72.56</c:v>
                </c:pt>
                <c:pt idx="33">
                  <c:v>71.17</c:v>
                </c:pt>
                <c:pt idx="34">
                  <c:v>71.14</c:v>
                </c:pt>
                <c:pt idx="35">
                  <c:v>71.849999999999994</c:v>
                </c:pt>
                <c:pt idx="36">
                  <c:v>71.55</c:v>
                </c:pt>
                <c:pt idx="37">
                  <c:v>71.08</c:v>
                </c:pt>
                <c:pt idx="38">
                  <c:v>71.23</c:v>
                </c:pt>
                <c:pt idx="39">
                  <c:v>71.41</c:v>
                </c:pt>
                <c:pt idx="40">
                  <c:v>72.099999999999994</c:v>
                </c:pt>
                <c:pt idx="41">
                  <c:v>71.8</c:v>
                </c:pt>
                <c:pt idx="42">
                  <c:v>71.75</c:v>
                </c:pt>
                <c:pt idx="43">
                  <c:v>70.62</c:v>
                </c:pt>
                <c:pt idx="44">
                  <c:v>71.64</c:v>
                </c:pt>
                <c:pt idx="45">
                  <c:v>71.73</c:v>
                </c:pt>
                <c:pt idx="46">
                  <c:v>71.33</c:v>
                </c:pt>
                <c:pt idx="47">
                  <c:v>71.45</c:v>
                </c:pt>
                <c:pt idx="48">
                  <c:v>71.400000000000006</c:v>
                </c:pt>
                <c:pt idx="49">
                  <c:v>71.790000000000006</c:v>
                </c:pt>
                <c:pt idx="50">
                  <c:v>71.86</c:v>
                </c:pt>
                <c:pt idx="51">
                  <c:v>71.709999999999994</c:v>
                </c:pt>
                <c:pt idx="52">
                  <c:v>71.010000000000005</c:v>
                </c:pt>
                <c:pt idx="53">
                  <c:v>70.52</c:v>
                </c:pt>
                <c:pt idx="54">
                  <c:v>70.17</c:v>
                </c:pt>
                <c:pt idx="55">
                  <c:v>69.010000000000005</c:v>
                </c:pt>
                <c:pt idx="56">
                  <c:v>69.180000000000007</c:v>
                </c:pt>
                <c:pt idx="57">
                  <c:v>69.569999999999993</c:v>
                </c:pt>
                <c:pt idx="58">
                  <c:v>69.25</c:v>
                </c:pt>
                <c:pt idx="59">
                  <c:v>69.569999999999993</c:v>
                </c:pt>
                <c:pt idx="60">
                  <c:v>70.34</c:v>
                </c:pt>
                <c:pt idx="61">
                  <c:v>70.34</c:v>
                </c:pt>
                <c:pt idx="62">
                  <c:v>70.569999999999993</c:v>
                </c:pt>
                <c:pt idx="63">
                  <c:v>69.900000000000006</c:v>
                </c:pt>
                <c:pt idx="64">
                  <c:v>70.44</c:v>
                </c:pt>
                <c:pt idx="65">
                  <c:v>69.45</c:v>
                </c:pt>
                <c:pt idx="66">
                  <c:v>69.45</c:v>
                </c:pt>
                <c:pt idx="67">
                  <c:v>68.010000000000005</c:v>
                </c:pt>
                <c:pt idx="68">
                  <c:v>67.3</c:v>
                </c:pt>
                <c:pt idx="69">
                  <c:v>66.92</c:v>
                </c:pt>
                <c:pt idx="70">
                  <c:v>66.67</c:v>
                </c:pt>
                <c:pt idx="71">
                  <c:v>65.56</c:v>
                </c:pt>
                <c:pt idx="72">
                  <c:v>65.92</c:v>
                </c:pt>
                <c:pt idx="73">
                  <c:v>65.31</c:v>
                </c:pt>
                <c:pt idx="74">
                  <c:v>65.010000000000005</c:v>
                </c:pt>
                <c:pt idx="75">
                  <c:v>65.11</c:v>
                </c:pt>
                <c:pt idx="76">
                  <c:v>65.37</c:v>
                </c:pt>
                <c:pt idx="77">
                  <c:v>63.7</c:v>
                </c:pt>
                <c:pt idx="78">
                  <c:v>63.66</c:v>
                </c:pt>
                <c:pt idx="79">
                  <c:v>63.92</c:v>
                </c:pt>
                <c:pt idx="80">
                  <c:v>63.36</c:v>
                </c:pt>
                <c:pt idx="81">
                  <c:v>63.2</c:v>
                </c:pt>
                <c:pt idx="82">
                  <c:v>63</c:v>
                </c:pt>
                <c:pt idx="83">
                  <c:v>62.55</c:v>
                </c:pt>
                <c:pt idx="84">
                  <c:v>61.74</c:v>
                </c:pt>
                <c:pt idx="85">
                  <c:v>61.86</c:v>
                </c:pt>
                <c:pt idx="86">
                  <c:v>62.59</c:v>
                </c:pt>
                <c:pt idx="87">
                  <c:v>62.99</c:v>
                </c:pt>
                <c:pt idx="88">
                  <c:v>63.76</c:v>
                </c:pt>
                <c:pt idx="89">
                  <c:v>63.92</c:v>
                </c:pt>
                <c:pt idx="90">
                  <c:v>64.38</c:v>
                </c:pt>
                <c:pt idx="91">
                  <c:v>64.55</c:v>
                </c:pt>
                <c:pt idx="92">
                  <c:v>64.430000000000007</c:v>
                </c:pt>
                <c:pt idx="93">
                  <c:v>64.08</c:v>
                </c:pt>
                <c:pt idx="94">
                  <c:v>63.65</c:v>
                </c:pt>
                <c:pt idx="95">
                  <c:v>63.52</c:v>
                </c:pt>
                <c:pt idx="96">
                  <c:v>62.21</c:v>
                </c:pt>
                <c:pt idx="97">
                  <c:v>62.92</c:v>
                </c:pt>
                <c:pt idx="98">
                  <c:v>62.53</c:v>
                </c:pt>
                <c:pt idx="99">
                  <c:v>62.6</c:v>
                </c:pt>
                <c:pt idx="100">
                  <c:v>62.91</c:v>
                </c:pt>
                <c:pt idx="101">
                  <c:v>62.64</c:v>
                </c:pt>
                <c:pt idx="102">
                  <c:v>63.84</c:v>
                </c:pt>
                <c:pt idx="103">
                  <c:v>63.12</c:v>
                </c:pt>
                <c:pt idx="104">
                  <c:v>62.55</c:v>
                </c:pt>
                <c:pt idx="105">
                  <c:v>63.4</c:v>
                </c:pt>
                <c:pt idx="106">
                  <c:v>62.85</c:v>
                </c:pt>
                <c:pt idx="107">
                  <c:v>62.45</c:v>
                </c:pt>
                <c:pt idx="108">
                  <c:v>62.55</c:v>
                </c:pt>
                <c:pt idx="109">
                  <c:v>62.38</c:v>
                </c:pt>
                <c:pt idx="110">
                  <c:v>62.84</c:v>
                </c:pt>
                <c:pt idx="111">
                  <c:v>62.57</c:v>
                </c:pt>
                <c:pt idx="112">
                  <c:v>62.45</c:v>
                </c:pt>
                <c:pt idx="113">
                  <c:v>62.03</c:v>
                </c:pt>
                <c:pt idx="114">
                  <c:v>62.26</c:v>
                </c:pt>
                <c:pt idx="115">
                  <c:v>61.84</c:v>
                </c:pt>
                <c:pt idx="116">
                  <c:v>61.75</c:v>
                </c:pt>
                <c:pt idx="117">
                  <c:v>60.81</c:v>
                </c:pt>
                <c:pt idx="118">
                  <c:v>60.84</c:v>
                </c:pt>
                <c:pt idx="119">
                  <c:v>61.71</c:v>
                </c:pt>
                <c:pt idx="120">
                  <c:v>61.07</c:v>
                </c:pt>
                <c:pt idx="121">
                  <c:v>61.65</c:v>
                </c:pt>
                <c:pt idx="122">
                  <c:v>62.04</c:v>
                </c:pt>
                <c:pt idx="123">
                  <c:v>61.77</c:v>
                </c:pt>
                <c:pt idx="124">
                  <c:v>62.25</c:v>
                </c:pt>
                <c:pt idx="125">
                  <c:v>62.71</c:v>
                </c:pt>
                <c:pt idx="126">
                  <c:v>62.42</c:v>
                </c:pt>
                <c:pt idx="127">
                  <c:v>61.78</c:v>
                </c:pt>
                <c:pt idx="128">
                  <c:v>61.53</c:v>
                </c:pt>
                <c:pt idx="129">
                  <c:v>61.92</c:v>
                </c:pt>
                <c:pt idx="130">
                  <c:v>63.87</c:v>
                </c:pt>
                <c:pt idx="131">
                  <c:v>62.36</c:v>
                </c:pt>
                <c:pt idx="132">
                  <c:v>62.83</c:v>
                </c:pt>
                <c:pt idx="133">
                  <c:v>64.05</c:v>
                </c:pt>
                <c:pt idx="134">
                  <c:v>63.48</c:v>
                </c:pt>
                <c:pt idx="135">
                  <c:v>63.35</c:v>
                </c:pt>
                <c:pt idx="136">
                  <c:v>62.67</c:v>
                </c:pt>
                <c:pt idx="137">
                  <c:v>63.12</c:v>
                </c:pt>
                <c:pt idx="138">
                  <c:v>63.36</c:v>
                </c:pt>
                <c:pt idx="139">
                  <c:v>63.84</c:v>
                </c:pt>
                <c:pt idx="140">
                  <c:v>64.55</c:v>
                </c:pt>
                <c:pt idx="141">
                  <c:v>67.599999999999994</c:v>
                </c:pt>
                <c:pt idx="142">
                  <c:v>68.709999999999994</c:v>
                </c:pt>
                <c:pt idx="143">
                  <c:v>69.5</c:v>
                </c:pt>
                <c:pt idx="144">
                  <c:v>68.87</c:v>
                </c:pt>
                <c:pt idx="145">
                  <c:v>69.05</c:v>
                </c:pt>
                <c:pt idx="146">
                  <c:v>70.069999999999993</c:v>
                </c:pt>
                <c:pt idx="147">
                  <c:v>70.040000000000006</c:v>
                </c:pt>
                <c:pt idx="148">
                  <c:v>71.349999999999994</c:v>
                </c:pt>
                <c:pt idx="149">
                  <c:v>70.59</c:v>
                </c:pt>
                <c:pt idx="150">
                  <c:v>71.489999999999995</c:v>
                </c:pt>
                <c:pt idx="151">
                  <c:v>70.8</c:v>
                </c:pt>
                <c:pt idx="152">
                  <c:v>70.87</c:v>
                </c:pt>
                <c:pt idx="153">
                  <c:v>71.209999999999994</c:v>
                </c:pt>
                <c:pt idx="154">
                  <c:v>72.319999999999993</c:v>
                </c:pt>
                <c:pt idx="155">
                  <c:v>70.19</c:v>
                </c:pt>
                <c:pt idx="156">
                  <c:v>70.08</c:v>
                </c:pt>
                <c:pt idx="157">
                  <c:v>70.459999999999994</c:v>
                </c:pt>
                <c:pt idx="158">
                  <c:v>71.430000000000007</c:v>
                </c:pt>
                <c:pt idx="159">
                  <c:v>71.45</c:v>
                </c:pt>
                <c:pt idx="160">
                  <c:v>71.040000000000006</c:v>
                </c:pt>
                <c:pt idx="161">
                  <c:v>69.94</c:v>
                </c:pt>
                <c:pt idx="162">
                  <c:v>69.62</c:v>
                </c:pt>
                <c:pt idx="163">
                  <c:v>69.16</c:v>
                </c:pt>
                <c:pt idx="164">
                  <c:v>70.12</c:v>
                </c:pt>
                <c:pt idx="165">
                  <c:v>69.38</c:v>
                </c:pt>
                <c:pt idx="166">
                  <c:v>69.28</c:v>
                </c:pt>
                <c:pt idx="167">
                  <c:v>69.709999999999994</c:v>
                </c:pt>
                <c:pt idx="168">
                  <c:v>68.67</c:v>
                </c:pt>
                <c:pt idx="169">
                  <c:v>68.95</c:v>
                </c:pt>
                <c:pt idx="170">
                  <c:v>68.81</c:v>
                </c:pt>
                <c:pt idx="171">
                  <c:v>70.02</c:v>
                </c:pt>
                <c:pt idx="172">
                  <c:v>70.739999999999995</c:v>
                </c:pt>
                <c:pt idx="173">
                  <c:v>70.37</c:v>
                </c:pt>
                <c:pt idx="174">
                  <c:v>71.62</c:v>
                </c:pt>
                <c:pt idx="175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DD-4E07-849D-3AC5A7A5050C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DD-4E07-849D-3AC5A7A5050C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DD-4E07-849D-3AC5A7A5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53312"/>
        <c:axId val="989553792"/>
      </c:lineChart>
      <c:dateAx>
        <c:axId val="9895533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792"/>
        <c:crosses val="autoZero"/>
        <c:auto val="1"/>
        <c:lblOffset val="100"/>
        <c:baseTimeUnit val="days"/>
      </c:dateAx>
      <c:valAx>
        <c:axId val="989553792"/>
        <c:scaling>
          <c:orientation val="minMax"/>
          <c:max val="8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955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MACD!$B$4</c:f>
              <c:strCache>
                <c:ptCount val="1"/>
                <c:pt idx="0">
                  <c:v>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MACD!$B$5:$B$192</c:f>
              <c:numCache>
                <c:formatCode>General</c:formatCode>
                <c:ptCount val="188"/>
                <c:pt idx="0">
                  <c:v>63.15</c:v>
                </c:pt>
                <c:pt idx="1">
                  <c:v>63.33</c:v>
                </c:pt>
                <c:pt idx="2">
                  <c:v>63.76</c:v>
                </c:pt>
                <c:pt idx="3">
                  <c:v>62.96</c:v>
                </c:pt>
                <c:pt idx="4">
                  <c:v>62.69</c:v>
                </c:pt>
                <c:pt idx="5">
                  <c:v>62.83</c:v>
                </c:pt>
                <c:pt idx="6">
                  <c:v>63.1</c:v>
                </c:pt>
                <c:pt idx="7">
                  <c:v>63.7</c:v>
                </c:pt>
                <c:pt idx="8">
                  <c:v>63.41</c:v>
                </c:pt>
                <c:pt idx="9">
                  <c:v>64.27</c:v>
                </c:pt>
                <c:pt idx="10">
                  <c:v>65.209999999999994</c:v>
                </c:pt>
                <c:pt idx="11">
                  <c:v>65.19</c:v>
                </c:pt>
                <c:pt idx="12">
                  <c:v>65.290000000000006</c:v>
                </c:pt>
                <c:pt idx="13">
                  <c:v>64.77</c:v>
                </c:pt>
                <c:pt idx="14">
                  <c:v>64.959999999999994</c:v>
                </c:pt>
                <c:pt idx="15">
                  <c:v>65.81</c:v>
                </c:pt>
                <c:pt idx="16">
                  <c:v>66.069999999999993</c:v>
                </c:pt>
                <c:pt idx="17">
                  <c:v>67.05</c:v>
                </c:pt>
                <c:pt idx="18">
                  <c:v>66.83</c:v>
                </c:pt>
                <c:pt idx="19">
                  <c:v>67.680000000000007</c:v>
                </c:pt>
                <c:pt idx="20">
                  <c:v>66.739999999999995</c:v>
                </c:pt>
                <c:pt idx="21">
                  <c:v>67.959999999999994</c:v>
                </c:pt>
                <c:pt idx="22">
                  <c:v>69.33</c:v>
                </c:pt>
                <c:pt idx="23">
                  <c:v>68.099999999999994</c:v>
                </c:pt>
                <c:pt idx="24">
                  <c:v>68.05</c:v>
                </c:pt>
                <c:pt idx="25">
                  <c:v>68.459999999999994</c:v>
                </c:pt>
                <c:pt idx="26">
                  <c:v>68.73</c:v>
                </c:pt>
                <c:pt idx="27">
                  <c:v>68.680000000000007</c:v>
                </c:pt>
                <c:pt idx="28">
                  <c:v>68.17</c:v>
                </c:pt>
                <c:pt idx="29">
                  <c:v>68.459999999999994</c:v>
                </c:pt>
                <c:pt idx="30">
                  <c:v>68.58</c:v>
                </c:pt>
                <c:pt idx="31">
                  <c:v>68.650000000000006</c:v>
                </c:pt>
                <c:pt idx="32">
                  <c:v>69.180000000000007</c:v>
                </c:pt>
                <c:pt idx="33">
                  <c:v>68.98</c:v>
                </c:pt>
                <c:pt idx="34">
                  <c:v>69.38</c:v>
                </c:pt>
                <c:pt idx="35">
                  <c:v>69.569999999999993</c:v>
                </c:pt>
                <c:pt idx="36">
                  <c:v>69.33</c:v>
                </c:pt>
                <c:pt idx="37">
                  <c:v>69.790000000000006</c:v>
                </c:pt>
                <c:pt idx="38">
                  <c:v>70.84</c:v>
                </c:pt>
                <c:pt idx="39">
                  <c:v>71.5</c:v>
                </c:pt>
                <c:pt idx="40">
                  <c:v>71.75</c:v>
                </c:pt>
                <c:pt idx="41">
                  <c:v>72.05</c:v>
                </c:pt>
                <c:pt idx="42">
                  <c:v>72.47</c:v>
                </c:pt>
                <c:pt idx="43">
                  <c:v>73.010000000000005</c:v>
                </c:pt>
                <c:pt idx="44">
                  <c:v>72.56</c:v>
                </c:pt>
                <c:pt idx="45">
                  <c:v>71.17</c:v>
                </c:pt>
                <c:pt idx="46">
                  <c:v>71.14</c:v>
                </c:pt>
                <c:pt idx="47">
                  <c:v>71.849999999999994</c:v>
                </c:pt>
                <c:pt idx="48">
                  <c:v>71.55</c:v>
                </c:pt>
                <c:pt idx="49">
                  <c:v>71.08</c:v>
                </c:pt>
                <c:pt idx="50">
                  <c:v>71.23</c:v>
                </c:pt>
                <c:pt idx="51">
                  <c:v>71.41</c:v>
                </c:pt>
                <c:pt idx="52">
                  <c:v>72.099999999999994</c:v>
                </c:pt>
                <c:pt idx="53">
                  <c:v>71.8</c:v>
                </c:pt>
                <c:pt idx="54">
                  <c:v>71.75</c:v>
                </c:pt>
                <c:pt idx="55">
                  <c:v>70.62</c:v>
                </c:pt>
                <c:pt idx="56">
                  <c:v>71.64</c:v>
                </c:pt>
                <c:pt idx="57">
                  <c:v>71.73</c:v>
                </c:pt>
                <c:pt idx="58">
                  <c:v>71.33</c:v>
                </c:pt>
                <c:pt idx="59">
                  <c:v>71.45</c:v>
                </c:pt>
                <c:pt idx="60">
                  <c:v>71.400000000000006</c:v>
                </c:pt>
                <c:pt idx="61">
                  <c:v>71.790000000000006</c:v>
                </c:pt>
                <c:pt idx="62">
                  <c:v>71.86</c:v>
                </c:pt>
                <c:pt idx="63">
                  <c:v>71.709999999999994</c:v>
                </c:pt>
                <c:pt idx="64">
                  <c:v>71.010000000000005</c:v>
                </c:pt>
                <c:pt idx="65">
                  <c:v>70.52</c:v>
                </c:pt>
                <c:pt idx="66">
                  <c:v>70.17</c:v>
                </c:pt>
                <c:pt idx="67">
                  <c:v>69.010000000000005</c:v>
                </c:pt>
                <c:pt idx="68">
                  <c:v>69.180000000000007</c:v>
                </c:pt>
                <c:pt idx="69">
                  <c:v>69.569999999999993</c:v>
                </c:pt>
                <c:pt idx="70">
                  <c:v>69.25</c:v>
                </c:pt>
                <c:pt idx="71">
                  <c:v>69.569999999999993</c:v>
                </c:pt>
                <c:pt idx="72">
                  <c:v>70.34</c:v>
                </c:pt>
                <c:pt idx="73">
                  <c:v>70.34</c:v>
                </c:pt>
                <c:pt idx="74">
                  <c:v>70.569999999999993</c:v>
                </c:pt>
                <c:pt idx="75">
                  <c:v>69.900000000000006</c:v>
                </c:pt>
                <c:pt idx="76">
                  <c:v>70.44</c:v>
                </c:pt>
                <c:pt idx="77">
                  <c:v>69.45</c:v>
                </c:pt>
                <c:pt idx="78">
                  <c:v>69.45</c:v>
                </c:pt>
                <c:pt idx="79">
                  <c:v>68.010000000000005</c:v>
                </c:pt>
                <c:pt idx="80">
                  <c:v>67.3</c:v>
                </c:pt>
                <c:pt idx="81">
                  <c:v>66.92</c:v>
                </c:pt>
                <c:pt idx="82">
                  <c:v>66.67</c:v>
                </c:pt>
                <c:pt idx="83">
                  <c:v>65.56</c:v>
                </c:pt>
                <c:pt idx="84">
                  <c:v>65.92</c:v>
                </c:pt>
                <c:pt idx="85">
                  <c:v>65.31</c:v>
                </c:pt>
                <c:pt idx="86">
                  <c:v>65.010000000000005</c:v>
                </c:pt>
                <c:pt idx="87">
                  <c:v>65.11</c:v>
                </c:pt>
                <c:pt idx="88">
                  <c:v>65.37</c:v>
                </c:pt>
                <c:pt idx="89">
                  <c:v>63.7</c:v>
                </c:pt>
                <c:pt idx="90">
                  <c:v>63.66</c:v>
                </c:pt>
                <c:pt idx="91">
                  <c:v>63.92</c:v>
                </c:pt>
                <c:pt idx="92">
                  <c:v>63.36</c:v>
                </c:pt>
                <c:pt idx="93">
                  <c:v>63.2</c:v>
                </c:pt>
                <c:pt idx="94">
                  <c:v>63</c:v>
                </c:pt>
                <c:pt idx="95">
                  <c:v>62.55</c:v>
                </c:pt>
                <c:pt idx="96">
                  <c:v>61.74</c:v>
                </c:pt>
                <c:pt idx="97">
                  <c:v>61.86</c:v>
                </c:pt>
                <c:pt idx="98">
                  <c:v>62.59</c:v>
                </c:pt>
                <c:pt idx="99">
                  <c:v>62.99</c:v>
                </c:pt>
                <c:pt idx="100">
                  <c:v>63.76</c:v>
                </c:pt>
                <c:pt idx="101">
                  <c:v>63.92</c:v>
                </c:pt>
                <c:pt idx="102">
                  <c:v>64.38</c:v>
                </c:pt>
                <c:pt idx="103">
                  <c:v>64.55</c:v>
                </c:pt>
                <c:pt idx="104">
                  <c:v>64.430000000000007</c:v>
                </c:pt>
                <c:pt idx="105">
                  <c:v>64.08</c:v>
                </c:pt>
                <c:pt idx="106">
                  <c:v>63.65</c:v>
                </c:pt>
                <c:pt idx="107">
                  <c:v>63.52</c:v>
                </c:pt>
                <c:pt idx="108">
                  <c:v>62.21</c:v>
                </c:pt>
                <c:pt idx="109">
                  <c:v>62.92</c:v>
                </c:pt>
                <c:pt idx="110">
                  <c:v>62.53</c:v>
                </c:pt>
                <c:pt idx="111">
                  <c:v>62.6</c:v>
                </c:pt>
                <c:pt idx="112">
                  <c:v>62.91</c:v>
                </c:pt>
                <c:pt idx="113">
                  <c:v>62.64</c:v>
                </c:pt>
                <c:pt idx="114">
                  <c:v>63.84</c:v>
                </c:pt>
                <c:pt idx="115">
                  <c:v>63.12</c:v>
                </c:pt>
                <c:pt idx="116">
                  <c:v>62.55</c:v>
                </c:pt>
                <c:pt idx="117">
                  <c:v>63.4</c:v>
                </c:pt>
                <c:pt idx="118">
                  <c:v>62.85</c:v>
                </c:pt>
                <c:pt idx="119">
                  <c:v>62.45</c:v>
                </c:pt>
                <c:pt idx="120">
                  <c:v>62.55</c:v>
                </c:pt>
                <c:pt idx="121">
                  <c:v>62.38</c:v>
                </c:pt>
                <c:pt idx="122">
                  <c:v>62.84</c:v>
                </c:pt>
                <c:pt idx="123">
                  <c:v>62.57</c:v>
                </c:pt>
                <c:pt idx="124">
                  <c:v>62.45</c:v>
                </c:pt>
                <c:pt idx="125">
                  <c:v>62.03</c:v>
                </c:pt>
                <c:pt idx="126">
                  <c:v>62.26</c:v>
                </c:pt>
                <c:pt idx="127">
                  <c:v>61.84</c:v>
                </c:pt>
                <c:pt idx="128">
                  <c:v>61.75</c:v>
                </c:pt>
                <c:pt idx="129">
                  <c:v>60.81</c:v>
                </c:pt>
                <c:pt idx="130">
                  <c:v>60.84</c:v>
                </c:pt>
                <c:pt idx="131">
                  <c:v>61.71</c:v>
                </c:pt>
                <c:pt idx="132">
                  <c:v>61.07</c:v>
                </c:pt>
                <c:pt idx="133">
                  <c:v>61.65</c:v>
                </c:pt>
                <c:pt idx="134">
                  <c:v>62.04</c:v>
                </c:pt>
                <c:pt idx="135">
                  <c:v>61.77</c:v>
                </c:pt>
                <c:pt idx="136">
                  <c:v>62.25</c:v>
                </c:pt>
                <c:pt idx="137">
                  <c:v>62.71</c:v>
                </c:pt>
                <c:pt idx="138">
                  <c:v>62.42</c:v>
                </c:pt>
                <c:pt idx="139">
                  <c:v>61.78</c:v>
                </c:pt>
                <c:pt idx="140">
                  <c:v>61.53</c:v>
                </c:pt>
                <c:pt idx="141">
                  <c:v>61.92</c:v>
                </c:pt>
                <c:pt idx="142">
                  <c:v>63.87</c:v>
                </c:pt>
                <c:pt idx="143">
                  <c:v>62.36</c:v>
                </c:pt>
                <c:pt idx="144">
                  <c:v>62.83</c:v>
                </c:pt>
                <c:pt idx="145">
                  <c:v>64.05</c:v>
                </c:pt>
                <c:pt idx="146">
                  <c:v>63.48</c:v>
                </c:pt>
                <c:pt idx="147">
                  <c:v>63.35</c:v>
                </c:pt>
                <c:pt idx="148">
                  <c:v>62.67</c:v>
                </c:pt>
                <c:pt idx="149">
                  <c:v>63.12</c:v>
                </c:pt>
                <c:pt idx="150">
                  <c:v>63.36</c:v>
                </c:pt>
                <c:pt idx="151">
                  <c:v>63.84</c:v>
                </c:pt>
                <c:pt idx="152">
                  <c:v>64.55</c:v>
                </c:pt>
                <c:pt idx="153">
                  <c:v>67.599999999999994</c:v>
                </c:pt>
                <c:pt idx="154">
                  <c:v>68.709999999999994</c:v>
                </c:pt>
                <c:pt idx="155">
                  <c:v>69.5</c:v>
                </c:pt>
                <c:pt idx="156">
                  <c:v>68.87</c:v>
                </c:pt>
                <c:pt idx="157">
                  <c:v>69.05</c:v>
                </c:pt>
                <c:pt idx="158">
                  <c:v>70.069999999999993</c:v>
                </c:pt>
                <c:pt idx="159">
                  <c:v>70.040000000000006</c:v>
                </c:pt>
                <c:pt idx="160">
                  <c:v>71.349999999999994</c:v>
                </c:pt>
                <c:pt idx="161">
                  <c:v>70.59</c:v>
                </c:pt>
                <c:pt idx="162">
                  <c:v>71.489999999999995</c:v>
                </c:pt>
                <c:pt idx="163">
                  <c:v>70.8</c:v>
                </c:pt>
                <c:pt idx="164">
                  <c:v>70.87</c:v>
                </c:pt>
                <c:pt idx="165">
                  <c:v>71.209999999999994</c:v>
                </c:pt>
                <c:pt idx="166">
                  <c:v>72.319999999999993</c:v>
                </c:pt>
                <c:pt idx="167">
                  <c:v>70.19</c:v>
                </c:pt>
                <c:pt idx="168">
                  <c:v>70.08</c:v>
                </c:pt>
                <c:pt idx="169">
                  <c:v>70.459999999999994</c:v>
                </c:pt>
                <c:pt idx="170">
                  <c:v>71.430000000000007</c:v>
                </c:pt>
                <c:pt idx="171">
                  <c:v>71.45</c:v>
                </c:pt>
                <c:pt idx="172">
                  <c:v>71.040000000000006</c:v>
                </c:pt>
                <c:pt idx="173">
                  <c:v>69.94</c:v>
                </c:pt>
                <c:pt idx="174">
                  <c:v>69.62</c:v>
                </c:pt>
                <c:pt idx="175">
                  <c:v>69.16</c:v>
                </c:pt>
                <c:pt idx="176">
                  <c:v>70.12</c:v>
                </c:pt>
                <c:pt idx="177">
                  <c:v>69.38</c:v>
                </c:pt>
                <c:pt idx="178">
                  <c:v>69.28</c:v>
                </c:pt>
                <c:pt idx="179">
                  <c:v>69.709999999999994</c:v>
                </c:pt>
                <c:pt idx="180">
                  <c:v>68.67</c:v>
                </c:pt>
                <c:pt idx="181">
                  <c:v>68.95</c:v>
                </c:pt>
                <c:pt idx="182">
                  <c:v>68.81</c:v>
                </c:pt>
                <c:pt idx="183">
                  <c:v>70.02</c:v>
                </c:pt>
                <c:pt idx="184">
                  <c:v>70.739999999999995</c:v>
                </c:pt>
                <c:pt idx="185">
                  <c:v>70.37</c:v>
                </c:pt>
                <c:pt idx="186">
                  <c:v>71.62</c:v>
                </c:pt>
                <c:pt idx="187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9A2-BE9D-F645F3C2BD9A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12-Day EMA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MACD!$D$17:$D$192</c:f>
              <c:numCache>
                <c:formatCode>_(* #,##0.00_);_(* \(#,##0.00\);_(* "-"??_);_(@_)</c:formatCode>
                <c:ptCount val="176"/>
                <c:pt idx="0">
                  <c:v>63.888205128205122</c:v>
                </c:pt>
                <c:pt idx="1">
                  <c:v>64.023865877712026</c:v>
                </c:pt>
                <c:pt idx="2">
                  <c:v>64.167886511910169</c:v>
                </c:pt>
                <c:pt idx="3">
                  <c:v>64.420519356231679</c:v>
                </c:pt>
                <c:pt idx="4">
                  <c:v>64.67428560911911</c:v>
                </c:pt>
                <c:pt idx="5">
                  <c:v>65.039780130793091</c:v>
                </c:pt>
                <c:pt idx="6">
                  <c:v>65.315198572209539</c:v>
                </c:pt>
                <c:pt idx="7">
                  <c:v>65.679014176484998</c:v>
                </c:pt>
                <c:pt idx="8">
                  <c:v>65.84224276471808</c:v>
                </c:pt>
                <c:pt idx="9">
                  <c:v>66.168051570146062</c:v>
                </c:pt>
                <c:pt idx="10">
                  <c:v>66.654505174738972</c:v>
                </c:pt>
                <c:pt idx="11">
                  <c:v>66.876888994009903</c:v>
                </c:pt>
                <c:pt idx="12">
                  <c:v>67.057367610316078</c:v>
                </c:pt>
                <c:pt idx="13">
                  <c:v>67.273157208728989</c:v>
                </c:pt>
                <c:pt idx="14">
                  <c:v>67.497286868924533</c:v>
                </c:pt>
                <c:pt idx="15">
                  <c:v>67.679242735243832</c:v>
                </c:pt>
                <c:pt idx="16">
                  <c:v>67.754743852898628</c:v>
                </c:pt>
                <c:pt idx="17">
                  <c:v>67.86324479860653</c:v>
                </c:pt>
                <c:pt idx="18">
                  <c:v>67.973514829590144</c:v>
                </c:pt>
                <c:pt idx="19">
                  <c:v>68.077589471191658</c:v>
                </c:pt>
                <c:pt idx="20">
                  <c:v>68.247191091008332</c:v>
                </c:pt>
                <c:pt idx="21">
                  <c:v>68.359930923160903</c:v>
                </c:pt>
                <c:pt idx="22">
                  <c:v>68.516864627289991</c:v>
                </c:pt>
                <c:pt idx="23">
                  <c:v>68.678885453860758</c:v>
                </c:pt>
                <c:pt idx="24">
                  <c:v>68.77905692249756</c:v>
                </c:pt>
                <c:pt idx="25">
                  <c:v>68.934586626728702</c:v>
                </c:pt>
                <c:pt idx="26">
                  <c:v>69.227727145693521</c:v>
                </c:pt>
                <c:pt idx="27">
                  <c:v>69.577307584817589</c:v>
                </c:pt>
                <c:pt idx="28">
                  <c:v>69.911567956384118</c:v>
                </c:pt>
                <c:pt idx="29">
                  <c:v>70.240557501555799</c:v>
                </c:pt>
                <c:pt idx="30">
                  <c:v>70.583548655162602</c:v>
                </c:pt>
                <c:pt idx="31">
                  <c:v>70.956848862060667</c:v>
                </c:pt>
                <c:pt idx="32">
                  <c:v>71.203487498666718</c:v>
                </c:pt>
                <c:pt idx="33">
                  <c:v>71.198335575794914</c:v>
                </c:pt>
                <c:pt idx="34">
                  <c:v>71.189360871826466</c:v>
                </c:pt>
                <c:pt idx="35">
                  <c:v>71.290997660776242</c:v>
                </c:pt>
                <c:pt idx="36">
                  <c:v>71.330844174502971</c:v>
                </c:pt>
                <c:pt idx="37">
                  <c:v>71.292252763040977</c:v>
                </c:pt>
                <c:pt idx="38">
                  <c:v>71.282675414880828</c:v>
                </c:pt>
                <c:pt idx="39">
                  <c:v>71.302263812591463</c:v>
                </c:pt>
                <c:pt idx="40">
                  <c:v>71.424992456808155</c:v>
                </c:pt>
                <c:pt idx="41">
                  <c:v>71.482685924991515</c:v>
                </c:pt>
                <c:pt idx="42">
                  <c:v>71.523811167300508</c:v>
                </c:pt>
                <c:pt idx="43">
                  <c:v>71.384763295408121</c:v>
                </c:pt>
                <c:pt idx="44">
                  <c:v>71.424030480729954</c:v>
                </c:pt>
                <c:pt idx="45">
                  <c:v>71.471102714463811</c:v>
                </c:pt>
                <c:pt idx="46">
                  <c:v>71.449394604546299</c:v>
                </c:pt>
                <c:pt idx="47">
                  <c:v>71.449487742308406</c:v>
                </c:pt>
                <c:pt idx="48">
                  <c:v>71.441874243491725</c:v>
                </c:pt>
                <c:pt idx="49">
                  <c:v>71.495432052185308</c:v>
                </c:pt>
                <c:pt idx="50">
                  <c:v>71.551519428772181</c:v>
                </c:pt>
                <c:pt idx="51">
                  <c:v>71.575901055114926</c:v>
                </c:pt>
                <c:pt idx="52">
                  <c:v>71.488839354328022</c:v>
                </c:pt>
                <c:pt idx="53">
                  <c:v>71.339787145969865</c:v>
                </c:pt>
                <c:pt idx="54">
                  <c:v>71.159819892743727</c:v>
                </c:pt>
                <c:pt idx="55">
                  <c:v>70.829078370783151</c:v>
                </c:pt>
                <c:pt idx="56">
                  <c:v>70.575374006047284</c:v>
                </c:pt>
                <c:pt idx="57">
                  <c:v>70.420701082040011</c:v>
                </c:pt>
                <c:pt idx="58">
                  <c:v>70.240593223264625</c:v>
                </c:pt>
                <c:pt idx="59">
                  <c:v>70.137425035070066</c:v>
                </c:pt>
                <c:pt idx="60">
                  <c:v>70.168590414290051</c:v>
                </c:pt>
                <c:pt idx="61">
                  <c:v>70.194961119783883</c:v>
                </c:pt>
                <c:pt idx="62">
                  <c:v>70.252659409047894</c:v>
                </c:pt>
                <c:pt idx="63">
                  <c:v>70.198404115348225</c:v>
                </c:pt>
                <c:pt idx="64">
                  <c:v>70.235572712986965</c:v>
                </c:pt>
                <c:pt idx="65">
                  <c:v>70.114715372527428</c:v>
                </c:pt>
                <c:pt idx="66">
                  <c:v>70.012451469061673</c:v>
                </c:pt>
                <c:pt idx="67">
                  <c:v>69.704382012282949</c:v>
                </c:pt>
                <c:pt idx="68">
                  <c:v>69.334477087316344</c:v>
                </c:pt>
                <c:pt idx="69">
                  <c:v>68.963019073883061</c:v>
                </c:pt>
                <c:pt idx="70">
                  <c:v>68.610246908670277</c:v>
                </c:pt>
                <c:pt idx="71">
                  <c:v>68.140978153490238</c:v>
                </c:pt>
                <c:pt idx="72">
                  <c:v>67.799289206799429</c:v>
                </c:pt>
                <c:pt idx="73">
                  <c:v>67.416321636522596</c:v>
                </c:pt>
                <c:pt idx="74">
                  <c:v>67.046118307826816</c:v>
                </c:pt>
                <c:pt idx="75">
                  <c:v>66.748253952776537</c:v>
                </c:pt>
                <c:pt idx="76">
                  <c:v>66.536214883118603</c:v>
                </c:pt>
                <c:pt idx="77">
                  <c:v>66.099874131869583</c:v>
                </c:pt>
                <c:pt idx="78">
                  <c:v>65.724508880812721</c:v>
                </c:pt>
                <c:pt idx="79">
                  <c:v>65.446892129918453</c:v>
                </c:pt>
                <c:pt idx="80">
                  <c:v>65.125831802238693</c:v>
                </c:pt>
                <c:pt idx="81">
                  <c:v>64.829549986509662</c:v>
                </c:pt>
                <c:pt idx="82">
                  <c:v>64.548080757815868</c:v>
                </c:pt>
                <c:pt idx="83">
                  <c:v>64.240683718151885</c:v>
                </c:pt>
                <c:pt idx="84">
                  <c:v>63.855963146128516</c:v>
                </c:pt>
                <c:pt idx="85">
                  <c:v>63.548891892877975</c:v>
                </c:pt>
                <c:pt idx="86">
                  <c:v>63.401370063204439</c:v>
                </c:pt>
                <c:pt idx="87">
                  <c:v>63.338082361172987</c:v>
                </c:pt>
                <c:pt idx="88">
                  <c:v>63.402992767146372</c:v>
                </c:pt>
                <c:pt idx="89">
                  <c:v>63.482532341431543</c:v>
                </c:pt>
                <c:pt idx="90">
                  <c:v>63.620604288903614</c:v>
                </c:pt>
                <c:pt idx="91">
                  <c:v>63.763588244456905</c:v>
                </c:pt>
                <c:pt idx="92">
                  <c:v>63.866113129925075</c:v>
                </c:pt>
                <c:pt idx="93">
                  <c:v>63.899018802244292</c:v>
                </c:pt>
                <c:pt idx="94">
                  <c:v>63.86070821728363</c:v>
                </c:pt>
                <c:pt idx="95">
                  <c:v>63.808291568470764</c:v>
                </c:pt>
                <c:pt idx="96">
                  <c:v>63.562400557936797</c:v>
                </c:pt>
                <c:pt idx="97">
                  <c:v>63.463569702869599</c:v>
                </c:pt>
                <c:pt idx="98">
                  <c:v>63.319943594735811</c:v>
                </c:pt>
                <c:pt idx="99">
                  <c:v>63.209183041699532</c:v>
                </c:pt>
                <c:pt idx="100">
                  <c:v>63.163154881438068</c:v>
                </c:pt>
                <c:pt idx="101">
                  <c:v>63.082669515062982</c:v>
                </c:pt>
                <c:pt idx="102">
                  <c:v>63.199181897360987</c:v>
                </c:pt>
                <c:pt idx="103">
                  <c:v>63.187000066997754</c:v>
                </c:pt>
                <c:pt idx="104">
                  <c:v>63.089000056690409</c:v>
                </c:pt>
                <c:pt idx="105">
                  <c:v>63.136846201814961</c:v>
                </c:pt>
                <c:pt idx="106">
                  <c:v>63.092716016920349</c:v>
                </c:pt>
                <c:pt idx="107">
                  <c:v>62.993836629701832</c:v>
                </c:pt>
                <c:pt idx="108">
                  <c:v>62.925554071286165</c:v>
                </c:pt>
                <c:pt idx="109">
                  <c:v>62.841622675703675</c:v>
                </c:pt>
                <c:pt idx="110">
                  <c:v>62.841373033287724</c:v>
                </c:pt>
                <c:pt idx="111">
                  <c:v>62.79962333585884</c:v>
                </c:pt>
                <c:pt idx="112">
                  <c:v>62.745835130342094</c:v>
                </c:pt>
                <c:pt idx="113">
                  <c:v>62.635706648751004</c:v>
                </c:pt>
                <c:pt idx="114">
                  <c:v>62.577905625866237</c:v>
                </c:pt>
                <c:pt idx="115">
                  <c:v>62.46438168342528</c:v>
                </c:pt>
                <c:pt idx="116">
                  <c:v>62.354476809052159</c:v>
                </c:pt>
                <c:pt idx="117">
                  <c:v>62.116864992274905</c:v>
                </c:pt>
                <c:pt idx="118">
                  <c:v>61.920424224232612</c:v>
                </c:pt>
                <c:pt idx="119">
                  <c:v>61.888051266658366</c:v>
                </c:pt>
                <c:pt idx="120">
                  <c:v>61.762197225634004</c:v>
                </c:pt>
                <c:pt idx="121">
                  <c:v>61.744936113998001</c:v>
                </c:pt>
                <c:pt idx="122">
                  <c:v>61.79033055799831</c:v>
                </c:pt>
                <c:pt idx="123">
                  <c:v>61.787202779844726</c:v>
                </c:pt>
                <c:pt idx="124">
                  <c:v>61.858402352176306</c:v>
                </c:pt>
                <c:pt idx="125">
                  <c:v>61.989417374918411</c:v>
                </c:pt>
                <c:pt idx="126">
                  <c:v>62.055660855700197</c:v>
                </c:pt>
                <c:pt idx="127">
                  <c:v>62.013251493284784</c:v>
                </c:pt>
                <c:pt idx="128">
                  <c:v>61.93890510970251</c:v>
                </c:pt>
                <c:pt idx="129">
                  <c:v>61.935996631286741</c:v>
                </c:pt>
                <c:pt idx="130">
                  <c:v>62.233535611088783</c:v>
                </c:pt>
                <c:pt idx="131">
                  <c:v>62.252991670921276</c:v>
                </c:pt>
                <c:pt idx="132">
                  <c:v>62.341762183087233</c:v>
                </c:pt>
                <c:pt idx="133">
                  <c:v>62.604568001073815</c:v>
                </c:pt>
                <c:pt idx="134">
                  <c:v>62.73924984706246</c:v>
                </c:pt>
                <c:pt idx="135">
                  <c:v>62.833211409052851</c:v>
                </c:pt>
                <c:pt idx="136">
                  <c:v>62.80810196150626</c:v>
                </c:pt>
                <c:pt idx="137">
                  <c:v>62.856086275120681</c:v>
                </c:pt>
                <c:pt idx="138">
                  <c:v>62.933611463563651</c:v>
                </c:pt>
                <c:pt idx="139">
                  <c:v>63.073055853784631</c:v>
                </c:pt>
                <c:pt idx="140">
                  <c:v>63.300278030125455</c:v>
                </c:pt>
                <c:pt idx="141">
                  <c:v>63.961773717798458</c:v>
                </c:pt>
                <c:pt idx="142">
                  <c:v>64.692270068906382</c:v>
                </c:pt>
                <c:pt idx="143">
                  <c:v>65.431920827536175</c:v>
                </c:pt>
                <c:pt idx="144">
                  <c:v>65.960856084838298</c:v>
                </c:pt>
                <c:pt idx="145">
                  <c:v>66.436108994863176</c:v>
                </c:pt>
                <c:pt idx="146">
                  <c:v>66.995169149499603</c:v>
                </c:pt>
                <c:pt idx="147">
                  <c:v>67.46360466496121</c:v>
                </c:pt>
                <c:pt idx="148">
                  <c:v>68.061511639582562</c:v>
                </c:pt>
                <c:pt idx="149">
                  <c:v>68.450509848877559</c:v>
                </c:pt>
                <c:pt idx="150">
                  <c:v>68.918123718281009</c:v>
                </c:pt>
                <c:pt idx="151">
                  <c:v>69.207643146237771</c:v>
                </c:pt>
                <c:pt idx="152">
                  <c:v>69.463390354508888</c:v>
                </c:pt>
                <c:pt idx="153">
                  <c:v>69.732099530738296</c:v>
                </c:pt>
                <c:pt idx="154">
                  <c:v>70.130238064470859</c:v>
                </c:pt>
                <c:pt idx="155">
                  <c:v>70.139432208398418</c:v>
                </c:pt>
                <c:pt idx="156">
                  <c:v>70.130288791721739</c:v>
                </c:pt>
                <c:pt idx="157">
                  <c:v>70.181013592995313</c:v>
                </c:pt>
                <c:pt idx="158">
                  <c:v>70.373165347919112</c:v>
                </c:pt>
                <c:pt idx="159">
                  <c:v>70.538832217470016</c:v>
                </c:pt>
                <c:pt idx="160">
                  <c:v>70.615934953243865</c:v>
                </c:pt>
                <c:pt idx="161">
                  <c:v>70.51194496043712</c:v>
                </c:pt>
                <c:pt idx="162">
                  <c:v>70.374722658831416</c:v>
                </c:pt>
                <c:pt idx="163">
                  <c:v>70.187842249780431</c:v>
                </c:pt>
                <c:pt idx="164">
                  <c:v>70.177404980583447</c:v>
                </c:pt>
                <c:pt idx="165">
                  <c:v>70.054727291262921</c:v>
                </c:pt>
                <c:pt idx="166">
                  <c:v>69.935538477222465</c:v>
                </c:pt>
                <c:pt idx="167">
                  <c:v>69.900840249957469</c:v>
                </c:pt>
                <c:pt idx="168">
                  <c:v>69.711480211502476</c:v>
                </c:pt>
                <c:pt idx="169">
                  <c:v>69.594329409732865</c:v>
                </c:pt>
                <c:pt idx="170">
                  <c:v>69.473663346697037</c:v>
                </c:pt>
                <c:pt idx="171">
                  <c:v>69.557715139512879</c:v>
                </c:pt>
                <c:pt idx="172">
                  <c:v>69.739605118049354</c:v>
                </c:pt>
                <c:pt idx="173">
                  <c:v>69.836588946041758</c:v>
                </c:pt>
                <c:pt idx="174">
                  <c:v>70.110959877419944</c:v>
                </c:pt>
                <c:pt idx="175">
                  <c:v>70.381581434739957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4-49A2-BE9D-F645F3C2BD9A}"/>
            </c:ext>
          </c:extLst>
        </c:ser>
        <c:ser>
          <c:idx val="2"/>
          <c:order val="2"/>
          <c:tx>
            <c:strRef>
              <c:f>MACD!$E$4</c:f>
              <c:strCache>
                <c:ptCount val="1"/>
                <c:pt idx="0">
                  <c:v>26-Day EMA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MACD!$A$17:$A$192</c:f>
              <c:numCache>
                <c:formatCode>m/d/yyyy</c:formatCode>
                <c:ptCount val="176"/>
                <c:pt idx="0">
                  <c:v>45491</c:v>
                </c:pt>
                <c:pt idx="1">
                  <c:v>45494</c:v>
                </c:pt>
                <c:pt idx="2">
                  <c:v>45495</c:v>
                </c:pt>
                <c:pt idx="3">
                  <c:v>45496</c:v>
                </c:pt>
                <c:pt idx="4">
                  <c:v>45497</c:v>
                </c:pt>
                <c:pt idx="5">
                  <c:v>45498</c:v>
                </c:pt>
                <c:pt idx="6">
                  <c:v>45501</c:v>
                </c:pt>
                <c:pt idx="7">
                  <c:v>45502</c:v>
                </c:pt>
                <c:pt idx="8">
                  <c:v>45503</c:v>
                </c:pt>
                <c:pt idx="9">
                  <c:v>45504</c:v>
                </c:pt>
                <c:pt idx="10">
                  <c:v>45505</c:v>
                </c:pt>
                <c:pt idx="11">
                  <c:v>45508</c:v>
                </c:pt>
                <c:pt idx="12">
                  <c:v>45509</c:v>
                </c:pt>
                <c:pt idx="13">
                  <c:v>45510</c:v>
                </c:pt>
                <c:pt idx="14">
                  <c:v>45511</c:v>
                </c:pt>
                <c:pt idx="15">
                  <c:v>45512</c:v>
                </c:pt>
                <c:pt idx="16">
                  <c:v>45515</c:v>
                </c:pt>
                <c:pt idx="17">
                  <c:v>45516</c:v>
                </c:pt>
                <c:pt idx="18">
                  <c:v>45517</c:v>
                </c:pt>
                <c:pt idx="19">
                  <c:v>45518</c:v>
                </c:pt>
                <c:pt idx="20">
                  <c:v>45519</c:v>
                </c:pt>
                <c:pt idx="21">
                  <c:v>45522</c:v>
                </c:pt>
                <c:pt idx="22">
                  <c:v>45523</c:v>
                </c:pt>
                <c:pt idx="23">
                  <c:v>45524</c:v>
                </c:pt>
                <c:pt idx="24">
                  <c:v>45525</c:v>
                </c:pt>
                <c:pt idx="25">
                  <c:v>45526</c:v>
                </c:pt>
                <c:pt idx="26">
                  <c:v>45529</c:v>
                </c:pt>
                <c:pt idx="27">
                  <c:v>45530</c:v>
                </c:pt>
                <c:pt idx="28">
                  <c:v>45531</c:v>
                </c:pt>
                <c:pt idx="29">
                  <c:v>45532</c:v>
                </c:pt>
                <c:pt idx="30">
                  <c:v>45533</c:v>
                </c:pt>
                <c:pt idx="31">
                  <c:v>45537</c:v>
                </c:pt>
                <c:pt idx="32">
                  <c:v>45538</c:v>
                </c:pt>
                <c:pt idx="33">
                  <c:v>45539</c:v>
                </c:pt>
                <c:pt idx="34">
                  <c:v>45540</c:v>
                </c:pt>
                <c:pt idx="35">
                  <c:v>45543</c:v>
                </c:pt>
                <c:pt idx="36">
                  <c:v>45544</c:v>
                </c:pt>
                <c:pt idx="37">
                  <c:v>45545</c:v>
                </c:pt>
                <c:pt idx="38">
                  <c:v>45546</c:v>
                </c:pt>
                <c:pt idx="39">
                  <c:v>45547</c:v>
                </c:pt>
                <c:pt idx="40">
                  <c:v>45550</c:v>
                </c:pt>
                <c:pt idx="41">
                  <c:v>45551</c:v>
                </c:pt>
                <c:pt idx="42">
                  <c:v>45552</c:v>
                </c:pt>
                <c:pt idx="43">
                  <c:v>45553</c:v>
                </c:pt>
                <c:pt idx="44">
                  <c:v>45554</c:v>
                </c:pt>
                <c:pt idx="45">
                  <c:v>45557</c:v>
                </c:pt>
                <c:pt idx="46">
                  <c:v>45558</c:v>
                </c:pt>
                <c:pt idx="47">
                  <c:v>45559</c:v>
                </c:pt>
                <c:pt idx="48">
                  <c:v>45560</c:v>
                </c:pt>
                <c:pt idx="49">
                  <c:v>45561</c:v>
                </c:pt>
                <c:pt idx="50">
                  <c:v>45564</c:v>
                </c:pt>
                <c:pt idx="51">
                  <c:v>45565</c:v>
                </c:pt>
                <c:pt idx="52">
                  <c:v>45566</c:v>
                </c:pt>
                <c:pt idx="53">
                  <c:v>45567</c:v>
                </c:pt>
                <c:pt idx="54">
                  <c:v>45568</c:v>
                </c:pt>
                <c:pt idx="55">
                  <c:v>45571</c:v>
                </c:pt>
                <c:pt idx="56">
                  <c:v>45572</c:v>
                </c:pt>
                <c:pt idx="57">
                  <c:v>45573</c:v>
                </c:pt>
                <c:pt idx="58">
                  <c:v>45574</c:v>
                </c:pt>
                <c:pt idx="59">
                  <c:v>45575</c:v>
                </c:pt>
                <c:pt idx="60">
                  <c:v>45578</c:v>
                </c:pt>
                <c:pt idx="61">
                  <c:v>45579</c:v>
                </c:pt>
                <c:pt idx="62">
                  <c:v>45580</c:v>
                </c:pt>
                <c:pt idx="63">
                  <c:v>45581</c:v>
                </c:pt>
                <c:pt idx="64">
                  <c:v>45582</c:v>
                </c:pt>
                <c:pt idx="65">
                  <c:v>45585</c:v>
                </c:pt>
                <c:pt idx="66">
                  <c:v>45586</c:v>
                </c:pt>
                <c:pt idx="67">
                  <c:v>45587</c:v>
                </c:pt>
                <c:pt idx="68">
                  <c:v>45588</c:v>
                </c:pt>
                <c:pt idx="69">
                  <c:v>45589</c:v>
                </c:pt>
                <c:pt idx="70">
                  <c:v>45593</c:v>
                </c:pt>
                <c:pt idx="71">
                  <c:v>45594</c:v>
                </c:pt>
                <c:pt idx="72">
                  <c:v>45595</c:v>
                </c:pt>
                <c:pt idx="73">
                  <c:v>45596</c:v>
                </c:pt>
                <c:pt idx="74">
                  <c:v>45597</c:v>
                </c:pt>
                <c:pt idx="75">
                  <c:v>45600</c:v>
                </c:pt>
                <c:pt idx="76">
                  <c:v>45601</c:v>
                </c:pt>
                <c:pt idx="77">
                  <c:v>45602</c:v>
                </c:pt>
                <c:pt idx="78">
                  <c:v>45603</c:v>
                </c:pt>
                <c:pt idx="79">
                  <c:v>45604</c:v>
                </c:pt>
                <c:pt idx="80">
                  <c:v>45607</c:v>
                </c:pt>
                <c:pt idx="81">
                  <c:v>45608</c:v>
                </c:pt>
                <c:pt idx="82">
                  <c:v>45609</c:v>
                </c:pt>
                <c:pt idx="83">
                  <c:v>45610</c:v>
                </c:pt>
                <c:pt idx="84">
                  <c:v>45611</c:v>
                </c:pt>
                <c:pt idx="85">
                  <c:v>45614</c:v>
                </c:pt>
                <c:pt idx="86">
                  <c:v>45615</c:v>
                </c:pt>
                <c:pt idx="87">
                  <c:v>45616</c:v>
                </c:pt>
                <c:pt idx="88">
                  <c:v>45617</c:v>
                </c:pt>
                <c:pt idx="89">
                  <c:v>45618</c:v>
                </c:pt>
                <c:pt idx="90">
                  <c:v>45621</c:v>
                </c:pt>
                <c:pt idx="91">
                  <c:v>45622</c:v>
                </c:pt>
                <c:pt idx="92">
                  <c:v>45623</c:v>
                </c:pt>
                <c:pt idx="93">
                  <c:v>45625</c:v>
                </c:pt>
                <c:pt idx="94">
                  <c:v>45628</c:v>
                </c:pt>
                <c:pt idx="95">
                  <c:v>45629</c:v>
                </c:pt>
                <c:pt idx="96">
                  <c:v>45630</c:v>
                </c:pt>
                <c:pt idx="97">
                  <c:v>45631</c:v>
                </c:pt>
                <c:pt idx="98">
                  <c:v>45632</c:v>
                </c:pt>
                <c:pt idx="99">
                  <c:v>45635</c:v>
                </c:pt>
                <c:pt idx="100">
                  <c:v>45636</c:v>
                </c:pt>
                <c:pt idx="101">
                  <c:v>45637</c:v>
                </c:pt>
                <c:pt idx="102">
                  <c:v>45638</c:v>
                </c:pt>
                <c:pt idx="103">
                  <c:v>45639</c:v>
                </c:pt>
                <c:pt idx="104">
                  <c:v>45642</c:v>
                </c:pt>
                <c:pt idx="105">
                  <c:v>45643</c:v>
                </c:pt>
                <c:pt idx="106">
                  <c:v>45644</c:v>
                </c:pt>
                <c:pt idx="107">
                  <c:v>45645</c:v>
                </c:pt>
                <c:pt idx="108">
                  <c:v>45646</c:v>
                </c:pt>
                <c:pt idx="109">
                  <c:v>45649</c:v>
                </c:pt>
                <c:pt idx="110">
                  <c:v>45650</c:v>
                </c:pt>
                <c:pt idx="111">
                  <c:v>45652</c:v>
                </c:pt>
                <c:pt idx="112">
                  <c:v>45653</c:v>
                </c:pt>
                <c:pt idx="113">
                  <c:v>45656</c:v>
                </c:pt>
                <c:pt idx="114">
                  <c:v>45657</c:v>
                </c:pt>
                <c:pt idx="115">
                  <c:v>45659</c:v>
                </c:pt>
                <c:pt idx="116">
                  <c:v>45660</c:v>
                </c:pt>
                <c:pt idx="117">
                  <c:v>45663</c:v>
                </c:pt>
                <c:pt idx="118">
                  <c:v>45664</c:v>
                </c:pt>
                <c:pt idx="119">
                  <c:v>45665</c:v>
                </c:pt>
                <c:pt idx="120">
                  <c:v>45667</c:v>
                </c:pt>
                <c:pt idx="121">
                  <c:v>45670</c:v>
                </c:pt>
                <c:pt idx="122">
                  <c:v>45671</c:v>
                </c:pt>
                <c:pt idx="123">
                  <c:v>45672</c:v>
                </c:pt>
                <c:pt idx="124">
                  <c:v>45673</c:v>
                </c:pt>
                <c:pt idx="125">
                  <c:v>45674</c:v>
                </c:pt>
                <c:pt idx="126">
                  <c:v>45678</c:v>
                </c:pt>
                <c:pt idx="127">
                  <c:v>45679</c:v>
                </c:pt>
                <c:pt idx="128">
                  <c:v>45680</c:v>
                </c:pt>
                <c:pt idx="129">
                  <c:v>45681</c:v>
                </c:pt>
                <c:pt idx="130">
                  <c:v>45684</c:v>
                </c:pt>
                <c:pt idx="131">
                  <c:v>45685</c:v>
                </c:pt>
                <c:pt idx="132">
                  <c:v>45686</c:v>
                </c:pt>
                <c:pt idx="133">
                  <c:v>45687</c:v>
                </c:pt>
                <c:pt idx="134">
                  <c:v>45688</c:v>
                </c:pt>
                <c:pt idx="135">
                  <c:v>45691</c:v>
                </c:pt>
                <c:pt idx="136">
                  <c:v>45692</c:v>
                </c:pt>
                <c:pt idx="137">
                  <c:v>45693</c:v>
                </c:pt>
                <c:pt idx="138">
                  <c:v>45694</c:v>
                </c:pt>
                <c:pt idx="139">
                  <c:v>45695</c:v>
                </c:pt>
                <c:pt idx="140">
                  <c:v>45698</c:v>
                </c:pt>
                <c:pt idx="141">
                  <c:v>45699</c:v>
                </c:pt>
                <c:pt idx="142">
                  <c:v>45700</c:v>
                </c:pt>
                <c:pt idx="143">
                  <c:v>45701</c:v>
                </c:pt>
                <c:pt idx="144">
                  <c:v>45702</c:v>
                </c:pt>
                <c:pt idx="145">
                  <c:v>45706</c:v>
                </c:pt>
                <c:pt idx="146">
                  <c:v>45707</c:v>
                </c:pt>
                <c:pt idx="147">
                  <c:v>45708</c:v>
                </c:pt>
                <c:pt idx="148">
                  <c:v>45709</c:v>
                </c:pt>
                <c:pt idx="149">
                  <c:v>45712</c:v>
                </c:pt>
                <c:pt idx="150">
                  <c:v>45713</c:v>
                </c:pt>
                <c:pt idx="151">
                  <c:v>45714</c:v>
                </c:pt>
                <c:pt idx="152">
                  <c:v>45715</c:v>
                </c:pt>
                <c:pt idx="153">
                  <c:v>45716</c:v>
                </c:pt>
                <c:pt idx="154">
                  <c:v>45719</c:v>
                </c:pt>
                <c:pt idx="155">
                  <c:v>45720</c:v>
                </c:pt>
                <c:pt idx="156">
                  <c:v>45721</c:v>
                </c:pt>
                <c:pt idx="157">
                  <c:v>45722</c:v>
                </c:pt>
                <c:pt idx="158">
                  <c:v>45723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45733</c:v>
                </c:pt>
                <c:pt idx="165">
                  <c:v>45734</c:v>
                </c:pt>
                <c:pt idx="166">
                  <c:v>45735</c:v>
                </c:pt>
                <c:pt idx="167">
                  <c:v>45736</c:v>
                </c:pt>
                <c:pt idx="168">
                  <c:v>45737</c:v>
                </c:pt>
                <c:pt idx="169">
                  <c:v>45740</c:v>
                </c:pt>
                <c:pt idx="170">
                  <c:v>45741</c:v>
                </c:pt>
                <c:pt idx="171">
                  <c:v>45742</c:v>
                </c:pt>
                <c:pt idx="172">
                  <c:v>45743</c:v>
                </c:pt>
                <c:pt idx="173">
                  <c:v>45744</c:v>
                </c:pt>
                <c:pt idx="174">
                  <c:v>45746</c:v>
                </c:pt>
                <c:pt idx="175">
                  <c:v>45747</c:v>
                </c:pt>
              </c:numCache>
            </c:numRef>
          </c:cat>
          <c:val>
            <c:numRef>
              <c:f>MACD!$E$17:$E$192</c:f>
              <c:numCache>
                <c:formatCode>_(* #,##0.00_);_(* \(#,##0.00\);_(* "-"??_);_(@_)</c:formatCode>
                <c:ptCount val="176"/>
                <c:pt idx="0">
                  <c:v>63.76076923076922</c:v>
                </c:pt>
                <c:pt idx="1">
                  <c:v>63.832857142857129</c:v>
                </c:pt>
                <c:pt idx="2">
                  <c:v>63.907999999999994</c:v>
                </c:pt>
                <c:pt idx="3">
                  <c:v>64.02687499999999</c:v>
                </c:pt>
                <c:pt idx="4">
                  <c:v>64.147058823529392</c:v>
                </c:pt>
                <c:pt idx="5">
                  <c:v>64.308333333333323</c:v>
                </c:pt>
                <c:pt idx="6">
                  <c:v>64.441052631578927</c:v>
                </c:pt>
                <c:pt idx="7">
                  <c:v>64.60299999999998</c:v>
                </c:pt>
                <c:pt idx="8">
                  <c:v>64.704761904761895</c:v>
                </c:pt>
                <c:pt idx="9">
                  <c:v>64.852727272727265</c:v>
                </c:pt>
                <c:pt idx="10">
                  <c:v>65.047391304347812</c:v>
                </c:pt>
                <c:pt idx="11">
                  <c:v>65.174583333333317</c:v>
                </c:pt>
                <c:pt idx="12">
                  <c:v>65.289599999999979</c:v>
                </c:pt>
                <c:pt idx="13">
                  <c:v>65.411538461538441</c:v>
                </c:pt>
                <c:pt idx="14">
                  <c:v>65.657350427350408</c:v>
                </c:pt>
                <c:pt idx="15">
                  <c:v>65.881250395694821</c:v>
                </c:pt>
                <c:pt idx="16">
                  <c:v>66.050787403421126</c:v>
                </c:pt>
                <c:pt idx="17">
                  <c:v>66.229247595760299</c:v>
                </c:pt>
                <c:pt idx="18">
                  <c:v>66.403377403481755</c:v>
                </c:pt>
                <c:pt idx="19">
                  <c:v>66.569793892112742</c:v>
                </c:pt>
                <c:pt idx="20">
                  <c:v>66.763142492696986</c:v>
                </c:pt>
                <c:pt idx="21">
                  <c:v>66.92735415990461</c:v>
                </c:pt>
                <c:pt idx="22">
                  <c:v>67.109031629541306</c:v>
                </c:pt>
                <c:pt idx="23">
                  <c:v>67.291325582908613</c:v>
                </c:pt>
                <c:pt idx="24">
                  <c:v>67.442338502693161</c:v>
                </c:pt>
                <c:pt idx="25">
                  <c:v>67.616239354345524</c:v>
                </c:pt>
                <c:pt idx="26">
                  <c:v>67.855036439208817</c:v>
                </c:pt>
                <c:pt idx="27">
                  <c:v>68.125033740008163</c:v>
                </c:pt>
                <c:pt idx="28">
                  <c:v>68.393549759266818</c:v>
                </c:pt>
                <c:pt idx="29">
                  <c:v>68.664397925247059</c:v>
                </c:pt>
                <c:pt idx="30">
                  <c:v>68.94629437522876</c:v>
                </c:pt>
                <c:pt idx="31">
                  <c:v>69.247309606693292</c:v>
                </c:pt>
                <c:pt idx="32">
                  <c:v>69.492694080271562</c:v>
                </c:pt>
                <c:pt idx="33">
                  <c:v>69.616938963214409</c:v>
                </c:pt>
                <c:pt idx="34">
                  <c:v>69.729758299272603</c:v>
                </c:pt>
                <c:pt idx="35">
                  <c:v>69.886813240067227</c:v>
                </c:pt>
                <c:pt idx="36">
                  <c:v>70.010012259321499</c:v>
                </c:pt>
                <c:pt idx="37">
                  <c:v>70.08927061048287</c:v>
                </c:pt>
                <c:pt idx="38">
                  <c:v>70.173769083780442</c:v>
                </c:pt>
                <c:pt idx="39">
                  <c:v>70.265341744241155</c:v>
                </c:pt>
                <c:pt idx="40">
                  <c:v>70.401242355778848</c:v>
                </c:pt>
                <c:pt idx="41">
                  <c:v>70.504854033128566</c:v>
                </c:pt>
                <c:pt idx="42">
                  <c:v>70.597087067711641</c:v>
                </c:pt>
                <c:pt idx="43">
                  <c:v>70.598784321955222</c:v>
                </c:pt>
                <c:pt idx="44">
                  <c:v>70.675911409217804</c:v>
                </c:pt>
                <c:pt idx="45">
                  <c:v>70.753992045572048</c:v>
                </c:pt>
                <c:pt idx="46">
                  <c:v>70.796659301455605</c:v>
                </c:pt>
                <c:pt idx="47">
                  <c:v>70.845054908755188</c:v>
                </c:pt>
                <c:pt idx="48">
                  <c:v>70.886161952551106</c:v>
                </c:pt>
                <c:pt idx="49">
                  <c:v>70.953112919028797</c:v>
                </c:pt>
                <c:pt idx="50">
                  <c:v>71.020289739841473</c:v>
                </c:pt>
                <c:pt idx="51">
                  <c:v>71.071379388742102</c:v>
                </c:pt>
                <c:pt idx="52">
                  <c:v>71.066832767353802</c:v>
                </c:pt>
                <c:pt idx="53">
                  <c:v>71.026326636438711</c:v>
                </c:pt>
                <c:pt idx="54">
                  <c:v>70.962895033739542</c:v>
                </c:pt>
                <c:pt idx="55">
                  <c:v>70.818236142351424</c:v>
                </c:pt>
                <c:pt idx="56">
                  <c:v>70.696885316992066</c:v>
                </c:pt>
                <c:pt idx="57">
                  <c:v>70.613412330548215</c:v>
                </c:pt>
                <c:pt idx="58">
                  <c:v>70.512418824581687</c:v>
                </c:pt>
                <c:pt idx="59">
                  <c:v>70.442610022760817</c:v>
                </c:pt>
                <c:pt idx="60">
                  <c:v>70.435009280334086</c:v>
                </c:pt>
                <c:pt idx="61">
                  <c:v>70.4279715558649</c:v>
                </c:pt>
                <c:pt idx="62">
                  <c:v>70.438492181356395</c:v>
                </c:pt>
                <c:pt idx="63">
                  <c:v>70.398603871626293</c:v>
                </c:pt>
                <c:pt idx="64">
                  <c:v>70.40167025150582</c:v>
                </c:pt>
                <c:pt idx="65">
                  <c:v>70.331176158801682</c:v>
                </c:pt>
                <c:pt idx="66">
                  <c:v>70.265903850742305</c:v>
                </c:pt>
                <c:pt idx="67">
                  <c:v>70.098799861798426</c:v>
                </c:pt>
                <c:pt idx="68">
                  <c:v>69.891481353517065</c:v>
                </c:pt>
                <c:pt idx="69">
                  <c:v>69.671371623626911</c:v>
                </c:pt>
                <c:pt idx="70">
                  <c:v>69.449047799654551</c:v>
                </c:pt>
                <c:pt idx="71">
                  <c:v>69.16097018486532</c:v>
                </c:pt>
                <c:pt idx="72">
                  <c:v>68.920898319319747</c:v>
                </c:pt>
                <c:pt idx="73">
                  <c:v>68.653424369740506</c:v>
                </c:pt>
                <c:pt idx="74">
                  <c:v>68.383541083093064</c:v>
                </c:pt>
                <c:pt idx="75">
                  <c:v>68.141056558419507</c:v>
                </c:pt>
                <c:pt idx="76">
                  <c:v>67.93579310964769</c:v>
                </c:pt>
                <c:pt idx="77">
                  <c:v>67.622030657081197</c:v>
                </c:pt>
                <c:pt idx="78">
                  <c:v>67.328546904704808</c:v>
                </c:pt>
                <c:pt idx="79">
                  <c:v>67.076061948800742</c:v>
                </c:pt>
                <c:pt idx="80">
                  <c:v>66.800798100741432</c:v>
                </c:pt>
                <c:pt idx="81">
                  <c:v>66.534072315501319</c:v>
                </c:pt>
                <c:pt idx="82">
                  <c:v>66.272289181019744</c:v>
                </c:pt>
                <c:pt idx="83">
                  <c:v>65.996564056499764</c:v>
                </c:pt>
                <c:pt idx="84">
                  <c:v>65.681263015277565</c:v>
                </c:pt>
                <c:pt idx="85">
                  <c:v>65.398206495627377</c:v>
                </c:pt>
                <c:pt idx="86">
                  <c:v>65.190191199654976</c:v>
                </c:pt>
                <c:pt idx="87">
                  <c:v>65.027214073754607</c:v>
                </c:pt>
                <c:pt idx="88">
                  <c:v>64.933346364587592</c:v>
                </c:pt>
                <c:pt idx="89">
                  <c:v>64.858283670914432</c:v>
                </c:pt>
                <c:pt idx="90">
                  <c:v>64.8228552508467</c:v>
                </c:pt>
                <c:pt idx="91">
                  <c:v>64.802643750783986</c:v>
                </c:pt>
                <c:pt idx="92">
                  <c:v>64.775040509985175</c:v>
                </c:pt>
                <c:pt idx="93">
                  <c:v>64.723556027764047</c:v>
                </c:pt>
                <c:pt idx="94">
                  <c:v>64.64403335904079</c:v>
                </c:pt>
                <c:pt idx="95">
                  <c:v>64.560771628741477</c:v>
                </c:pt>
                <c:pt idx="96">
                  <c:v>64.386640396982855</c:v>
                </c:pt>
                <c:pt idx="97">
                  <c:v>64.278000367576723</c:v>
                </c:pt>
                <c:pt idx="98">
                  <c:v>64.148518858867334</c:v>
                </c:pt>
                <c:pt idx="99">
                  <c:v>64.033813758210499</c:v>
                </c:pt>
                <c:pt idx="100">
                  <c:v>63.950568294639353</c:v>
                </c:pt>
                <c:pt idx="101">
                  <c:v>63.853489161703102</c:v>
                </c:pt>
                <c:pt idx="102">
                  <c:v>63.852489964539913</c:v>
                </c:pt>
                <c:pt idx="103">
                  <c:v>63.798231448648067</c:v>
                </c:pt>
                <c:pt idx="104">
                  <c:v>63.705769859859323</c:v>
                </c:pt>
                <c:pt idx="105">
                  <c:v>63.683120240610485</c:v>
                </c:pt>
                <c:pt idx="106">
                  <c:v>63.621407630194895</c:v>
                </c:pt>
                <c:pt idx="107">
                  <c:v>63.534636694624901</c:v>
                </c:pt>
                <c:pt idx="108">
                  <c:v>63.461700643171206</c:v>
                </c:pt>
                <c:pt idx="109">
                  <c:v>63.381574669602969</c:v>
                </c:pt>
                <c:pt idx="110">
                  <c:v>63.341458027410155</c:v>
                </c:pt>
                <c:pt idx="111">
                  <c:v>63.284312988342734</c:v>
                </c:pt>
                <c:pt idx="112">
                  <c:v>63.222512026243272</c:v>
                </c:pt>
                <c:pt idx="113">
                  <c:v>63.134177802077105</c:v>
                </c:pt>
                <c:pt idx="114">
                  <c:v>63.069423890812132</c:v>
                </c:pt>
                <c:pt idx="115">
                  <c:v>62.978355454455681</c:v>
                </c:pt>
                <c:pt idx="116">
                  <c:v>62.887366161533038</c:v>
                </c:pt>
                <c:pt idx="117">
                  <c:v>62.733487186604663</c:v>
                </c:pt>
                <c:pt idx="118">
                  <c:v>62.593228876485796</c:v>
                </c:pt>
                <c:pt idx="119">
                  <c:v>62.527804515264627</c:v>
                </c:pt>
                <c:pt idx="120">
                  <c:v>62.419818995615394</c:v>
                </c:pt>
                <c:pt idx="121">
                  <c:v>62.36279536631055</c:v>
                </c:pt>
                <c:pt idx="122">
                  <c:v>62.338884598435698</c:v>
                </c:pt>
                <c:pt idx="123">
                  <c:v>62.296744998551574</c:v>
                </c:pt>
                <c:pt idx="124">
                  <c:v>62.293282406066275</c:v>
                </c:pt>
                <c:pt idx="125">
                  <c:v>62.324150375987294</c:v>
                </c:pt>
                <c:pt idx="126">
                  <c:v>62.331250348136386</c:v>
                </c:pt>
                <c:pt idx="127">
                  <c:v>62.290416989015171</c:v>
                </c:pt>
                <c:pt idx="128">
                  <c:v>62.234089804643673</c:v>
                </c:pt>
                <c:pt idx="129">
                  <c:v>62.210823893188589</c:v>
                </c:pt>
                <c:pt idx="130">
                  <c:v>62.33372582702647</c:v>
                </c:pt>
                <c:pt idx="131">
                  <c:v>62.335672062061548</c:v>
                </c:pt>
                <c:pt idx="132">
                  <c:v>62.372288946353287</c:v>
                </c:pt>
                <c:pt idx="133">
                  <c:v>62.496563839216009</c:v>
                </c:pt>
                <c:pt idx="134">
                  <c:v>62.569410962237043</c:v>
                </c:pt>
                <c:pt idx="135">
                  <c:v>62.627232372441703</c:v>
                </c:pt>
                <c:pt idx="136">
                  <c:v>62.630400344853427</c:v>
                </c:pt>
                <c:pt idx="137">
                  <c:v>62.666666985975397</c:v>
                </c:pt>
                <c:pt idx="138">
                  <c:v>62.718024987014253</c:v>
                </c:pt>
                <c:pt idx="139">
                  <c:v>62.801134247235417</c:v>
                </c:pt>
                <c:pt idx="140">
                  <c:v>62.930679858551315</c:v>
                </c:pt>
                <c:pt idx="141">
                  <c:v>63.276555424584551</c:v>
                </c:pt>
                <c:pt idx="142">
                  <c:v>63.67903280054125</c:v>
                </c:pt>
                <c:pt idx="143">
                  <c:v>64.110215556056716</c:v>
                </c:pt>
                <c:pt idx="144">
                  <c:v>64.462792181533999</c:v>
                </c:pt>
                <c:pt idx="145">
                  <c:v>64.802585353272221</c:v>
                </c:pt>
                <c:pt idx="146">
                  <c:v>65.192764215992796</c:v>
                </c:pt>
                <c:pt idx="147">
                  <c:v>65.551818718511853</c:v>
                </c:pt>
                <c:pt idx="148">
                  <c:v>65.981313628251712</c:v>
                </c:pt>
                <c:pt idx="149">
                  <c:v>66.322697803936776</c:v>
                </c:pt>
                <c:pt idx="150">
                  <c:v>66.705460929571089</c:v>
                </c:pt>
                <c:pt idx="151">
                  <c:v>67.008760119973232</c:v>
                </c:pt>
                <c:pt idx="152">
                  <c:v>67.294777888864104</c:v>
                </c:pt>
                <c:pt idx="153">
                  <c:v>67.584794341540842</c:v>
                </c:pt>
                <c:pt idx="154">
                  <c:v>67.935550316241518</c:v>
                </c:pt>
                <c:pt idx="155">
                  <c:v>68.102546589112521</c:v>
                </c:pt>
                <c:pt idx="156">
                  <c:v>68.249024619548635</c:v>
                </c:pt>
                <c:pt idx="157">
                  <c:v>68.412800573656142</c:v>
                </c:pt>
                <c:pt idx="158">
                  <c:v>68.63629682745939</c:v>
                </c:pt>
                <c:pt idx="159">
                  <c:v>68.844719284684615</c:v>
                </c:pt>
                <c:pt idx="160">
                  <c:v>69.007332671004278</c:v>
                </c:pt>
                <c:pt idx="161">
                  <c:v>69.076419139818782</c:v>
                </c:pt>
                <c:pt idx="162">
                  <c:v>69.116684388721097</c:v>
                </c:pt>
                <c:pt idx="163">
                  <c:v>69.119892952519535</c:v>
                </c:pt>
                <c:pt idx="164">
                  <c:v>69.193974956036612</c:v>
                </c:pt>
                <c:pt idx="165">
                  <c:v>69.207754588922782</c:v>
                </c:pt>
                <c:pt idx="166">
                  <c:v>69.213106100854432</c:v>
                </c:pt>
                <c:pt idx="167">
                  <c:v>69.249913056346699</c:v>
                </c:pt>
                <c:pt idx="168">
                  <c:v>69.206956533654349</c:v>
                </c:pt>
                <c:pt idx="169">
                  <c:v>69.18792271634662</c:v>
                </c:pt>
                <c:pt idx="170">
                  <c:v>69.15992844106168</c:v>
                </c:pt>
                <c:pt idx="171">
                  <c:v>69.223637445427485</c:v>
                </c:pt>
                <c:pt idx="172">
                  <c:v>69.33596059761804</c:v>
                </c:pt>
                <c:pt idx="173">
                  <c:v>69.412556108905591</c:v>
                </c:pt>
                <c:pt idx="174">
                  <c:v>69.57607047120888</c:v>
                </c:pt>
                <c:pt idx="175">
                  <c:v>69.745991177045255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4-49A2-BE9D-F645F3C2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176048"/>
        <c:axId val="1142175088"/>
      </c:lineChart>
      <c:dateAx>
        <c:axId val="1142176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5088"/>
        <c:crosses val="autoZero"/>
        <c:auto val="1"/>
        <c:lblOffset val="100"/>
        <c:baseTimeUnit val="days"/>
      </c:dateAx>
      <c:valAx>
        <c:axId val="114217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17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RSI!$I$1</c:f>
              <c:strCache>
                <c:ptCount val="1"/>
                <c:pt idx="0">
                  <c:v>14-Day RSI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RSI!$A$11:$A$189</c:f>
              <c:numCache>
                <c:formatCode>m/d/yyyy</c:formatCode>
                <c:ptCount val="179"/>
                <c:pt idx="0">
                  <c:v>45488</c:v>
                </c:pt>
                <c:pt idx="1">
                  <c:v>45489</c:v>
                </c:pt>
                <c:pt idx="2">
                  <c:v>45490</c:v>
                </c:pt>
                <c:pt idx="3">
                  <c:v>45491</c:v>
                </c:pt>
                <c:pt idx="4">
                  <c:v>45494</c:v>
                </c:pt>
                <c:pt idx="5">
                  <c:v>45495</c:v>
                </c:pt>
                <c:pt idx="6">
                  <c:v>45496</c:v>
                </c:pt>
                <c:pt idx="7">
                  <c:v>45497</c:v>
                </c:pt>
                <c:pt idx="8">
                  <c:v>45498</c:v>
                </c:pt>
                <c:pt idx="9">
                  <c:v>45501</c:v>
                </c:pt>
                <c:pt idx="10">
                  <c:v>45502</c:v>
                </c:pt>
                <c:pt idx="11">
                  <c:v>45503</c:v>
                </c:pt>
                <c:pt idx="12">
                  <c:v>45504</c:v>
                </c:pt>
                <c:pt idx="13">
                  <c:v>45505</c:v>
                </c:pt>
                <c:pt idx="14">
                  <c:v>45508</c:v>
                </c:pt>
                <c:pt idx="15">
                  <c:v>45509</c:v>
                </c:pt>
                <c:pt idx="16">
                  <c:v>45510</c:v>
                </c:pt>
                <c:pt idx="17">
                  <c:v>45511</c:v>
                </c:pt>
                <c:pt idx="18">
                  <c:v>45512</c:v>
                </c:pt>
                <c:pt idx="19">
                  <c:v>45515</c:v>
                </c:pt>
                <c:pt idx="20">
                  <c:v>45516</c:v>
                </c:pt>
                <c:pt idx="21">
                  <c:v>45517</c:v>
                </c:pt>
                <c:pt idx="22">
                  <c:v>45518</c:v>
                </c:pt>
                <c:pt idx="23">
                  <c:v>45519</c:v>
                </c:pt>
                <c:pt idx="24">
                  <c:v>45522</c:v>
                </c:pt>
                <c:pt idx="25">
                  <c:v>45523</c:v>
                </c:pt>
                <c:pt idx="26">
                  <c:v>45524</c:v>
                </c:pt>
                <c:pt idx="27">
                  <c:v>45525</c:v>
                </c:pt>
                <c:pt idx="28">
                  <c:v>45526</c:v>
                </c:pt>
                <c:pt idx="29">
                  <c:v>45529</c:v>
                </c:pt>
                <c:pt idx="30">
                  <c:v>45530</c:v>
                </c:pt>
                <c:pt idx="31">
                  <c:v>45531</c:v>
                </c:pt>
                <c:pt idx="32">
                  <c:v>45532</c:v>
                </c:pt>
                <c:pt idx="33">
                  <c:v>45533</c:v>
                </c:pt>
                <c:pt idx="34">
                  <c:v>45537</c:v>
                </c:pt>
                <c:pt idx="35">
                  <c:v>45538</c:v>
                </c:pt>
                <c:pt idx="36">
                  <c:v>45539</c:v>
                </c:pt>
                <c:pt idx="37">
                  <c:v>45540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45550</c:v>
                </c:pt>
                <c:pt idx="44">
                  <c:v>45551</c:v>
                </c:pt>
                <c:pt idx="45">
                  <c:v>45552</c:v>
                </c:pt>
                <c:pt idx="46">
                  <c:v>45553</c:v>
                </c:pt>
                <c:pt idx="47">
                  <c:v>45554</c:v>
                </c:pt>
                <c:pt idx="48">
                  <c:v>45557</c:v>
                </c:pt>
                <c:pt idx="49">
                  <c:v>45558</c:v>
                </c:pt>
                <c:pt idx="50">
                  <c:v>45559</c:v>
                </c:pt>
                <c:pt idx="51">
                  <c:v>45560</c:v>
                </c:pt>
                <c:pt idx="52">
                  <c:v>45561</c:v>
                </c:pt>
                <c:pt idx="53">
                  <c:v>45564</c:v>
                </c:pt>
                <c:pt idx="54">
                  <c:v>45565</c:v>
                </c:pt>
                <c:pt idx="55">
                  <c:v>45566</c:v>
                </c:pt>
                <c:pt idx="56">
                  <c:v>45567</c:v>
                </c:pt>
                <c:pt idx="57">
                  <c:v>45568</c:v>
                </c:pt>
                <c:pt idx="58">
                  <c:v>45571</c:v>
                </c:pt>
                <c:pt idx="59">
                  <c:v>45572</c:v>
                </c:pt>
                <c:pt idx="60">
                  <c:v>45573</c:v>
                </c:pt>
                <c:pt idx="61">
                  <c:v>45574</c:v>
                </c:pt>
                <c:pt idx="62">
                  <c:v>45575</c:v>
                </c:pt>
                <c:pt idx="63">
                  <c:v>45578</c:v>
                </c:pt>
                <c:pt idx="64">
                  <c:v>45579</c:v>
                </c:pt>
                <c:pt idx="65">
                  <c:v>45580</c:v>
                </c:pt>
                <c:pt idx="66">
                  <c:v>45581</c:v>
                </c:pt>
                <c:pt idx="67">
                  <c:v>45582</c:v>
                </c:pt>
                <c:pt idx="68">
                  <c:v>45585</c:v>
                </c:pt>
                <c:pt idx="69">
                  <c:v>45586</c:v>
                </c:pt>
                <c:pt idx="70">
                  <c:v>45587</c:v>
                </c:pt>
                <c:pt idx="71">
                  <c:v>45588</c:v>
                </c:pt>
                <c:pt idx="72">
                  <c:v>45589</c:v>
                </c:pt>
                <c:pt idx="73">
                  <c:v>45593</c:v>
                </c:pt>
                <c:pt idx="74">
                  <c:v>45594</c:v>
                </c:pt>
                <c:pt idx="75">
                  <c:v>45595</c:v>
                </c:pt>
                <c:pt idx="76">
                  <c:v>45596</c:v>
                </c:pt>
                <c:pt idx="77">
                  <c:v>45597</c:v>
                </c:pt>
                <c:pt idx="78">
                  <c:v>45600</c:v>
                </c:pt>
                <c:pt idx="79">
                  <c:v>45601</c:v>
                </c:pt>
                <c:pt idx="80">
                  <c:v>45602</c:v>
                </c:pt>
                <c:pt idx="81">
                  <c:v>45603</c:v>
                </c:pt>
                <c:pt idx="82">
                  <c:v>45604</c:v>
                </c:pt>
                <c:pt idx="83">
                  <c:v>45607</c:v>
                </c:pt>
                <c:pt idx="84">
                  <c:v>45608</c:v>
                </c:pt>
                <c:pt idx="85">
                  <c:v>45609</c:v>
                </c:pt>
                <c:pt idx="86">
                  <c:v>45610</c:v>
                </c:pt>
                <c:pt idx="87">
                  <c:v>45611</c:v>
                </c:pt>
                <c:pt idx="88">
                  <c:v>45614</c:v>
                </c:pt>
                <c:pt idx="89">
                  <c:v>45615</c:v>
                </c:pt>
                <c:pt idx="90">
                  <c:v>45616</c:v>
                </c:pt>
                <c:pt idx="91">
                  <c:v>45617</c:v>
                </c:pt>
                <c:pt idx="92">
                  <c:v>45618</c:v>
                </c:pt>
                <c:pt idx="93">
                  <c:v>45621</c:v>
                </c:pt>
                <c:pt idx="94">
                  <c:v>45622</c:v>
                </c:pt>
                <c:pt idx="95">
                  <c:v>45623</c:v>
                </c:pt>
                <c:pt idx="96">
                  <c:v>45625</c:v>
                </c:pt>
                <c:pt idx="97">
                  <c:v>45628</c:v>
                </c:pt>
                <c:pt idx="98">
                  <c:v>45629</c:v>
                </c:pt>
                <c:pt idx="99">
                  <c:v>45630</c:v>
                </c:pt>
                <c:pt idx="100">
                  <c:v>45631</c:v>
                </c:pt>
                <c:pt idx="101">
                  <c:v>45632</c:v>
                </c:pt>
                <c:pt idx="102">
                  <c:v>45635</c:v>
                </c:pt>
                <c:pt idx="103">
                  <c:v>45636</c:v>
                </c:pt>
                <c:pt idx="104">
                  <c:v>45637</c:v>
                </c:pt>
                <c:pt idx="105">
                  <c:v>45638</c:v>
                </c:pt>
                <c:pt idx="106">
                  <c:v>45639</c:v>
                </c:pt>
                <c:pt idx="107">
                  <c:v>45642</c:v>
                </c:pt>
                <c:pt idx="108">
                  <c:v>45643</c:v>
                </c:pt>
                <c:pt idx="109">
                  <c:v>45644</c:v>
                </c:pt>
                <c:pt idx="110">
                  <c:v>45645</c:v>
                </c:pt>
                <c:pt idx="111">
                  <c:v>45646</c:v>
                </c:pt>
                <c:pt idx="112">
                  <c:v>45649</c:v>
                </c:pt>
                <c:pt idx="113">
                  <c:v>45650</c:v>
                </c:pt>
                <c:pt idx="114">
                  <c:v>45652</c:v>
                </c:pt>
                <c:pt idx="115">
                  <c:v>45653</c:v>
                </c:pt>
                <c:pt idx="116">
                  <c:v>45656</c:v>
                </c:pt>
                <c:pt idx="117">
                  <c:v>45657</c:v>
                </c:pt>
                <c:pt idx="118">
                  <c:v>45659</c:v>
                </c:pt>
                <c:pt idx="119">
                  <c:v>45660</c:v>
                </c:pt>
                <c:pt idx="120">
                  <c:v>45663</c:v>
                </c:pt>
                <c:pt idx="121">
                  <c:v>45664</c:v>
                </c:pt>
                <c:pt idx="122">
                  <c:v>45665</c:v>
                </c:pt>
                <c:pt idx="123">
                  <c:v>45667</c:v>
                </c:pt>
                <c:pt idx="124">
                  <c:v>45670</c:v>
                </c:pt>
                <c:pt idx="125">
                  <c:v>45671</c:v>
                </c:pt>
                <c:pt idx="126">
                  <c:v>45672</c:v>
                </c:pt>
                <c:pt idx="127">
                  <c:v>45673</c:v>
                </c:pt>
                <c:pt idx="128">
                  <c:v>45674</c:v>
                </c:pt>
                <c:pt idx="129">
                  <c:v>45678</c:v>
                </c:pt>
                <c:pt idx="130">
                  <c:v>45679</c:v>
                </c:pt>
                <c:pt idx="131">
                  <c:v>45680</c:v>
                </c:pt>
                <c:pt idx="132">
                  <c:v>45681</c:v>
                </c:pt>
                <c:pt idx="133">
                  <c:v>45684</c:v>
                </c:pt>
                <c:pt idx="134">
                  <c:v>45685</c:v>
                </c:pt>
                <c:pt idx="135">
                  <c:v>45686</c:v>
                </c:pt>
                <c:pt idx="136">
                  <c:v>45687</c:v>
                </c:pt>
                <c:pt idx="137">
                  <c:v>45688</c:v>
                </c:pt>
                <c:pt idx="138">
                  <c:v>45691</c:v>
                </c:pt>
                <c:pt idx="139">
                  <c:v>45692</c:v>
                </c:pt>
                <c:pt idx="140">
                  <c:v>45693</c:v>
                </c:pt>
                <c:pt idx="141">
                  <c:v>45694</c:v>
                </c:pt>
                <c:pt idx="142">
                  <c:v>45695</c:v>
                </c:pt>
                <c:pt idx="143">
                  <c:v>45698</c:v>
                </c:pt>
                <c:pt idx="144">
                  <c:v>45699</c:v>
                </c:pt>
                <c:pt idx="145">
                  <c:v>45700</c:v>
                </c:pt>
                <c:pt idx="146">
                  <c:v>45701</c:v>
                </c:pt>
                <c:pt idx="147">
                  <c:v>45702</c:v>
                </c:pt>
                <c:pt idx="148">
                  <c:v>45706</c:v>
                </c:pt>
                <c:pt idx="149">
                  <c:v>45707</c:v>
                </c:pt>
                <c:pt idx="150">
                  <c:v>45708</c:v>
                </c:pt>
                <c:pt idx="151">
                  <c:v>45709</c:v>
                </c:pt>
                <c:pt idx="152">
                  <c:v>45712</c:v>
                </c:pt>
                <c:pt idx="153">
                  <c:v>45713</c:v>
                </c:pt>
                <c:pt idx="154">
                  <c:v>45714</c:v>
                </c:pt>
                <c:pt idx="155">
                  <c:v>45715</c:v>
                </c:pt>
                <c:pt idx="156">
                  <c:v>45716</c:v>
                </c:pt>
                <c:pt idx="157">
                  <c:v>45719</c:v>
                </c:pt>
                <c:pt idx="158">
                  <c:v>45720</c:v>
                </c:pt>
                <c:pt idx="159">
                  <c:v>45721</c:v>
                </c:pt>
                <c:pt idx="160">
                  <c:v>45722</c:v>
                </c:pt>
                <c:pt idx="161">
                  <c:v>45723</c:v>
                </c:pt>
                <c:pt idx="162">
                  <c:v>45726</c:v>
                </c:pt>
                <c:pt idx="163">
                  <c:v>45727</c:v>
                </c:pt>
                <c:pt idx="164">
                  <c:v>45728</c:v>
                </c:pt>
                <c:pt idx="165">
                  <c:v>45729</c:v>
                </c:pt>
                <c:pt idx="166">
                  <c:v>45730</c:v>
                </c:pt>
                <c:pt idx="167">
                  <c:v>45733</c:v>
                </c:pt>
                <c:pt idx="168">
                  <c:v>45734</c:v>
                </c:pt>
                <c:pt idx="169">
                  <c:v>45735</c:v>
                </c:pt>
                <c:pt idx="170">
                  <c:v>45736</c:v>
                </c:pt>
                <c:pt idx="171">
                  <c:v>45737</c:v>
                </c:pt>
                <c:pt idx="172">
                  <c:v>45740</c:v>
                </c:pt>
                <c:pt idx="173">
                  <c:v>45741</c:v>
                </c:pt>
                <c:pt idx="174">
                  <c:v>45742</c:v>
                </c:pt>
                <c:pt idx="175">
                  <c:v>45743</c:v>
                </c:pt>
                <c:pt idx="176">
                  <c:v>45744</c:v>
                </c:pt>
                <c:pt idx="177">
                  <c:v>45746</c:v>
                </c:pt>
                <c:pt idx="178">
                  <c:v>45747</c:v>
                </c:pt>
              </c:numCache>
            </c:numRef>
          </c:cat>
          <c:val>
            <c:numRef>
              <c:f>RSI!$I$11:$I$189</c:f>
              <c:numCache>
                <c:formatCode>General</c:formatCode>
                <c:ptCount val="179"/>
                <c:pt idx="0">
                  <c:v>64.583333333333258</c:v>
                </c:pt>
                <c:pt idx="1">
                  <c:v>71.97209892200371</c:v>
                </c:pt>
                <c:pt idx="2">
                  <c:v>71.629690761687442</c:v>
                </c:pt>
                <c:pt idx="3">
                  <c:v>72.338310631465149</c:v>
                </c:pt>
                <c:pt idx="4">
                  <c:v>63.461667459904135</c:v>
                </c:pt>
                <c:pt idx="5">
                  <c:v>65.144669142978785</c:v>
                </c:pt>
                <c:pt idx="6">
                  <c:v>71.474822003215067</c:v>
                </c:pt>
                <c:pt idx="7">
                  <c:v>73.085016057312643</c:v>
                </c:pt>
                <c:pt idx="8">
                  <c:v>78.102460619477256</c:v>
                </c:pt>
                <c:pt idx="9">
                  <c:v>74.734322831632824</c:v>
                </c:pt>
                <c:pt idx="10">
                  <c:v>78.578143872435319</c:v>
                </c:pt>
                <c:pt idx="11">
                  <c:v>66.524756317499637</c:v>
                </c:pt>
                <c:pt idx="12">
                  <c:v>72.43473805717143</c:v>
                </c:pt>
                <c:pt idx="13">
                  <c:v>77.284589182317987</c:v>
                </c:pt>
                <c:pt idx="14">
                  <c:v>66.048869405469787</c:v>
                </c:pt>
                <c:pt idx="15">
                  <c:v>65.631166308966698</c:v>
                </c:pt>
                <c:pt idx="16">
                  <c:v>67.449043724801442</c:v>
                </c:pt>
                <c:pt idx="17">
                  <c:v>68.62593196819833</c:v>
                </c:pt>
                <c:pt idx="18">
                  <c:v>68.134650447708452</c:v>
                </c:pt>
                <c:pt idx="19">
                  <c:v>63.16735788045181</c:v>
                </c:pt>
                <c:pt idx="20">
                  <c:v>64.741444852869577</c:v>
                </c:pt>
                <c:pt idx="21">
                  <c:v>65.400368742210446</c:v>
                </c:pt>
                <c:pt idx="22">
                  <c:v>65.801858731491535</c:v>
                </c:pt>
                <c:pt idx="23">
                  <c:v>68.757871949859037</c:v>
                </c:pt>
                <c:pt idx="24">
                  <c:v>66.424567472804654</c:v>
                </c:pt>
                <c:pt idx="25">
                  <c:v>68.711475749650106</c:v>
                </c:pt>
                <c:pt idx="26">
                  <c:v>69.764931692218383</c:v>
                </c:pt>
                <c:pt idx="27">
                  <c:v>66.709575827131957</c:v>
                </c:pt>
                <c:pt idx="28">
                  <c:v>69.469457265508794</c:v>
                </c:pt>
                <c:pt idx="29">
                  <c:v>74.638026044009337</c:v>
                </c:pt>
                <c:pt idx="30">
                  <c:v>77.245620731434528</c:v>
                </c:pt>
                <c:pt idx="31">
                  <c:v>78.161545274598083</c:v>
                </c:pt>
                <c:pt idx="32">
                  <c:v>79.241384308291146</c:v>
                </c:pt>
                <c:pt idx="33">
                  <c:v>80.681579792808222</c:v>
                </c:pt>
                <c:pt idx="34">
                  <c:v>82.374703321346374</c:v>
                </c:pt>
                <c:pt idx="35">
                  <c:v>76.368055024380226</c:v>
                </c:pt>
                <c:pt idx="36">
                  <c:v>61.460086219510401</c:v>
                </c:pt>
                <c:pt idx="37">
                  <c:v>61.182482692745886</c:v>
                </c:pt>
                <c:pt idx="38">
                  <c:v>65.189852774643242</c:v>
                </c:pt>
                <c:pt idx="39">
                  <c:v>62.264876056996101</c:v>
                </c:pt>
                <c:pt idx="40">
                  <c:v>57.883050249885443</c:v>
                </c:pt>
                <c:pt idx="41">
                  <c:v>58.877693927919161</c:v>
                </c:pt>
                <c:pt idx="42">
                  <c:v>60.095555194583575</c:v>
                </c:pt>
                <c:pt idx="43">
                  <c:v>64.442756146634167</c:v>
                </c:pt>
                <c:pt idx="44">
                  <c:v>61.31514295734658</c:v>
                </c:pt>
                <c:pt idx="45">
                  <c:v>60.785633997511326</c:v>
                </c:pt>
                <c:pt idx="46">
                  <c:v>50.22844244232374</c:v>
                </c:pt>
                <c:pt idx="47">
                  <c:v>57.417684919986037</c:v>
                </c:pt>
                <c:pt idx="48">
                  <c:v>57.994236024810832</c:v>
                </c:pt>
                <c:pt idx="49">
                  <c:v>54.464637400384909</c:v>
                </c:pt>
                <c:pt idx="50">
                  <c:v>55.342726591404983</c:v>
                </c:pt>
                <c:pt idx="51">
                  <c:v>54.867957901482477</c:v>
                </c:pt>
                <c:pt idx="52">
                  <c:v>57.901613372123741</c:v>
                </c:pt>
                <c:pt idx="53">
                  <c:v>58.441569563741858</c:v>
                </c:pt>
                <c:pt idx="54">
                  <c:v>56.761509110588648</c:v>
                </c:pt>
                <c:pt idx="55">
                  <c:v>49.596085041828125</c:v>
                </c:pt>
                <c:pt idx="56">
                  <c:v>45.286463845142094</c:v>
                </c:pt>
                <c:pt idx="57">
                  <c:v>42.449088936255556</c:v>
                </c:pt>
                <c:pt idx="58">
                  <c:v>34.691218882255143</c:v>
                </c:pt>
                <c:pt idx="59">
                  <c:v>36.522149777097887</c:v>
                </c:pt>
                <c:pt idx="60">
                  <c:v>40.634011019511952</c:v>
                </c:pt>
                <c:pt idx="61">
                  <c:v>38.434110082126388</c:v>
                </c:pt>
                <c:pt idx="62">
                  <c:v>41.825891456827101</c:v>
                </c:pt>
                <c:pt idx="63">
                  <c:v>49.093424318869978</c:v>
                </c:pt>
                <c:pt idx="64">
                  <c:v>49.093424318869978</c:v>
                </c:pt>
                <c:pt idx="65">
                  <c:v>51.205151075149701</c:v>
                </c:pt>
                <c:pt idx="66">
                  <c:v>45.308863499129934</c:v>
                </c:pt>
                <c:pt idx="67">
                  <c:v>50.278377698522078</c:v>
                </c:pt>
                <c:pt idx="68">
                  <c:v>42.630461210942187</c:v>
                </c:pt>
                <c:pt idx="69">
                  <c:v>42.630461210942187</c:v>
                </c:pt>
                <c:pt idx="70">
                  <c:v>33.925213485581054</c:v>
                </c:pt>
                <c:pt idx="71">
                  <c:v>30.606599605653301</c:v>
                </c:pt>
                <c:pt idx="72">
                  <c:v>28.973028792693214</c:v>
                </c:pt>
                <c:pt idx="73">
                  <c:v>27.917335073618759</c:v>
                </c:pt>
                <c:pt idx="74">
                  <c:v>23.775105654903641</c:v>
                </c:pt>
                <c:pt idx="75">
                  <c:v>27.530698231402837</c:v>
                </c:pt>
                <c:pt idx="76">
                  <c:v>25.259675767156267</c:v>
                </c:pt>
                <c:pt idx="77">
                  <c:v>24.202282284648021</c:v>
                </c:pt>
                <c:pt idx="78">
                  <c:v>25.324432043776298</c:v>
                </c:pt>
                <c:pt idx="79">
                  <c:v>28.296725675106472</c:v>
                </c:pt>
                <c:pt idx="80">
                  <c:v>22.187906055975191</c:v>
                </c:pt>
                <c:pt idx="81">
                  <c:v>22.065033775958511</c:v>
                </c:pt>
                <c:pt idx="82">
                  <c:v>24.973411683084748</c:v>
                </c:pt>
                <c:pt idx="83">
                  <c:v>22.983920753702606</c:v>
                </c:pt>
                <c:pt idx="84">
                  <c:v>22.434015657386865</c:v>
                </c:pt>
                <c:pt idx="85">
                  <c:v>21.734015249896501</c:v>
                </c:pt>
                <c:pt idx="86">
                  <c:v>20.206290651676539</c:v>
                </c:pt>
                <c:pt idx="87">
                  <c:v>17.783187512458071</c:v>
                </c:pt>
                <c:pt idx="88">
                  <c:v>19.326650794726845</c:v>
                </c:pt>
                <c:pt idx="89">
                  <c:v>28.161863737873617</c:v>
                </c:pt>
                <c:pt idx="90">
                  <c:v>32.522668542708999</c:v>
                </c:pt>
                <c:pt idx="91">
                  <c:v>40.065029365143182</c:v>
                </c:pt>
                <c:pt idx="92">
                  <c:v>41.527591513659701</c:v>
                </c:pt>
                <c:pt idx="93">
                  <c:v>45.635070886835848</c:v>
                </c:pt>
                <c:pt idx="94">
                  <c:v>47.113647381185174</c:v>
                </c:pt>
                <c:pt idx="95">
                  <c:v>46.159311393891798</c:v>
                </c:pt>
                <c:pt idx="96">
                  <c:v>43.398117245512672</c:v>
                </c:pt>
                <c:pt idx="97">
                  <c:v>40.215284191025539</c:v>
                </c:pt>
                <c:pt idx="98">
                  <c:v>39.277408295192551</c:v>
                </c:pt>
                <c:pt idx="99">
                  <c:v>31.344561638061535</c:v>
                </c:pt>
                <c:pt idx="100">
                  <c:v>38.584516338913723</c:v>
                </c:pt>
                <c:pt idx="101">
                  <c:v>36.318909012741962</c:v>
                </c:pt>
                <c:pt idx="102">
                  <c:v>37.03356787161723</c:v>
                </c:pt>
                <c:pt idx="103">
                  <c:v>40.232476844329682</c:v>
                </c:pt>
                <c:pt idx="104">
                  <c:v>38.402526329266784</c:v>
                </c:pt>
                <c:pt idx="105">
                  <c:v>49.415033575107429</c:v>
                </c:pt>
                <c:pt idx="106">
                  <c:v>44.297734958390734</c:v>
                </c:pt>
                <c:pt idx="107">
                  <c:v>40.704001871552073</c:v>
                </c:pt>
                <c:pt idx="108">
                  <c:v>47.538877691605208</c:v>
                </c:pt>
                <c:pt idx="109">
                  <c:v>44.004365718910002</c:v>
                </c:pt>
                <c:pt idx="110">
                  <c:v>41.582905445216802</c:v>
                </c:pt>
                <c:pt idx="111">
                  <c:v>42.435729188031289</c:v>
                </c:pt>
                <c:pt idx="112">
                  <c:v>41.33106684395522</c:v>
                </c:pt>
                <c:pt idx="113">
                  <c:v>45.467684781621152</c:v>
                </c:pt>
                <c:pt idx="114">
                  <c:v>43.527720388482066</c:v>
                </c:pt>
                <c:pt idx="115">
                  <c:v>42.656597755957804</c:v>
                </c:pt>
                <c:pt idx="116">
                  <c:v>39.66454928017437</c:v>
                </c:pt>
                <c:pt idx="117">
                  <c:v>42.061255065197066</c:v>
                </c:pt>
                <c:pt idx="118">
                  <c:v>39.013609661821718</c:v>
                </c:pt>
                <c:pt idx="119">
                  <c:v>38.371994695537964</c:v>
                </c:pt>
                <c:pt idx="120">
                  <c:v>32.381934708957331</c:v>
                </c:pt>
                <c:pt idx="121">
                  <c:v>32.742790537622056</c:v>
                </c:pt>
                <c:pt idx="122">
                  <c:v>42.351056536755209</c:v>
                </c:pt>
                <c:pt idx="123">
                  <c:v>38.045272197115132</c:v>
                </c:pt>
                <c:pt idx="124">
                  <c:v>43.637806003646972</c:v>
                </c:pt>
                <c:pt idx="125">
                  <c:v>47.095959780293754</c:v>
                </c:pt>
                <c:pt idx="126">
                  <c:v>45.035812569621761</c:v>
                </c:pt>
                <c:pt idx="127">
                  <c:v>49.283260692903809</c:v>
                </c:pt>
                <c:pt idx="128">
                  <c:v>53.029333962429376</c:v>
                </c:pt>
                <c:pt idx="129">
                  <c:v>50.497031142575743</c:v>
                </c:pt>
                <c:pt idx="130">
                  <c:v>45.350142397966358</c:v>
                </c:pt>
                <c:pt idx="131">
                  <c:v>43.485612940544179</c:v>
                </c:pt>
                <c:pt idx="132">
                  <c:v>47.136951316352572</c:v>
                </c:pt>
                <c:pt idx="133">
                  <c:v>60.781023381757691</c:v>
                </c:pt>
                <c:pt idx="134">
                  <c:v>50.01573897551576</c:v>
                </c:pt>
                <c:pt idx="135">
                  <c:v>52.816969957970144</c:v>
                </c:pt>
                <c:pt idx="136">
                  <c:v>59.207573059108697</c:v>
                </c:pt>
                <c:pt idx="137">
                  <c:v>55.430099891840037</c:v>
                </c:pt>
                <c:pt idx="138">
                  <c:v>54.574894920629134</c:v>
                </c:pt>
                <c:pt idx="139">
                  <c:v>50.211005680560469</c:v>
                </c:pt>
                <c:pt idx="140">
                  <c:v>52.895318743694773</c:v>
                </c:pt>
                <c:pt idx="141">
                  <c:v>54.31014465562982</c:v>
                </c:pt>
                <c:pt idx="142">
                  <c:v>57.086334891848395</c:v>
                </c:pt>
                <c:pt idx="143">
                  <c:v>60.873404555069826</c:v>
                </c:pt>
                <c:pt idx="144">
                  <c:v>72.216300229386889</c:v>
                </c:pt>
                <c:pt idx="145">
                  <c:v>75.051033848828624</c:v>
                </c:pt>
                <c:pt idx="146">
                  <c:v>76.860555955367516</c:v>
                </c:pt>
                <c:pt idx="147">
                  <c:v>72.353733722052766</c:v>
                </c:pt>
                <c:pt idx="148">
                  <c:v>72.843686649489541</c:v>
                </c:pt>
                <c:pt idx="149">
                  <c:v>75.494029876590474</c:v>
                </c:pt>
                <c:pt idx="150">
                  <c:v>75.261376568270947</c:v>
                </c:pt>
                <c:pt idx="151">
                  <c:v>78.392724699985507</c:v>
                </c:pt>
                <c:pt idx="152">
                  <c:v>72.647543417867581</c:v>
                </c:pt>
                <c:pt idx="153">
                  <c:v>74.9854850466362</c:v>
                </c:pt>
                <c:pt idx="154">
                  <c:v>70.042490076186795</c:v>
                </c:pt>
                <c:pt idx="155">
                  <c:v>70.256698119987348</c:v>
                </c:pt>
                <c:pt idx="156">
                  <c:v>71.32905092713797</c:v>
                </c:pt>
                <c:pt idx="157">
                  <c:v>74.554487206737321</c:v>
                </c:pt>
                <c:pt idx="158">
                  <c:v>60.491382363978985</c:v>
                </c:pt>
                <c:pt idx="159">
                  <c:v>59.863372633215263</c:v>
                </c:pt>
                <c:pt idx="160">
                  <c:v>61.355930947702333</c:v>
                </c:pt>
                <c:pt idx="161">
                  <c:v>64.93999098572985</c:v>
                </c:pt>
                <c:pt idx="162">
                  <c:v>65.012044296242593</c:v>
                </c:pt>
                <c:pt idx="163">
                  <c:v>62.190390391607522</c:v>
                </c:pt>
                <c:pt idx="164">
                  <c:v>55.260615168283415</c:v>
                </c:pt>
                <c:pt idx="165">
                  <c:v>53.39659168981661</c:v>
                </c:pt>
                <c:pt idx="166">
                  <c:v>50.746654291245761</c:v>
                </c:pt>
                <c:pt idx="167">
                  <c:v>55.68898559666092</c:v>
                </c:pt>
                <c:pt idx="168">
                  <c:v>51.406833021653917</c:v>
                </c:pt>
                <c:pt idx="169">
                  <c:v>50.837935943183204</c:v>
                </c:pt>
                <c:pt idx="170">
                  <c:v>53.234513298712137</c:v>
                </c:pt>
                <c:pt idx="171">
                  <c:v>47.236730425232579</c:v>
                </c:pt>
                <c:pt idx="172">
                  <c:v>48.9058148509204</c:v>
                </c:pt>
                <c:pt idx="173">
                  <c:v>48.0867343684274</c:v>
                </c:pt>
                <c:pt idx="174">
                  <c:v>55.087915427642059</c:v>
                </c:pt>
                <c:pt idx="175">
                  <c:v>58.660556565638871</c:v>
                </c:pt>
                <c:pt idx="176">
                  <c:v>56.187032237631101</c:v>
                </c:pt>
                <c:pt idx="177">
                  <c:v>62.014511016401556</c:v>
                </c:pt>
                <c:pt idx="178">
                  <c:v>63.072408752278506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B-432F-B142-4864AC456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051199"/>
        <c:axId val="30227615"/>
      </c:lineChart>
      <c:dateAx>
        <c:axId val="34051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227615"/>
        <c:crosses val="autoZero"/>
        <c:auto val="1"/>
        <c:lblOffset val="100"/>
        <c:baseTimeUnit val="days"/>
      </c:dateAx>
      <c:valAx>
        <c:axId val="302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05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Bollinger Bands</a:t>
            </a:r>
            <a:r>
              <a:rPr lang="zh-CN" altLang="en-US" baseline="0"/>
              <a:t> </a:t>
            </a:r>
            <a:r>
              <a:rPr lang="en-US" altLang="zh-CN" baseline="0"/>
              <a:t>of AAPL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 alt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9257783528066E-2"/>
          <c:y val="0.10266754314803571"/>
          <c:w val="0.95117098279514645"/>
          <c:h val="0.77001976006322526"/>
        </c:manualLayout>
      </c:layout>
      <c:lineChart>
        <c:grouping val="standard"/>
        <c:varyColors val="0"/>
        <c:ser>
          <c:idx val="0"/>
          <c:order val="0"/>
          <c:tx>
            <c:strRef>
              <c:f>BB!$B$1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BB!$B$16:$B$189</c:f>
              <c:numCache>
                <c:formatCode>General</c:formatCode>
                <c:ptCount val="174"/>
                <c:pt idx="0">
                  <c:v>64.959999999999994</c:v>
                </c:pt>
                <c:pt idx="1">
                  <c:v>65.81</c:v>
                </c:pt>
                <c:pt idx="2">
                  <c:v>66.069999999999993</c:v>
                </c:pt>
                <c:pt idx="3">
                  <c:v>67.05</c:v>
                </c:pt>
                <c:pt idx="4">
                  <c:v>66.83</c:v>
                </c:pt>
                <c:pt idx="5">
                  <c:v>67.680000000000007</c:v>
                </c:pt>
                <c:pt idx="6">
                  <c:v>66.739999999999995</c:v>
                </c:pt>
                <c:pt idx="7">
                  <c:v>67.959999999999994</c:v>
                </c:pt>
                <c:pt idx="8">
                  <c:v>69.33</c:v>
                </c:pt>
                <c:pt idx="9">
                  <c:v>68.099999999999994</c:v>
                </c:pt>
                <c:pt idx="10">
                  <c:v>68.05</c:v>
                </c:pt>
                <c:pt idx="11">
                  <c:v>68.459999999999994</c:v>
                </c:pt>
                <c:pt idx="12">
                  <c:v>68.73</c:v>
                </c:pt>
                <c:pt idx="13">
                  <c:v>68.680000000000007</c:v>
                </c:pt>
                <c:pt idx="14">
                  <c:v>68.17</c:v>
                </c:pt>
                <c:pt idx="15">
                  <c:v>68.459999999999994</c:v>
                </c:pt>
                <c:pt idx="16">
                  <c:v>68.58</c:v>
                </c:pt>
                <c:pt idx="17">
                  <c:v>68.650000000000006</c:v>
                </c:pt>
                <c:pt idx="18">
                  <c:v>69.180000000000007</c:v>
                </c:pt>
                <c:pt idx="19">
                  <c:v>68.98</c:v>
                </c:pt>
                <c:pt idx="20">
                  <c:v>69.38</c:v>
                </c:pt>
                <c:pt idx="21">
                  <c:v>69.569999999999993</c:v>
                </c:pt>
                <c:pt idx="22">
                  <c:v>69.33</c:v>
                </c:pt>
                <c:pt idx="23">
                  <c:v>69.790000000000006</c:v>
                </c:pt>
                <c:pt idx="24">
                  <c:v>70.84</c:v>
                </c:pt>
                <c:pt idx="25">
                  <c:v>71.5</c:v>
                </c:pt>
                <c:pt idx="26">
                  <c:v>71.75</c:v>
                </c:pt>
                <c:pt idx="27">
                  <c:v>72.05</c:v>
                </c:pt>
                <c:pt idx="28">
                  <c:v>72.47</c:v>
                </c:pt>
                <c:pt idx="29">
                  <c:v>73.010000000000005</c:v>
                </c:pt>
                <c:pt idx="30">
                  <c:v>72.56</c:v>
                </c:pt>
                <c:pt idx="31">
                  <c:v>71.17</c:v>
                </c:pt>
                <c:pt idx="32">
                  <c:v>71.14</c:v>
                </c:pt>
                <c:pt idx="33">
                  <c:v>71.849999999999994</c:v>
                </c:pt>
                <c:pt idx="34">
                  <c:v>71.55</c:v>
                </c:pt>
                <c:pt idx="35">
                  <c:v>71.08</c:v>
                </c:pt>
                <c:pt idx="36">
                  <c:v>71.23</c:v>
                </c:pt>
                <c:pt idx="37">
                  <c:v>71.41</c:v>
                </c:pt>
                <c:pt idx="38">
                  <c:v>72.099999999999994</c:v>
                </c:pt>
                <c:pt idx="39">
                  <c:v>71.8</c:v>
                </c:pt>
                <c:pt idx="40">
                  <c:v>71.75</c:v>
                </c:pt>
                <c:pt idx="41">
                  <c:v>70.62</c:v>
                </c:pt>
                <c:pt idx="42">
                  <c:v>71.64</c:v>
                </c:pt>
                <c:pt idx="43">
                  <c:v>71.73</c:v>
                </c:pt>
                <c:pt idx="44">
                  <c:v>71.33</c:v>
                </c:pt>
                <c:pt idx="45">
                  <c:v>71.45</c:v>
                </c:pt>
                <c:pt idx="46">
                  <c:v>71.400000000000006</c:v>
                </c:pt>
                <c:pt idx="47">
                  <c:v>71.790000000000006</c:v>
                </c:pt>
                <c:pt idx="48">
                  <c:v>71.86</c:v>
                </c:pt>
                <c:pt idx="49">
                  <c:v>71.709999999999994</c:v>
                </c:pt>
                <c:pt idx="50">
                  <c:v>71.010000000000005</c:v>
                </c:pt>
                <c:pt idx="51">
                  <c:v>70.52</c:v>
                </c:pt>
                <c:pt idx="52">
                  <c:v>70.17</c:v>
                </c:pt>
                <c:pt idx="53">
                  <c:v>69.010000000000005</c:v>
                </c:pt>
                <c:pt idx="54">
                  <c:v>69.180000000000007</c:v>
                </c:pt>
                <c:pt idx="55">
                  <c:v>69.569999999999993</c:v>
                </c:pt>
                <c:pt idx="56">
                  <c:v>69.25</c:v>
                </c:pt>
                <c:pt idx="57">
                  <c:v>69.569999999999993</c:v>
                </c:pt>
                <c:pt idx="58">
                  <c:v>70.34</c:v>
                </c:pt>
                <c:pt idx="59">
                  <c:v>70.34</c:v>
                </c:pt>
                <c:pt idx="60">
                  <c:v>70.569999999999993</c:v>
                </c:pt>
                <c:pt idx="61">
                  <c:v>69.900000000000006</c:v>
                </c:pt>
                <c:pt idx="62">
                  <c:v>70.44</c:v>
                </c:pt>
                <c:pt idx="63">
                  <c:v>69.45</c:v>
                </c:pt>
                <c:pt idx="64">
                  <c:v>69.45</c:v>
                </c:pt>
                <c:pt idx="65">
                  <c:v>68.010000000000005</c:v>
                </c:pt>
                <c:pt idx="66">
                  <c:v>67.3</c:v>
                </c:pt>
                <c:pt idx="67">
                  <c:v>66.92</c:v>
                </c:pt>
                <c:pt idx="68">
                  <c:v>66.67</c:v>
                </c:pt>
                <c:pt idx="69">
                  <c:v>65.56</c:v>
                </c:pt>
                <c:pt idx="70">
                  <c:v>65.92</c:v>
                </c:pt>
                <c:pt idx="71">
                  <c:v>65.31</c:v>
                </c:pt>
                <c:pt idx="72">
                  <c:v>65.010000000000005</c:v>
                </c:pt>
                <c:pt idx="73">
                  <c:v>65.11</c:v>
                </c:pt>
                <c:pt idx="74">
                  <c:v>65.37</c:v>
                </c:pt>
                <c:pt idx="75">
                  <c:v>63.7</c:v>
                </c:pt>
                <c:pt idx="76">
                  <c:v>63.66</c:v>
                </c:pt>
                <c:pt idx="77">
                  <c:v>63.92</c:v>
                </c:pt>
                <c:pt idx="78">
                  <c:v>63.36</c:v>
                </c:pt>
                <c:pt idx="79">
                  <c:v>63.2</c:v>
                </c:pt>
                <c:pt idx="80">
                  <c:v>63</c:v>
                </c:pt>
                <c:pt idx="81">
                  <c:v>62.55</c:v>
                </c:pt>
                <c:pt idx="82">
                  <c:v>61.74</c:v>
                </c:pt>
                <c:pt idx="83">
                  <c:v>61.86</c:v>
                </c:pt>
                <c:pt idx="84">
                  <c:v>62.59</c:v>
                </c:pt>
                <c:pt idx="85">
                  <c:v>62.99</c:v>
                </c:pt>
                <c:pt idx="86">
                  <c:v>63.76</c:v>
                </c:pt>
                <c:pt idx="87">
                  <c:v>63.92</c:v>
                </c:pt>
                <c:pt idx="88">
                  <c:v>64.38</c:v>
                </c:pt>
                <c:pt idx="89">
                  <c:v>64.55</c:v>
                </c:pt>
                <c:pt idx="90">
                  <c:v>64.430000000000007</c:v>
                </c:pt>
                <c:pt idx="91">
                  <c:v>64.08</c:v>
                </c:pt>
                <c:pt idx="92">
                  <c:v>63.65</c:v>
                </c:pt>
                <c:pt idx="93">
                  <c:v>63.52</c:v>
                </c:pt>
                <c:pt idx="94">
                  <c:v>62.21</c:v>
                </c:pt>
                <c:pt idx="95">
                  <c:v>62.92</c:v>
                </c:pt>
                <c:pt idx="96">
                  <c:v>62.53</c:v>
                </c:pt>
                <c:pt idx="97">
                  <c:v>62.6</c:v>
                </c:pt>
                <c:pt idx="98">
                  <c:v>62.91</c:v>
                </c:pt>
                <c:pt idx="99">
                  <c:v>62.64</c:v>
                </c:pt>
                <c:pt idx="100">
                  <c:v>63.84</c:v>
                </c:pt>
                <c:pt idx="101">
                  <c:v>63.12</c:v>
                </c:pt>
                <c:pt idx="102">
                  <c:v>62.55</c:v>
                </c:pt>
                <c:pt idx="103">
                  <c:v>63.4</c:v>
                </c:pt>
                <c:pt idx="104">
                  <c:v>62.85</c:v>
                </c:pt>
                <c:pt idx="105">
                  <c:v>62.45</c:v>
                </c:pt>
                <c:pt idx="106">
                  <c:v>62.55</c:v>
                </c:pt>
                <c:pt idx="107">
                  <c:v>62.38</c:v>
                </c:pt>
                <c:pt idx="108">
                  <c:v>62.84</c:v>
                </c:pt>
                <c:pt idx="109">
                  <c:v>62.57</c:v>
                </c:pt>
                <c:pt idx="110">
                  <c:v>62.45</c:v>
                </c:pt>
                <c:pt idx="111">
                  <c:v>62.03</c:v>
                </c:pt>
                <c:pt idx="112">
                  <c:v>62.26</c:v>
                </c:pt>
                <c:pt idx="113">
                  <c:v>61.84</c:v>
                </c:pt>
                <c:pt idx="114">
                  <c:v>61.75</c:v>
                </c:pt>
                <c:pt idx="115">
                  <c:v>60.81</c:v>
                </c:pt>
                <c:pt idx="116">
                  <c:v>60.84</c:v>
                </c:pt>
                <c:pt idx="117">
                  <c:v>61.71</c:v>
                </c:pt>
                <c:pt idx="118">
                  <c:v>61.07</c:v>
                </c:pt>
                <c:pt idx="119">
                  <c:v>61.65</c:v>
                </c:pt>
                <c:pt idx="120">
                  <c:v>62.04</c:v>
                </c:pt>
                <c:pt idx="121">
                  <c:v>61.77</c:v>
                </c:pt>
                <c:pt idx="122">
                  <c:v>62.25</c:v>
                </c:pt>
                <c:pt idx="123">
                  <c:v>62.71</c:v>
                </c:pt>
                <c:pt idx="124">
                  <c:v>62.42</c:v>
                </c:pt>
                <c:pt idx="125">
                  <c:v>61.78</c:v>
                </c:pt>
                <c:pt idx="126">
                  <c:v>61.53</c:v>
                </c:pt>
                <c:pt idx="127">
                  <c:v>61.92</c:v>
                </c:pt>
                <c:pt idx="128">
                  <c:v>63.87</c:v>
                </c:pt>
                <c:pt idx="129">
                  <c:v>62.36</c:v>
                </c:pt>
                <c:pt idx="130">
                  <c:v>62.83</c:v>
                </c:pt>
                <c:pt idx="131">
                  <c:v>64.05</c:v>
                </c:pt>
                <c:pt idx="132">
                  <c:v>63.48</c:v>
                </c:pt>
                <c:pt idx="133">
                  <c:v>63.35</c:v>
                </c:pt>
                <c:pt idx="134">
                  <c:v>62.67</c:v>
                </c:pt>
                <c:pt idx="135">
                  <c:v>63.12</c:v>
                </c:pt>
                <c:pt idx="136">
                  <c:v>63.36</c:v>
                </c:pt>
                <c:pt idx="137">
                  <c:v>63.84</c:v>
                </c:pt>
                <c:pt idx="138">
                  <c:v>64.55</c:v>
                </c:pt>
                <c:pt idx="139">
                  <c:v>67.599999999999994</c:v>
                </c:pt>
                <c:pt idx="140">
                  <c:v>68.709999999999994</c:v>
                </c:pt>
                <c:pt idx="141">
                  <c:v>69.5</c:v>
                </c:pt>
                <c:pt idx="142">
                  <c:v>68.87</c:v>
                </c:pt>
                <c:pt idx="143">
                  <c:v>69.05</c:v>
                </c:pt>
                <c:pt idx="144">
                  <c:v>70.069999999999993</c:v>
                </c:pt>
                <c:pt idx="145">
                  <c:v>70.040000000000006</c:v>
                </c:pt>
                <c:pt idx="146">
                  <c:v>71.349999999999994</c:v>
                </c:pt>
                <c:pt idx="147">
                  <c:v>70.59</c:v>
                </c:pt>
                <c:pt idx="148">
                  <c:v>71.489999999999995</c:v>
                </c:pt>
                <c:pt idx="149">
                  <c:v>70.8</c:v>
                </c:pt>
                <c:pt idx="150">
                  <c:v>70.87</c:v>
                </c:pt>
                <c:pt idx="151">
                  <c:v>71.209999999999994</c:v>
                </c:pt>
                <c:pt idx="152">
                  <c:v>72.319999999999993</c:v>
                </c:pt>
                <c:pt idx="153">
                  <c:v>70.19</c:v>
                </c:pt>
                <c:pt idx="154">
                  <c:v>70.08</c:v>
                </c:pt>
                <c:pt idx="155">
                  <c:v>70.459999999999994</c:v>
                </c:pt>
                <c:pt idx="156">
                  <c:v>71.430000000000007</c:v>
                </c:pt>
                <c:pt idx="157">
                  <c:v>71.45</c:v>
                </c:pt>
                <c:pt idx="158">
                  <c:v>71.040000000000006</c:v>
                </c:pt>
                <c:pt idx="159">
                  <c:v>69.94</c:v>
                </c:pt>
                <c:pt idx="160">
                  <c:v>69.62</c:v>
                </c:pt>
                <c:pt idx="161">
                  <c:v>69.16</c:v>
                </c:pt>
                <c:pt idx="162">
                  <c:v>70.12</c:v>
                </c:pt>
                <c:pt idx="163">
                  <c:v>69.38</c:v>
                </c:pt>
                <c:pt idx="164">
                  <c:v>69.28</c:v>
                </c:pt>
                <c:pt idx="165">
                  <c:v>69.709999999999994</c:v>
                </c:pt>
                <c:pt idx="166">
                  <c:v>68.67</c:v>
                </c:pt>
                <c:pt idx="167">
                  <c:v>68.95</c:v>
                </c:pt>
                <c:pt idx="168">
                  <c:v>68.81</c:v>
                </c:pt>
                <c:pt idx="169">
                  <c:v>70.02</c:v>
                </c:pt>
                <c:pt idx="170">
                  <c:v>70.739999999999995</c:v>
                </c:pt>
                <c:pt idx="171">
                  <c:v>70.37</c:v>
                </c:pt>
                <c:pt idx="172">
                  <c:v>71.62</c:v>
                </c:pt>
                <c:pt idx="173">
                  <c:v>71.87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C-43B3-B142-A4CDDABADB4A}"/>
            </c:ext>
          </c:extLst>
        </c:ser>
        <c:ser>
          <c:idx val="1"/>
          <c:order val="1"/>
          <c:tx>
            <c:strRef>
              <c:f>BB!$C$1</c:f>
              <c:strCache>
                <c:ptCount val="1"/>
                <c:pt idx="0">
                  <c:v>20 Day MA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BB!$C$16:$C$189</c:f>
              <c:numCache>
                <c:formatCode>General</c:formatCode>
                <c:ptCount val="174"/>
                <c:pt idx="5">
                  <c:v>64.60299999999998</c:v>
                </c:pt>
                <c:pt idx="6">
                  <c:v>64.782499999999999</c:v>
                </c:pt>
                <c:pt idx="7">
                  <c:v>65.013999999999996</c:v>
                </c:pt>
                <c:pt idx="8">
                  <c:v>65.29249999999999</c:v>
                </c:pt>
                <c:pt idx="9">
                  <c:v>65.549499999999995</c:v>
                </c:pt>
                <c:pt idx="10">
                  <c:v>65.817499999999981</c:v>
                </c:pt>
                <c:pt idx="11">
                  <c:v>66.09899999999999</c:v>
                </c:pt>
                <c:pt idx="12">
                  <c:v>66.380499999999984</c:v>
                </c:pt>
                <c:pt idx="13">
                  <c:v>66.629500000000007</c:v>
                </c:pt>
                <c:pt idx="14">
                  <c:v>66.867500000000007</c:v>
                </c:pt>
                <c:pt idx="15">
                  <c:v>67.077000000000012</c:v>
                </c:pt>
                <c:pt idx="16">
                  <c:v>67.245500000000021</c:v>
                </c:pt>
                <c:pt idx="17">
                  <c:v>67.418500000000023</c:v>
                </c:pt>
                <c:pt idx="18">
                  <c:v>67.613000000000014</c:v>
                </c:pt>
                <c:pt idx="19">
                  <c:v>67.823499999999996</c:v>
                </c:pt>
                <c:pt idx="20">
                  <c:v>68.044500000000014</c:v>
                </c:pt>
                <c:pt idx="21">
                  <c:v>68.232500000000016</c:v>
                </c:pt>
                <c:pt idx="22">
                  <c:v>68.395499999999984</c:v>
                </c:pt>
                <c:pt idx="23">
                  <c:v>68.532499999999999</c:v>
                </c:pt>
                <c:pt idx="24">
                  <c:v>68.73299999999999</c:v>
                </c:pt>
                <c:pt idx="25">
                  <c:v>68.923999999999978</c:v>
                </c:pt>
                <c:pt idx="26">
                  <c:v>69.174499999999995</c:v>
                </c:pt>
                <c:pt idx="27">
                  <c:v>69.378999999999991</c:v>
                </c:pt>
                <c:pt idx="28">
                  <c:v>69.536000000000001</c:v>
                </c:pt>
                <c:pt idx="29">
                  <c:v>69.781500000000008</c:v>
                </c:pt>
                <c:pt idx="30">
                  <c:v>70.007000000000005</c:v>
                </c:pt>
                <c:pt idx="31">
                  <c:v>70.142499999999998</c:v>
                </c:pt>
                <c:pt idx="32">
                  <c:v>70.263000000000005</c:v>
                </c:pt>
                <c:pt idx="33">
                  <c:v>70.421500000000009</c:v>
                </c:pt>
                <c:pt idx="34">
                  <c:v>70.590499999999992</c:v>
                </c:pt>
                <c:pt idx="35">
                  <c:v>70.721500000000006</c:v>
                </c:pt>
                <c:pt idx="36">
                  <c:v>70.853999999999999</c:v>
                </c:pt>
                <c:pt idx="37">
                  <c:v>70.99199999999999</c:v>
                </c:pt>
                <c:pt idx="38">
                  <c:v>71.137999999999991</c:v>
                </c:pt>
                <c:pt idx="39">
                  <c:v>71.278999999999996</c:v>
                </c:pt>
                <c:pt idx="40">
                  <c:v>71.397499999999994</c:v>
                </c:pt>
                <c:pt idx="41">
                  <c:v>71.45</c:v>
                </c:pt>
                <c:pt idx="42">
                  <c:v>71.565500000000014</c:v>
                </c:pt>
                <c:pt idx="43">
                  <c:v>71.662500000000009</c:v>
                </c:pt>
                <c:pt idx="44">
                  <c:v>71.686999999999998</c:v>
                </c:pt>
                <c:pt idx="45">
                  <c:v>71.6845</c:v>
                </c:pt>
                <c:pt idx="46">
                  <c:v>71.667000000000002</c:v>
                </c:pt>
                <c:pt idx="47">
                  <c:v>71.654000000000011</c:v>
                </c:pt>
                <c:pt idx="48">
                  <c:v>71.623499999999993</c:v>
                </c:pt>
                <c:pt idx="49">
                  <c:v>71.558500000000009</c:v>
                </c:pt>
                <c:pt idx="50">
                  <c:v>71.480999999999995</c:v>
                </c:pt>
                <c:pt idx="51">
                  <c:v>71.448499999999996</c:v>
                </c:pt>
                <c:pt idx="52">
                  <c:v>71.400000000000006</c:v>
                </c:pt>
                <c:pt idx="53">
                  <c:v>71.25800000000001</c:v>
                </c:pt>
                <c:pt idx="54">
                  <c:v>71.139500000000012</c:v>
                </c:pt>
                <c:pt idx="55">
                  <c:v>71.064000000000007</c:v>
                </c:pt>
                <c:pt idx="56">
                  <c:v>70.965000000000003</c:v>
                </c:pt>
                <c:pt idx="57">
                  <c:v>70.87299999999999</c:v>
                </c:pt>
                <c:pt idx="58">
                  <c:v>70.784999999999997</c:v>
                </c:pt>
                <c:pt idx="59">
                  <c:v>70.711999999999975</c:v>
                </c:pt>
                <c:pt idx="60">
                  <c:v>70.652999999999977</c:v>
                </c:pt>
                <c:pt idx="61">
                  <c:v>70.61699999999999</c:v>
                </c:pt>
                <c:pt idx="62">
                  <c:v>70.556999999999988</c:v>
                </c:pt>
                <c:pt idx="63">
                  <c:v>70.442999999999998</c:v>
                </c:pt>
                <c:pt idx="64">
                  <c:v>70.349000000000004</c:v>
                </c:pt>
                <c:pt idx="65">
                  <c:v>70.177000000000007</c:v>
                </c:pt>
                <c:pt idx="66">
                  <c:v>69.972000000000008</c:v>
                </c:pt>
                <c:pt idx="67">
                  <c:v>69.728499999999997</c:v>
                </c:pt>
                <c:pt idx="68">
                  <c:v>69.469000000000008</c:v>
                </c:pt>
                <c:pt idx="69">
                  <c:v>69.161500000000004</c:v>
                </c:pt>
                <c:pt idx="70">
                  <c:v>68.907000000000011</c:v>
                </c:pt>
                <c:pt idx="71">
                  <c:v>68.646500000000003</c:v>
                </c:pt>
                <c:pt idx="72">
                  <c:v>68.388499999999993</c:v>
                </c:pt>
                <c:pt idx="73">
                  <c:v>68.1935</c:v>
                </c:pt>
                <c:pt idx="74">
                  <c:v>68.003</c:v>
                </c:pt>
                <c:pt idx="75">
                  <c:v>67.709499999999991</c:v>
                </c:pt>
                <c:pt idx="76">
                  <c:v>67.429999999999993</c:v>
                </c:pt>
                <c:pt idx="77">
                  <c:v>67.147499999999994</c:v>
                </c:pt>
                <c:pt idx="78">
                  <c:v>66.798500000000004</c:v>
                </c:pt>
                <c:pt idx="79">
                  <c:v>66.441500000000005</c:v>
                </c:pt>
                <c:pt idx="80">
                  <c:v>66.063000000000017</c:v>
                </c:pt>
                <c:pt idx="81">
                  <c:v>65.695499999999996</c:v>
                </c:pt>
                <c:pt idx="82">
                  <c:v>65.260500000000008</c:v>
                </c:pt>
                <c:pt idx="83">
                  <c:v>64.881</c:v>
                </c:pt>
                <c:pt idx="84">
                  <c:v>64.537999999999982</c:v>
                </c:pt>
                <c:pt idx="85">
                  <c:v>64.286999999999992</c:v>
                </c:pt>
                <c:pt idx="86">
                  <c:v>64.109999999999985</c:v>
                </c:pt>
                <c:pt idx="87">
                  <c:v>63.96</c:v>
                </c:pt>
                <c:pt idx="88">
                  <c:v>63.845499999999994</c:v>
                </c:pt>
                <c:pt idx="89">
                  <c:v>63.795000000000016</c:v>
                </c:pt>
                <c:pt idx="90">
                  <c:v>63.720499999999994</c:v>
                </c:pt>
                <c:pt idx="91">
                  <c:v>63.658999999999992</c:v>
                </c:pt>
                <c:pt idx="92">
                  <c:v>63.591000000000008</c:v>
                </c:pt>
                <c:pt idx="93">
                  <c:v>63.511499999999998</c:v>
                </c:pt>
                <c:pt idx="94">
                  <c:v>63.353499999999997</c:v>
                </c:pt>
                <c:pt idx="95">
                  <c:v>63.314499999999995</c:v>
                </c:pt>
                <c:pt idx="96">
                  <c:v>63.258000000000003</c:v>
                </c:pt>
                <c:pt idx="97">
                  <c:v>63.191999999999993</c:v>
                </c:pt>
                <c:pt idx="98">
                  <c:v>63.169500000000006</c:v>
                </c:pt>
                <c:pt idx="99">
                  <c:v>63.141500000000008</c:v>
                </c:pt>
                <c:pt idx="100">
                  <c:v>63.183500000000002</c:v>
                </c:pt>
                <c:pt idx="101">
                  <c:v>63.212000000000003</c:v>
                </c:pt>
                <c:pt idx="102">
                  <c:v>63.252499999999984</c:v>
                </c:pt>
                <c:pt idx="103">
                  <c:v>63.329499999999996</c:v>
                </c:pt>
                <c:pt idx="104">
                  <c:v>63.342499999999994</c:v>
                </c:pt>
                <c:pt idx="105">
                  <c:v>63.3155</c:v>
                </c:pt>
                <c:pt idx="106">
                  <c:v>63.254999999999995</c:v>
                </c:pt>
                <c:pt idx="107">
                  <c:v>63.177999999999997</c:v>
                </c:pt>
                <c:pt idx="108">
                  <c:v>63.100999999999999</c:v>
                </c:pt>
                <c:pt idx="109">
                  <c:v>63.001999999999995</c:v>
                </c:pt>
                <c:pt idx="110">
                  <c:v>62.902999999999999</c:v>
                </c:pt>
                <c:pt idx="111">
                  <c:v>62.8005</c:v>
                </c:pt>
                <c:pt idx="112">
                  <c:v>62.731000000000009</c:v>
                </c:pt>
                <c:pt idx="113">
                  <c:v>62.646999999999991</c:v>
                </c:pt>
                <c:pt idx="114">
                  <c:v>62.624000000000009</c:v>
                </c:pt>
                <c:pt idx="115">
                  <c:v>62.518499999999996</c:v>
                </c:pt>
                <c:pt idx="116">
                  <c:v>62.43399999999999</c:v>
                </c:pt>
                <c:pt idx="117">
                  <c:v>62.389499999999998</c:v>
                </c:pt>
                <c:pt idx="118">
                  <c:v>62.297499999999999</c:v>
                </c:pt>
                <c:pt idx="119">
                  <c:v>62.248000000000005</c:v>
                </c:pt>
                <c:pt idx="120">
                  <c:v>62.158000000000001</c:v>
                </c:pt>
                <c:pt idx="121">
                  <c:v>62.090500000000006</c:v>
                </c:pt>
                <c:pt idx="122">
                  <c:v>62.075500000000012</c:v>
                </c:pt>
                <c:pt idx="123">
                  <c:v>62.041000000000011</c:v>
                </c:pt>
                <c:pt idx="124">
                  <c:v>62.019500000000015</c:v>
                </c:pt>
                <c:pt idx="125">
                  <c:v>61.986000000000004</c:v>
                </c:pt>
                <c:pt idx="126">
                  <c:v>61.935000000000002</c:v>
                </c:pt>
                <c:pt idx="127">
                  <c:v>61.911999999999999</c:v>
                </c:pt>
                <c:pt idx="128">
                  <c:v>61.963499999999996</c:v>
                </c:pt>
                <c:pt idx="129">
                  <c:v>61.952999999999989</c:v>
                </c:pt>
                <c:pt idx="130">
                  <c:v>61.97199999999998</c:v>
                </c:pt>
                <c:pt idx="131">
                  <c:v>62.072999999999979</c:v>
                </c:pt>
                <c:pt idx="132">
                  <c:v>62.133999999999993</c:v>
                </c:pt>
                <c:pt idx="133">
                  <c:v>62.209499999999991</c:v>
                </c:pt>
                <c:pt idx="134">
                  <c:v>62.255499999999998</c:v>
                </c:pt>
                <c:pt idx="135">
                  <c:v>62.370999999999981</c:v>
                </c:pt>
                <c:pt idx="136">
                  <c:v>62.496999999999993</c:v>
                </c:pt>
                <c:pt idx="137">
                  <c:v>62.603499999999983</c:v>
                </c:pt>
                <c:pt idx="138">
                  <c:v>62.777499999999989</c:v>
                </c:pt>
                <c:pt idx="139">
                  <c:v>63.074999999999989</c:v>
                </c:pt>
                <c:pt idx="140">
                  <c:v>63.408499999999989</c:v>
                </c:pt>
                <c:pt idx="141">
                  <c:v>63.795000000000002</c:v>
                </c:pt>
                <c:pt idx="142">
                  <c:v>64.126000000000005</c:v>
                </c:pt>
                <c:pt idx="143">
                  <c:v>64.442999999999998</c:v>
                </c:pt>
                <c:pt idx="144">
                  <c:v>64.825499999999991</c:v>
                </c:pt>
                <c:pt idx="145">
                  <c:v>65.238500000000002</c:v>
                </c:pt>
                <c:pt idx="146">
                  <c:v>65.729499999999987</c:v>
                </c:pt>
                <c:pt idx="147">
                  <c:v>66.162999999999982</c:v>
                </c:pt>
                <c:pt idx="148">
                  <c:v>66.543999999999997</c:v>
                </c:pt>
                <c:pt idx="149">
                  <c:v>66.96599999999998</c:v>
                </c:pt>
                <c:pt idx="150">
                  <c:v>67.367999999999981</c:v>
                </c:pt>
                <c:pt idx="151">
                  <c:v>67.725999999999999</c:v>
                </c:pt>
                <c:pt idx="152">
                  <c:v>68.167999999999992</c:v>
                </c:pt>
                <c:pt idx="153">
                  <c:v>68.510000000000005</c:v>
                </c:pt>
                <c:pt idx="154">
                  <c:v>68.880499999999998</c:v>
                </c:pt>
                <c:pt idx="155">
                  <c:v>69.247500000000002</c:v>
                </c:pt>
                <c:pt idx="156">
                  <c:v>69.650999999999996</c:v>
                </c:pt>
                <c:pt idx="157">
                  <c:v>70.031500000000008</c:v>
                </c:pt>
                <c:pt idx="158">
                  <c:v>70.356000000000009</c:v>
                </c:pt>
                <c:pt idx="159">
                  <c:v>70.473000000000013</c:v>
                </c:pt>
                <c:pt idx="160">
                  <c:v>70.518500000000017</c:v>
                </c:pt>
                <c:pt idx="161">
                  <c:v>70.501500000000021</c:v>
                </c:pt>
                <c:pt idx="162">
                  <c:v>70.564000000000007</c:v>
                </c:pt>
                <c:pt idx="163">
                  <c:v>70.580500000000029</c:v>
                </c:pt>
                <c:pt idx="164">
                  <c:v>70.541000000000025</c:v>
                </c:pt>
                <c:pt idx="165">
                  <c:v>70.524500000000018</c:v>
                </c:pt>
                <c:pt idx="166">
                  <c:v>70.390500000000003</c:v>
                </c:pt>
                <c:pt idx="167">
                  <c:v>70.308500000000009</c:v>
                </c:pt>
                <c:pt idx="168">
                  <c:v>70.174499999999995</c:v>
                </c:pt>
                <c:pt idx="169">
                  <c:v>70.135500000000008</c:v>
                </c:pt>
                <c:pt idx="170">
                  <c:v>70.128999999999991</c:v>
                </c:pt>
                <c:pt idx="171">
                  <c:v>70.086999999999989</c:v>
                </c:pt>
                <c:pt idx="172">
                  <c:v>70.051999999999992</c:v>
                </c:pt>
                <c:pt idx="173">
                  <c:v>70.135999999999996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DC-43B3-B142-A4CDDABADB4A}"/>
            </c:ext>
          </c:extLst>
        </c:ser>
        <c:ser>
          <c:idx val="2"/>
          <c:order val="2"/>
          <c:tx>
            <c:strRef>
              <c:f>BB!$E$1</c:f>
              <c:strCache>
                <c:ptCount val="1"/>
                <c:pt idx="0">
                  <c:v>Upper Band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BB!$E$16:$E$189</c:f>
              <c:numCache>
                <c:formatCode>General</c:formatCode>
                <c:ptCount val="174"/>
                <c:pt idx="5">
                  <c:v>67.643706981504181</c:v>
                </c:pt>
                <c:pt idx="6">
                  <c:v>67.885272105205615</c:v>
                </c:pt>
                <c:pt idx="7">
                  <c:v>68.343108621016484</c:v>
                </c:pt>
                <c:pt idx="8">
                  <c:v>69.080241307233933</c:v>
                </c:pt>
                <c:pt idx="9">
                  <c:v>69.368254136874313</c:v>
                </c:pt>
                <c:pt idx="10">
                  <c:v>69.542464853242862</c:v>
                </c:pt>
                <c:pt idx="11">
                  <c:v>69.722919947994654</c:v>
                </c:pt>
                <c:pt idx="12">
                  <c:v>69.896601160151818</c:v>
                </c:pt>
                <c:pt idx="13">
                  <c:v>70.050386157892902</c:v>
                </c:pt>
                <c:pt idx="14">
                  <c:v>69.995027188657119</c:v>
                </c:pt>
                <c:pt idx="15">
                  <c:v>70.02828945948788</c:v>
                </c:pt>
                <c:pt idx="16">
                  <c:v>70.132074914469086</c:v>
                </c:pt>
                <c:pt idx="17">
                  <c:v>70.199164630888419</c:v>
                </c:pt>
                <c:pt idx="18">
                  <c:v>70.309712228270811</c:v>
                </c:pt>
                <c:pt idx="19">
                  <c:v>70.227140002820278</c:v>
                </c:pt>
                <c:pt idx="20">
                  <c:v>70.131517262178647</c:v>
                </c:pt>
                <c:pt idx="21">
                  <c:v>70.141844059315176</c:v>
                </c:pt>
                <c:pt idx="22">
                  <c:v>70.069656189657451</c:v>
                </c:pt>
                <c:pt idx="23">
                  <c:v>70.191426412504569</c:v>
                </c:pt>
                <c:pt idx="24">
                  <c:v>70.49184052716555</c:v>
                </c:pt>
                <c:pt idx="25">
                  <c:v>71.002059823869104</c:v>
                </c:pt>
                <c:pt idx="26">
                  <c:v>71.349646456049143</c:v>
                </c:pt>
                <c:pt idx="27">
                  <c:v>71.825504703277275</c:v>
                </c:pt>
                <c:pt idx="28">
                  <c:v>72.345363291791074</c:v>
                </c:pt>
                <c:pt idx="29">
                  <c:v>72.903262491387139</c:v>
                </c:pt>
                <c:pt idx="30">
                  <c:v>73.251286313538088</c:v>
                </c:pt>
                <c:pt idx="31">
                  <c:v>73.340781610983925</c:v>
                </c:pt>
                <c:pt idx="32">
                  <c:v>73.418520475877827</c:v>
                </c:pt>
                <c:pt idx="33">
                  <c:v>73.560640177282892</c:v>
                </c:pt>
                <c:pt idx="34">
                  <c:v>73.579620447996618</c:v>
                </c:pt>
                <c:pt idx="35">
                  <c:v>73.542394035212027</c:v>
                </c:pt>
                <c:pt idx="36">
                  <c:v>73.494545398208487</c:v>
                </c:pt>
                <c:pt idx="37">
                  <c:v>73.428128075450871</c:v>
                </c:pt>
                <c:pt idx="38">
                  <c:v>73.464412191381939</c:v>
                </c:pt>
                <c:pt idx="39">
                  <c:v>73.386209679073005</c:v>
                </c:pt>
                <c:pt idx="40">
                  <c:v>73.31288782660738</c:v>
                </c:pt>
                <c:pt idx="41">
                  <c:v>73.205352716092904</c:v>
                </c:pt>
                <c:pt idx="42">
                  <c:v>73.009973679416262</c:v>
                </c:pt>
                <c:pt idx="43">
                  <c:v>72.841024947818923</c:v>
                </c:pt>
                <c:pt idx="44">
                  <c:v>72.81272035416859</c:v>
                </c:pt>
                <c:pt idx="45">
                  <c:v>72.812189300248406</c:v>
                </c:pt>
                <c:pt idx="46">
                  <c:v>72.801253290193941</c:v>
                </c:pt>
                <c:pt idx="47">
                  <c:v>72.775660423329256</c:v>
                </c:pt>
                <c:pt idx="48">
                  <c:v>72.683197573540866</c:v>
                </c:pt>
                <c:pt idx="49">
                  <c:v>72.396373875699055</c:v>
                </c:pt>
                <c:pt idx="50">
                  <c:v>72.20827031100076</c:v>
                </c:pt>
                <c:pt idx="51">
                  <c:v>72.284285794768508</c:v>
                </c:pt>
                <c:pt idx="52">
                  <c:v>72.406337810813895</c:v>
                </c:pt>
                <c:pt idx="53">
                  <c:v>72.702898102398848</c:v>
                </c:pt>
                <c:pt idx="54">
                  <c:v>72.84822035838458</c:v>
                </c:pt>
                <c:pt idx="55">
                  <c:v>72.911586191992711</c:v>
                </c:pt>
                <c:pt idx="56">
                  <c:v>72.979761315365849</c:v>
                </c:pt>
                <c:pt idx="57">
                  <c:v>72.968620495976751</c:v>
                </c:pt>
                <c:pt idx="58">
                  <c:v>72.810308293621119</c:v>
                </c:pt>
                <c:pt idx="59">
                  <c:v>72.68791391246522</c:v>
                </c:pt>
                <c:pt idx="60">
                  <c:v>72.567939603280067</c:v>
                </c:pt>
                <c:pt idx="61">
                  <c:v>72.561396537421516</c:v>
                </c:pt>
                <c:pt idx="62">
                  <c:v>72.441620302397936</c:v>
                </c:pt>
                <c:pt idx="63">
                  <c:v>72.304556790487609</c:v>
                </c:pt>
                <c:pt idx="64">
                  <c:v>72.21183202621566</c:v>
                </c:pt>
                <c:pt idx="65">
                  <c:v>72.236648411488574</c:v>
                </c:pt>
                <c:pt idx="66">
                  <c:v>72.315686704408478</c:v>
                </c:pt>
                <c:pt idx="67">
                  <c:v>72.279654743702494</c:v>
                </c:pt>
                <c:pt idx="68">
                  <c:v>72.159301489659327</c:v>
                </c:pt>
                <c:pt idx="69">
                  <c:v>72.16136859361329</c:v>
                </c:pt>
                <c:pt idx="70">
                  <c:v>72.103749006494937</c:v>
                </c:pt>
                <c:pt idx="71">
                  <c:v>72.126386719269377</c:v>
                </c:pt>
                <c:pt idx="72">
                  <c:v>72.146787824052467</c:v>
                </c:pt>
                <c:pt idx="73">
                  <c:v>72.211728334399183</c:v>
                </c:pt>
                <c:pt idx="74">
                  <c:v>72.18233311225103</c:v>
                </c:pt>
                <c:pt idx="75">
                  <c:v>72.23556242252927</c:v>
                </c:pt>
                <c:pt idx="76">
                  <c:v>72.237183221629451</c:v>
                </c:pt>
                <c:pt idx="77">
                  <c:v>72.08739505535236</c:v>
                </c:pt>
                <c:pt idx="78">
                  <c:v>71.77484943349144</c:v>
                </c:pt>
                <c:pt idx="79">
                  <c:v>71.372332213307359</c:v>
                </c:pt>
                <c:pt idx="80">
                  <c:v>70.818526867706026</c:v>
                </c:pt>
                <c:pt idx="81">
                  <c:v>70.337162474406739</c:v>
                </c:pt>
                <c:pt idx="82">
                  <c:v>69.654038197710008</c:v>
                </c:pt>
                <c:pt idx="83">
                  <c:v>69.056648200547656</c:v>
                </c:pt>
                <c:pt idx="84">
                  <c:v>68.232693776926993</c:v>
                </c:pt>
                <c:pt idx="85">
                  <c:v>67.656292288643968</c:v>
                </c:pt>
                <c:pt idx="86">
                  <c:v>67.170636328746369</c:v>
                </c:pt>
                <c:pt idx="87">
                  <c:v>66.720076276596643</c:v>
                </c:pt>
                <c:pt idx="88">
                  <c:v>66.305953317239684</c:v>
                </c:pt>
                <c:pt idx="89">
                  <c:v>66.146326613234606</c:v>
                </c:pt>
                <c:pt idx="90">
                  <c:v>65.874472828837071</c:v>
                </c:pt>
                <c:pt idx="91">
                  <c:v>65.68852833514535</c:v>
                </c:pt>
                <c:pt idx="92">
                  <c:v>65.518506160820252</c:v>
                </c:pt>
                <c:pt idx="93">
                  <c:v>65.30146353976393</c:v>
                </c:pt>
                <c:pt idx="94">
                  <c:v>65.005258552509858</c:v>
                </c:pt>
                <c:pt idx="95">
                  <c:v>64.968642805519707</c:v>
                </c:pt>
                <c:pt idx="96">
                  <c:v>64.939422956276843</c:v>
                </c:pt>
                <c:pt idx="97">
                  <c:v>64.867628397442516</c:v>
                </c:pt>
                <c:pt idx="98">
                  <c:v>64.847713022047088</c:v>
                </c:pt>
                <c:pt idx="99">
                  <c:v>64.836176183942257</c:v>
                </c:pt>
                <c:pt idx="100">
                  <c:v>64.9048369956611</c:v>
                </c:pt>
                <c:pt idx="101">
                  <c:v>64.907859974358615</c:v>
                </c:pt>
                <c:pt idx="102">
                  <c:v>64.835260745958564</c:v>
                </c:pt>
                <c:pt idx="103">
                  <c:v>64.77051535840458</c:v>
                </c:pt>
                <c:pt idx="104">
                  <c:v>64.759923533628609</c:v>
                </c:pt>
                <c:pt idx="105">
                  <c:v>64.780954483122983</c:v>
                </c:pt>
                <c:pt idx="106">
                  <c:v>64.742923314379368</c:v>
                </c:pt>
                <c:pt idx="107">
                  <c:v>64.680343432599116</c:v>
                </c:pt>
                <c:pt idx="108">
                  <c:v>64.498123360412578</c:v>
                </c:pt>
                <c:pt idx="109">
                  <c:v>64.238133189894157</c:v>
                </c:pt>
                <c:pt idx="110">
                  <c:v>63.962058171455332</c:v>
                </c:pt>
                <c:pt idx="111">
                  <c:v>63.773211348973092</c:v>
                </c:pt>
                <c:pt idx="112">
                  <c:v>63.645005643193457</c:v>
                </c:pt>
                <c:pt idx="113">
                  <c:v>63.564481679151648</c:v>
                </c:pt>
                <c:pt idx="114">
                  <c:v>63.608242161045219</c:v>
                </c:pt>
                <c:pt idx="115">
                  <c:v>63.781900174133277</c:v>
                </c:pt>
                <c:pt idx="116">
                  <c:v>63.903427385788504</c:v>
                </c:pt>
                <c:pt idx="117">
                  <c:v>63.891309084509672</c:v>
                </c:pt>
                <c:pt idx="118">
                  <c:v>63.887877313721496</c:v>
                </c:pt>
                <c:pt idx="119">
                  <c:v>63.855031915970365</c:v>
                </c:pt>
                <c:pt idx="120">
                  <c:v>63.580667620315701</c:v>
                </c:pt>
                <c:pt idx="121">
                  <c:v>63.44757851845911</c:v>
                </c:pt>
                <c:pt idx="122">
                  <c:v>63.417744389073775</c:v>
                </c:pt>
                <c:pt idx="123">
                  <c:v>63.270649500767135</c:v>
                </c:pt>
                <c:pt idx="124">
                  <c:v>63.203791482612921</c:v>
                </c:pt>
                <c:pt idx="125">
                  <c:v>63.156845848094449</c:v>
                </c:pt>
                <c:pt idx="126">
                  <c:v>63.091173361613762</c:v>
                </c:pt>
                <c:pt idx="127">
                  <c:v>63.049043257057996</c:v>
                </c:pt>
                <c:pt idx="128">
                  <c:v>63.344625018160727</c:v>
                </c:pt>
                <c:pt idx="129">
                  <c:v>63.317807293125441</c:v>
                </c:pt>
                <c:pt idx="130">
                  <c:v>63.375958313971026</c:v>
                </c:pt>
                <c:pt idx="131">
                  <c:v>63.757194013076919</c:v>
                </c:pt>
                <c:pt idx="132">
                  <c:v>63.931289186817914</c:v>
                </c:pt>
                <c:pt idx="133">
                  <c:v>64.080153980775023</c:v>
                </c:pt>
                <c:pt idx="134">
                  <c:v>64.123822918104835</c:v>
                </c:pt>
                <c:pt idx="135">
                  <c:v>64.146362379613606</c:v>
                </c:pt>
                <c:pt idx="136">
                  <c:v>64.169578847169831</c:v>
                </c:pt>
                <c:pt idx="137">
                  <c:v>64.335286725655862</c:v>
                </c:pt>
                <c:pt idx="138">
                  <c:v>64.559124037367667</c:v>
                </c:pt>
                <c:pt idx="139">
                  <c:v>65.800802634087788</c:v>
                </c:pt>
                <c:pt idx="140">
                  <c:v>67.07197706564763</c:v>
                </c:pt>
                <c:pt idx="141">
                  <c:v>68.271467122043546</c:v>
                </c:pt>
                <c:pt idx="142">
                  <c:v>69.075459938640833</c:v>
                </c:pt>
                <c:pt idx="143">
                  <c:v>69.805489995083292</c:v>
                </c:pt>
                <c:pt idx="144">
                  <c:v>70.65170026034842</c:v>
                </c:pt>
                <c:pt idx="145">
                  <c:v>71.32111465593799</c:v>
                </c:pt>
                <c:pt idx="146">
                  <c:v>72.128797576584788</c:v>
                </c:pt>
                <c:pt idx="147">
                  <c:v>72.649764175895712</c:v>
                </c:pt>
                <c:pt idx="148">
                  <c:v>73.350914131969049</c:v>
                </c:pt>
                <c:pt idx="149">
                  <c:v>73.727078705588156</c:v>
                </c:pt>
                <c:pt idx="150">
                  <c:v>74.049246653290467</c:v>
                </c:pt>
                <c:pt idx="151">
                  <c:v>74.425946268441265</c:v>
                </c:pt>
                <c:pt idx="152">
                  <c:v>74.854878274100059</c:v>
                </c:pt>
                <c:pt idx="153">
                  <c:v>74.850001660301956</c:v>
                </c:pt>
                <c:pt idx="154">
                  <c:v>74.621270074879462</c:v>
                </c:pt>
                <c:pt idx="155">
                  <c:v>74.339511803847898</c:v>
                </c:pt>
                <c:pt idx="156">
                  <c:v>74.00398276442354</c:v>
                </c:pt>
                <c:pt idx="157">
                  <c:v>73.482762316739695</c:v>
                </c:pt>
                <c:pt idx="158">
                  <c:v>72.670370665850101</c:v>
                </c:pt>
                <c:pt idx="159">
                  <c:v>72.405885489569812</c:v>
                </c:pt>
                <c:pt idx="160">
                  <c:v>72.314651148252423</c:v>
                </c:pt>
                <c:pt idx="161">
                  <c:v>72.344075714362361</c:v>
                </c:pt>
                <c:pt idx="162">
                  <c:v>72.251868790111246</c:v>
                </c:pt>
                <c:pt idx="163">
                  <c:v>72.211547128945753</c:v>
                </c:pt>
                <c:pt idx="164">
                  <c:v>72.259994810316428</c:v>
                </c:pt>
                <c:pt idx="165">
                  <c:v>72.269875543965753</c:v>
                </c:pt>
                <c:pt idx="166">
                  <c:v>72.274990437897287</c:v>
                </c:pt>
                <c:pt idx="167">
                  <c:v>72.296329019439639</c:v>
                </c:pt>
                <c:pt idx="168">
                  <c:v>72.188132224822127</c:v>
                </c:pt>
                <c:pt idx="169">
                  <c:v>72.12822862387759</c:v>
                </c:pt>
                <c:pt idx="170">
                  <c:v>72.112467458239408</c:v>
                </c:pt>
                <c:pt idx="171">
                  <c:v>72.008699905374343</c:v>
                </c:pt>
                <c:pt idx="172">
                  <c:v>71.821966993447816</c:v>
                </c:pt>
                <c:pt idx="173">
                  <c:v>72.084045174014193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DC-43B3-B142-A4CDDABADB4A}"/>
            </c:ext>
          </c:extLst>
        </c:ser>
        <c:ser>
          <c:idx val="3"/>
          <c:order val="3"/>
          <c:tx>
            <c:strRef>
              <c:f>BB!$F$1</c:f>
              <c:strCache>
                <c:ptCount val="1"/>
                <c:pt idx="0">
                  <c:v>Lower Band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BB!$A$16:$A$189</c:f>
              <c:numCache>
                <c:formatCode>m/d/yyyy</c:formatCode>
                <c:ptCount val="174"/>
                <c:pt idx="0">
                  <c:v>45495</c:v>
                </c:pt>
                <c:pt idx="1">
                  <c:v>45496</c:v>
                </c:pt>
                <c:pt idx="2">
                  <c:v>45497</c:v>
                </c:pt>
                <c:pt idx="3">
                  <c:v>45498</c:v>
                </c:pt>
                <c:pt idx="4">
                  <c:v>45501</c:v>
                </c:pt>
                <c:pt idx="5">
                  <c:v>45502</c:v>
                </c:pt>
                <c:pt idx="6">
                  <c:v>45503</c:v>
                </c:pt>
                <c:pt idx="7">
                  <c:v>45504</c:v>
                </c:pt>
                <c:pt idx="8">
                  <c:v>45505</c:v>
                </c:pt>
                <c:pt idx="9">
                  <c:v>45508</c:v>
                </c:pt>
                <c:pt idx="10">
                  <c:v>45509</c:v>
                </c:pt>
                <c:pt idx="11">
                  <c:v>45510</c:v>
                </c:pt>
                <c:pt idx="12">
                  <c:v>45511</c:v>
                </c:pt>
                <c:pt idx="13">
                  <c:v>45512</c:v>
                </c:pt>
                <c:pt idx="14">
                  <c:v>45515</c:v>
                </c:pt>
                <c:pt idx="15">
                  <c:v>45516</c:v>
                </c:pt>
                <c:pt idx="16">
                  <c:v>45517</c:v>
                </c:pt>
                <c:pt idx="17">
                  <c:v>45518</c:v>
                </c:pt>
                <c:pt idx="18">
                  <c:v>45519</c:v>
                </c:pt>
                <c:pt idx="19">
                  <c:v>45522</c:v>
                </c:pt>
                <c:pt idx="20">
                  <c:v>45523</c:v>
                </c:pt>
                <c:pt idx="21">
                  <c:v>45524</c:v>
                </c:pt>
                <c:pt idx="22">
                  <c:v>45525</c:v>
                </c:pt>
                <c:pt idx="23">
                  <c:v>45526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45537</c:v>
                </c:pt>
                <c:pt idx="30">
                  <c:v>45538</c:v>
                </c:pt>
                <c:pt idx="31">
                  <c:v>45539</c:v>
                </c:pt>
                <c:pt idx="32">
                  <c:v>45540</c:v>
                </c:pt>
                <c:pt idx="33">
                  <c:v>45543</c:v>
                </c:pt>
                <c:pt idx="34">
                  <c:v>45544</c:v>
                </c:pt>
                <c:pt idx="35">
                  <c:v>45545</c:v>
                </c:pt>
                <c:pt idx="36">
                  <c:v>45546</c:v>
                </c:pt>
                <c:pt idx="37">
                  <c:v>45547</c:v>
                </c:pt>
                <c:pt idx="38">
                  <c:v>45550</c:v>
                </c:pt>
                <c:pt idx="39">
                  <c:v>45551</c:v>
                </c:pt>
                <c:pt idx="40">
                  <c:v>45552</c:v>
                </c:pt>
                <c:pt idx="41">
                  <c:v>45553</c:v>
                </c:pt>
                <c:pt idx="42">
                  <c:v>45554</c:v>
                </c:pt>
                <c:pt idx="43">
                  <c:v>45557</c:v>
                </c:pt>
                <c:pt idx="44">
                  <c:v>45558</c:v>
                </c:pt>
                <c:pt idx="45">
                  <c:v>45559</c:v>
                </c:pt>
                <c:pt idx="46">
                  <c:v>45560</c:v>
                </c:pt>
                <c:pt idx="47">
                  <c:v>45561</c:v>
                </c:pt>
                <c:pt idx="48">
                  <c:v>45564</c:v>
                </c:pt>
                <c:pt idx="49">
                  <c:v>45565</c:v>
                </c:pt>
                <c:pt idx="50">
                  <c:v>45566</c:v>
                </c:pt>
                <c:pt idx="51">
                  <c:v>45567</c:v>
                </c:pt>
                <c:pt idx="52">
                  <c:v>45568</c:v>
                </c:pt>
                <c:pt idx="53">
                  <c:v>45571</c:v>
                </c:pt>
                <c:pt idx="54">
                  <c:v>45572</c:v>
                </c:pt>
                <c:pt idx="55">
                  <c:v>45573</c:v>
                </c:pt>
                <c:pt idx="56">
                  <c:v>45574</c:v>
                </c:pt>
                <c:pt idx="57">
                  <c:v>45575</c:v>
                </c:pt>
                <c:pt idx="58">
                  <c:v>45578</c:v>
                </c:pt>
                <c:pt idx="59">
                  <c:v>45579</c:v>
                </c:pt>
                <c:pt idx="60">
                  <c:v>45580</c:v>
                </c:pt>
                <c:pt idx="61">
                  <c:v>45581</c:v>
                </c:pt>
                <c:pt idx="62">
                  <c:v>45582</c:v>
                </c:pt>
                <c:pt idx="63">
                  <c:v>45585</c:v>
                </c:pt>
                <c:pt idx="64">
                  <c:v>45586</c:v>
                </c:pt>
                <c:pt idx="65">
                  <c:v>45587</c:v>
                </c:pt>
                <c:pt idx="66">
                  <c:v>45588</c:v>
                </c:pt>
                <c:pt idx="67">
                  <c:v>45589</c:v>
                </c:pt>
                <c:pt idx="68">
                  <c:v>45593</c:v>
                </c:pt>
                <c:pt idx="69">
                  <c:v>45594</c:v>
                </c:pt>
                <c:pt idx="70">
                  <c:v>45595</c:v>
                </c:pt>
                <c:pt idx="71">
                  <c:v>45596</c:v>
                </c:pt>
                <c:pt idx="72">
                  <c:v>45597</c:v>
                </c:pt>
                <c:pt idx="73">
                  <c:v>45600</c:v>
                </c:pt>
                <c:pt idx="74">
                  <c:v>45601</c:v>
                </c:pt>
                <c:pt idx="75">
                  <c:v>45602</c:v>
                </c:pt>
                <c:pt idx="76">
                  <c:v>45603</c:v>
                </c:pt>
                <c:pt idx="77">
                  <c:v>45604</c:v>
                </c:pt>
                <c:pt idx="78">
                  <c:v>45607</c:v>
                </c:pt>
                <c:pt idx="79">
                  <c:v>45608</c:v>
                </c:pt>
                <c:pt idx="80">
                  <c:v>45609</c:v>
                </c:pt>
                <c:pt idx="81">
                  <c:v>45610</c:v>
                </c:pt>
                <c:pt idx="82">
                  <c:v>45611</c:v>
                </c:pt>
                <c:pt idx="83">
                  <c:v>45614</c:v>
                </c:pt>
                <c:pt idx="84">
                  <c:v>45615</c:v>
                </c:pt>
                <c:pt idx="85">
                  <c:v>45616</c:v>
                </c:pt>
                <c:pt idx="86">
                  <c:v>45617</c:v>
                </c:pt>
                <c:pt idx="87">
                  <c:v>45618</c:v>
                </c:pt>
                <c:pt idx="88">
                  <c:v>45621</c:v>
                </c:pt>
                <c:pt idx="89">
                  <c:v>45622</c:v>
                </c:pt>
                <c:pt idx="90">
                  <c:v>45623</c:v>
                </c:pt>
                <c:pt idx="91">
                  <c:v>45625</c:v>
                </c:pt>
                <c:pt idx="92">
                  <c:v>45628</c:v>
                </c:pt>
                <c:pt idx="93">
                  <c:v>45629</c:v>
                </c:pt>
                <c:pt idx="94">
                  <c:v>45630</c:v>
                </c:pt>
                <c:pt idx="95">
                  <c:v>45631</c:v>
                </c:pt>
                <c:pt idx="96">
                  <c:v>45632</c:v>
                </c:pt>
                <c:pt idx="97">
                  <c:v>45635</c:v>
                </c:pt>
                <c:pt idx="98">
                  <c:v>45636</c:v>
                </c:pt>
                <c:pt idx="99">
                  <c:v>45637</c:v>
                </c:pt>
                <c:pt idx="100">
                  <c:v>45638</c:v>
                </c:pt>
                <c:pt idx="101">
                  <c:v>45639</c:v>
                </c:pt>
                <c:pt idx="102">
                  <c:v>45642</c:v>
                </c:pt>
                <c:pt idx="103">
                  <c:v>45643</c:v>
                </c:pt>
                <c:pt idx="104">
                  <c:v>45644</c:v>
                </c:pt>
                <c:pt idx="105">
                  <c:v>45645</c:v>
                </c:pt>
                <c:pt idx="106">
                  <c:v>45646</c:v>
                </c:pt>
                <c:pt idx="107">
                  <c:v>45649</c:v>
                </c:pt>
                <c:pt idx="108">
                  <c:v>45650</c:v>
                </c:pt>
                <c:pt idx="109">
                  <c:v>45652</c:v>
                </c:pt>
                <c:pt idx="110">
                  <c:v>45653</c:v>
                </c:pt>
                <c:pt idx="111">
                  <c:v>45656</c:v>
                </c:pt>
                <c:pt idx="112">
                  <c:v>45657</c:v>
                </c:pt>
                <c:pt idx="113">
                  <c:v>45659</c:v>
                </c:pt>
                <c:pt idx="114">
                  <c:v>45660</c:v>
                </c:pt>
                <c:pt idx="115">
                  <c:v>45663</c:v>
                </c:pt>
                <c:pt idx="116">
                  <c:v>45664</c:v>
                </c:pt>
                <c:pt idx="117">
                  <c:v>45665</c:v>
                </c:pt>
                <c:pt idx="118">
                  <c:v>45667</c:v>
                </c:pt>
                <c:pt idx="119">
                  <c:v>45670</c:v>
                </c:pt>
                <c:pt idx="120">
                  <c:v>45671</c:v>
                </c:pt>
                <c:pt idx="121">
                  <c:v>45672</c:v>
                </c:pt>
                <c:pt idx="122">
                  <c:v>45673</c:v>
                </c:pt>
                <c:pt idx="123">
                  <c:v>45674</c:v>
                </c:pt>
                <c:pt idx="124">
                  <c:v>45678</c:v>
                </c:pt>
                <c:pt idx="125">
                  <c:v>45679</c:v>
                </c:pt>
                <c:pt idx="126">
                  <c:v>45680</c:v>
                </c:pt>
                <c:pt idx="127">
                  <c:v>45681</c:v>
                </c:pt>
                <c:pt idx="128">
                  <c:v>45684</c:v>
                </c:pt>
                <c:pt idx="129">
                  <c:v>45685</c:v>
                </c:pt>
                <c:pt idx="130">
                  <c:v>45686</c:v>
                </c:pt>
                <c:pt idx="131">
                  <c:v>45687</c:v>
                </c:pt>
                <c:pt idx="132">
                  <c:v>45688</c:v>
                </c:pt>
                <c:pt idx="133">
                  <c:v>45691</c:v>
                </c:pt>
                <c:pt idx="134">
                  <c:v>45692</c:v>
                </c:pt>
                <c:pt idx="135">
                  <c:v>45693</c:v>
                </c:pt>
                <c:pt idx="136">
                  <c:v>45694</c:v>
                </c:pt>
                <c:pt idx="137">
                  <c:v>45695</c:v>
                </c:pt>
                <c:pt idx="138">
                  <c:v>45698</c:v>
                </c:pt>
                <c:pt idx="139">
                  <c:v>45699</c:v>
                </c:pt>
                <c:pt idx="140">
                  <c:v>45700</c:v>
                </c:pt>
                <c:pt idx="141">
                  <c:v>45701</c:v>
                </c:pt>
                <c:pt idx="142">
                  <c:v>45702</c:v>
                </c:pt>
                <c:pt idx="143">
                  <c:v>45706</c:v>
                </c:pt>
                <c:pt idx="144">
                  <c:v>45707</c:v>
                </c:pt>
                <c:pt idx="145">
                  <c:v>45708</c:v>
                </c:pt>
                <c:pt idx="146">
                  <c:v>45709</c:v>
                </c:pt>
                <c:pt idx="147">
                  <c:v>45712</c:v>
                </c:pt>
                <c:pt idx="148">
                  <c:v>45713</c:v>
                </c:pt>
                <c:pt idx="149">
                  <c:v>45714</c:v>
                </c:pt>
                <c:pt idx="150">
                  <c:v>45715</c:v>
                </c:pt>
                <c:pt idx="151">
                  <c:v>45716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45726</c:v>
                </c:pt>
                <c:pt idx="158">
                  <c:v>45727</c:v>
                </c:pt>
                <c:pt idx="159">
                  <c:v>45728</c:v>
                </c:pt>
                <c:pt idx="160">
                  <c:v>45729</c:v>
                </c:pt>
                <c:pt idx="161">
                  <c:v>45730</c:v>
                </c:pt>
                <c:pt idx="162">
                  <c:v>45733</c:v>
                </c:pt>
                <c:pt idx="163">
                  <c:v>45734</c:v>
                </c:pt>
                <c:pt idx="164">
                  <c:v>45735</c:v>
                </c:pt>
                <c:pt idx="165">
                  <c:v>45736</c:v>
                </c:pt>
                <c:pt idx="166">
                  <c:v>45737</c:v>
                </c:pt>
                <c:pt idx="167">
                  <c:v>45740</c:v>
                </c:pt>
                <c:pt idx="168">
                  <c:v>45741</c:v>
                </c:pt>
                <c:pt idx="169">
                  <c:v>45742</c:v>
                </c:pt>
                <c:pt idx="170">
                  <c:v>45743</c:v>
                </c:pt>
                <c:pt idx="171">
                  <c:v>45744</c:v>
                </c:pt>
                <c:pt idx="172">
                  <c:v>45746</c:v>
                </c:pt>
                <c:pt idx="173">
                  <c:v>45747</c:v>
                </c:pt>
              </c:numCache>
            </c:numRef>
          </c:cat>
          <c:val>
            <c:numRef>
              <c:f>BB!$F$16:$F$189</c:f>
              <c:numCache>
                <c:formatCode>General</c:formatCode>
                <c:ptCount val="174"/>
                <c:pt idx="5">
                  <c:v>61.562293018495772</c:v>
                </c:pt>
                <c:pt idx="6">
                  <c:v>61.679727894794382</c:v>
                </c:pt>
                <c:pt idx="7">
                  <c:v>61.684891378983508</c:v>
                </c:pt>
                <c:pt idx="8">
                  <c:v>61.504758692766046</c:v>
                </c:pt>
                <c:pt idx="9">
                  <c:v>61.730745863125676</c:v>
                </c:pt>
                <c:pt idx="10">
                  <c:v>62.092535146757101</c:v>
                </c:pt>
                <c:pt idx="11">
                  <c:v>62.475080052005325</c:v>
                </c:pt>
                <c:pt idx="12">
                  <c:v>62.86439883984815</c:v>
                </c:pt>
                <c:pt idx="13">
                  <c:v>63.20861384210712</c:v>
                </c:pt>
                <c:pt idx="14">
                  <c:v>63.739972811342888</c:v>
                </c:pt>
                <c:pt idx="15">
                  <c:v>64.125710540512145</c:v>
                </c:pt>
                <c:pt idx="16">
                  <c:v>64.358925085530956</c:v>
                </c:pt>
                <c:pt idx="17">
                  <c:v>64.637835369111627</c:v>
                </c:pt>
                <c:pt idx="18">
                  <c:v>64.916287771729216</c:v>
                </c:pt>
                <c:pt idx="19">
                  <c:v>65.419859997179714</c:v>
                </c:pt>
                <c:pt idx="20">
                  <c:v>65.95748273782138</c:v>
                </c:pt>
                <c:pt idx="21">
                  <c:v>66.323155940684856</c:v>
                </c:pt>
                <c:pt idx="22">
                  <c:v>66.721343810342518</c:v>
                </c:pt>
                <c:pt idx="23">
                  <c:v>66.873573587495429</c:v>
                </c:pt>
                <c:pt idx="24">
                  <c:v>66.97415947283443</c:v>
                </c:pt>
                <c:pt idx="25">
                  <c:v>66.845940176130853</c:v>
                </c:pt>
                <c:pt idx="26">
                  <c:v>66.999353543950846</c:v>
                </c:pt>
                <c:pt idx="27">
                  <c:v>66.932495296722706</c:v>
                </c:pt>
                <c:pt idx="28">
                  <c:v>66.726636708208929</c:v>
                </c:pt>
                <c:pt idx="29">
                  <c:v>66.659737508612878</c:v>
                </c:pt>
                <c:pt idx="30">
                  <c:v>66.762713686461922</c:v>
                </c:pt>
                <c:pt idx="31">
                  <c:v>66.944218389016072</c:v>
                </c:pt>
                <c:pt idx="32">
                  <c:v>67.107479524122184</c:v>
                </c:pt>
                <c:pt idx="33">
                  <c:v>67.282359822717126</c:v>
                </c:pt>
                <c:pt idx="34">
                  <c:v>67.601379552003365</c:v>
                </c:pt>
                <c:pt idx="35">
                  <c:v>67.900605964787985</c:v>
                </c:pt>
                <c:pt idx="36">
                  <c:v>68.213454601791511</c:v>
                </c:pt>
                <c:pt idx="37">
                  <c:v>68.555871924549109</c:v>
                </c:pt>
                <c:pt idx="38">
                  <c:v>68.811587808618043</c:v>
                </c:pt>
                <c:pt idx="39">
                  <c:v>69.171790320926988</c:v>
                </c:pt>
                <c:pt idx="40">
                  <c:v>69.482112173392608</c:v>
                </c:pt>
                <c:pt idx="41">
                  <c:v>69.694647283907102</c:v>
                </c:pt>
                <c:pt idx="42">
                  <c:v>70.121026320583766</c:v>
                </c:pt>
                <c:pt idx="43">
                  <c:v>70.483975052181094</c:v>
                </c:pt>
                <c:pt idx="44">
                  <c:v>70.561279645831405</c:v>
                </c:pt>
                <c:pt idx="45">
                  <c:v>70.556810699751594</c:v>
                </c:pt>
                <c:pt idx="46">
                  <c:v>70.532746709806062</c:v>
                </c:pt>
                <c:pt idx="47">
                  <c:v>70.532339576670765</c:v>
                </c:pt>
                <c:pt idx="48">
                  <c:v>70.563802426459119</c:v>
                </c:pt>
                <c:pt idx="49">
                  <c:v>70.720626124300964</c:v>
                </c:pt>
                <c:pt idx="50">
                  <c:v>70.753729688999229</c:v>
                </c:pt>
                <c:pt idx="51">
                  <c:v>70.612714205231484</c:v>
                </c:pt>
                <c:pt idx="52">
                  <c:v>70.393662189186117</c:v>
                </c:pt>
                <c:pt idx="53">
                  <c:v>69.813101897601172</c:v>
                </c:pt>
                <c:pt idx="54">
                  <c:v>69.430779641615445</c:v>
                </c:pt>
                <c:pt idx="55">
                  <c:v>69.216413808007303</c:v>
                </c:pt>
                <c:pt idx="56">
                  <c:v>68.950238684634158</c:v>
                </c:pt>
                <c:pt idx="57">
                  <c:v>68.77737950402323</c:v>
                </c:pt>
                <c:pt idx="58">
                  <c:v>68.759691706378874</c:v>
                </c:pt>
                <c:pt idx="59">
                  <c:v>68.73608608753473</c:v>
                </c:pt>
                <c:pt idx="60">
                  <c:v>68.738060396719888</c:v>
                </c:pt>
                <c:pt idx="61">
                  <c:v>68.672603462578465</c:v>
                </c:pt>
                <c:pt idx="62">
                  <c:v>68.67237969760204</c:v>
                </c:pt>
                <c:pt idx="63">
                  <c:v>68.581443209512386</c:v>
                </c:pt>
                <c:pt idx="64">
                  <c:v>68.486167973784347</c:v>
                </c:pt>
                <c:pt idx="65">
                  <c:v>68.11735158851144</c:v>
                </c:pt>
                <c:pt idx="66">
                  <c:v>67.628313295591539</c:v>
                </c:pt>
                <c:pt idx="67">
                  <c:v>67.1773452562975</c:v>
                </c:pt>
                <c:pt idx="68">
                  <c:v>66.778698510340689</c:v>
                </c:pt>
                <c:pt idx="69">
                  <c:v>66.161631406386718</c:v>
                </c:pt>
                <c:pt idx="70">
                  <c:v>65.710250993505085</c:v>
                </c:pt>
                <c:pt idx="71">
                  <c:v>65.16661328073063</c:v>
                </c:pt>
                <c:pt idx="72">
                  <c:v>64.63021217594752</c:v>
                </c:pt>
                <c:pt idx="73">
                  <c:v>64.175271665600818</c:v>
                </c:pt>
                <c:pt idx="74">
                  <c:v>63.823666887748971</c:v>
                </c:pt>
                <c:pt idx="75">
                  <c:v>63.18343757747072</c:v>
                </c:pt>
                <c:pt idx="76">
                  <c:v>62.622816778370535</c:v>
                </c:pt>
                <c:pt idx="77">
                  <c:v>62.207604944647628</c:v>
                </c:pt>
                <c:pt idx="78">
                  <c:v>61.822150566508569</c:v>
                </c:pt>
                <c:pt idx="79">
                  <c:v>61.510667786692657</c:v>
                </c:pt>
                <c:pt idx="80">
                  <c:v>61.307473132294014</c:v>
                </c:pt>
                <c:pt idx="81">
                  <c:v>61.053837525593245</c:v>
                </c:pt>
                <c:pt idx="82">
                  <c:v>60.866961802290007</c:v>
                </c:pt>
                <c:pt idx="83">
                  <c:v>60.705351799452345</c:v>
                </c:pt>
                <c:pt idx="84">
                  <c:v>60.843306223072972</c:v>
                </c:pt>
                <c:pt idx="85">
                  <c:v>60.917707711356009</c:v>
                </c:pt>
                <c:pt idx="86">
                  <c:v>61.049363671253609</c:v>
                </c:pt>
                <c:pt idx="87">
                  <c:v>61.199923723403359</c:v>
                </c:pt>
                <c:pt idx="88">
                  <c:v>61.385046682760304</c:v>
                </c:pt>
                <c:pt idx="89">
                  <c:v>61.443673386765418</c:v>
                </c:pt>
                <c:pt idx="90">
                  <c:v>61.56652717116291</c:v>
                </c:pt>
                <c:pt idx="91">
                  <c:v>61.629471664854634</c:v>
                </c:pt>
                <c:pt idx="92">
                  <c:v>61.663493839179765</c:v>
                </c:pt>
                <c:pt idx="93">
                  <c:v>61.721536460236067</c:v>
                </c:pt>
                <c:pt idx="94">
                  <c:v>61.701741447490136</c:v>
                </c:pt>
                <c:pt idx="95">
                  <c:v>61.660357194480284</c:v>
                </c:pt>
                <c:pt idx="96">
                  <c:v>61.576577043723169</c:v>
                </c:pt>
                <c:pt idx="97">
                  <c:v>61.51637160255747</c:v>
                </c:pt>
                <c:pt idx="98">
                  <c:v>61.491286977952917</c:v>
                </c:pt>
                <c:pt idx="99">
                  <c:v>61.446823816057766</c:v>
                </c:pt>
                <c:pt idx="100">
                  <c:v>61.462163004338905</c:v>
                </c:pt>
                <c:pt idx="101">
                  <c:v>61.516140025641398</c:v>
                </c:pt>
                <c:pt idx="102">
                  <c:v>61.669739254041403</c:v>
                </c:pt>
                <c:pt idx="103">
                  <c:v>61.888484641595412</c:v>
                </c:pt>
                <c:pt idx="104">
                  <c:v>61.925076466371387</c:v>
                </c:pt>
                <c:pt idx="105">
                  <c:v>61.85004551687701</c:v>
                </c:pt>
                <c:pt idx="106">
                  <c:v>61.76707668562063</c:v>
                </c:pt>
                <c:pt idx="107">
                  <c:v>61.675656567400885</c:v>
                </c:pt>
                <c:pt idx="108">
                  <c:v>61.703876639587421</c:v>
                </c:pt>
                <c:pt idx="109">
                  <c:v>61.765866810105841</c:v>
                </c:pt>
                <c:pt idx="110">
                  <c:v>61.843941828544665</c:v>
                </c:pt>
                <c:pt idx="111">
                  <c:v>61.827788651026907</c:v>
                </c:pt>
                <c:pt idx="112">
                  <c:v>61.816994356806561</c:v>
                </c:pt>
                <c:pt idx="113">
                  <c:v>61.729518320848335</c:v>
                </c:pt>
                <c:pt idx="114">
                  <c:v>61.6397578389548</c:v>
                </c:pt>
                <c:pt idx="115">
                  <c:v>61.255099825866715</c:v>
                </c:pt>
                <c:pt idx="116">
                  <c:v>60.964572614211477</c:v>
                </c:pt>
                <c:pt idx="117">
                  <c:v>60.887690915490325</c:v>
                </c:pt>
                <c:pt idx="118">
                  <c:v>60.707122686278502</c:v>
                </c:pt>
                <c:pt idx="119">
                  <c:v>60.640968084029645</c:v>
                </c:pt>
                <c:pt idx="120">
                  <c:v>60.735332379684301</c:v>
                </c:pt>
                <c:pt idx="121">
                  <c:v>60.733421481540901</c:v>
                </c:pt>
                <c:pt idx="122">
                  <c:v>60.73325561092625</c:v>
                </c:pt>
                <c:pt idx="123">
                  <c:v>60.811350499232887</c:v>
                </c:pt>
                <c:pt idx="124">
                  <c:v>60.835208517387109</c:v>
                </c:pt>
                <c:pt idx="125">
                  <c:v>60.81515415190556</c:v>
                </c:pt>
                <c:pt idx="126">
                  <c:v>60.778826638386242</c:v>
                </c:pt>
                <c:pt idx="127">
                  <c:v>60.774956742942003</c:v>
                </c:pt>
                <c:pt idx="128">
                  <c:v>60.582374981839266</c:v>
                </c:pt>
                <c:pt idx="129">
                  <c:v>60.588192706874537</c:v>
                </c:pt>
                <c:pt idx="130">
                  <c:v>60.568041686028934</c:v>
                </c:pt>
                <c:pt idx="131">
                  <c:v>60.388805986923039</c:v>
                </c:pt>
                <c:pt idx="132">
                  <c:v>60.336710813182073</c:v>
                </c:pt>
                <c:pt idx="133">
                  <c:v>60.33884601922496</c:v>
                </c:pt>
                <c:pt idx="134">
                  <c:v>60.38717708189516</c:v>
                </c:pt>
                <c:pt idx="135">
                  <c:v>60.595637620386356</c:v>
                </c:pt>
                <c:pt idx="136">
                  <c:v>60.824421152830155</c:v>
                </c:pt>
                <c:pt idx="137">
                  <c:v>60.87171327434411</c:v>
                </c:pt>
                <c:pt idx="138">
                  <c:v>60.995875962632311</c:v>
                </c:pt>
                <c:pt idx="139">
                  <c:v>60.34919736591219</c:v>
                </c:pt>
                <c:pt idx="140">
                  <c:v>59.745022934352342</c:v>
                </c:pt>
                <c:pt idx="141">
                  <c:v>59.318532877956457</c:v>
                </c:pt>
                <c:pt idx="142">
                  <c:v>59.176540061359169</c:v>
                </c:pt>
                <c:pt idx="143">
                  <c:v>59.080510004916704</c:v>
                </c:pt>
                <c:pt idx="144">
                  <c:v>58.999299739651555</c:v>
                </c:pt>
                <c:pt idx="145">
                  <c:v>59.155885344062014</c:v>
                </c:pt>
                <c:pt idx="146">
                  <c:v>59.33020242341518</c:v>
                </c:pt>
                <c:pt idx="147">
                  <c:v>59.676235824104253</c:v>
                </c:pt>
                <c:pt idx="148">
                  <c:v>59.737085868030945</c:v>
                </c:pt>
                <c:pt idx="149">
                  <c:v>60.204921294411804</c:v>
                </c:pt>
                <c:pt idx="150">
                  <c:v>60.686753346709501</c:v>
                </c:pt>
                <c:pt idx="151">
                  <c:v>61.02605373155874</c:v>
                </c:pt>
                <c:pt idx="152">
                  <c:v>61.481121725899925</c:v>
                </c:pt>
                <c:pt idx="153">
                  <c:v>62.169998339698047</c:v>
                </c:pt>
                <c:pt idx="154">
                  <c:v>63.139729925120534</c:v>
                </c:pt>
                <c:pt idx="155">
                  <c:v>64.155488196152106</c:v>
                </c:pt>
                <c:pt idx="156">
                  <c:v>65.298017235576452</c:v>
                </c:pt>
                <c:pt idx="157">
                  <c:v>66.580237683260322</c:v>
                </c:pt>
                <c:pt idx="158">
                  <c:v>68.041629334149917</c:v>
                </c:pt>
                <c:pt idx="159">
                  <c:v>68.540114510430215</c:v>
                </c:pt>
                <c:pt idx="160">
                  <c:v>68.722348851747611</c:v>
                </c:pt>
                <c:pt idx="161">
                  <c:v>68.658924285637681</c:v>
                </c:pt>
                <c:pt idx="162">
                  <c:v>68.876131209888769</c:v>
                </c:pt>
                <c:pt idx="163">
                  <c:v>68.949452871054305</c:v>
                </c:pt>
                <c:pt idx="164">
                  <c:v>68.822005189683622</c:v>
                </c:pt>
                <c:pt idx="165">
                  <c:v>68.779124456034282</c:v>
                </c:pt>
                <c:pt idx="166">
                  <c:v>68.506009562102719</c:v>
                </c:pt>
                <c:pt idx="167">
                  <c:v>68.320670980560379</c:v>
                </c:pt>
                <c:pt idx="168">
                  <c:v>68.160867775177863</c:v>
                </c:pt>
                <c:pt idx="169">
                  <c:v>68.142771376122425</c:v>
                </c:pt>
                <c:pt idx="170">
                  <c:v>68.145532541760574</c:v>
                </c:pt>
                <c:pt idx="171">
                  <c:v>68.165300094625636</c:v>
                </c:pt>
                <c:pt idx="172">
                  <c:v>68.282033006552169</c:v>
                </c:pt>
                <c:pt idx="173">
                  <c:v>68.187954825985798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DC-43B3-B142-A4CDDABA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87359"/>
        <c:axId val="183685919"/>
      </c:lineChart>
      <c:dateAx>
        <c:axId val="1836873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5919"/>
        <c:crosses val="autoZero"/>
        <c:auto val="1"/>
        <c:lblOffset val="100"/>
        <c:baseTimeUnit val="days"/>
      </c:dateAx>
      <c:valAx>
        <c:axId val="183685919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KD</a:t>
            </a:r>
            <a:r>
              <a:rPr lang="en-US" altLang="zh-CN" baseline="0"/>
              <a:t> Oscillator of AAPL</a:t>
            </a: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KD!$C$1</c:f>
              <c:strCache>
                <c:ptCount val="1"/>
                <c:pt idx="0">
                  <c:v>%K 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KD!$C$12:$C$1048576</c:f>
              <c:numCache>
                <c:formatCode>General</c:formatCode>
                <c:ptCount val="1048565"/>
                <c:pt idx="3">
                  <c:v>79.999999999999673</c:v>
                </c:pt>
                <c:pt idx="4">
                  <c:v>87.307692307691866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94.786729857819935</c:v>
                </c:pt>
                <c:pt idx="9">
                  <c:v>100</c:v>
                </c:pt>
                <c:pt idx="10">
                  <c:v>77.985948477751535</c:v>
                </c:pt>
                <c:pt idx="11">
                  <c:v>100</c:v>
                </c:pt>
                <c:pt idx="12">
                  <c:v>100</c:v>
                </c:pt>
                <c:pt idx="13">
                  <c:v>73.0263157894736</c:v>
                </c:pt>
                <c:pt idx="14">
                  <c:v>71.929824561403493</c:v>
                </c:pt>
                <c:pt idx="15">
                  <c:v>80.92105263157886</c:v>
                </c:pt>
                <c:pt idx="16">
                  <c:v>86.842105263158032</c:v>
                </c:pt>
                <c:pt idx="17">
                  <c:v>85.125858123570012</c:v>
                </c:pt>
                <c:pt idx="18">
                  <c:v>67.045454545454604</c:v>
                </c:pt>
                <c:pt idx="19">
                  <c:v>73.312883435582719</c:v>
                </c:pt>
                <c:pt idx="20">
                  <c:v>71.042471042471078</c:v>
                </c:pt>
                <c:pt idx="21">
                  <c:v>73.745173745174071</c:v>
                </c:pt>
                <c:pt idx="22">
                  <c:v>94.208494208494542</c:v>
                </c:pt>
                <c:pt idx="23">
                  <c:v>86.486486486486726</c:v>
                </c:pt>
                <c:pt idx="24">
                  <c:v>100</c:v>
                </c:pt>
                <c:pt idx="25">
                  <c:v>100</c:v>
                </c:pt>
                <c:pt idx="26">
                  <c:v>84.210526315789764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89.678899082568748</c:v>
                </c:pt>
                <c:pt idx="35">
                  <c:v>54.342431761786528</c:v>
                </c:pt>
                <c:pt idx="36">
                  <c:v>53.598014888337367</c:v>
                </c:pt>
                <c:pt idx="37">
                  <c:v>68.478260869564977</c:v>
                </c:pt>
                <c:pt idx="38">
                  <c:v>60.326086956521593</c:v>
                </c:pt>
                <c:pt idx="39">
                  <c:v>47.554347826086868</c:v>
                </c:pt>
                <c:pt idx="40">
                  <c:v>44.720496894409884</c:v>
                </c:pt>
                <c:pt idx="41">
                  <c:v>26.267281105990449</c:v>
                </c:pt>
                <c:pt idx="42">
                  <c:v>52.849740932642099</c:v>
                </c:pt>
                <c:pt idx="43">
                  <c:v>37.305699481865098</c:v>
                </c:pt>
                <c:pt idx="44">
                  <c:v>34.715025906735718</c:v>
                </c:pt>
                <c:pt idx="45">
                  <c:v>0</c:v>
                </c:pt>
                <c:pt idx="46">
                  <c:v>42.677824267782249</c:v>
                </c:pt>
                <c:pt idx="47">
                  <c:v>57.216494845360863</c:v>
                </c:pt>
                <c:pt idx="48">
                  <c:v>47.972972972972883</c:v>
                </c:pt>
                <c:pt idx="49">
                  <c:v>56.081081081081351</c:v>
                </c:pt>
                <c:pt idx="50">
                  <c:v>52.702702702703142</c:v>
                </c:pt>
                <c:pt idx="51">
                  <c:v>79.054054054054717</c:v>
                </c:pt>
                <c:pt idx="52">
                  <c:v>83.783783783784017</c:v>
                </c:pt>
                <c:pt idx="53">
                  <c:v>73.648648648648432</c:v>
                </c:pt>
                <c:pt idx="54">
                  <c:v>26.351351351351571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5.9649122807018262</c:v>
                </c:pt>
                <c:pt idx="59">
                  <c:v>19.649122807017164</c:v>
                </c:pt>
                <c:pt idx="60">
                  <c:v>8.4210526315787853</c:v>
                </c:pt>
                <c:pt idx="61">
                  <c:v>19.649122807017164</c:v>
                </c:pt>
                <c:pt idx="62">
                  <c:v>46.6666666666667</c:v>
                </c:pt>
                <c:pt idx="63">
                  <c:v>46.6666666666667</c:v>
                </c:pt>
                <c:pt idx="64">
                  <c:v>54.736842105262852</c:v>
                </c:pt>
                <c:pt idx="65">
                  <c:v>31.228070175438678</c:v>
                </c:pt>
                <c:pt idx="66">
                  <c:v>52.962962962962912</c:v>
                </c:pt>
                <c:pt idx="67">
                  <c:v>21.999999999999886</c:v>
                </c:pt>
                <c:pt idx="68">
                  <c:v>28.205128205128275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7.1856287425149716</c:v>
                </c:pt>
                <c:pt idx="75">
                  <c:v>0</c:v>
                </c:pt>
                <c:pt idx="76">
                  <c:v>0</c:v>
                </c:pt>
                <c:pt idx="77">
                  <c:v>1.7985611510790385</c:v>
                </c:pt>
                <c:pt idx="78">
                  <c:v>6.6298342541436446</c:v>
                </c:pt>
                <c:pt idx="79">
                  <c:v>0</c:v>
                </c:pt>
                <c:pt idx="80">
                  <c:v>0</c:v>
                </c:pt>
                <c:pt idx="81">
                  <c:v>4.4905008635579415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2.8708133971291256</c:v>
                </c:pt>
                <c:pt idx="88">
                  <c:v>23.415977961432528</c:v>
                </c:pt>
                <c:pt idx="89">
                  <c:v>34.435261707988957</c:v>
                </c:pt>
                <c:pt idx="90">
                  <c:v>55.647382920110047</c:v>
                </c:pt>
                <c:pt idx="91">
                  <c:v>60.055096418732731</c:v>
                </c:pt>
                <c:pt idx="92">
                  <c:v>100</c:v>
                </c:pt>
                <c:pt idx="93">
                  <c:v>100</c:v>
                </c:pt>
                <c:pt idx="94">
                  <c:v>95.729537366548385</c:v>
                </c:pt>
                <c:pt idx="95">
                  <c:v>83.27402135231317</c:v>
                </c:pt>
                <c:pt idx="96">
                  <c:v>67.971530249110316</c:v>
                </c:pt>
                <c:pt idx="97">
                  <c:v>63.345195729537515</c:v>
                </c:pt>
                <c:pt idx="98">
                  <c:v>16.725978647686819</c:v>
                </c:pt>
                <c:pt idx="99">
                  <c:v>41.992882562277643</c:v>
                </c:pt>
                <c:pt idx="100">
                  <c:v>24.907063197026108</c:v>
                </c:pt>
                <c:pt idx="101">
                  <c:v>16.666666666666718</c:v>
                </c:pt>
                <c:pt idx="102">
                  <c:v>29.91452991452978</c:v>
                </c:pt>
                <c:pt idx="103">
                  <c:v>18.376068376068392</c:v>
                </c:pt>
                <c:pt idx="104">
                  <c:v>69.658119658119872</c:v>
                </c:pt>
                <c:pt idx="105">
                  <c:v>38.888888888888808</c:v>
                </c:pt>
                <c:pt idx="106">
                  <c:v>14.529914529914395</c:v>
                </c:pt>
                <c:pt idx="107">
                  <c:v>53.603603603603354</c:v>
                </c:pt>
                <c:pt idx="108">
                  <c:v>34.224598930481356</c:v>
                </c:pt>
                <c:pt idx="109">
                  <c:v>14.723926380368196</c:v>
                </c:pt>
                <c:pt idx="110">
                  <c:v>20.858895705521213</c:v>
                </c:pt>
                <c:pt idx="111">
                  <c:v>10.429447852760825</c:v>
                </c:pt>
                <c:pt idx="112">
                  <c:v>31.506849315068536</c:v>
                </c:pt>
                <c:pt idx="113">
                  <c:v>13.013698630136822</c:v>
                </c:pt>
                <c:pt idx="114">
                  <c:v>4.794520547945222</c:v>
                </c:pt>
                <c:pt idx="115">
                  <c:v>0</c:v>
                </c:pt>
                <c:pt idx="116">
                  <c:v>12.707182320441801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1.1583011583012039</c:v>
                </c:pt>
                <c:pt idx="121">
                  <c:v>44.117647058823479</c:v>
                </c:pt>
                <c:pt idx="122">
                  <c:v>12.807881773398911</c:v>
                </c:pt>
                <c:pt idx="123">
                  <c:v>41.379310344827381</c:v>
                </c:pt>
                <c:pt idx="124">
                  <c:v>60.591133004925922</c:v>
                </c:pt>
                <c:pt idx="125">
                  <c:v>47.290640394088683</c:v>
                </c:pt>
                <c:pt idx="126">
                  <c:v>81.818181818181785</c:v>
                </c:pt>
                <c:pt idx="127">
                  <c:v>100</c:v>
                </c:pt>
                <c:pt idx="128">
                  <c:v>84.736842105263193</c:v>
                </c:pt>
                <c:pt idx="129">
                  <c:v>51.052631578947349</c:v>
                </c:pt>
                <c:pt idx="130">
                  <c:v>37.894736842105232</c:v>
                </c:pt>
                <c:pt idx="131">
                  <c:v>58.421052631578959</c:v>
                </c:pt>
                <c:pt idx="132">
                  <c:v>100</c:v>
                </c:pt>
                <c:pt idx="133">
                  <c:v>50.165016501650129</c:v>
                </c:pt>
                <c:pt idx="134">
                  <c:v>62.857142857142847</c:v>
                </c:pt>
                <c:pt idx="135">
                  <c:v>100</c:v>
                </c:pt>
                <c:pt idx="136">
                  <c:v>77.380952380952337</c:v>
                </c:pt>
                <c:pt idx="137">
                  <c:v>72.222222222222342</c:v>
                </c:pt>
                <c:pt idx="138">
                  <c:v>45.238095238095333</c:v>
                </c:pt>
                <c:pt idx="139">
                  <c:v>63.095238095238045</c:v>
                </c:pt>
                <c:pt idx="140">
                  <c:v>72.619047619047663</c:v>
                </c:pt>
                <c:pt idx="141">
                  <c:v>91.666666666666899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91.176470588235361</c:v>
                </c:pt>
                <c:pt idx="147">
                  <c:v>93.411420204977986</c:v>
                </c:pt>
                <c:pt idx="148">
                  <c:v>100</c:v>
                </c:pt>
                <c:pt idx="149">
                  <c:v>99.594594594594767</c:v>
                </c:pt>
                <c:pt idx="150">
                  <c:v>100</c:v>
                </c:pt>
                <c:pt idx="151">
                  <c:v>91.244239631336498</c:v>
                </c:pt>
                <c:pt idx="152">
                  <c:v>100</c:v>
                </c:pt>
                <c:pt idx="153">
                  <c:v>91.512915129151324</c:v>
                </c:pt>
                <c:pt idx="154">
                  <c:v>91.895424836601421</c:v>
                </c:pt>
                <c:pt idx="155">
                  <c:v>95.96541786743515</c:v>
                </c:pt>
                <c:pt idx="156">
                  <c:v>100</c:v>
                </c:pt>
                <c:pt idx="157">
                  <c:v>40.997229916897624</c:v>
                </c:pt>
                <c:pt idx="158">
                  <c:v>35.072463768115874</c:v>
                </c:pt>
                <c:pt idx="159">
                  <c:v>46.086956521738969</c:v>
                </c:pt>
                <c:pt idx="160">
                  <c:v>72.782874617737392</c:v>
                </c:pt>
                <c:pt idx="161">
                  <c:v>61.842105263158096</c:v>
                </c:pt>
                <c:pt idx="162">
                  <c:v>43.859649122807269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30.379746835443321</c:v>
                </c:pt>
                <c:pt idx="167">
                  <c:v>6.9620253164556685</c:v>
                </c:pt>
                <c:pt idx="168">
                  <c:v>3.7974683544305279</c:v>
                </c:pt>
                <c:pt idx="169">
                  <c:v>17.405063291139168</c:v>
                </c:pt>
                <c:pt idx="170">
                  <c:v>0</c:v>
                </c:pt>
                <c:pt idx="171">
                  <c:v>10.071942446043202</c:v>
                </c:pt>
                <c:pt idx="172">
                  <c:v>5.0359712230216012</c:v>
                </c:pt>
                <c:pt idx="173">
                  <c:v>48.561151079136465</c:v>
                </c:pt>
                <c:pt idx="174">
                  <c:v>74.460431654675986</c:v>
                </c:pt>
                <c:pt idx="175">
                  <c:v>71.729957805907148</c:v>
                </c:pt>
                <c:pt idx="176">
                  <c:v>100</c:v>
                </c:pt>
                <c:pt idx="17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5B-4ECC-AEFC-D8F24CAB4420}"/>
            </c:ext>
          </c:extLst>
        </c:ser>
        <c:ser>
          <c:idx val="1"/>
          <c:order val="1"/>
          <c:tx>
            <c:strRef>
              <c:f>KD!$D$1</c:f>
              <c:strCache>
                <c:ptCount val="1"/>
                <c:pt idx="0">
                  <c:v>%D 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KD!$A$12:$A$1048576</c:f>
              <c:numCache>
                <c:formatCode>m/d/yyyy</c:formatCode>
                <c:ptCount val="1048565"/>
                <c:pt idx="0">
                  <c:v>45489</c:v>
                </c:pt>
                <c:pt idx="1">
                  <c:v>45490</c:v>
                </c:pt>
                <c:pt idx="2">
                  <c:v>45491</c:v>
                </c:pt>
                <c:pt idx="3">
                  <c:v>45494</c:v>
                </c:pt>
                <c:pt idx="4">
                  <c:v>45495</c:v>
                </c:pt>
                <c:pt idx="5">
                  <c:v>45496</c:v>
                </c:pt>
                <c:pt idx="6">
                  <c:v>45497</c:v>
                </c:pt>
                <c:pt idx="7">
                  <c:v>45498</c:v>
                </c:pt>
                <c:pt idx="8">
                  <c:v>45501</c:v>
                </c:pt>
                <c:pt idx="9">
                  <c:v>45502</c:v>
                </c:pt>
                <c:pt idx="10">
                  <c:v>45503</c:v>
                </c:pt>
                <c:pt idx="11">
                  <c:v>45504</c:v>
                </c:pt>
                <c:pt idx="12">
                  <c:v>45505</c:v>
                </c:pt>
                <c:pt idx="13">
                  <c:v>45508</c:v>
                </c:pt>
                <c:pt idx="14">
                  <c:v>45509</c:v>
                </c:pt>
                <c:pt idx="15">
                  <c:v>45510</c:v>
                </c:pt>
                <c:pt idx="16">
                  <c:v>45511</c:v>
                </c:pt>
                <c:pt idx="17">
                  <c:v>45512</c:v>
                </c:pt>
                <c:pt idx="18">
                  <c:v>45515</c:v>
                </c:pt>
                <c:pt idx="19">
                  <c:v>45516</c:v>
                </c:pt>
                <c:pt idx="20">
                  <c:v>45517</c:v>
                </c:pt>
                <c:pt idx="21">
                  <c:v>45518</c:v>
                </c:pt>
                <c:pt idx="22">
                  <c:v>45519</c:v>
                </c:pt>
                <c:pt idx="23">
                  <c:v>45522</c:v>
                </c:pt>
                <c:pt idx="24">
                  <c:v>45523</c:v>
                </c:pt>
                <c:pt idx="25">
                  <c:v>45524</c:v>
                </c:pt>
                <c:pt idx="26">
                  <c:v>45525</c:v>
                </c:pt>
                <c:pt idx="27">
                  <c:v>45526</c:v>
                </c:pt>
                <c:pt idx="28">
                  <c:v>45529</c:v>
                </c:pt>
                <c:pt idx="29">
                  <c:v>45530</c:v>
                </c:pt>
                <c:pt idx="30">
                  <c:v>45531</c:v>
                </c:pt>
                <c:pt idx="31">
                  <c:v>45532</c:v>
                </c:pt>
                <c:pt idx="32">
                  <c:v>45533</c:v>
                </c:pt>
                <c:pt idx="33">
                  <c:v>45537</c:v>
                </c:pt>
                <c:pt idx="34">
                  <c:v>45538</c:v>
                </c:pt>
                <c:pt idx="35">
                  <c:v>45539</c:v>
                </c:pt>
                <c:pt idx="36">
                  <c:v>45540</c:v>
                </c:pt>
                <c:pt idx="37">
                  <c:v>45543</c:v>
                </c:pt>
                <c:pt idx="38">
                  <c:v>45544</c:v>
                </c:pt>
                <c:pt idx="39">
                  <c:v>45545</c:v>
                </c:pt>
                <c:pt idx="40">
                  <c:v>45546</c:v>
                </c:pt>
                <c:pt idx="41">
                  <c:v>45547</c:v>
                </c:pt>
                <c:pt idx="42">
                  <c:v>45550</c:v>
                </c:pt>
                <c:pt idx="43">
                  <c:v>45551</c:v>
                </c:pt>
                <c:pt idx="44">
                  <c:v>45552</c:v>
                </c:pt>
                <c:pt idx="45">
                  <c:v>45553</c:v>
                </c:pt>
                <c:pt idx="46">
                  <c:v>45554</c:v>
                </c:pt>
                <c:pt idx="47">
                  <c:v>45557</c:v>
                </c:pt>
                <c:pt idx="48">
                  <c:v>45558</c:v>
                </c:pt>
                <c:pt idx="49">
                  <c:v>45559</c:v>
                </c:pt>
                <c:pt idx="50">
                  <c:v>45560</c:v>
                </c:pt>
                <c:pt idx="51">
                  <c:v>45561</c:v>
                </c:pt>
                <c:pt idx="52">
                  <c:v>45564</c:v>
                </c:pt>
                <c:pt idx="53">
                  <c:v>45565</c:v>
                </c:pt>
                <c:pt idx="54">
                  <c:v>45566</c:v>
                </c:pt>
                <c:pt idx="55">
                  <c:v>45567</c:v>
                </c:pt>
                <c:pt idx="56">
                  <c:v>45568</c:v>
                </c:pt>
                <c:pt idx="57">
                  <c:v>45571</c:v>
                </c:pt>
                <c:pt idx="58">
                  <c:v>45572</c:v>
                </c:pt>
                <c:pt idx="59">
                  <c:v>45573</c:v>
                </c:pt>
                <c:pt idx="60">
                  <c:v>45574</c:v>
                </c:pt>
                <c:pt idx="61">
                  <c:v>45575</c:v>
                </c:pt>
                <c:pt idx="62">
                  <c:v>45578</c:v>
                </c:pt>
                <c:pt idx="63">
                  <c:v>45579</c:v>
                </c:pt>
                <c:pt idx="64">
                  <c:v>45580</c:v>
                </c:pt>
                <c:pt idx="65">
                  <c:v>45581</c:v>
                </c:pt>
                <c:pt idx="66">
                  <c:v>45582</c:v>
                </c:pt>
                <c:pt idx="67">
                  <c:v>45585</c:v>
                </c:pt>
                <c:pt idx="68">
                  <c:v>45586</c:v>
                </c:pt>
                <c:pt idx="69">
                  <c:v>45587</c:v>
                </c:pt>
                <c:pt idx="70">
                  <c:v>45588</c:v>
                </c:pt>
                <c:pt idx="71">
                  <c:v>45589</c:v>
                </c:pt>
                <c:pt idx="72">
                  <c:v>45593</c:v>
                </c:pt>
                <c:pt idx="73">
                  <c:v>45594</c:v>
                </c:pt>
                <c:pt idx="74">
                  <c:v>45595</c:v>
                </c:pt>
                <c:pt idx="75">
                  <c:v>45596</c:v>
                </c:pt>
                <c:pt idx="76">
                  <c:v>45597</c:v>
                </c:pt>
                <c:pt idx="77">
                  <c:v>45600</c:v>
                </c:pt>
                <c:pt idx="78">
                  <c:v>45601</c:v>
                </c:pt>
                <c:pt idx="79">
                  <c:v>45602</c:v>
                </c:pt>
                <c:pt idx="80">
                  <c:v>45603</c:v>
                </c:pt>
                <c:pt idx="81">
                  <c:v>45604</c:v>
                </c:pt>
                <c:pt idx="82">
                  <c:v>45607</c:v>
                </c:pt>
                <c:pt idx="83">
                  <c:v>45608</c:v>
                </c:pt>
                <c:pt idx="84">
                  <c:v>45609</c:v>
                </c:pt>
                <c:pt idx="85">
                  <c:v>45610</c:v>
                </c:pt>
                <c:pt idx="86">
                  <c:v>45611</c:v>
                </c:pt>
                <c:pt idx="87">
                  <c:v>45614</c:v>
                </c:pt>
                <c:pt idx="88">
                  <c:v>45615</c:v>
                </c:pt>
                <c:pt idx="89">
                  <c:v>45616</c:v>
                </c:pt>
                <c:pt idx="90">
                  <c:v>45617</c:v>
                </c:pt>
                <c:pt idx="91">
                  <c:v>45618</c:v>
                </c:pt>
                <c:pt idx="92">
                  <c:v>45621</c:v>
                </c:pt>
                <c:pt idx="93">
                  <c:v>45622</c:v>
                </c:pt>
                <c:pt idx="94">
                  <c:v>45623</c:v>
                </c:pt>
                <c:pt idx="95">
                  <c:v>45625</c:v>
                </c:pt>
                <c:pt idx="96">
                  <c:v>45628</c:v>
                </c:pt>
                <c:pt idx="97">
                  <c:v>45629</c:v>
                </c:pt>
                <c:pt idx="98">
                  <c:v>45630</c:v>
                </c:pt>
                <c:pt idx="99">
                  <c:v>45631</c:v>
                </c:pt>
                <c:pt idx="100">
                  <c:v>45632</c:v>
                </c:pt>
                <c:pt idx="101">
                  <c:v>45635</c:v>
                </c:pt>
                <c:pt idx="102">
                  <c:v>45636</c:v>
                </c:pt>
                <c:pt idx="103">
                  <c:v>45637</c:v>
                </c:pt>
                <c:pt idx="104">
                  <c:v>45638</c:v>
                </c:pt>
                <c:pt idx="105">
                  <c:v>45639</c:v>
                </c:pt>
                <c:pt idx="106">
                  <c:v>45642</c:v>
                </c:pt>
                <c:pt idx="107">
                  <c:v>45643</c:v>
                </c:pt>
                <c:pt idx="108">
                  <c:v>45644</c:v>
                </c:pt>
                <c:pt idx="109">
                  <c:v>45645</c:v>
                </c:pt>
                <c:pt idx="110">
                  <c:v>45646</c:v>
                </c:pt>
                <c:pt idx="111">
                  <c:v>45649</c:v>
                </c:pt>
                <c:pt idx="112">
                  <c:v>45650</c:v>
                </c:pt>
                <c:pt idx="113">
                  <c:v>45652</c:v>
                </c:pt>
                <c:pt idx="114">
                  <c:v>45653</c:v>
                </c:pt>
                <c:pt idx="115">
                  <c:v>45656</c:v>
                </c:pt>
                <c:pt idx="116">
                  <c:v>45657</c:v>
                </c:pt>
                <c:pt idx="117">
                  <c:v>45659</c:v>
                </c:pt>
                <c:pt idx="118">
                  <c:v>45660</c:v>
                </c:pt>
                <c:pt idx="119">
                  <c:v>45663</c:v>
                </c:pt>
                <c:pt idx="120">
                  <c:v>45664</c:v>
                </c:pt>
                <c:pt idx="121">
                  <c:v>45665</c:v>
                </c:pt>
                <c:pt idx="122">
                  <c:v>45667</c:v>
                </c:pt>
                <c:pt idx="123">
                  <c:v>45670</c:v>
                </c:pt>
                <c:pt idx="124">
                  <c:v>45671</c:v>
                </c:pt>
                <c:pt idx="125">
                  <c:v>45672</c:v>
                </c:pt>
                <c:pt idx="126">
                  <c:v>45673</c:v>
                </c:pt>
                <c:pt idx="127">
                  <c:v>45674</c:v>
                </c:pt>
                <c:pt idx="128">
                  <c:v>45678</c:v>
                </c:pt>
                <c:pt idx="129">
                  <c:v>45679</c:v>
                </c:pt>
                <c:pt idx="130">
                  <c:v>45680</c:v>
                </c:pt>
                <c:pt idx="131">
                  <c:v>45681</c:v>
                </c:pt>
                <c:pt idx="132">
                  <c:v>45684</c:v>
                </c:pt>
                <c:pt idx="133">
                  <c:v>45685</c:v>
                </c:pt>
                <c:pt idx="134">
                  <c:v>45686</c:v>
                </c:pt>
                <c:pt idx="135">
                  <c:v>45687</c:v>
                </c:pt>
                <c:pt idx="136">
                  <c:v>45688</c:v>
                </c:pt>
                <c:pt idx="137">
                  <c:v>45691</c:v>
                </c:pt>
                <c:pt idx="138">
                  <c:v>45692</c:v>
                </c:pt>
                <c:pt idx="139">
                  <c:v>45693</c:v>
                </c:pt>
                <c:pt idx="140">
                  <c:v>45694</c:v>
                </c:pt>
                <c:pt idx="141">
                  <c:v>45695</c:v>
                </c:pt>
                <c:pt idx="142">
                  <c:v>45698</c:v>
                </c:pt>
                <c:pt idx="143">
                  <c:v>45699</c:v>
                </c:pt>
                <c:pt idx="144">
                  <c:v>45700</c:v>
                </c:pt>
                <c:pt idx="145">
                  <c:v>45701</c:v>
                </c:pt>
                <c:pt idx="146">
                  <c:v>45702</c:v>
                </c:pt>
                <c:pt idx="147">
                  <c:v>45706</c:v>
                </c:pt>
                <c:pt idx="148">
                  <c:v>45707</c:v>
                </c:pt>
                <c:pt idx="149">
                  <c:v>45708</c:v>
                </c:pt>
                <c:pt idx="150">
                  <c:v>45709</c:v>
                </c:pt>
                <c:pt idx="151">
                  <c:v>45712</c:v>
                </c:pt>
                <c:pt idx="152">
                  <c:v>45713</c:v>
                </c:pt>
                <c:pt idx="153">
                  <c:v>45714</c:v>
                </c:pt>
                <c:pt idx="154">
                  <c:v>45715</c:v>
                </c:pt>
                <c:pt idx="155">
                  <c:v>45716</c:v>
                </c:pt>
                <c:pt idx="156">
                  <c:v>45719</c:v>
                </c:pt>
                <c:pt idx="157">
                  <c:v>45720</c:v>
                </c:pt>
                <c:pt idx="158">
                  <c:v>45721</c:v>
                </c:pt>
                <c:pt idx="159">
                  <c:v>45722</c:v>
                </c:pt>
                <c:pt idx="160">
                  <c:v>45723</c:v>
                </c:pt>
                <c:pt idx="161">
                  <c:v>45726</c:v>
                </c:pt>
                <c:pt idx="162">
                  <c:v>45727</c:v>
                </c:pt>
                <c:pt idx="163">
                  <c:v>45728</c:v>
                </c:pt>
                <c:pt idx="164">
                  <c:v>45729</c:v>
                </c:pt>
                <c:pt idx="165">
                  <c:v>45730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45740</c:v>
                </c:pt>
                <c:pt idx="172">
                  <c:v>45741</c:v>
                </c:pt>
                <c:pt idx="173">
                  <c:v>45742</c:v>
                </c:pt>
                <c:pt idx="174">
                  <c:v>45743</c:v>
                </c:pt>
                <c:pt idx="175">
                  <c:v>45744</c:v>
                </c:pt>
                <c:pt idx="176">
                  <c:v>45746</c:v>
                </c:pt>
                <c:pt idx="177">
                  <c:v>45747</c:v>
                </c:pt>
              </c:numCache>
            </c:numRef>
          </c:cat>
          <c:val>
            <c:numRef>
              <c:f>KD!$D$12:$D$1048576</c:f>
              <c:numCache>
                <c:formatCode>General</c:formatCode>
                <c:ptCount val="1048565"/>
                <c:pt idx="5">
                  <c:v>89.102564102563846</c:v>
                </c:pt>
                <c:pt idx="6">
                  <c:v>95.769230769230617</c:v>
                </c:pt>
                <c:pt idx="7">
                  <c:v>100</c:v>
                </c:pt>
                <c:pt idx="8">
                  <c:v>98.262243285939974</c:v>
                </c:pt>
                <c:pt idx="9">
                  <c:v>98.262243285939974</c:v>
                </c:pt>
                <c:pt idx="10">
                  <c:v>90.924226111857152</c:v>
                </c:pt>
                <c:pt idx="11">
                  <c:v>92.661982825917178</c:v>
                </c:pt>
                <c:pt idx="12">
                  <c:v>92.661982825917178</c:v>
                </c:pt>
                <c:pt idx="13">
                  <c:v>91.008771929824533</c:v>
                </c:pt>
                <c:pt idx="14">
                  <c:v>81.652046783625693</c:v>
                </c:pt>
                <c:pt idx="15">
                  <c:v>75.292397660818651</c:v>
                </c:pt>
                <c:pt idx="16">
                  <c:v>79.897660818713462</c:v>
                </c:pt>
                <c:pt idx="17">
                  <c:v>84.296338672768968</c:v>
                </c:pt>
                <c:pt idx="18">
                  <c:v>79.671139310727554</c:v>
                </c:pt>
                <c:pt idx="19">
                  <c:v>75.161398701535788</c:v>
                </c:pt>
                <c:pt idx="20">
                  <c:v>70.466936341169472</c:v>
                </c:pt>
                <c:pt idx="21">
                  <c:v>72.700176074409299</c:v>
                </c:pt>
                <c:pt idx="22">
                  <c:v>79.665379665379888</c:v>
                </c:pt>
                <c:pt idx="23">
                  <c:v>84.813384813385127</c:v>
                </c:pt>
                <c:pt idx="24">
                  <c:v>93.564993564993756</c:v>
                </c:pt>
                <c:pt idx="25">
                  <c:v>95.495495495495575</c:v>
                </c:pt>
                <c:pt idx="26">
                  <c:v>94.73684210526325</c:v>
                </c:pt>
                <c:pt idx="27">
                  <c:v>94.73684210526325</c:v>
                </c:pt>
                <c:pt idx="28">
                  <c:v>94.73684210526325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96.559633027522921</c:v>
                </c:pt>
                <c:pt idx="35">
                  <c:v>81.340443614785102</c:v>
                </c:pt>
                <c:pt idx="36">
                  <c:v>65.873115244230874</c:v>
                </c:pt>
                <c:pt idx="37">
                  <c:v>58.806235839896296</c:v>
                </c:pt>
                <c:pt idx="38">
                  <c:v>60.800787571474643</c:v>
                </c:pt>
                <c:pt idx="39">
                  <c:v>58.786231884057806</c:v>
                </c:pt>
                <c:pt idx="40">
                  <c:v>50.866977225672777</c:v>
                </c:pt>
                <c:pt idx="41">
                  <c:v>39.5140419421624</c:v>
                </c:pt>
                <c:pt idx="42">
                  <c:v>41.279172977680815</c:v>
                </c:pt>
                <c:pt idx="43">
                  <c:v>38.80757384016588</c:v>
                </c:pt>
                <c:pt idx="44">
                  <c:v>41.623488773747638</c:v>
                </c:pt>
                <c:pt idx="45">
                  <c:v>24.006908462866942</c:v>
                </c:pt>
                <c:pt idx="46">
                  <c:v>25.797616724839326</c:v>
                </c:pt>
                <c:pt idx="47">
                  <c:v>33.298106371047702</c:v>
                </c:pt>
                <c:pt idx="48">
                  <c:v>49.28909736203866</c:v>
                </c:pt>
                <c:pt idx="49">
                  <c:v>53.756849633138366</c:v>
                </c:pt>
                <c:pt idx="50">
                  <c:v>52.252252252252454</c:v>
                </c:pt>
                <c:pt idx="51">
                  <c:v>62.61261261261307</c:v>
                </c:pt>
                <c:pt idx="52">
                  <c:v>71.846846846847299</c:v>
                </c:pt>
                <c:pt idx="53">
                  <c:v>78.828828828829046</c:v>
                </c:pt>
                <c:pt idx="54">
                  <c:v>61.261261261261346</c:v>
                </c:pt>
                <c:pt idx="55">
                  <c:v>33.333333333333336</c:v>
                </c:pt>
                <c:pt idx="56">
                  <c:v>8.783783783783857</c:v>
                </c:pt>
                <c:pt idx="57">
                  <c:v>0</c:v>
                </c:pt>
                <c:pt idx="58">
                  <c:v>1.9883040935672753</c:v>
                </c:pt>
                <c:pt idx="59">
                  <c:v>8.538011695906329</c:v>
                </c:pt>
                <c:pt idx="60">
                  <c:v>11.345029239765926</c:v>
                </c:pt>
                <c:pt idx="61">
                  <c:v>15.906432748537705</c:v>
                </c:pt>
                <c:pt idx="62">
                  <c:v>24.912280701754216</c:v>
                </c:pt>
                <c:pt idx="63">
                  <c:v>37.66081871345019</c:v>
                </c:pt>
                <c:pt idx="64">
                  <c:v>49.356725146198755</c:v>
                </c:pt>
                <c:pt idx="65">
                  <c:v>44.210526315789416</c:v>
                </c:pt>
                <c:pt idx="66">
                  <c:v>46.309291747888146</c:v>
                </c:pt>
                <c:pt idx="67">
                  <c:v>35.397011046133827</c:v>
                </c:pt>
                <c:pt idx="68">
                  <c:v>34.38936372269702</c:v>
                </c:pt>
                <c:pt idx="69">
                  <c:v>16.735042735042722</c:v>
                </c:pt>
                <c:pt idx="70">
                  <c:v>9.4017094017094252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2.395209580838324</c:v>
                </c:pt>
                <c:pt idx="75">
                  <c:v>2.395209580838324</c:v>
                </c:pt>
                <c:pt idx="76">
                  <c:v>2.395209580838324</c:v>
                </c:pt>
                <c:pt idx="77">
                  <c:v>0.59952038369301286</c:v>
                </c:pt>
                <c:pt idx="78">
                  <c:v>2.8094651350742281</c:v>
                </c:pt>
                <c:pt idx="79">
                  <c:v>2.8094651350742281</c:v>
                </c:pt>
                <c:pt idx="80">
                  <c:v>2.2099447513812147</c:v>
                </c:pt>
                <c:pt idx="81">
                  <c:v>1.4968336211859805</c:v>
                </c:pt>
                <c:pt idx="82">
                  <c:v>1.4968336211859805</c:v>
                </c:pt>
                <c:pt idx="83">
                  <c:v>1.4968336211859805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0.95693779904304188</c:v>
                </c:pt>
                <c:pt idx="88">
                  <c:v>8.7622637861872175</c:v>
                </c:pt>
                <c:pt idx="89">
                  <c:v>20.240684355516873</c:v>
                </c:pt>
                <c:pt idx="90">
                  <c:v>37.83287419651051</c:v>
                </c:pt>
                <c:pt idx="91">
                  <c:v>50.045913682277245</c:v>
                </c:pt>
                <c:pt idx="92">
                  <c:v>71.900826446280931</c:v>
                </c:pt>
                <c:pt idx="93">
                  <c:v>86.685032139577572</c:v>
                </c:pt>
                <c:pt idx="94">
                  <c:v>98.576512455516124</c:v>
                </c:pt>
                <c:pt idx="95">
                  <c:v>93.001186239620509</c:v>
                </c:pt>
                <c:pt idx="96">
                  <c:v>82.325029655990619</c:v>
                </c:pt>
                <c:pt idx="97">
                  <c:v>71.530249110320327</c:v>
                </c:pt>
                <c:pt idx="98">
                  <c:v>49.34756820877822</c:v>
                </c:pt>
                <c:pt idx="99">
                  <c:v>40.688018979833991</c:v>
                </c:pt>
                <c:pt idx="100">
                  <c:v>27.87530813566352</c:v>
                </c:pt>
                <c:pt idx="101">
                  <c:v>27.855537475323487</c:v>
                </c:pt>
                <c:pt idx="102">
                  <c:v>23.829419926074205</c:v>
                </c:pt>
                <c:pt idx="103">
                  <c:v>21.652421652421626</c:v>
                </c:pt>
                <c:pt idx="104">
                  <c:v>39.316239316239347</c:v>
                </c:pt>
                <c:pt idx="105">
                  <c:v>42.307692307692356</c:v>
                </c:pt>
                <c:pt idx="106">
                  <c:v>41.025641025641029</c:v>
                </c:pt>
                <c:pt idx="107">
                  <c:v>35.67413567413552</c:v>
                </c:pt>
                <c:pt idx="108">
                  <c:v>34.119372354666375</c:v>
                </c:pt>
                <c:pt idx="109">
                  <c:v>34.184042971484303</c:v>
                </c:pt>
                <c:pt idx="110">
                  <c:v>23.269140338790255</c:v>
                </c:pt>
                <c:pt idx="111">
                  <c:v>15.337423312883411</c:v>
                </c:pt>
                <c:pt idx="112">
                  <c:v>20.931730957783525</c:v>
                </c:pt>
                <c:pt idx="113">
                  <c:v>18.316665265988728</c:v>
                </c:pt>
                <c:pt idx="114">
                  <c:v>16.438356164383524</c:v>
                </c:pt>
                <c:pt idx="115">
                  <c:v>5.9360730593606812</c:v>
                </c:pt>
                <c:pt idx="116">
                  <c:v>5.8339009561290069</c:v>
                </c:pt>
                <c:pt idx="117">
                  <c:v>4.2357274401472669</c:v>
                </c:pt>
                <c:pt idx="118">
                  <c:v>4.2357274401472669</c:v>
                </c:pt>
                <c:pt idx="119">
                  <c:v>0</c:v>
                </c:pt>
                <c:pt idx="120">
                  <c:v>0.38610038610040132</c:v>
                </c:pt>
                <c:pt idx="121">
                  <c:v>15.091982739041562</c:v>
                </c:pt>
                <c:pt idx="122">
                  <c:v>19.361276663507866</c:v>
                </c:pt>
                <c:pt idx="123">
                  <c:v>32.768279725683257</c:v>
                </c:pt>
                <c:pt idx="124">
                  <c:v>38.259441707717407</c:v>
                </c:pt>
                <c:pt idx="125">
                  <c:v>49.753694581280662</c:v>
                </c:pt>
                <c:pt idx="126">
                  <c:v>63.233318405732128</c:v>
                </c:pt>
                <c:pt idx="127">
                  <c:v>76.369607404090161</c:v>
                </c:pt>
                <c:pt idx="128">
                  <c:v>88.851674641148335</c:v>
                </c:pt>
                <c:pt idx="129">
                  <c:v>78.596491228070178</c:v>
                </c:pt>
                <c:pt idx="130">
                  <c:v>57.89473684210526</c:v>
                </c:pt>
                <c:pt idx="131">
                  <c:v>49.122807017543842</c:v>
                </c:pt>
                <c:pt idx="132">
                  <c:v>65.438596491228068</c:v>
                </c:pt>
                <c:pt idx="133">
                  <c:v>69.528689711076368</c:v>
                </c:pt>
                <c:pt idx="134">
                  <c:v>71.007386452930987</c:v>
                </c:pt>
                <c:pt idx="135">
                  <c:v>71.007386452930987</c:v>
                </c:pt>
                <c:pt idx="136">
                  <c:v>80.079365079365061</c:v>
                </c:pt>
                <c:pt idx="137">
                  <c:v>83.201058201058231</c:v>
                </c:pt>
                <c:pt idx="138">
                  <c:v>64.947089947090006</c:v>
                </c:pt>
                <c:pt idx="139">
                  <c:v>60.18518518518524</c:v>
                </c:pt>
                <c:pt idx="140">
                  <c:v>60.317460317460338</c:v>
                </c:pt>
                <c:pt idx="141">
                  <c:v>75.793650793650883</c:v>
                </c:pt>
                <c:pt idx="142">
                  <c:v>88.095238095238187</c:v>
                </c:pt>
                <c:pt idx="143">
                  <c:v>97.2222222222223</c:v>
                </c:pt>
                <c:pt idx="144">
                  <c:v>100</c:v>
                </c:pt>
                <c:pt idx="145">
                  <c:v>100</c:v>
                </c:pt>
                <c:pt idx="146">
                  <c:v>97.058823529411782</c:v>
                </c:pt>
                <c:pt idx="147">
                  <c:v>94.862630264404444</c:v>
                </c:pt>
                <c:pt idx="148">
                  <c:v>94.862630264404444</c:v>
                </c:pt>
                <c:pt idx="149">
                  <c:v>97.668671599857589</c:v>
                </c:pt>
                <c:pt idx="150">
                  <c:v>99.864864864864913</c:v>
                </c:pt>
                <c:pt idx="151">
                  <c:v>96.946278075310417</c:v>
                </c:pt>
                <c:pt idx="152">
                  <c:v>97.08141321044549</c:v>
                </c:pt>
                <c:pt idx="153">
                  <c:v>94.252384920162612</c:v>
                </c:pt>
                <c:pt idx="154">
                  <c:v>94.46944665525092</c:v>
                </c:pt>
                <c:pt idx="155">
                  <c:v>93.124585944395974</c:v>
                </c:pt>
                <c:pt idx="156">
                  <c:v>95.953614234678867</c:v>
                </c:pt>
                <c:pt idx="157">
                  <c:v>78.987549261444258</c:v>
                </c:pt>
                <c:pt idx="158">
                  <c:v>58.689897895004499</c:v>
                </c:pt>
                <c:pt idx="159">
                  <c:v>40.718883402250825</c:v>
                </c:pt>
                <c:pt idx="160">
                  <c:v>51.314098302530738</c:v>
                </c:pt>
                <c:pt idx="161">
                  <c:v>60.237312134211486</c:v>
                </c:pt>
                <c:pt idx="162">
                  <c:v>59.494876334567586</c:v>
                </c:pt>
                <c:pt idx="163">
                  <c:v>35.23391812865512</c:v>
                </c:pt>
                <c:pt idx="164">
                  <c:v>14.619883040935756</c:v>
                </c:pt>
                <c:pt idx="165">
                  <c:v>0</c:v>
                </c:pt>
                <c:pt idx="166">
                  <c:v>10.126582278481107</c:v>
                </c:pt>
                <c:pt idx="167">
                  <c:v>12.447257383966329</c:v>
                </c:pt>
                <c:pt idx="168">
                  <c:v>13.713080168776505</c:v>
                </c:pt>
                <c:pt idx="169">
                  <c:v>9.3881856540084545</c:v>
                </c:pt>
                <c:pt idx="170">
                  <c:v>7.0675105485232317</c:v>
                </c:pt>
                <c:pt idx="171">
                  <c:v>9.1590019123941229</c:v>
                </c:pt>
                <c:pt idx="172">
                  <c:v>5.0359712230216012</c:v>
                </c:pt>
                <c:pt idx="173">
                  <c:v>21.223021582733754</c:v>
                </c:pt>
                <c:pt idx="174">
                  <c:v>42.685851318944685</c:v>
                </c:pt>
                <c:pt idx="175">
                  <c:v>64.917180179906538</c:v>
                </c:pt>
                <c:pt idx="176">
                  <c:v>82.063463153527707</c:v>
                </c:pt>
                <c:pt idx="177">
                  <c:v>90.576652601969045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5B-4ECC-AEFC-D8F24CAB4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311871"/>
        <c:axId val="239310911"/>
      </c:lineChart>
      <c:dateAx>
        <c:axId val="2393118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0911"/>
        <c:crosses val="autoZero"/>
        <c:auto val="1"/>
        <c:lblOffset val="100"/>
        <c:baseTimeUnit val="days"/>
      </c:dateAx>
      <c:valAx>
        <c:axId val="23931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931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26749948003504E-2"/>
          <c:y val="0.14165254039298431"/>
          <c:w val="0.89406169152316439"/>
          <c:h val="0.724208835964322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6'!$E$2:$AD$2</c:f>
              <c:numCache>
                <c:formatCode>General</c:formatCode>
                <c:ptCount val="26"/>
                <c:pt idx="0">
                  <c:v>223.19</c:v>
                </c:pt>
                <c:pt idx="1">
                  <c:v>226.73262721867988</c:v>
                </c:pt>
                <c:pt idx="2">
                  <c:v>228.0796855979408</c:v>
                </c:pt>
                <c:pt idx="3">
                  <c:v>225.36511069732688</c:v>
                </c:pt>
                <c:pt idx="4">
                  <c:v>228.28895840131722</c:v>
                </c:pt>
                <c:pt idx="5">
                  <c:v>225.38056761909948</c:v>
                </c:pt>
                <c:pt idx="6">
                  <c:v>229.36242823469621</c:v>
                </c:pt>
                <c:pt idx="7">
                  <c:v>227.77697666572908</c:v>
                </c:pt>
                <c:pt idx="8">
                  <c:v>227.78247693130768</c:v>
                </c:pt>
                <c:pt idx="9">
                  <c:v>221.50741216026981</c:v>
                </c:pt>
                <c:pt idx="10">
                  <c:v>224.19598062600784</c:v>
                </c:pt>
                <c:pt idx="11">
                  <c:v>226.9432761908561</c:v>
                </c:pt>
                <c:pt idx="12">
                  <c:v>223.10588741478503</c:v>
                </c:pt>
                <c:pt idx="13">
                  <c:v>219.96545198481456</c:v>
                </c:pt>
                <c:pt idx="14">
                  <c:v>220.81990193494872</c:v>
                </c:pt>
                <c:pt idx="15">
                  <c:v>219.15005986206117</c:v>
                </c:pt>
                <c:pt idx="16">
                  <c:v>219.00660660476606</c:v>
                </c:pt>
                <c:pt idx="17">
                  <c:v>216.09821069603109</c:v>
                </c:pt>
                <c:pt idx="18">
                  <c:v>216.8682529486739</c:v>
                </c:pt>
                <c:pt idx="19">
                  <c:v>217.42973811645206</c:v>
                </c:pt>
                <c:pt idx="20">
                  <c:v>208.03823677537375</c:v>
                </c:pt>
                <c:pt idx="21">
                  <c:v>205.19664393486741</c:v>
                </c:pt>
                <c:pt idx="22">
                  <c:v>204.83959794042227</c:v>
                </c:pt>
                <c:pt idx="23">
                  <c:v>203.45905090736153</c:v>
                </c:pt>
                <c:pt idx="24">
                  <c:v>204.35295226299746</c:v>
                </c:pt>
                <c:pt idx="25">
                  <c:v>207.93109615011809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C-4A8B-9B78-07A25C46E9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6'!$E$3:$AD$3</c:f>
              <c:numCache>
                <c:formatCode>General</c:formatCode>
                <c:ptCount val="26"/>
                <c:pt idx="0">
                  <c:v>223.19</c:v>
                </c:pt>
                <c:pt idx="1">
                  <c:v>222.22094727403521</c:v>
                </c:pt>
                <c:pt idx="2">
                  <c:v>225.63539905948701</c:v>
                </c:pt>
                <c:pt idx="3">
                  <c:v>226.17874957938781</c:v>
                </c:pt>
                <c:pt idx="4">
                  <c:v>228.7546190209622</c:v>
                </c:pt>
                <c:pt idx="5">
                  <c:v>225.60257580075424</c:v>
                </c:pt>
                <c:pt idx="6">
                  <c:v>231.38384159682562</c:v>
                </c:pt>
                <c:pt idx="7">
                  <c:v>232.39669842433617</c:v>
                </c:pt>
                <c:pt idx="8">
                  <c:v>231.4648219415833</c:v>
                </c:pt>
                <c:pt idx="9">
                  <c:v>228.28545984534796</c:v>
                </c:pt>
                <c:pt idx="10">
                  <c:v>226.30643049503948</c:v>
                </c:pt>
                <c:pt idx="11">
                  <c:v>223.97553242288814</c:v>
                </c:pt>
                <c:pt idx="12">
                  <c:v>224.48144248217983</c:v>
                </c:pt>
                <c:pt idx="13">
                  <c:v>229.51177933083818</c:v>
                </c:pt>
                <c:pt idx="14">
                  <c:v>230.66365901614108</c:v>
                </c:pt>
                <c:pt idx="15">
                  <c:v>233.39609997355817</c:v>
                </c:pt>
                <c:pt idx="16">
                  <c:v>235.70014628420236</c:v>
                </c:pt>
                <c:pt idx="17">
                  <c:v>244.14175245335758</c:v>
                </c:pt>
                <c:pt idx="18">
                  <c:v>247.0851580684967</c:v>
                </c:pt>
                <c:pt idx="19">
                  <c:v>245.23719617283544</c:v>
                </c:pt>
                <c:pt idx="20">
                  <c:v>243.26462736916588</c:v>
                </c:pt>
                <c:pt idx="21">
                  <c:v>236.70183643669765</c:v>
                </c:pt>
                <c:pt idx="22">
                  <c:v>235.8249889440298</c:v>
                </c:pt>
                <c:pt idx="23">
                  <c:v>234.74220037636312</c:v>
                </c:pt>
                <c:pt idx="24">
                  <c:v>233.75440535900216</c:v>
                </c:pt>
                <c:pt idx="25">
                  <c:v>234.93691821292893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C-4A8B-9B78-07A25C46E9A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6'!$E$4:$AD$4</c:f>
              <c:numCache>
                <c:formatCode>General</c:formatCode>
                <c:ptCount val="26"/>
                <c:pt idx="0">
                  <c:v>223.19</c:v>
                </c:pt>
                <c:pt idx="1">
                  <c:v>220.67669837370502</c:v>
                </c:pt>
                <c:pt idx="2">
                  <c:v>222.05092673351245</c:v>
                </c:pt>
                <c:pt idx="3">
                  <c:v>227.47004181931459</c:v>
                </c:pt>
                <c:pt idx="4">
                  <c:v>224.17407138533034</c:v>
                </c:pt>
                <c:pt idx="5">
                  <c:v>224.60148458011722</c:v>
                </c:pt>
                <c:pt idx="6">
                  <c:v>224.22505623769047</c:v>
                </c:pt>
                <c:pt idx="7">
                  <c:v>223.37433306518975</c:v>
                </c:pt>
                <c:pt idx="8">
                  <c:v>219.36682413197903</c:v>
                </c:pt>
                <c:pt idx="9">
                  <c:v>223.0608812895774</c:v>
                </c:pt>
                <c:pt idx="10">
                  <c:v>225.12667367011133</c:v>
                </c:pt>
                <c:pt idx="11">
                  <c:v>220.26385398892882</c:v>
                </c:pt>
                <c:pt idx="12">
                  <c:v>218.29658583180648</c:v>
                </c:pt>
                <c:pt idx="13">
                  <c:v>217.35710357032946</c:v>
                </c:pt>
                <c:pt idx="14">
                  <c:v>217.27236750634896</c:v>
                </c:pt>
                <c:pt idx="15">
                  <c:v>213.70826816332931</c:v>
                </c:pt>
                <c:pt idx="16">
                  <c:v>213.4547290445436</c:v>
                </c:pt>
                <c:pt idx="17">
                  <c:v>212.20517149928102</c:v>
                </c:pt>
                <c:pt idx="18">
                  <c:v>209.22099340549369</c:v>
                </c:pt>
                <c:pt idx="19">
                  <c:v>205.89951347844152</c:v>
                </c:pt>
                <c:pt idx="20">
                  <c:v>203.49050692584362</c:v>
                </c:pt>
                <c:pt idx="21">
                  <c:v>205.18583003483511</c:v>
                </c:pt>
                <c:pt idx="22">
                  <c:v>205.22072588057659</c:v>
                </c:pt>
                <c:pt idx="23">
                  <c:v>210.56662514797441</c:v>
                </c:pt>
                <c:pt idx="24">
                  <c:v>199.92097544149459</c:v>
                </c:pt>
                <c:pt idx="25">
                  <c:v>198.05049565894763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C-4A8B-9B78-07A25C46E9A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6'!$E$5:$AD$5</c:f>
              <c:numCache>
                <c:formatCode>General</c:formatCode>
                <c:ptCount val="26"/>
                <c:pt idx="0">
                  <c:v>223.19</c:v>
                </c:pt>
                <c:pt idx="1">
                  <c:v>218.97413403767698</c:v>
                </c:pt>
                <c:pt idx="2">
                  <c:v>218.10404277622308</c:v>
                </c:pt>
                <c:pt idx="3">
                  <c:v>217.11004155488271</c:v>
                </c:pt>
                <c:pt idx="4">
                  <c:v>211.8474715161378</c:v>
                </c:pt>
                <c:pt idx="5">
                  <c:v>214.16271201154592</c:v>
                </c:pt>
                <c:pt idx="6">
                  <c:v>217.28933061026243</c:v>
                </c:pt>
                <c:pt idx="7">
                  <c:v>221.14377490063359</c:v>
                </c:pt>
                <c:pt idx="8">
                  <c:v>223.65085496556679</c:v>
                </c:pt>
                <c:pt idx="9">
                  <c:v>224.20995613736955</c:v>
                </c:pt>
                <c:pt idx="10">
                  <c:v>222.22964036075774</c:v>
                </c:pt>
                <c:pt idx="11">
                  <c:v>216.89258637944059</c:v>
                </c:pt>
                <c:pt idx="12">
                  <c:v>217.03447008357739</c:v>
                </c:pt>
                <c:pt idx="13">
                  <c:v>218.82853930925316</c:v>
                </c:pt>
                <c:pt idx="14">
                  <c:v>222.02767481777164</c:v>
                </c:pt>
                <c:pt idx="15">
                  <c:v>223.11184966073793</c:v>
                </c:pt>
                <c:pt idx="16">
                  <c:v>221.86518523384876</c:v>
                </c:pt>
                <c:pt idx="17">
                  <c:v>218.37315424258705</c:v>
                </c:pt>
                <c:pt idx="18">
                  <c:v>217.30485061969731</c:v>
                </c:pt>
                <c:pt idx="19">
                  <c:v>213.68843012411693</c:v>
                </c:pt>
                <c:pt idx="20">
                  <c:v>214.37000406642306</c:v>
                </c:pt>
                <c:pt idx="21">
                  <c:v>214.4616133713925</c:v>
                </c:pt>
                <c:pt idx="22">
                  <c:v>207.02287414190991</c:v>
                </c:pt>
                <c:pt idx="23">
                  <c:v>207.02986982258051</c:v>
                </c:pt>
                <c:pt idx="24">
                  <c:v>211.82380433721733</c:v>
                </c:pt>
                <c:pt idx="25">
                  <c:v>210.99997177836315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C-4A8B-9B78-07A25C46E9A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6'!$E$6:$AD$6</c:f>
              <c:numCache>
                <c:formatCode>General</c:formatCode>
                <c:ptCount val="26"/>
                <c:pt idx="0">
                  <c:v>223.19</c:v>
                </c:pt>
                <c:pt idx="1">
                  <c:v>221.63413353518911</c:v>
                </c:pt>
                <c:pt idx="2">
                  <c:v>222.57160081886769</c:v>
                </c:pt>
                <c:pt idx="3">
                  <c:v>223.01300566657847</c:v>
                </c:pt>
                <c:pt idx="4">
                  <c:v>219.31393462628679</c:v>
                </c:pt>
                <c:pt idx="5">
                  <c:v>220.24164210695125</c:v>
                </c:pt>
                <c:pt idx="6">
                  <c:v>217.29583342084837</c:v>
                </c:pt>
                <c:pt idx="7">
                  <c:v>218.32030033820351</c:v>
                </c:pt>
                <c:pt idx="8">
                  <c:v>220.2489010700522</c:v>
                </c:pt>
                <c:pt idx="9">
                  <c:v>218.04153869646885</c:v>
                </c:pt>
                <c:pt idx="10">
                  <c:v>216.95065066316752</c:v>
                </c:pt>
                <c:pt idx="11">
                  <c:v>219.9873751485998</c:v>
                </c:pt>
                <c:pt idx="12">
                  <c:v>218.58798542529382</c:v>
                </c:pt>
                <c:pt idx="13">
                  <c:v>216.12184245860681</c:v>
                </c:pt>
                <c:pt idx="14">
                  <c:v>215.73116646742028</c:v>
                </c:pt>
                <c:pt idx="15">
                  <c:v>218.02906603482867</c:v>
                </c:pt>
                <c:pt idx="16">
                  <c:v>220.29246386963459</c:v>
                </c:pt>
                <c:pt idx="17">
                  <c:v>215.41256844547189</c:v>
                </c:pt>
                <c:pt idx="18">
                  <c:v>220.56902589413909</c:v>
                </c:pt>
                <c:pt idx="19">
                  <c:v>218.01990764344288</c:v>
                </c:pt>
                <c:pt idx="20">
                  <c:v>213.70975201149102</c:v>
                </c:pt>
                <c:pt idx="21">
                  <c:v>212.87465694603821</c:v>
                </c:pt>
                <c:pt idx="22">
                  <c:v>209.31751694750301</c:v>
                </c:pt>
                <c:pt idx="23">
                  <c:v>209.67979840249413</c:v>
                </c:pt>
                <c:pt idx="24">
                  <c:v>207.564219668558</c:v>
                </c:pt>
                <c:pt idx="25">
                  <c:v>205.33117607430952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C-4A8B-9B78-07A25C46E9A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6'!$E$7:$AD$7</c:f>
              <c:numCache>
                <c:formatCode>General</c:formatCode>
                <c:ptCount val="26"/>
                <c:pt idx="0">
                  <c:v>223.19</c:v>
                </c:pt>
                <c:pt idx="1">
                  <c:v>218.36454930803788</c:v>
                </c:pt>
                <c:pt idx="2">
                  <c:v>218.45870941571249</c:v>
                </c:pt>
                <c:pt idx="3">
                  <c:v>216.20218087521459</c:v>
                </c:pt>
                <c:pt idx="4">
                  <c:v>221.26058059938191</c:v>
                </c:pt>
                <c:pt idx="5">
                  <c:v>228.95568493870246</c:v>
                </c:pt>
                <c:pt idx="6">
                  <c:v>225.52394211227917</c:v>
                </c:pt>
                <c:pt idx="7">
                  <c:v>229.85183800368588</c:v>
                </c:pt>
                <c:pt idx="8">
                  <c:v>228.64300753349588</c:v>
                </c:pt>
                <c:pt idx="9">
                  <c:v>227.40985033892454</c:v>
                </c:pt>
                <c:pt idx="10">
                  <c:v>225.30741734167867</c:v>
                </c:pt>
                <c:pt idx="11">
                  <c:v>226.83012253823031</c:v>
                </c:pt>
                <c:pt idx="12">
                  <c:v>227.03649904667884</c:v>
                </c:pt>
                <c:pt idx="13">
                  <c:v>222.89042138962506</c:v>
                </c:pt>
                <c:pt idx="14">
                  <c:v>224.51166377353189</c:v>
                </c:pt>
                <c:pt idx="15">
                  <c:v>222.27116058606106</c:v>
                </c:pt>
                <c:pt idx="16">
                  <c:v>228.29780294762961</c:v>
                </c:pt>
                <c:pt idx="17">
                  <c:v>224.21597345780009</c:v>
                </c:pt>
                <c:pt idx="18">
                  <c:v>227.0286678701996</c:v>
                </c:pt>
                <c:pt idx="19">
                  <c:v>224.99203740931026</c:v>
                </c:pt>
                <c:pt idx="20">
                  <c:v>222.92881101909171</c:v>
                </c:pt>
                <c:pt idx="21">
                  <c:v>217.31842868425929</c:v>
                </c:pt>
                <c:pt idx="22">
                  <c:v>222.74417807073468</c:v>
                </c:pt>
                <c:pt idx="23">
                  <c:v>221.58872323786005</c:v>
                </c:pt>
                <c:pt idx="24">
                  <c:v>219.77709597877202</c:v>
                </c:pt>
                <c:pt idx="25">
                  <c:v>220.83037309600712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BC-4A8B-9B78-07A25C46E9A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6'!$E$8:$AD$8</c:f>
              <c:numCache>
                <c:formatCode>General</c:formatCode>
                <c:ptCount val="26"/>
                <c:pt idx="0">
                  <c:v>223.19</c:v>
                </c:pt>
                <c:pt idx="1">
                  <c:v>226.16445428535582</c:v>
                </c:pt>
                <c:pt idx="2">
                  <c:v>225.27682012286155</c:v>
                </c:pt>
                <c:pt idx="3">
                  <c:v>224.24966540252311</c:v>
                </c:pt>
                <c:pt idx="4">
                  <c:v>225.07920173213762</c:v>
                </c:pt>
                <c:pt idx="5">
                  <c:v>223.53560251239961</c:v>
                </c:pt>
                <c:pt idx="6">
                  <c:v>219.74114778119045</c:v>
                </c:pt>
                <c:pt idx="7">
                  <c:v>226.07864037748186</c:v>
                </c:pt>
                <c:pt idx="8">
                  <c:v>224.2276338023498</c:v>
                </c:pt>
                <c:pt idx="9">
                  <c:v>232.00164524970035</c:v>
                </c:pt>
                <c:pt idx="10">
                  <c:v>227.99977805962644</c:v>
                </c:pt>
                <c:pt idx="11">
                  <c:v>231.13591777659428</c:v>
                </c:pt>
                <c:pt idx="12">
                  <c:v>232.73695323563956</c:v>
                </c:pt>
                <c:pt idx="13">
                  <c:v>235.16376949914257</c:v>
                </c:pt>
                <c:pt idx="14">
                  <c:v>233.44381642220424</c:v>
                </c:pt>
                <c:pt idx="15">
                  <c:v>229.65059171159785</c:v>
                </c:pt>
                <c:pt idx="16">
                  <c:v>225.99211979193703</c:v>
                </c:pt>
                <c:pt idx="17">
                  <c:v>233.41163178781133</c:v>
                </c:pt>
                <c:pt idx="18">
                  <c:v>232.793936803088</c:v>
                </c:pt>
                <c:pt idx="19">
                  <c:v>235.1926629443301</c:v>
                </c:pt>
                <c:pt idx="20">
                  <c:v>233.56050240093558</c:v>
                </c:pt>
                <c:pt idx="21">
                  <c:v>230.46045899464613</c:v>
                </c:pt>
                <c:pt idx="22">
                  <c:v>232.87789406403394</c:v>
                </c:pt>
                <c:pt idx="23">
                  <c:v>230.21908616254075</c:v>
                </c:pt>
                <c:pt idx="24">
                  <c:v>226.61578817886996</c:v>
                </c:pt>
                <c:pt idx="25">
                  <c:v>227.69563786512697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BC-4A8B-9B78-07A25C46E9A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6'!$E$9:$AD$9</c:f>
              <c:numCache>
                <c:formatCode>General</c:formatCode>
                <c:ptCount val="26"/>
                <c:pt idx="0">
                  <c:v>223.19</c:v>
                </c:pt>
                <c:pt idx="1">
                  <c:v>223.68874925522448</c:v>
                </c:pt>
                <c:pt idx="2">
                  <c:v>224.46939639419801</c:v>
                </c:pt>
                <c:pt idx="3">
                  <c:v>220.87171930741667</c:v>
                </c:pt>
                <c:pt idx="4">
                  <c:v>222.49595328829753</c:v>
                </c:pt>
                <c:pt idx="5">
                  <c:v>220.84812734499837</c:v>
                </c:pt>
                <c:pt idx="6">
                  <c:v>219.36538051990289</c:v>
                </c:pt>
                <c:pt idx="7">
                  <c:v>223.31113906021744</c:v>
                </c:pt>
                <c:pt idx="8">
                  <c:v>225.05631393741925</c:v>
                </c:pt>
                <c:pt idx="9">
                  <c:v>220.1216341719097</c:v>
                </c:pt>
                <c:pt idx="10">
                  <c:v>220.06234849568915</c:v>
                </c:pt>
                <c:pt idx="11">
                  <c:v>222.87738616248359</c:v>
                </c:pt>
                <c:pt idx="12">
                  <c:v>221.87252001390337</c:v>
                </c:pt>
                <c:pt idx="13">
                  <c:v>226.6413025348175</c:v>
                </c:pt>
                <c:pt idx="14">
                  <c:v>222.96236991848517</c:v>
                </c:pt>
                <c:pt idx="15">
                  <c:v>222.00711213231679</c:v>
                </c:pt>
                <c:pt idx="16">
                  <c:v>227.89075598632903</c:v>
                </c:pt>
                <c:pt idx="17">
                  <c:v>228.17789374042752</c:v>
                </c:pt>
                <c:pt idx="18">
                  <c:v>229.8330042453895</c:v>
                </c:pt>
                <c:pt idx="19">
                  <c:v>226.46154773516469</c:v>
                </c:pt>
                <c:pt idx="20">
                  <c:v>222.62752608384068</c:v>
                </c:pt>
                <c:pt idx="21">
                  <c:v>225.82467590322952</c:v>
                </c:pt>
                <c:pt idx="22">
                  <c:v>221.15924276115308</c:v>
                </c:pt>
                <c:pt idx="23">
                  <c:v>223.6446391818055</c:v>
                </c:pt>
                <c:pt idx="24">
                  <c:v>219.58470079113337</c:v>
                </c:pt>
                <c:pt idx="25">
                  <c:v>221.49984750075134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BC-4A8B-9B78-07A25C46E9A6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6'!$E$10:$AD$10</c:f>
              <c:numCache>
                <c:formatCode>General</c:formatCode>
                <c:ptCount val="26"/>
                <c:pt idx="0">
                  <c:v>223.19</c:v>
                </c:pt>
                <c:pt idx="1">
                  <c:v>221.69289645851018</c:v>
                </c:pt>
                <c:pt idx="2">
                  <c:v>222.26492731649296</c:v>
                </c:pt>
                <c:pt idx="3">
                  <c:v>218.37355289920185</c:v>
                </c:pt>
                <c:pt idx="4">
                  <c:v>219.1243164144534</c:v>
                </c:pt>
                <c:pt idx="5">
                  <c:v>217.8117382858558</c:v>
                </c:pt>
                <c:pt idx="6">
                  <c:v>221.23767015589098</c:v>
                </c:pt>
                <c:pt idx="7">
                  <c:v>219.42163976299003</c:v>
                </c:pt>
                <c:pt idx="8">
                  <c:v>216.86004970466553</c:v>
                </c:pt>
                <c:pt idx="9">
                  <c:v>215.32628337780025</c:v>
                </c:pt>
                <c:pt idx="10">
                  <c:v>219.03544538202118</c:v>
                </c:pt>
                <c:pt idx="11">
                  <c:v>219.03305527978628</c:v>
                </c:pt>
                <c:pt idx="12">
                  <c:v>214.47389955258987</c:v>
                </c:pt>
                <c:pt idx="13">
                  <c:v>217.50081286224466</c:v>
                </c:pt>
                <c:pt idx="14">
                  <c:v>217.74152704974148</c:v>
                </c:pt>
                <c:pt idx="15">
                  <c:v>220.33595286661148</c:v>
                </c:pt>
                <c:pt idx="16">
                  <c:v>219.93266696031998</c:v>
                </c:pt>
                <c:pt idx="17">
                  <c:v>218.97599566679702</c:v>
                </c:pt>
                <c:pt idx="18">
                  <c:v>219.88253111832159</c:v>
                </c:pt>
                <c:pt idx="19">
                  <c:v>221.10098494276787</c:v>
                </c:pt>
                <c:pt idx="20">
                  <c:v>228.87281738118457</c:v>
                </c:pt>
                <c:pt idx="21">
                  <c:v>227.33569903813338</c:v>
                </c:pt>
                <c:pt idx="22">
                  <c:v>222.98237046835888</c:v>
                </c:pt>
                <c:pt idx="23">
                  <c:v>220.39952586582336</c:v>
                </c:pt>
                <c:pt idx="24">
                  <c:v>217.53901566885284</c:v>
                </c:pt>
                <c:pt idx="25">
                  <c:v>218.14913391353161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BC-4A8B-9B78-07A25C46E9A6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6'!$E$11:$AD$11</c:f>
              <c:numCache>
                <c:formatCode>General</c:formatCode>
                <c:ptCount val="26"/>
                <c:pt idx="0">
                  <c:v>223.19</c:v>
                </c:pt>
                <c:pt idx="1">
                  <c:v>224.98586607572193</c:v>
                </c:pt>
                <c:pt idx="2">
                  <c:v>222.63237453708408</c:v>
                </c:pt>
                <c:pt idx="3">
                  <c:v>223.08651242797495</c:v>
                </c:pt>
                <c:pt idx="4">
                  <c:v>216.12114324573812</c:v>
                </c:pt>
                <c:pt idx="5">
                  <c:v>219.11262152832361</c:v>
                </c:pt>
                <c:pt idx="6">
                  <c:v>221.68539281923657</c:v>
                </c:pt>
                <c:pt idx="7">
                  <c:v>218.71889809772819</c:v>
                </c:pt>
                <c:pt idx="8">
                  <c:v>219.53357066687352</c:v>
                </c:pt>
                <c:pt idx="9">
                  <c:v>221.0963712388035</c:v>
                </c:pt>
                <c:pt idx="10">
                  <c:v>219.20526441301612</c:v>
                </c:pt>
                <c:pt idx="11">
                  <c:v>220.97097139590872</c:v>
                </c:pt>
                <c:pt idx="12">
                  <c:v>222.64969118989168</c:v>
                </c:pt>
                <c:pt idx="13">
                  <c:v>225.15741853997605</c:v>
                </c:pt>
                <c:pt idx="14">
                  <c:v>229.62483865606137</c:v>
                </c:pt>
                <c:pt idx="15">
                  <c:v>230.98387977726853</c:v>
                </c:pt>
                <c:pt idx="16">
                  <c:v>228.45903175934211</c:v>
                </c:pt>
                <c:pt idx="17">
                  <c:v>227.74004605810384</c:v>
                </c:pt>
                <c:pt idx="18">
                  <c:v>232.00609257356851</c:v>
                </c:pt>
                <c:pt idx="19">
                  <c:v>232.07454206899791</c:v>
                </c:pt>
                <c:pt idx="20">
                  <c:v>231.12035487204375</c:v>
                </c:pt>
                <c:pt idx="21">
                  <c:v>230.37473296097926</c:v>
                </c:pt>
                <c:pt idx="22">
                  <c:v>230.62769354945505</c:v>
                </c:pt>
                <c:pt idx="23">
                  <c:v>233.06435138750959</c:v>
                </c:pt>
                <c:pt idx="24">
                  <c:v>228.6592813896828</c:v>
                </c:pt>
                <c:pt idx="25">
                  <c:v>235.20186049039836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BC-4A8B-9B78-07A25C46E9A6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6'!$E$12:$AD$12</c:f>
              <c:numCache>
                <c:formatCode>General</c:formatCode>
                <c:ptCount val="26"/>
                <c:pt idx="0">
                  <c:v>223.19</c:v>
                </c:pt>
                <c:pt idx="1">
                  <c:v>222.71771970847749</c:v>
                </c:pt>
                <c:pt idx="2">
                  <c:v>227.36713322286559</c:v>
                </c:pt>
                <c:pt idx="3">
                  <c:v>231.75711002090372</c:v>
                </c:pt>
                <c:pt idx="4">
                  <c:v>230.90722063065172</c:v>
                </c:pt>
                <c:pt idx="5">
                  <c:v>240.38090706554604</c:v>
                </c:pt>
                <c:pt idx="6">
                  <c:v>242.83833229654169</c:v>
                </c:pt>
                <c:pt idx="7">
                  <c:v>244.3029187204736</c:v>
                </c:pt>
                <c:pt idx="8">
                  <c:v>248.10015738258431</c:v>
                </c:pt>
                <c:pt idx="9">
                  <c:v>246.85371436032304</c:v>
                </c:pt>
                <c:pt idx="10">
                  <c:v>249.56631464589225</c:v>
                </c:pt>
                <c:pt idx="11">
                  <c:v>249.24200919416171</c:v>
                </c:pt>
                <c:pt idx="12">
                  <c:v>246.26151512891909</c:v>
                </c:pt>
                <c:pt idx="13">
                  <c:v>251.98387241995999</c:v>
                </c:pt>
                <c:pt idx="14">
                  <c:v>249.44557215547002</c:v>
                </c:pt>
                <c:pt idx="15">
                  <c:v>249.31018956995607</c:v>
                </c:pt>
                <c:pt idx="16">
                  <c:v>244.37461082601598</c:v>
                </c:pt>
                <c:pt idx="17">
                  <c:v>246.48758355128945</c:v>
                </c:pt>
                <c:pt idx="18">
                  <c:v>248.60243774323166</c:v>
                </c:pt>
                <c:pt idx="19">
                  <c:v>243.49556416237081</c:v>
                </c:pt>
                <c:pt idx="20">
                  <c:v>241.70547258005433</c:v>
                </c:pt>
                <c:pt idx="21">
                  <c:v>236.44338368278235</c:v>
                </c:pt>
                <c:pt idx="22">
                  <c:v>239.99424205527447</c:v>
                </c:pt>
                <c:pt idx="23">
                  <c:v>243.03371865966849</c:v>
                </c:pt>
                <c:pt idx="24">
                  <c:v>243.74608065070413</c:v>
                </c:pt>
                <c:pt idx="25">
                  <c:v>251.27457059665508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BC-4A8B-9B78-07A25C46E9A6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6'!$E$13:$AD$13</c:f>
              <c:numCache>
                <c:formatCode>General</c:formatCode>
                <c:ptCount val="26"/>
                <c:pt idx="0">
                  <c:v>223.19</c:v>
                </c:pt>
                <c:pt idx="1">
                  <c:v>221.91441296107536</c:v>
                </c:pt>
                <c:pt idx="2">
                  <c:v>225.82523526468279</c:v>
                </c:pt>
                <c:pt idx="3">
                  <c:v>229.64705880753212</c:v>
                </c:pt>
                <c:pt idx="4">
                  <c:v>227.1574934526495</c:v>
                </c:pt>
                <c:pt idx="5">
                  <c:v>228.64944245115285</c:v>
                </c:pt>
                <c:pt idx="6">
                  <c:v>238.15600183821783</c:v>
                </c:pt>
                <c:pt idx="7">
                  <c:v>242.95244308759095</c:v>
                </c:pt>
                <c:pt idx="8">
                  <c:v>242.49098848209854</c:v>
                </c:pt>
                <c:pt idx="9">
                  <c:v>238.51868498185445</c:v>
                </c:pt>
                <c:pt idx="10">
                  <c:v>232.83266738866865</c:v>
                </c:pt>
                <c:pt idx="11">
                  <c:v>236.11354166784676</c:v>
                </c:pt>
                <c:pt idx="12">
                  <c:v>240.44830744607566</c:v>
                </c:pt>
                <c:pt idx="13">
                  <c:v>238.05814995539345</c:v>
                </c:pt>
                <c:pt idx="14">
                  <c:v>235.30751476840061</c:v>
                </c:pt>
                <c:pt idx="15">
                  <c:v>236.41761536923528</c:v>
                </c:pt>
                <c:pt idx="16">
                  <c:v>237.58860147285534</c:v>
                </c:pt>
                <c:pt idx="17">
                  <c:v>244.51043230352744</c:v>
                </c:pt>
                <c:pt idx="18">
                  <c:v>248.62228979518096</c:v>
                </c:pt>
                <c:pt idx="19">
                  <c:v>247.57978296069948</c:v>
                </c:pt>
                <c:pt idx="20">
                  <c:v>248.35377948370467</c:v>
                </c:pt>
                <c:pt idx="21">
                  <c:v>240.63719889103422</c:v>
                </c:pt>
                <c:pt idx="22">
                  <c:v>241.92438708357943</c:v>
                </c:pt>
                <c:pt idx="23">
                  <c:v>238.83475121146074</c:v>
                </c:pt>
                <c:pt idx="24">
                  <c:v>241.54372650470123</c:v>
                </c:pt>
                <c:pt idx="25">
                  <c:v>245.47751589549983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BC-4A8B-9B78-07A25C46E9A6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6'!$E$14:$AD$14</c:f>
              <c:numCache>
                <c:formatCode>General</c:formatCode>
                <c:ptCount val="26"/>
                <c:pt idx="0">
                  <c:v>223.19</c:v>
                </c:pt>
                <c:pt idx="1">
                  <c:v>224.0982664597754</c:v>
                </c:pt>
                <c:pt idx="2">
                  <c:v>222.8068129882196</c:v>
                </c:pt>
                <c:pt idx="3">
                  <c:v>223.05239034152669</c:v>
                </c:pt>
                <c:pt idx="4">
                  <c:v>217.64278805172282</c:v>
                </c:pt>
                <c:pt idx="5">
                  <c:v>220.28221002965876</c:v>
                </c:pt>
                <c:pt idx="6">
                  <c:v>218.39680966406655</c:v>
                </c:pt>
                <c:pt idx="7">
                  <c:v>216.61389293448769</c:v>
                </c:pt>
                <c:pt idx="8">
                  <c:v>216.6171943885067</c:v>
                </c:pt>
                <c:pt idx="9">
                  <c:v>217.15994902069164</c:v>
                </c:pt>
                <c:pt idx="10">
                  <c:v>215.24792522265628</c:v>
                </c:pt>
                <c:pt idx="11">
                  <c:v>214.1672164845927</c:v>
                </c:pt>
                <c:pt idx="12">
                  <c:v>215.87860889769064</c:v>
                </c:pt>
                <c:pt idx="13">
                  <c:v>220.87893182905552</c:v>
                </c:pt>
                <c:pt idx="14">
                  <c:v>219.7454521416079</c:v>
                </c:pt>
                <c:pt idx="15">
                  <c:v>218.24997289947339</c:v>
                </c:pt>
                <c:pt idx="16">
                  <c:v>215.5735436618809</c:v>
                </c:pt>
                <c:pt idx="17">
                  <c:v>224.0803941971769</c:v>
                </c:pt>
                <c:pt idx="18">
                  <c:v>223.68444353089032</c:v>
                </c:pt>
                <c:pt idx="19">
                  <c:v>222.14393803036745</c:v>
                </c:pt>
                <c:pt idx="20">
                  <c:v>222.14934135428928</c:v>
                </c:pt>
                <c:pt idx="21">
                  <c:v>224.89387888149062</c:v>
                </c:pt>
                <c:pt idx="22">
                  <c:v>224.87158092364584</c:v>
                </c:pt>
                <c:pt idx="23">
                  <c:v>226.79522215521868</c:v>
                </c:pt>
                <c:pt idx="24">
                  <c:v>225.8855764373362</c:v>
                </c:pt>
                <c:pt idx="25">
                  <c:v>223.90461824935284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BC-4A8B-9B78-07A25C46E9A6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6'!$E$15:$AD$15</c:f>
              <c:numCache>
                <c:formatCode>General</c:formatCode>
                <c:ptCount val="26"/>
                <c:pt idx="0">
                  <c:v>223.19</c:v>
                </c:pt>
                <c:pt idx="1">
                  <c:v>224.89354813096344</c:v>
                </c:pt>
                <c:pt idx="2">
                  <c:v>226.57705472146284</c:v>
                </c:pt>
                <c:pt idx="3">
                  <c:v>227.87893543084357</c:v>
                </c:pt>
                <c:pt idx="4">
                  <c:v>231.72728403617194</c:v>
                </c:pt>
                <c:pt idx="5">
                  <c:v>231.38950626574723</c:v>
                </c:pt>
                <c:pt idx="6">
                  <c:v>230.45859931248771</c:v>
                </c:pt>
                <c:pt idx="7">
                  <c:v>235.61651217220361</c:v>
                </c:pt>
                <c:pt idx="8">
                  <c:v>234.09125036909793</c:v>
                </c:pt>
                <c:pt idx="9">
                  <c:v>236.50857574070588</c:v>
                </c:pt>
                <c:pt idx="10">
                  <c:v>230.4794322016015</c:v>
                </c:pt>
                <c:pt idx="11">
                  <c:v>228.23488275537292</c:v>
                </c:pt>
                <c:pt idx="12">
                  <c:v>225.98019221987229</c:v>
                </c:pt>
                <c:pt idx="13">
                  <c:v>221.22924541331884</c:v>
                </c:pt>
                <c:pt idx="14">
                  <c:v>230.81587985593762</c:v>
                </c:pt>
                <c:pt idx="15">
                  <c:v>229.44381254618452</c:v>
                </c:pt>
                <c:pt idx="16">
                  <c:v>223.13316558171923</c:v>
                </c:pt>
                <c:pt idx="17">
                  <c:v>226.22785639324348</c:v>
                </c:pt>
                <c:pt idx="18">
                  <c:v>226.31591361137907</c:v>
                </c:pt>
                <c:pt idx="19">
                  <c:v>223.8352359252286</c:v>
                </c:pt>
                <c:pt idx="20">
                  <c:v>230.41343198513317</c:v>
                </c:pt>
                <c:pt idx="21">
                  <c:v>228.94076881936496</c:v>
                </c:pt>
                <c:pt idx="22">
                  <c:v>228.24296364943493</c:v>
                </c:pt>
                <c:pt idx="23">
                  <c:v>230.53810674713219</c:v>
                </c:pt>
                <c:pt idx="24">
                  <c:v>232.61068449714961</c:v>
                </c:pt>
                <c:pt idx="25">
                  <c:v>232.66358144588193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BC-4A8B-9B78-07A25C46E9A6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6'!$E$16:$AD$16</c:f>
              <c:numCache>
                <c:formatCode>General</c:formatCode>
                <c:ptCount val="26"/>
                <c:pt idx="0">
                  <c:v>223.19</c:v>
                </c:pt>
                <c:pt idx="1">
                  <c:v>217.2112677474862</c:v>
                </c:pt>
                <c:pt idx="2">
                  <c:v>217.14328210866742</c:v>
                </c:pt>
                <c:pt idx="3">
                  <c:v>212.49620386466944</c:v>
                </c:pt>
                <c:pt idx="4">
                  <c:v>213.61255063255089</c:v>
                </c:pt>
                <c:pt idx="5">
                  <c:v>210.24093652636495</c:v>
                </c:pt>
                <c:pt idx="6">
                  <c:v>203.75549869500253</c:v>
                </c:pt>
                <c:pt idx="7">
                  <c:v>204.53041695440609</c:v>
                </c:pt>
                <c:pt idx="8">
                  <c:v>205.73235114837465</c:v>
                </c:pt>
                <c:pt idx="9">
                  <c:v>206.80521458123786</c:v>
                </c:pt>
                <c:pt idx="10">
                  <c:v>210.24350209594434</c:v>
                </c:pt>
                <c:pt idx="11">
                  <c:v>211.34348070893716</c:v>
                </c:pt>
                <c:pt idx="12">
                  <c:v>214.57087608895804</c:v>
                </c:pt>
                <c:pt idx="13">
                  <c:v>217.99718503355649</c:v>
                </c:pt>
                <c:pt idx="14">
                  <c:v>219.62017461193557</c:v>
                </c:pt>
                <c:pt idx="15">
                  <c:v>217.79738149149932</c:v>
                </c:pt>
                <c:pt idx="16">
                  <c:v>219.90014140536664</c:v>
                </c:pt>
                <c:pt idx="17">
                  <c:v>220.82666207448955</c:v>
                </c:pt>
                <c:pt idx="18">
                  <c:v>221.43820349227553</c:v>
                </c:pt>
                <c:pt idx="19">
                  <c:v>224.88005312614965</c:v>
                </c:pt>
                <c:pt idx="20">
                  <c:v>225.02010759413733</c:v>
                </c:pt>
                <c:pt idx="21">
                  <c:v>225.39431796012121</c:v>
                </c:pt>
                <c:pt idx="22">
                  <c:v>227.60726907546592</c:v>
                </c:pt>
                <c:pt idx="23">
                  <c:v>226.70739714324463</c:v>
                </c:pt>
                <c:pt idx="24">
                  <c:v>227.50912129396275</c:v>
                </c:pt>
                <c:pt idx="25">
                  <c:v>223.75628760724726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BC-4A8B-9B78-07A25C46E9A6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6'!$E$17:$AD$17</c:f>
              <c:numCache>
                <c:formatCode>General</c:formatCode>
                <c:ptCount val="26"/>
                <c:pt idx="0">
                  <c:v>223.19</c:v>
                </c:pt>
                <c:pt idx="1">
                  <c:v>225.33138789190596</c:v>
                </c:pt>
                <c:pt idx="2">
                  <c:v>228.45125627950861</c:v>
                </c:pt>
                <c:pt idx="3">
                  <c:v>234.19667152459888</c:v>
                </c:pt>
                <c:pt idx="4">
                  <c:v>231.06908834131619</c:v>
                </c:pt>
                <c:pt idx="5">
                  <c:v>232.3308852823713</c:v>
                </c:pt>
                <c:pt idx="6">
                  <c:v>231.7760295261705</c:v>
                </c:pt>
                <c:pt idx="7">
                  <c:v>228.03457617028459</c:v>
                </c:pt>
                <c:pt idx="8">
                  <c:v>226.71536910199183</c:v>
                </c:pt>
                <c:pt idx="9">
                  <c:v>232.38259363338037</c:v>
                </c:pt>
                <c:pt idx="10">
                  <c:v>235.7964926816573</c:v>
                </c:pt>
                <c:pt idx="11">
                  <c:v>233.23841588566006</c:v>
                </c:pt>
                <c:pt idx="12">
                  <c:v>231.82838748068622</c:v>
                </c:pt>
                <c:pt idx="13">
                  <c:v>234.73308524035099</c:v>
                </c:pt>
                <c:pt idx="14">
                  <c:v>237.46160912206554</c:v>
                </c:pt>
                <c:pt idx="15">
                  <c:v>233.328410965675</c:v>
                </c:pt>
                <c:pt idx="16">
                  <c:v>227.04142092935282</c:v>
                </c:pt>
                <c:pt idx="17">
                  <c:v>222.74634190123459</c:v>
                </c:pt>
                <c:pt idx="18">
                  <c:v>220.51920450285638</c:v>
                </c:pt>
                <c:pt idx="19">
                  <c:v>222.49670935403333</c:v>
                </c:pt>
                <c:pt idx="20">
                  <c:v>225.12276402953975</c:v>
                </c:pt>
                <c:pt idx="21">
                  <c:v>226.65234342516854</c:v>
                </c:pt>
                <c:pt idx="22">
                  <c:v>228.33406008352435</c:v>
                </c:pt>
                <c:pt idx="23">
                  <c:v>228.32470602285971</c:v>
                </c:pt>
                <c:pt idx="24">
                  <c:v>232.00246127263421</c:v>
                </c:pt>
                <c:pt idx="25">
                  <c:v>237.08921457297453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BC-4A8B-9B78-07A25C46E9A6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6'!$E$18:$AD$18</c:f>
              <c:numCache>
                <c:formatCode>General</c:formatCode>
                <c:ptCount val="26"/>
                <c:pt idx="0">
                  <c:v>223.19</c:v>
                </c:pt>
                <c:pt idx="1">
                  <c:v>226.71787899033021</c:v>
                </c:pt>
                <c:pt idx="2">
                  <c:v>228.45640677528948</c:v>
                </c:pt>
                <c:pt idx="3">
                  <c:v>221.95231260337721</c:v>
                </c:pt>
                <c:pt idx="4">
                  <c:v>222.86753951357491</c:v>
                </c:pt>
                <c:pt idx="5">
                  <c:v>215.31905564061955</c:v>
                </c:pt>
                <c:pt idx="6">
                  <c:v>212.48629545239228</c:v>
                </c:pt>
                <c:pt idx="7">
                  <c:v>215.73964424803984</c:v>
                </c:pt>
                <c:pt idx="8">
                  <c:v>211.64485614559862</c:v>
                </c:pt>
                <c:pt idx="9">
                  <c:v>213.98275249179349</c:v>
                </c:pt>
                <c:pt idx="10">
                  <c:v>216.99980662990725</c:v>
                </c:pt>
                <c:pt idx="11">
                  <c:v>213.02458343129365</c:v>
                </c:pt>
                <c:pt idx="12">
                  <c:v>211.37535108086851</c:v>
                </c:pt>
                <c:pt idx="13">
                  <c:v>211.95063232717001</c:v>
                </c:pt>
                <c:pt idx="14">
                  <c:v>207.58385690590995</c:v>
                </c:pt>
                <c:pt idx="15">
                  <c:v>204.57645611156713</c:v>
                </c:pt>
                <c:pt idx="16">
                  <c:v>203.82168033384281</c:v>
                </c:pt>
                <c:pt idx="17">
                  <c:v>206.34330325052139</c:v>
                </c:pt>
                <c:pt idx="18">
                  <c:v>210.24163765013532</c:v>
                </c:pt>
                <c:pt idx="19">
                  <c:v>206.6873792622122</c:v>
                </c:pt>
                <c:pt idx="20">
                  <c:v>212.94282026325149</c:v>
                </c:pt>
                <c:pt idx="21">
                  <c:v>217.57281258588444</c:v>
                </c:pt>
                <c:pt idx="22">
                  <c:v>222.2453883434132</c:v>
                </c:pt>
                <c:pt idx="23">
                  <c:v>218.986508028034</c:v>
                </c:pt>
                <c:pt idx="24">
                  <c:v>220.36630103228441</c:v>
                </c:pt>
                <c:pt idx="25">
                  <c:v>218.88986105290718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BC-4A8B-9B78-07A25C46E9A6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6'!$E$19:$AD$19</c:f>
              <c:numCache>
                <c:formatCode>General</c:formatCode>
                <c:ptCount val="26"/>
                <c:pt idx="0">
                  <c:v>223.19</c:v>
                </c:pt>
                <c:pt idx="1">
                  <c:v>226.0692826550947</c:v>
                </c:pt>
                <c:pt idx="2">
                  <c:v>228.6862708970952</c:v>
                </c:pt>
                <c:pt idx="3">
                  <c:v>225.83247189541748</c:v>
                </c:pt>
                <c:pt idx="4">
                  <c:v>227.37124082829874</c:v>
                </c:pt>
                <c:pt idx="5">
                  <c:v>231.21512245506474</c:v>
                </c:pt>
                <c:pt idx="6">
                  <c:v>233.17487059105812</c:v>
                </c:pt>
                <c:pt idx="7">
                  <c:v>229.3091680653786</c:v>
                </c:pt>
                <c:pt idx="8">
                  <c:v>229.10881268254866</c:v>
                </c:pt>
                <c:pt idx="9">
                  <c:v>228.97973538673554</c:v>
                </c:pt>
                <c:pt idx="10">
                  <c:v>238.82815282867952</c:v>
                </c:pt>
                <c:pt idx="11">
                  <c:v>238.45913099390029</c:v>
                </c:pt>
                <c:pt idx="12">
                  <c:v>239.48624562251416</c:v>
                </c:pt>
                <c:pt idx="13">
                  <c:v>244.74287911010288</c:v>
                </c:pt>
                <c:pt idx="14">
                  <c:v>244.39768581750329</c:v>
                </c:pt>
                <c:pt idx="15">
                  <c:v>248.60927297839353</c:v>
                </c:pt>
                <c:pt idx="16">
                  <c:v>241.39457585847956</c:v>
                </c:pt>
                <c:pt idx="17">
                  <c:v>246.007909787964</c:v>
                </c:pt>
                <c:pt idx="18">
                  <c:v>248.62343784282058</c:v>
                </c:pt>
                <c:pt idx="19">
                  <c:v>247.97871174183766</c:v>
                </c:pt>
                <c:pt idx="20">
                  <c:v>244.33146552768693</c:v>
                </c:pt>
                <c:pt idx="21">
                  <c:v>243.84608378633595</c:v>
                </c:pt>
                <c:pt idx="22">
                  <c:v>244.37590274440808</c:v>
                </c:pt>
                <c:pt idx="23">
                  <c:v>242.48677811365286</c:v>
                </c:pt>
                <c:pt idx="24">
                  <c:v>242.13375144640625</c:v>
                </c:pt>
                <c:pt idx="25">
                  <c:v>246.89778030127738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BC-4A8B-9B78-07A25C46E9A6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6'!$E$20:$AD$20</c:f>
              <c:numCache>
                <c:formatCode>General</c:formatCode>
                <c:ptCount val="26"/>
                <c:pt idx="0">
                  <c:v>223.19</c:v>
                </c:pt>
                <c:pt idx="1">
                  <c:v>224.14767575188625</c:v>
                </c:pt>
                <c:pt idx="2">
                  <c:v>229.06664080678703</c:v>
                </c:pt>
                <c:pt idx="3">
                  <c:v>229.43705169494862</c:v>
                </c:pt>
                <c:pt idx="4">
                  <c:v>231.88956020156587</c:v>
                </c:pt>
                <c:pt idx="5">
                  <c:v>234.35464847960293</c:v>
                </c:pt>
                <c:pt idx="6">
                  <c:v>233.97309310614361</c:v>
                </c:pt>
                <c:pt idx="7">
                  <c:v>231.20285159862138</c:v>
                </c:pt>
                <c:pt idx="8">
                  <c:v>226.04272169868628</c:v>
                </c:pt>
                <c:pt idx="9">
                  <c:v>228.5653664323402</c:v>
                </c:pt>
                <c:pt idx="10">
                  <c:v>228.0813614940954</c:v>
                </c:pt>
                <c:pt idx="11">
                  <c:v>232.07785977483204</c:v>
                </c:pt>
                <c:pt idx="12">
                  <c:v>236.60582647066883</c:v>
                </c:pt>
                <c:pt idx="13">
                  <c:v>234.06666204318978</c:v>
                </c:pt>
                <c:pt idx="14">
                  <c:v>238.18030979169183</c:v>
                </c:pt>
                <c:pt idx="15">
                  <c:v>235.45576294883693</c:v>
                </c:pt>
                <c:pt idx="16">
                  <c:v>225.05213698572476</c:v>
                </c:pt>
                <c:pt idx="17">
                  <c:v>225.3797774066536</c:v>
                </c:pt>
                <c:pt idx="18">
                  <c:v>226.05646652344501</c:v>
                </c:pt>
                <c:pt idx="19">
                  <c:v>230.37553507587444</c:v>
                </c:pt>
                <c:pt idx="20">
                  <c:v>230.47573586883161</c:v>
                </c:pt>
                <c:pt idx="21">
                  <c:v>229.04120358308003</c:v>
                </c:pt>
                <c:pt idx="22">
                  <c:v>226.09718830071947</c:v>
                </c:pt>
                <c:pt idx="23">
                  <c:v>221.69604726863702</c:v>
                </c:pt>
                <c:pt idx="24">
                  <c:v>217.47889382385583</c:v>
                </c:pt>
                <c:pt idx="25">
                  <c:v>221.06740723148783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BC-4A8B-9B78-07A25C46E9A6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6'!$E$21:$AD$21</c:f>
              <c:numCache>
                <c:formatCode>General</c:formatCode>
                <c:ptCount val="26"/>
                <c:pt idx="0">
                  <c:v>223.19</c:v>
                </c:pt>
                <c:pt idx="1">
                  <c:v>224.58346853773008</c:v>
                </c:pt>
                <c:pt idx="2">
                  <c:v>229.79345362252465</c:v>
                </c:pt>
                <c:pt idx="3">
                  <c:v>222.91141075827954</c:v>
                </c:pt>
                <c:pt idx="4">
                  <c:v>221.05995466006232</c:v>
                </c:pt>
                <c:pt idx="5">
                  <c:v>217.48594339670359</c:v>
                </c:pt>
                <c:pt idx="6">
                  <c:v>215.87785811822712</c:v>
                </c:pt>
                <c:pt idx="7">
                  <c:v>219.39011863893722</c:v>
                </c:pt>
                <c:pt idx="8">
                  <c:v>216.66654658369589</c:v>
                </c:pt>
                <c:pt idx="9">
                  <c:v>218.39360555148804</c:v>
                </c:pt>
                <c:pt idx="10">
                  <c:v>212.84237806636619</c:v>
                </c:pt>
                <c:pt idx="11">
                  <c:v>215.77042180694039</c:v>
                </c:pt>
                <c:pt idx="12">
                  <c:v>216.35863187211083</c:v>
                </c:pt>
                <c:pt idx="13">
                  <c:v>218.14847822571903</c:v>
                </c:pt>
                <c:pt idx="14">
                  <c:v>219.87987332495447</c:v>
                </c:pt>
                <c:pt idx="15">
                  <c:v>222.81916274472786</c:v>
                </c:pt>
                <c:pt idx="16">
                  <c:v>220.88923838218582</c:v>
                </c:pt>
                <c:pt idx="17">
                  <c:v>223.36759871151892</c:v>
                </c:pt>
                <c:pt idx="18">
                  <c:v>227.92264835596859</c:v>
                </c:pt>
                <c:pt idx="19">
                  <c:v>226.64220211434321</c:v>
                </c:pt>
                <c:pt idx="20">
                  <c:v>223.87298961495819</c:v>
                </c:pt>
                <c:pt idx="21">
                  <c:v>218.44227935479526</c:v>
                </c:pt>
                <c:pt idx="22">
                  <c:v>213.91149500653214</c:v>
                </c:pt>
                <c:pt idx="23">
                  <c:v>214.55729709988358</c:v>
                </c:pt>
                <c:pt idx="24">
                  <c:v>215.16707560212919</c:v>
                </c:pt>
                <c:pt idx="25">
                  <c:v>220.67502863601359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BC-4A8B-9B78-07A25C46E9A6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6'!$E$22:$AD$22</c:f>
              <c:numCache>
                <c:formatCode>General</c:formatCode>
                <c:ptCount val="26"/>
                <c:pt idx="0">
                  <c:v>223.19</c:v>
                </c:pt>
                <c:pt idx="1">
                  <c:v>225.03698597732728</c:v>
                </c:pt>
                <c:pt idx="2">
                  <c:v>224.9935302675643</c:v>
                </c:pt>
                <c:pt idx="3">
                  <c:v>229.78104064079307</c:v>
                </c:pt>
                <c:pt idx="4">
                  <c:v>231.81186911254278</c:v>
                </c:pt>
                <c:pt idx="5">
                  <c:v>229.41138935713991</c:v>
                </c:pt>
                <c:pt idx="6">
                  <c:v>233.91765076746537</c:v>
                </c:pt>
                <c:pt idx="7">
                  <c:v>235.59547744823854</c:v>
                </c:pt>
                <c:pt idx="8">
                  <c:v>236.69998396083272</c:v>
                </c:pt>
                <c:pt idx="9">
                  <c:v>238.86554944235579</c:v>
                </c:pt>
                <c:pt idx="10">
                  <c:v>240.92469152668113</c:v>
                </c:pt>
                <c:pt idx="11">
                  <c:v>237.16563084836102</c:v>
                </c:pt>
                <c:pt idx="12">
                  <c:v>238.3650548815184</c:v>
                </c:pt>
                <c:pt idx="13">
                  <c:v>239.24042969777742</c:v>
                </c:pt>
                <c:pt idx="14">
                  <c:v>239.01774758840031</c:v>
                </c:pt>
                <c:pt idx="15">
                  <c:v>240.21314356843305</c:v>
                </c:pt>
                <c:pt idx="16">
                  <c:v>239.70507456400134</c:v>
                </c:pt>
                <c:pt idx="17">
                  <c:v>240.03035136010379</c:v>
                </c:pt>
                <c:pt idx="18">
                  <c:v>233.19549156168955</c:v>
                </c:pt>
                <c:pt idx="19">
                  <c:v>233.25803996730934</c:v>
                </c:pt>
                <c:pt idx="20">
                  <c:v>231.12910213024267</c:v>
                </c:pt>
                <c:pt idx="21">
                  <c:v>231.08730673692048</c:v>
                </c:pt>
                <c:pt idx="22">
                  <c:v>229.05621061916952</c:v>
                </c:pt>
                <c:pt idx="23">
                  <c:v>229.12427089812888</c:v>
                </c:pt>
                <c:pt idx="24">
                  <c:v>233.13348861687291</c:v>
                </c:pt>
                <c:pt idx="25">
                  <c:v>234.11749349918568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BC-4A8B-9B78-07A25C46E9A6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6'!$E$23:$AD$23</c:f>
              <c:numCache>
                <c:formatCode>General</c:formatCode>
                <c:ptCount val="26"/>
                <c:pt idx="0">
                  <c:v>223.19</c:v>
                </c:pt>
                <c:pt idx="1">
                  <c:v>218.07891799648004</c:v>
                </c:pt>
                <c:pt idx="2">
                  <c:v>216.38238226707682</c:v>
                </c:pt>
                <c:pt idx="3">
                  <c:v>213.39858680831028</c:v>
                </c:pt>
                <c:pt idx="4">
                  <c:v>216.92819337666117</c:v>
                </c:pt>
                <c:pt idx="5">
                  <c:v>212.76315849857957</c:v>
                </c:pt>
                <c:pt idx="6">
                  <c:v>212.47502277041633</c:v>
                </c:pt>
                <c:pt idx="7">
                  <c:v>214.52241235182109</c:v>
                </c:pt>
                <c:pt idx="8">
                  <c:v>211.26735586883379</c:v>
                </c:pt>
                <c:pt idx="9">
                  <c:v>211.60590943806596</c:v>
                </c:pt>
                <c:pt idx="10">
                  <c:v>208.81530193885172</c:v>
                </c:pt>
                <c:pt idx="11">
                  <c:v>209.71947833087853</c:v>
                </c:pt>
                <c:pt idx="12">
                  <c:v>215.40000769221476</c:v>
                </c:pt>
                <c:pt idx="13">
                  <c:v>215.17243856268905</c:v>
                </c:pt>
                <c:pt idx="14">
                  <c:v>217.4929753510238</c:v>
                </c:pt>
                <c:pt idx="15">
                  <c:v>217.16862851106492</c:v>
                </c:pt>
                <c:pt idx="16">
                  <c:v>215.85447918994856</c:v>
                </c:pt>
                <c:pt idx="17">
                  <c:v>211.26870198158275</c:v>
                </c:pt>
                <c:pt idx="18">
                  <c:v>210.6611473712218</c:v>
                </c:pt>
                <c:pt idx="19">
                  <c:v>217.24395501664284</c:v>
                </c:pt>
                <c:pt idx="20">
                  <c:v>216.98150260292286</c:v>
                </c:pt>
                <c:pt idx="21">
                  <c:v>222.22793195101022</c:v>
                </c:pt>
                <c:pt idx="22">
                  <c:v>226.64064650786011</c:v>
                </c:pt>
                <c:pt idx="23">
                  <c:v>225.78792112604302</c:v>
                </c:pt>
                <c:pt idx="24">
                  <c:v>227.97689361957299</c:v>
                </c:pt>
                <c:pt idx="25">
                  <c:v>226.55997895230078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BC-4A8B-9B78-07A25C46E9A6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6'!$E$24:$AD$24</c:f>
              <c:numCache>
                <c:formatCode>General</c:formatCode>
                <c:ptCount val="26"/>
                <c:pt idx="0">
                  <c:v>223.19</c:v>
                </c:pt>
                <c:pt idx="1">
                  <c:v>223.74641250834674</c:v>
                </c:pt>
                <c:pt idx="2">
                  <c:v>220.33248750640797</c:v>
                </c:pt>
                <c:pt idx="3">
                  <c:v>221.20955040959396</c:v>
                </c:pt>
                <c:pt idx="4">
                  <c:v>217.2624884350372</c:v>
                </c:pt>
                <c:pt idx="5">
                  <c:v>221.16430948402123</c:v>
                </c:pt>
                <c:pt idx="6">
                  <c:v>222.22402962010148</c:v>
                </c:pt>
                <c:pt idx="7">
                  <c:v>220.12018058286077</c:v>
                </c:pt>
                <c:pt idx="8">
                  <c:v>219.73858130981719</c:v>
                </c:pt>
                <c:pt idx="9">
                  <c:v>218.74861667526804</c:v>
                </c:pt>
                <c:pt idx="10">
                  <c:v>217.1914203468904</c:v>
                </c:pt>
                <c:pt idx="11">
                  <c:v>215.24877748704489</c:v>
                </c:pt>
                <c:pt idx="12">
                  <c:v>215.5587172145097</c:v>
                </c:pt>
                <c:pt idx="13">
                  <c:v>213.82778171349219</c:v>
                </c:pt>
                <c:pt idx="14">
                  <c:v>216.59014449494939</c:v>
                </c:pt>
                <c:pt idx="15">
                  <c:v>211.43292171334889</c:v>
                </c:pt>
                <c:pt idx="16">
                  <c:v>214.47701335346122</c:v>
                </c:pt>
                <c:pt idx="17">
                  <c:v>213.71342907821483</c:v>
                </c:pt>
                <c:pt idx="18">
                  <c:v>215.1739560953969</c:v>
                </c:pt>
                <c:pt idx="19">
                  <c:v>218.793417571015</c:v>
                </c:pt>
                <c:pt idx="20">
                  <c:v>219.54542923654179</c:v>
                </c:pt>
                <c:pt idx="21">
                  <c:v>220.76257757742357</c:v>
                </c:pt>
                <c:pt idx="22">
                  <c:v>219.18178432164024</c:v>
                </c:pt>
                <c:pt idx="23">
                  <c:v>216.44680884458171</c:v>
                </c:pt>
                <c:pt idx="24">
                  <c:v>217.38982951411009</c:v>
                </c:pt>
                <c:pt idx="25">
                  <c:v>214.85706517269188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BC-4A8B-9B78-07A25C46E9A6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6'!$E$25:$AD$25</c:f>
              <c:numCache>
                <c:formatCode>General</c:formatCode>
                <c:ptCount val="26"/>
                <c:pt idx="0">
                  <c:v>223.19</c:v>
                </c:pt>
                <c:pt idx="1">
                  <c:v>221.31775747407895</c:v>
                </c:pt>
                <c:pt idx="2">
                  <c:v>221.45645440773532</c:v>
                </c:pt>
                <c:pt idx="3">
                  <c:v>219.25716212820853</c:v>
                </c:pt>
                <c:pt idx="4">
                  <c:v>224.2319927564736</c:v>
                </c:pt>
                <c:pt idx="5">
                  <c:v>223.30164107731488</c:v>
                </c:pt>
                <c:pt idx="6">
                  <c:v>222.77542337537702</c:v>
                </c:pt>
                <c:pt idx="7">
                  <c:v>219.05648778250531</c:v>
                </c:pt>
                <c:pt idx="8">
                  <c:v>216.5631813540401</c:v>
                </c:pt>
                <c:pt idx="9">
                  <c:v>216.47000613956462</c:v>
                </c:pt>
                <c:pt idx="10">
                  <c:v>219.08700820650213</c:v>
                </c:pt>
                <c:pt idx="11">
                  <c:v>219.32053225162554</c:v>
                </c:pt>
                <c:pt idx="12">
                  <c:v>220.20400906025694</c:v>
                </c:pt>
                <c:pt idx="13">
                  <c:v>216.08039012727181</c:v>
                </c:pt>
                <c:pt idx="14">
                  <c:v>214.52589349930901</c:v>
                </c:pt>
                <c:pt idx="15">
                  <c:v>217.55948918354744</c:v>
                </c:pt>
                <c:pt idx="16">
                  <c:v>221.4001374624583</c:v>
                </c:pt>
                <c:pt idx="17">
                  <c:v>216.79697851650801</c:v>
                </c:pt>
                <c:pt idx="18">
                  <c:v>220.49297530280219</c:v>
                </c:pt>
                <c:pt idx="19">
                  <c:v>222.23919052265893</c:v>
                </c:pt>
                <c:pt idx="20">
                  <c:v>219.58003385417049</c:v>
                </c:pt>
                <c:pt idx="21">
                  <c:v>215.59912526212077</c:v>
                </c:pt>
                <c:pt idx="22">
                  <c:v>211.78511777841916</c:v>
                </c:pt>
                <c:pt idx="23">
                  <c:v>211.07616938354587</c:v>
                </c:pt>
                <c:pt idx="24">
                  <c:v>209.46432114584172</c:v>
                </c:pt>
                <c:pt idx="25">
                  <c:v>207.93035327262507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BC-4A8B-9B78-07A25C46E9A6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6'!$E$26:$AD$26</c:f>
              <c:numCache>
                <c:formatCode>General</c:formatCode>
                <c:ptCount val="26"/>
                <c:pt idx="0">
                  <c:v>223.19</c:v>
                </c:pt>
                <c:pt idx="1">
                  <c:v>229.89330977718134</c:v>
                </c:pt>
                <c:pt idx="2">
                  <c:v>230.81049685662447</c:v>
                </c:pt>
                <c:pt idx="3">
                  <c:v>230.82322895326996</c:v>
                </c:pt>
                <c:pt idx="4">
                  <c:v>230.90799877820049</c:v>
                </c:pt>
                <c:pt idx="5">
                  <c:v>232.90775207573373</c:v>
                </c:pt>
                <c:pt idx="6">
                  <c:v>237.15415416167619</c:v>
                </c:pt>
                <c:pt idx="7">
                  <c:v>236.67206552707219</c:v>
                </c:pt>
                <c:pt idx="8">
                  <c:v>239.04450073060946</c:v>
                </c:pt>
                <c:pt idx="9">
                  <c:v>239.88923428208412</c:v>
                </c:pt>
                <c:pt idx="10">
                  <c:v>237.65382441882284</c:v>
                </c:pt>
                <c:pt idx="11">
                  <c:v>239.36430566994522</c:v>
                </c:pt>
                <c:pt idx="12">
                  <c:v>245.22329936970615</c:v>
                </c:pt>
                <c:pt idx="13">
                  <c:v>248.18545268845449</c:v>
                </c:pt>
                <c:pt idx="14">
                  <c:v>250.73377827323819</c:v>
                </c:pt>
                <c:pt idx="15">
                  <c:v>251.57790626961776</c:v>
                </c:pt>
                <c:pt idx="16">
                  <c:v>245.55797537121862</c:v>
                </c:pt>
                <c:pt idx="17">
                  <c:v>251.31142980225795</c:v>
                </c:pt>
                <c:pt idx="18">
                  <c:v>253.49814694580098</c:v>
                </c:pt>
                <c:pt idx="19">
                  <c:v>250.08121170943159</c:v>
                </c:pt>
                <c:pt idx="20">
                  <c:v>252.76145451220722</c:v>
                </c:pt>
                <c:pt idx="21">
                  <c:v>249.73348113625653</c:v>
                </c:pt>
                <c:pt idx="22">
                  <c:v>252.38026392983789</c:v>
                </c:pt>
                <c:pt idx="23">
                  <c:v>252.97476400198693</c:v>
                </c:pt>
                <c:pt idx="24">
                  <c:v>255.27525953734539</c:v>
                </c:pt>
                <c:pt idx="25">
                  <c:v>264.27799211627871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9BC-4A8B-9B78-07A25C46E9A6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6'!$E$27:$AD$27</c:f>
              <c:numCache>
                <c:formatCode>General</c:formatCode>
                <c:ptCount val="26"/>
                <c:pt idx="0">
                  <c:v>223.19</c:v>
                </c:pt>
                <c:pt idx="1">
                  <c:v>223.74714364133112</c:v>
                </c:pt>
                <c:pt idx="2">
                  <c:v>218.62226933895633</c:v>
                </c:pt>
                <c:pt idx="3">
                  <c:v>218.35165353140383</c:v>
                </c:pt>
                <c:pt idx="4">
                  <c:v>218.37007461475912</c:v>
                </c:pt>
                <c:pt idx="5">
                  <c:v>222.34662859010857</c:v>
                </c:pt>
                <c:pt idx="6">
                  <c:v>221.87503137082459</c:v>
                </c:pt>
                <c:pt idx="7">
                  <c:v>212.65189537119537</c:v>
                </c:pt>
                <c:pt idx="8">
                  <c:v>216.09136918907046</c:v>
                </c:pt>
                <c:pt idx="9">
                  <c:v>214.98810641692154</c:v>
                </c:pt>
                <c:pt idx="10">
                  <c:v>213.26052005366475</c:v>
                </c:pt>
                <c:pt idx="11">
                  <c:v>209.86627777812055</c:v>
                </c:pt>
                <c:pt idx="12">
                  <c:v>208.11641345273429</c:v>
                </c:pt>
                <c:pt idx="13">
                  <c:v>206.77119075190814</c:v>
                </c:pt>
                <c:pt idx="14">
                  <c:v>208.72228475522635</c:v>
                </c:pt>
                <c:pt idx="15">
                  <c:v>210.97952000546806</c:v>
                </c:pt>
                <c:pt idx="16">
                  <c:v>211.85288045423613</c:v>
                </c:pt>
                <c:pt idx="17">
                  <c:v>214.72830501249342</c:v>
                </c:pt>
                <c:pt idx="18">
                  <c:v>214.1240644903653</c:v>
                </c:pt>
                <c:pt idx="19">
                  <c:v>213.61248921456092</c:v>
                </c:pt>
                <c:pt idx="20">
                  <c:v>215.84463404018234</c:v>
                </c:pt>
                <c:pt idx="21">
                  <c:v>212.99253482624573</c:v>
                </c:pt>
                <c:pt idx="22">
                  <c:v>209.90922980773342</c:v>
                </c:pt>
                <c:pt idx="23">
                  <c:v>207.41050416023384</c:v>
                </c:pt>
                <c:pt idx="24">
                  <c:v>207.64935063725102</c:v>
                </c:pt>
                <c:pt idx="25">
                  <c:v>205.4917137049498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9BC-4A8B-9B78-07A25C46E9A6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6'!$E$28:$AD$28</c:f>
              <c:numCache>
                <c:formatCode>General</c:formatCode>
                <c:ptCount val="26"/>
                <c:pt idx="0">
                  <c:v>223.19</c:v>
                </c:pt>
                <c:pt idx="1">
                  <c:v>224.21730701052249</c:v>
                </c:pt>
                <c:pt idx="2">
                  <c:v>226.88697304682427</c:v>
                </c:pt>
                <c:pt idx="3">
                  <c:v>228.29525303179253</c:v>
                </c:pt>
                <c:pt idx="4">
                  <c:v>224.2438123154042</c:v>
                </c:pt>
                <c:pt idx="5">
                  <c:v>225.95095440519134</c:v>
                </c:pt>
                <c:pt idx="6">
                  <c:v>222.59135898673796</c:v>
                </c:pt>
                <c:pt idx="7">
                  <c:v>225.70386215942426</c:v>
                </c:pt>
                <c:pt idx="8">
                  <c:v>227.08600904896974</c:v>
                </c:pt>
                <c:pt idx="9">
                  <c:v>226.53370581698692</c:v>
                </c:pt>
                <c:pt idx="10">
                  <c:v>231.13782476825091</c:v>
                </c:pt>
                <c:pt idx="11">
                  <c:v>229.14134792539508</c:v>
                </c:pt>
                <c:pt idx="12">
                  <c:v>229.59378262322494</c:v>
                </c:pt>
                <c:pt idx="13">
                  <c:v>226.13435188737012</c:v>
                </c:pt>
                <c:pt idx="14">
                  <c:v>228.30578911898522</c:v>
                </c:pt>
                <c:pt idx="15">
                  <c:v>224.52169868232144</c:v>
                </c:pt>
                <c:pt idx="16">
                  <c:v>228.26330071227505</c:v>
                </c:pt>
                <c:pt idx="17">
                  <c:v>230.25756447133844</c:v>
                </c:pt>
                <c:pt idx="18">
                  <c:v>234.89928001646339</c:v>
                </c:pt>
                <c:pt idx="19">
                  <c:v>239.40119591378755</c:v>
                </c:pt>
                <c:pt idx="20">
                  <c:v>243.38813697607793</c:v>
                </c:pt>
                <c:pt idx="21">
                  <c:v>246.32545312404679</c:v>
                </c:pt>
                <c:pt idx="22">
                  <c:v>249.62553412919442</c:v>
                </c:pt>
                <c:pt idx="23">
                  <c:v>254.12273991290456</c:v>
                </c:pt>
                <c:pt idx="24">
                  <c:v>252.0131867922093</c:v>
                </c:pt>
                <c:pt idx="25">
                  <c:v>241.78679766697906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9BC-4A8B-9B78-07A25C46E9A6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6'!$E$29:$AD$29</c:f>
              <c:numCache>
                <c:formatCode>General</c:formatCode>
                <c:ptCount val="26"/>
                <c:pt idx="0">
                  <c:v>223.19</c:v>
                </c:pt>
                <c:pt idx="1">
                  <c:v>222.54745221625581</c:v>
                </c:pt>
                <c:pt idx="2">
                  <c:v>225.01749889305927</c:v>
                </c:pt>
                <c:pt idx="3">
                  <c:v>224.98409268855414</c:v>
                </c:pt>
                <c:pt idx="4">
                  <c:v>223.5966253541161</c:v>
                </c:pt>
                <c:pt idx="5">
                  <c:v>214.24003904602614</c:v>
                </c:pt>
                <c:pt idx="6">
                  <c:v>214.91833670103534</c:v>
                </c:pt>
                <c:pt idx="7">
                  <c:v>216.48856080159578</c:v>
                </c:pt>
                <c:pt idx="8">
                  <c:v>215.43931322081448</c:v>
                </c:pt>
                <c:pt idx="9">
                  <c:v>217.51845360234097</c:v>
                </c:pt>
                <c:pt idx="10">
                  <c:v>212.0083525183299</c:v>
                </c:pt>
                <c:pt idx="11">
                  <c:v>210.05162898819177</c:v>
                </c:pt>
                <c:pt idx="12">
                  <c:v>210.94737829971831</c:v>
                </c:pt>
                <c:pt idx="13">
                  <c:v>210.43285470456951</c:v>
                </c:pt>
                <c:pt idx="14">
                  <c:v>210.07390971729833</c:v>
                </c:pt>
                <c:pt idx="15">
                  <c:v>205.63079035795937</c:v>
                </c:pt>
                <c:pt idx="16">
                  <c:v>205.80635152383303</c:v>
                </c:pt>
                <c:pt idx="17">
                  <c:v>209.83269963402211</c:v>
                </c:pt>
                <c:pt idx="18">
                  <c:v>204.63347724046386</c:v>
                </c:pt>
                <c:pt idx="19">
                  <c:v>211.90708544119596</c:v>
                </c:pt>
                <c:pt idx="20">
                  <c:v>209.85495389909406</c:v>
                </c:pt>
                <c:pt idx="21">
                  <c:v>210.68675823609536</c:v>
                </c:pt>
                <c:pt idx="22">
                  <c:v>213.37181626760474</c:v>
                </c:pt>
                <c:pt idx="23">
                  <c:v>214.73763877193926</c:v>
                </c:pt>
                <c:pt idx="24">
                  <c:v>216.94001975671722</c:v>
                </c:pt>
                <c:pt idx="25">
                  <c:v>213.27203973725747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9BC-4A8B-9B78-07A25C46E9A6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6'!$E$30:$AD$30</c:f>
              <c:numCache>
                <c:formatCode>General</c:formatCode>
                <c:ptCount val="26"/>
                <c:pt idx="0">
                  <c:v>223.19</c:v>
                </c:pt>
                <c:pt idx="1">
                  <c:v>224.02171999744695</c:v>
                </c:pt>
                <c:pt idx="2">
                  <c:v>228.44590031196407</c:v>
                </c:pt>
                <c:pt idx="3">
                  <c:v>230.82676608802205</c:v>
                </c:pt>
                <c:pt idx="4">
                  <c:v>234.49610436198824</c:v>
                </c:pt>
                <c:pt idx="5">
                  <c:v>239.60777966895668</c:v>
                </c:pt>
                <c:pt idx="6">
                  <c:v>246.442004332799</c:v>
                </c:pt>
                <c:pt idx="7">
                  <c:v>236.82076653564346</c:v>
                </c:pt>
                <c:pt idx="8">
                  <c:v>238.42242730906187</c:v>
                </c:pt>
                <c:pt idx="9">
                  <c:v>239.67080062324234</c:v>
                </c:pt>
                <c:pt idx="10">
                  <c:v>236.35542545737547</c:v>
                </c:pt>
                <c:pt idx="11">
                  <c:v>233.33943717235223</c:v>
                </c:pt>
                <c:pt idx="12">
                  <c:v>229.7806247044517</c:v>
                </c:pt>
                <c:pt idx="13">
                  <c:v>225.51275814164885</c:v>
                </c:pt>
                <c:pt idx="14">
                  <c:v>220.51763312977531</c:v>
                </c:pt>
                <c:pt idx="15">
                  <c:v>225.58375331370769</c:v>
                </c:pt>
                <c:pt idx="16">
                  <c:v>227.37200840827089</c:v>
                </c:pt>
                <c:pt idx="17">
                  <c:v>234.02050314148647</c:v>
                </c:pt>
                <c:pt idx="18">
                  <c:v>236.04333745236255</c:v>
                </c:pt>
                <c:pt idx="19">
                  <c:v>234.97402827385878</c:v>
                </c:pt>
                <c:pt idx="20">
                  <c:v>235.1390276733562</c:v>
                </c:pt>
                <c:pt idx="21">
                  <c:v>234.68584112980091</c:v>
                </c:pt>
                <c:pt idx="22">
                  <c:v>241.02868447494944</c:v>
                </c:pt>
                <c:pt idx="23">
                  <c:v>237.44438356904521</c:v>
                </c:pt>
                <c:pt idx="24">
                  <c:v>231.05404862906971</c:v>
                </c:pt>
                <c:pt idx="25">
                  <c:v>232.33399255901423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9BC-4A8B-9B78-07A25C46E9A6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6'!$E$31:$AD$31</c:f>
              <c:numCache>
                <c:formatCode>General</c:formatCode>
                <c:ptCount val="26"/>
                <c:pt idx="0">
                  <c:v>223.19</c:v>
                </c:pt>
                <c:pt idx="1">
                  <c:v>219.40380788069561</c:v>
                </c:pt>
                <c:pt idx="2">
                  <c:v>219.84628460865605</c:v>
                </c:pt>
                <c:pt idx="3">
                  <c:v>220.91372131630217</c:v>
                </c:pt>
                <c:pt idx="4">
                  <c:v>221.93363822370543</c:v>
                </c:pt>
                <c:pt idx="5">
                  <c:v>219.3390939792242</c:v>
                </c:pt>
                <c:pt idx="6">
                  <c:v>219.730831128853</c:v>
                </c:pt>
                <c:pt idx="7">
                  <c:v>220.84238604690105</c:v>
                </c:pt>
                <c:pt idx="8">
                  <c:v>222.66822982835265</c:v>
                </c:pt>
                <c:pt idx="9">
                  <c:v>229.1446538311863</c:v>
                </c:pt>
                <c:pt idx="10">
                  <c:v>228.2624898065169</c:v>
                </c:pt>
                <c:pt idx="11">
                  <c:v>224.83657845591921</c:v>
                </c:pt>
                <c:pt idx="12">
                  <c:v>228.23447027425144</c:v>
                </c:pt>
                <c:pt idx="13">
                  <c:v>225.06847547140407</c:v>
                </c:pt>
                <c:pt idx="14">
                  <c:v>225.09207167460437</c:v>
                </c:pt>
                <c:pt idx="15">
                  <c:v>231.87231072172946</c:v>
                </c:pt>
                <c:pt idx="16">
                  <c:v>229.5741884266078</c:v>
                </c:pt>
                <c:pt idx="17">
                  <c:v>231.94626100531642</c:v>
                </c:pt>
                <c:pt idx="18">
                  <c:v>232.89595916405213</c:v>
                </c:pt>
                <c:pt idx="19">
                  <c:v>237.21818854865782</c:v>
                </c:pt>
                <c:pt idx="20">
                  <c:v>238.24017178524016</c:v>
                </c:pt>
                <c:pt idx="21">
                  <c:v>235.32662033005991</c:v>
                </c:pt>
                <c:pt idx="22">
                  <c:v>240.8281418314931</c:v>
                </c:pt>
                <c:pt idx="23">
                  <c:v>242.71271918607133</c:v>
                </c:pt>
                <c:pt idx="24">
                  <c:v>234.63249039816088</c:v>
                </c:pt>
                <c:pt idx="25">
                  <c:v>231.70280741173443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9BC-4A8B-9B78-07A25C46E9A6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6'!$E$32:$AD$32</c:f>
              <c:numCache>
                <c:formatCode>General</c:formatCode>
                <c:ptCount val="26"/>
                <c:pt idx="0">
                  <c:v>223.19</c:v>
                </c:pt>
                <c:pt idx="1">
                  <c:v>230.4914159791345</c:v>
                </c:pt>
                <c:pt idx="2">
                  <c:v>238.91376797391294</c:v>
                </c:pt>
                <c:pt idx="3">
                  <c:v>243.80863903414584</c:v>
                </c:pt>
                <c:pt idx="4">
                  <c:v>244.38318825115886</c:v>
                </c:pt>
                <c:pt idx="5">
                  <c:v>242.52350925616511</c:v>
                </c:pt>
                <c:pt idx="6">
                  <c:v>243.54615427836174</c:v>
                </c:pt>
                <c:pt idx="7">
                  <c:v>241.37120552406731</c:v>
                </c:pt>
                <c:pt idx="8">
                  <c:v>242.09856372703501</c:v>
                </c:pt>
                <c:pt idx="9">
                  <c:v>242.78944249211597</c:v>
                </c:pt>
                <c:pt idx="10">
                  <c:v>243.32351533901593</c:v>
                </c:pt>
                <c:pt idx="11">
                  <c:v>242.69443771771296</c:v>
                </c:pt>
                <c:pt idx="12">
                  <c:v>244.22109057577845</c:v>
                </c:pt>
                <c:pt idx="13">
                  <c:v>243.81342404749378</c:v>
                </c:pt>
                <c:pt idx="14">
                  <c:v>240.73390672236866</c:v>
                </c:pt>
                <c:pt idx="15">
                  <c:v>238.36485247687355</c:v>
                </c:pt>
                <c:pt idx="16">
                  <c:v>244.31667066881309</c:v>
                </c:pt>
                <c:pt idx="17">
                  <c:v>238.08768644114082</c:v>
                </c:pt>
                <c:pt idx="18">
                  <c:v>238.1980737262225</c:v>
                </c:pt>
                <c:pt idx="19">
                  <c:v>248.82379334528571</c:v>
                </c:pt>
                <c:pt idx="20">
                  <c:v>246.52198518795402</c:v>
                </c:pt>
                <c:pt idx="21">
                  <c:v>250.35778318240884</c:v>
                </c:pt>
                <c:pt idx="22">
                  <c:v>254.73815119077943</c:v>
                </c:pt>
                <c:pt idx="23">
                  <c:v>255.57333123889734</c:v>
                </c:pt>
                <c:pt idx="24">
                  <c:v>253.77702279781019</c:v>
                </c:pt>
                <c:pt idx="25">
                  <c:v>254.15596615616076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9BC-4A8B-9B78-07A25C46E9A6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6'!$E$33:$AD$33</c:f>
              <c:numCache>
                <c:formatCode>General</c:formatCode>
                <c:ptCount val="26"/>
                <c:pt idx="0">
                  <c:v>223.19</c:v>
                </c:pt>
                <c:pt idx="1">
                  <c:v>223.67792138145572</c:v>
                </c:pt>
                <c:pt idx="2">
                  <c:v>223.52420716280611</c:v>
                </c:pt>
                <c:pt idx="3">
                  <c:v>226.19745417880245</c:v>
                </c:pt>
                <c:pt idx="4">
                  <c:v>221.07363959775034</c:v>
                </c:pt>
                <c:pt idx="5">
                  <c:v>224.55221758190271</c:v>
                </c:pt>
                <c:pt idx="6">
                  <c:v>226.35969906486207</c:v>
                </c:pt>
                <c:pt idx="7">
                  <c:v>221.04364789544076</c:v>
                </c:pt>
                <c:pt idx="8">
                  <c:v>220.74255290454465</c:v>
                </c:pt>
                <c:pt idx="9">
                  <c:v>216.23079309081834</c:v>
                </c:pt>
                <c:pt idx="10">
                  <c:v>217.80239814425457</c:v>
                </c:pt>
                <c:pt idx="11">
                  <c:v>216.0358642963142</c:v>
                </c:pt>
                <c:pt idx="12">
                  <c:v>213.64025754783472</c:v>
                </c:pt>
                <c:pt idx="13">
                  <c:v>214.43091026785891</c:v>
                </c:pt>
                <c:pt idx="14">
                  <c:v>217.21868494302925</c:v>
                </c:pt>
                <c:pt idx="15">
                  <c:v>212.13232187162168</c:v>
                </c:pt>
                <c:pt idx="16">
                  <c:v>216.55379420079018</c:v>
                </c:pt>
                <c:pt idx="17">
                  <c:v>220.07411069683386</c:v>
                </c:pt>
                <c:pt idx="18">
                  <c:v>218.56814190436171</c:v>
                </c:pt>
                <c:pt idx="19">
                  <c:v>219.10060348980562</c:v>
                </c:pt>
                <c:pt idx="20">
                  <c:v>221.25760704718107</c:v>
                </c:pt>
                <c:pt idx="21">
                  <c:v>224.12694364683242</c:v>
                </c:pt>
                <c:pt idx="22">
                  <c:v>222.09118195721913</c:v>
                </c:pt>
                <c:pt idx="23">
                  <c:v>224.44686759480265</c:v>
                </c:pt>
                <c:pt idx="24">
                  <c:v>219.99829419226808</c:v>
                </c:pt>
                <c:pt idx="25">
                  <c:v>219.60574243877176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9BC-4A8B-9B78-07A25C46E9A6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6'!$E$34:$AD$34</c:f>
              <c:numCache>
                <c:formatCode>General</c:formatCode>
                <c:ptCount val="26"/>
                <c:pt idx="0">
                  <c:v>223.19</c:v>
                </c:pt>
                <c:pt idx="1">
                  <c:v>224.60540051732735</c:v>
                </c:pt>
                <c:pt idx="2">
                  <c:v>224.34251093051566</c:v>
                </c:pt>
                <c:pt idx="3">
                  <c:v>223.24649410498097</c:v>
                </c:pt>
                <c:pt idx="4">
                  <c:v>228.02178332762651</c:v>
                </c:pt>
                <c:pt idx="5">
                  <c:v>231.98658144425875</c:v>
                </c:pt>
                <c:pt idx="6">
                  <c:v>228.91537374347365</c:v>
                </c:pt>
                <c:pt idx="7">
                  <c:v>225.10698144232734</c:v>
                </c:pt>
                <c:pt idx="8">
                  <c:v>233.20331441567538</c:v>
                </c:pt>
                <c:pt idx="9">
                  <c:v>240.08384017142978</c:v>
                </c:pt>
                <c:pt idx="10">
                  <c:v>239.02952078207127</c:v>
                </c:pt>
                <c:pt idx="11">
                  <c:v>236.37759374299446</c:v>
                </c:pt>
                <c:pt idx="12">
                  <c:v>240.34017777917668</c:v>
                </c:pt>
                <c:pt idx="13">
                  <c:v>243.09908154800831</c:v>
                </c:pt>
                <c:pt idx="14">
                  <c:v>240.81292958350753</c:v>
                </c:pt>
                <c:pt idx="15">
                  <c:v>243.8293286250142</c:v>
                </c:pt>
                <c:pt idx="16">
                  <c:v>245.71007055770096</c:v>
                </c:pt>
                <c:pt idx="17">
                  <c:v>247.68644942212552</c:v>
                </c:pt>
                <c:pt idx="18">
                  <c:v>247.74874492084896</c:v>
                </c:pt>
                <c:pt idx="19">
                  <c:v>241.73617452871162</c:v>
                </c:pt>
                <c:pt idx="20">
                  <c:v>240.53366200107735</c:v>
                </c:pt>
                <c:pt idx="21">
                  <c:v>243.02398253561881</c:v>
                </c:pt>
                <c:pt idx="22">
                  <c:v>239.01454889092599</c:v>
                </c:pt>
                <c:pt idx="23">
                  <c:v>234.47767010487451</c:v>
                </c:pt>
                <c:pt idx="24">
                  <c:v>239.71190346936277</c:v>
                </c:pt>
                <c:pt idx="25">
                  <c:v>240.00258125601641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9BC-4A8B-9B78-07A25C46E9A6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6'!$E$35:$AD$35</c:f>
              <c:numCache>
                <c:formatCode>General</c:formatCode>
                <c:ptCount val="26"/>
                <c:pt idx="0">
                  <c:v>223.19</c:v>
                </c:pt>
                <c:pt idx="1">
                  <c:v>224.46032940493046</c:v>
                </c:pt>
                <c:pt idx="2">
                  <c:v>231.66959880992451</c:v>
                </c:pt>
                <c:pt idx="3">
                  <c:v>232.84122942682828</c:v>
                </c:pt>
                <c:pt idx="4">
                  <c:v>230.267784696136</c:v>
                </c:pt>
                <c:pt idx="5">
                  <c:v>230.83106781103771</c:v>
                </c:pt>
                <c:pt idx="6">
                  <c:v>232.4269996142533</c:v>
                </c:pt>
                <c:pt idx="7">
                  <c:v>225.50627201289424</c:v>
                </c:pt>
                <c:pt idx="8">
                  <c:v>231.10490749243937</c:v>
                </c:pt>
                <c:pt idx="9">
                  <c:v>235.49390794265892</c:v>
                </c:pt>
                <c:pt idx="10">
                  <c:v>234.37511436795464</c:v>
                </c:pt>
                <c:pt idx="11">
                  <c:v>237.32492672570027</c:v>
                </c:pt>
                <c:pt idx="12">
                  <c:v>244.35205440494946</c:v>
                </c:pt>
                <c:pt idx="13">
                  <c:v>243.42750924484133</c:v>
                </c:pt>
                <c:pt idx="14">
                  <c:v>239.70877420807957</c:v>
                </c:pt>
                <c:pt idx="15">
                  <c:v>237.99112678240951</c:v>
                </c:pt>
                <c:pt idx="16">
                  <c:v>242.58490321323427</c:v>
                </c:pt>
                <c:pt idx="17">
                  <c:v>240.0183766146879</c:v>
                </c:pt>
                <c:pt idx="18">
                  <c:v>237.56425569155869</c:v>
                </c:pt>
                <c:pt idx="19">
                  <c:v>238.04238565656044</c:v>
                </c:pt>
                <c:pt idx="20">
                  <c:v>237.11722364790361</c:v>
                </c:pt>
                <c:pt idx="21">
                  <c:v>237.11816122332229</c:v>
                </c:pt>
                <c:pt idx="22">
                  <c:v>232.86147540975793</c:v>
                </c:pt>
                <c:pt idx="23">
                  <c:v>240.15632337120294</c:v>
                </c:pt>
                <c:pt idx="24">
                  <c:v>239.21860895730822</c:v>
                </c:pt>
                <c:pt idx="25">
                  <c:v>241.48901275043951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9BC-4A8B-9B78-07A25C46E9A6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6'!$E$36:$AD$36</c:f>
              <c:numCache>
                <c:formatCode>General</c:formatCode>
                <c:ptCount val="26"/>
                <c:pt idx="0">
                  <c:v>223.19</c:v>
                </c:pt>
                <c:pt idx="1">
                  <c:v>222.97568486992634</c:v>
                </c:pt>
                <c:pt idx="2">
                  <c:v>216.6388445405417</c:v>
                </c:pt>
                <c:pt idx="3">
                  <c:v>215.46113368918162</c:v>
                </c:pt>
                <c:pt idx="4">
                  <c:v>220.21387360502112</c:v>
                </c:pt>
                <c:pt idx="5">
                  <c:v>218.92599196009118</c:v>
                </c:pt>
                <c:pt idx="6">
                  <c:v>215.10561572965946</c:v>
                </c:pt>
                <c:pt idx="7">
                  <c:v>209.96317956245727</c:v>
                </c:pt>
                <c:pt idx="8">
                  <c:v>209.72238381304436</c:v>
                </c:pt>
                <c:pt idx="9">
                  <c:v>210.14643584005083</c:v>
                </c:pt>
                <c:pt idx="10">
                  <c:v>210.72677883805792</c:v>
                </c:pt>
                <c:pt idx="11">
                  <c:v>211.46757981801201</c:v>
                </c:pt>
                <c:pt idx="12">
                  <c:v>207.69945496906527</c:v>
                </c:pt>
                <c:pt idx="13">
                  <c:v>207.00412951483966</c:v>
                </c:pt>
                <c:pt idx="14">
                  <c:v>209.85949887722023</c:v>
                </c:pt>
                <c:pt idx="15">
                  <c:v>208.50276812911008</c:v>
                </c:pt>
                <c:pt idx="16">
                  <c:v>204.97144555722252</c:v>
                </c:pt>
                <c:pt idx="17">
                  <c:v>208.79949623455676</c:v>
                </c:pt>
                <c:pt idx="18">
                  <c:v>210.69204509229655</c:v>
                </c:pt>
                <c:pt idx="19">
                  <c:v>218.59795470950974</c:v>
                </c:pt>
                <c:pt idx="20">
                  <c:v>213.12329290519887</c:v>
                </c:pt>
                <c:pt idx="21">
                  <c:v>208.93605056696637</c:v>
                </c:pt>
                <c:pt idx="22">
                  <c:v>212.04640021191986</c:v>
                </c:pt>
                <c:pt idx="23">
                  <c:v>214.08855197695769</c:v>
                </c:pt>
                <c:pt idx="24">
                  <c:v>210.99168042915855</c:v>
                </c:pt>
                <c:pt idx="25">
                  <c:v>208.11578591550702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9BC-4A8B-9B78-07A25C46E9A6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6'!$E$37:$AD$37</c:f>
              <c:numCache>
                <c:formatCode>General</c:formatCode>
                <c:ptCount val="26"/>
                <c:pt idx="0">
                  <c:v>223.19</c:v>
                </c:pt>
                <c:pt idx="1">
                  <c:v>227.42025278487472</c:v>
                </c:pt>
                <c:pt idx="2">
                  <c:v>219.51530383224539</c:v>
                </c:pt>
                <c:pt idx="3">
                  <c:v>218.55002733154902</c:v>
                </c:pt>
                <c:pt idx="4">
                  <c:v>216.63020856688715</c:v>
                </c:pt>
                <c:pt idx="5">
                  <c:v>220.63974052619793</c:v>
                </c:pt>
                <c:pt idx="6">
                  <c:v>220.94766752240389</c:v>
                </c:pt>
                <c:pt idx="7">
                  <c:v>226.41029675946893</c:v>
                </c:pt>
                <c:pt idx="8">
                  <c:v>221.51752987817784</c:v>
                </c:pt>
                <c:pt idx="9">
                  <c:v>224.3994717626768</c:v>
                </c:pt>
                <c:pt idx="10">
                  <c:v>227.01766789775638</c:v>
                </c:pt>
                <c:pt idx="11">
                  <c:v>222.06747010644725</c:v>
                </c:pt>
                <c:pt idx="12">
                  <c:v>221.02887448892133</c:v>
                </c:pt>
                <c:pt idx="13">
                  <c:v>221.46292959819172</c:v>
                </c:pt>
                <c:pt idx="14">
                  <c:v>219.15573831610081</c:v>
                </c:pt>
                <c:pt idx="15">
                  <c:v>221.99057346740372</c:v>
                </c:pt>
                <c:pt idx="16">
                  <c:v>222.1469880576625</c:v>
                </c:pt>
                <c:pt idx="17">
                  <c:v>219.41439322516382</c:v>
                </c:pt>
                <c:pt idx="18">
                  <c:v>221.61053712394974</c:v>
                </c:pt>
                <c:pt idx="19">
                  <c:v>223.31674376332663</c:v>
                </c:pt>
                <c:pt idx="20">
                  <c:v>224.32239645642898</c:v>
                </c:pt>
                <c:pt idx="21">
                  <c:v>224.17288290458814</c:v>
                </c:pt>
                <c:pt idx="22">
                  <c:v>229.52001009297987</c:v>
                </c:pt>
                <c:pt idx="23">
                  <c:v>228.19595841370958</c:v>
                </c:pt>
                <c:pt idx="24">
                  <c:v>224.92713369582353</c:v>
                </c:pt>
                <c:pt idx="25">
                  <c:v>226.69272090895285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9BC-4A8B-9B78-07A25C46E9A6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6'!$E$38:$AD$38</c:f>
              <c:numCache>
                <c:formatCode>General</c:formatCode>
                <c:ptCount val="26"/>
                <c:pt idx="0">
                  <c:v>223.19</c:v>
                </c:pt>
                <c:pt idx="1">
                  <c:v>223.69917294062162</c:v>
                </c:pt>
                <c:pt idx="2">
                  <c:v>222.19737190991799</c:v>
                </c:pt>
                <c:pt idx="3">
                  <c:v>220.6490602259768</c:v>
                </c:pt>
                <c:pt idx="4">
                  <c:v>221.88508195745553</c:v>
                </c:pt>
                <c:pt idx="5">
                  <c:v>220.79759741554477</c:v>
                </c:pt>
                <c:pt idx="6">
                  <c:v>221.23147483909509</c:v>
                </c:pt>
                <c:pt idx="7">
                  <c:v>220.57307640415834</c:v>
                </c:pt>
                <c:pt idx="8">
                  <c:v>224.1670975840583</c:v>
                </c:pt>
                <c:pt idx="9">
                  <c:v>231.55943215911478</c:v>
                </c:pt>
                <c:pt idx="10">
                  <c:v>235.03550894570537</c:v>
                </c:pt>
                <c:pt idx="11">
                  <c:v>241.05575195148973</c:v>
                </c:pt>
                <c:pt idx="12">
                  <c:v>237.83746809763565</c:v>
                </c:pt>
                <c:pt idx="13">
                  <c:v>230.66365969441645</c:v>
                </c:pt>
                <c:pt idx="14">
                  <c:v>231.04742881369586</c:v>
                </c:pt>
                <c:pt idx="15">
                  <c:v>226.03892123348763</c:v>
                </c:pt>
                <c:pt idx="16">
                  <c:v>231.99403588738699</c:v>
                </c:pt>
                <c:pt idx="17">
                  <c:v>234.82639436986645</c:v>
                </c:pt>
                <c:pt idx="18">
                  <c:v>228.39080310322967</c:v>
                </c:pt>
                <c:pt idx="19">
                  <c:v>226.70395932654102</c:v>
                </c:pt>
                <c:pt idx="20">
                  <c:v>224.36892924812491</c:v>
                </c:pt>
                <c:pt idx="21">
                  <c:v>230.97075950920737</c:v>
                </c:pt>
                <c:pt idx="22">
                  <c:v>224.64331788401154</c:v>
                </c:pt>
                <c:pt idx="23">
                  <c:v>225.68155471298556</c:v>
                </c:pt>
                <c:pt idx="24">
                  <c:v>229.01514128930472</c:v>
                </c:pt>
                <c:pt idx="25">
                  <c:v>225.86399370089688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9BC-4A8B-9B78-07A25C46E9A6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6'!$E$39:$AD$39</c:f>
              <c:numCache>
                <c:formatCode>General</c:formatCode>
                <c:ptCount val="26"/>
                <c:pt idx="0">
                  <c:v>223.19</c:v>
                </c:pt>
                <c:pt idx="1">
                  <c:v>220.44110930484115</c:v>
                </c:pt>
                <c:pt idx="2">
                  <c:v>219.71837162854902</c:v>
                </c:pt>
                <c:pt idx="3">
                  <c:v>219.60361560773927</c:v>
                </c:pt>
                <c:pt idx="4">
                  <c:v>217.34098646167629</c:v>
                </c:pt>
                <c:pt idx="5">
                  <c:v>218.22758309709565</c:v>
                </c:pt>
                <c:pt idx="6">
                  <c:v>220.29673813845361</c:v>
                </c:pt>
                <c:pt idx="7">
                  <c:v>222.33363832093673</c:v>
                </c:pt>
                <c:pt idx="8">
                  <c:v>223.25737602984256</c:v>
                </c:pt>
                <c:pt idx="9">
                  <c:v>221.91291207701613</c:v>
                </c:pt>
                <c:pt idx="10">
                  <c:v>229.12976800402353</c:v>
                </c:pt>
                <c:pt idx="11">
                  <c:v>225.01035130587906</c:v>
                </c:pt>
                <c:pt idx="12">
                  <c:v>231.01233666647579</c:v>
                </c:pt>
                <c:pt idx="13">
                  <c:v>226.92809362666929</c:v>
                </c:pt>
                <c:pt idx="14">
                  <c:v>229.82541044126089</c:v>
                </c:pt>
                <c:pt idx="15">
                  <c:v>227.26803256178565</c:v>
                </c:pt>
                <c:pt idx="16">
                  <c:v>227.96607086845322</c:v>
                </c:pt>
                <c:pt idx="17">
                  <c:v>229.73624515000336</c:v>
                </c:pt>
                <c:pt idx="18">
                  <c:v>222.15520979905966</c:v>
                </c:pt>
                <c:pt idx="19">
                  <c:v>216.0361721534554</c:v>
                </c:pt>
                <c:pt idx="20">
                  <c:v>220.65688506687437</c:v>
                </c:pt>
                <c:pt idx="21">
                  <c:v>223.1618604840595</c:v>
                </c:pt>
                <c:pt idx="22">
                  <c:v>230.45303927682599</c:v>
                </c:pt>
                <c:pt idx="23">
                  <c:v>230.18707819299988</c:v>
                </c:pt>
                <c:pt idx="24">
                  <c:v>228.36664488460988</c:v>
                </c:pt>
                <c:pt idx="25">
                  <c:v>230.92607181137274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9BC-4A8B-9B78-07A25C46E9A6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6'!$E$40:$AD$40</c:f>
              <c:numCache>
                <c:formatCode>General</c:formatCode>
                <c:ptCount val="26"/>
                <c:pt idx="0">
                  <c:v>223.19</c:v>
                </c:pt>
                <c:pt idx="1">
                  <c:v>219.79052778569638</c:v>
                </c:pt>
                <c:pt idx="2">
                  <c:v>217.36136959742109</c:v>
                </c:pt>
                <c:pt idx="3">
                  <c:v>218.0675864784958</c:v>
                </c:pt>
                <c:pt idx="4">
                  <c:v>220.69229378755108</c:v>
                </c:pt>
                <c:pt idx="5">
                  <c:v>223.86012316888932</c:v>
                </c:pt>
                <c:pt idx="6">
                  <c:v>225.37448470578053</c:v>
                </c:pt>
                <c:pt idx="7">
                  <c:v>220.62237629381744</c:v>
                </c:pt>
                <c:pt idx="8">
                  <c:v>219.7767402004815</c:v>
                </c:pt>
                <c:pt idx="9">
                  <c:v>212.03546553548878</c:v>
                </c:pt>
                <c:pt idx="10">
                  <c:v>210.06372726633933</c:v>
                </c:pt>
                <c:pt idx="11">
                  <c:v>208.02215808734672</c:v>
                </c:pt>
                <c:pt idx="12">
                  <c:v>206.02210878573422</c:v>
                </c:pt>
                <c:pt idx="13">
                  <c:v>200.05514057301696</c:v>
                </c:pt>
                <c:pt idx="14">
                  <c:v>194.31671338206721</c:v>
                </c:pt>
                <c:pt idx="15">
                  <c:v>198.43811461563917</c:v>
                </c:pt>
                <c:pt idx="16">
                  <c:v>195.49071922271068</c:v>
                </c:pt>
                <c:pt idx="17">
                  <c:v>191.37468918488332</c:v>
                </c:pt>
                <c:pt idx="18">
                  <c:v>194.66224326989271</c:v>
                </c:pt>
                <c:pt idx="19">
                  <c:v>196.27206141289849</c:v>
                </c:pt>
                <c:pt idx="20">
                  <c:v>194.28867994014499</c:v>
                </c:pt>
                <c:pt idx="21">
                  <c:v>189.85811561875693</c:v>
                </c:pt>
                <c:pt idx="22">
                  <c:v>192.43825196790212</c:v>
                </c:pt>
                <c:pt idx="23">
                  <c:v>187.38690391589631</c:v>
                </c:pt>
                <c:pt idx="24">
                  <c:v>183.52702646092169</c:v>
                </c:pt>
                <c:pt idx="25">
                  <c:v>183.15912673618266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9BC-4A8B-9B78-07A25C46E9A6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6'!$E$41:$AD$41</c:f>
              <c:numCache>
                <c:formatCode>General</c:formatCode>
                <c:ptCount val="26"/>
                <c:pt idx="0">
                  <c:v>223.19</c:v>
                </c:pt>
                <c:pt idx="1">
                  <c:v>221.66975387162395</c:v>
                </c:pt>
                <c:pt idx="2">
                  <c:v>222.690413911588</c:v>
                </c:pt>
                <c:pt idx="3">
                  <c:v>223.13011282048228</c:v>
                </c:pt>
                <c:pt idx="4">
                  <c:v>225.52085917011436</c:v>
                </c:pt>
                <c:pt idx="5">
                  <c:v>222.54177667716547</c:v>
                </c:pt>
                <c:pt idx="6">
                  <c:v>220.18953373839346</c:v>
                </c:pt>
                <c:pt idx="7">
                  <c:v>224.71591822782159</c:v>
                </c:pt>
                <c:pt idx="8">
                  <c:v>223.192389639471</c:v>
                </c:pt>
                <c:pt idx="9">
                  <c:v>228.38418029575124</c:v>
                </c:pt>
                <c:pt idx="10">
                  <c:v>224.41653109118894</c:v>
                </c:pt>
                <c:pt idx="11">
                  <c:v>221.2116647944373</c:v>
                </c:pt>
                <c:pt idx="12">
                  <c:v>230.9668810424206</c:v>
                </c:pt>
                <c:pt idx="13">
                  <c:v>224.54053529729535</c:v>
                </c:pt>
                <c:pt idx="14">
                  <c:v>227.78181111222418</c:v>
                </c:pt>
                <c:pt idx="15">
                  <c:v>226.33930635132563</c:v>
                </c:pt>
                <c:pt idx="16">
                  <c:v>227.03348912470653</c:v>
                </c:pt>
                <c:pt idx="17">
                  <c:v>224.62351855403747</c:v>
                </c:pt>
                <c:pt idx="18">
                  <c:v>227.31782893284353</c:v>
                </c:pt>
                <c:pt idx="19">
                  <c:v>224.29074036499506</c:v>
                </c:pt>
                <c:pt idx="20">
                  <c:v>219.74441454645918</c:v>
                </c:pt>
                <c:pt idx="21">
                  <c:v>218.85284251760922</c:v>
                </c:pt>
                <c:pt idx="22">
                  <c:v>223.55676649355598</c:v>
                </c:pt>
                <c:pt idx="23">
                  <c:v>224.91980188980742</c:v>
                </c:pt>
                <c:pt idx="24">
                  <c:v>218.71430625401155</c:v>
                </c:pt>
                <c:pt idx="25">
                  <c:v>219.2988164273205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9BC-4A8B-9B78-07A25C46E9A6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6'!$E$42:$AD$42</c:f>
              <c:numCache>
                <c:formatCode>General</c:formatCode>
                <c:ptCount val="26"/>
                <c:pt idx="0">
                  <c:v>223.19</c:v>
                </c:pt>
                <c:pt idx="1">
                  <c:v>230.06895692545061</c:v>
                </c:pt>
                <c:pt idx="2">
                  <c:v>228.79472956094818</c:v>
                </c:pt>
                <c:pt idx="3">
                  <c:v>229.01094131349117</c:v>
                </c:pt>
                <c:pt idx="4">
                  <c:v>229.83706658460392</c:v>
                </c:pt>
                <c:pt idx="5">
                  <c:v>230.16202415227201</c:v>
                </c:pt>
                <c:pt idx="6">
                  <c:v>228.04383072692019</c:v>
                </c:pt>
                <c:pt idx="7">
                  <c:v>225.62886993466643</c:v>
                </c:pt>
                <c:pt idx="8">
                  <c:v>229.39238413309059</c:v>
                </c:pt>
                <c:pt idx="9">
                  <c:v>227.09772348449312</c:v>
                </c:pt>
                <c:pt idx="10">
                  <c:v>224.64048430306303</c:v>
                </c:pt>
                <c:pt idx="11">
                  <c:v>225.82293922350109</c:v>
                </c:pt>
                <c:pt idx="12">
                  <c:v>220.31393038627581</c:v>
                </c:pt>
                <c:pt idx="13">
                  <c:v>221.6129134552601</c:v>
                </c:pt>
                <c:pt idx="14">
                  <c:v>216.69820614578231</c:v>
                </c:pt>
                <c:pt idx="15">
                  <c:v>219.06731768603288</c:v>
                </c:pt>
                <c:pt idx="16">
                  <c:v>219.87412077462741</c:v>
                </c:pt>
                <c:pt idx="17">
                  <c:v>224.58594642959724</c:v>
                </c:pt>
                <c:pt idx="18">
                  <c:v>222.12270883392694</c:v>
                </c:pt>
                <c:pt idx="19">
                  <c:v>223.86947263832937</c:v>
                </c:pt>
                <c:pt idx="20">
                  <c:v>224.87394030210456</c:v>
                </c:pt>
                <c:pt idx="21">
                  <c:v>224.03830306289996</c:v>
                </c:pt>
                <c:pt idx="22">
                  <c:v>223.89093861250191</c:v>
                </c:pt>
                <c:pt idx="23">
                  <c:v>220.25278640292302</c:v>
                </c:pt>
                <c:pt idx="24">
                  <c:v>217.75972633096879</c:v>
                </c:pt>
                <c:pt idx="25">
                  <c:v>217.65027730677789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9BC-4A8B-9B78-07A25C46E9A6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6'!$E$43:$AD$43</c:f>
              <c:numCache>
                <c:formatCode>General</c:formatCode>
                <c:ptCount val="26"/>
                <c:pt idx="0">
                  <c:v>223.19</c:v>
                </c:pt>
                <c:pt idx="1">
                  <c:v>222.94928034070466</c:v>
                </c:pt>
                <c:pt idx="2">
                  <c:v>221.43396764506966</c:v>
                </c:pt>
                <c:pt idx="3">
                  <c:v>218.61791670753928</c:v>
                </c:pt>
                <c:pt idx="4">
                  <c:v>218.89089722462111</c:v>
                </c:pt>
                <c:pt idx="5">
                  <c:v>221.11838563580221</c:v>
                </c:pt>
                <c:pt idx="6">
                  <c:v>219.02265340691255</c:v>
                </c:pt>
                <c:pt idx="7">
                  <c:v>215.92913831790571</c:v>
                </c:pt>
                <c:pt idx="8">
                  <c:v>215.38709923424796</c:v>
                </c:pt>
                <c:pt idx="9">
                  <c:v>219.11631943353856</c:v>
                </c:pt>
                <c:pt idx="10">
                  <c:v>219.39224866387246</c:v>
                </c:pt>
                <c:pt idx="11">
                  <c:v>219.37527938551332</c:v>
                </c:pt>
                <c:pt idx="12">
                  <c:v>217.20294710526687</c:v>
                </c:pt>
                <c:pt idx="13">
                  <c:v>215.45645859449752</c:v>
                </c:pt>
                <c:pt idx="14">
                  <c:v>220.59316150300731</c:v>
                </c:pt>
                <c:pt idx="15">
                  <c:v>222.30280113035539</c:v>
                </c:pt>
                <c:pt idx="16">
                  <c:v>221.42514158342811</c:v>
                </c:pt>
                <c:pt idx="17">
                  <c:v>222.47841205959165</c:v>
                </c:pt>
                <c:pt idx="18">
                  <c:v>222.14386950312453</c:v>
                </c:pt>
                <c:pt idx="19">
                  <c:v>224.60551584531888</c:v>
                </c:pt>
                <c:pt idx="20">
                  <c:v>223.09218713419892</c:v>
                </c:pt>
                <c:pt idx="21">
                  <c:v>223.01857169006249</c:v>
                </c:pt>
                <c:pt idx="22">
                  <c:v>220.21606722222592</c:v>
                </c:pt>
                <c:pt idx="23">
                  <c:v>220.46989589757297</c:v>
                </c:pt>
                <c:pt idx="24">
                  <c:v>217.5576662100095</c:v>
                </c:pt>
                <c:pt idx="25">
                  <c:v>214.06596252834214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9BC-4A8B-9B78-07A25C46E9A6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6'!$E$44:$AD$44</c:f>
              <c:numCache>
                <c:formatCode>General</c:formatCode>
                <c:ptCount val="26"/>
                <c:pt idx="0">
                  <c:v>223.19</c:v>
                </c:pt>
                <c:pt idx="1">
                  <c:v>225.64216195677574</c:v>
                </c:pt>
                <c:pt idx="2">
                  <c:v>226.60894919214385</c:v>
                </c:pt>
                <c:pt idx="3">
                  <c:v>230.09516531710534</c:v>
                </c:pt>
                <c:pt idx="4">
                  <c:v>230.81464235128502</c:v>
                </c:pt>
                <c:pt idx="5">
                  <c:v>228.34066049088733</c:v>
                </c:pt>
                <c:pt idx="6">
                  <c:v>227.6639907517401</c:v>
                </c:pt>
                <c:pt idx="7">
                  <c:v>228.24420087927376</c:v>
                </c:pt>
                <c:pt idx="8">
                  <c:v>228.00419621839256</c:v>
                </c:pt>
                <c:pt idx="9">
                  <c:v>226.6020139296036</c:v>
                </c:pt>
                <c:pt idx="10">
                  <c:v>227.5955805592111</c:v>
                </c:pt>
                <c:pt idx="11">
                  <c:v>231.06867750857114</c:v>
                </c:pt>
                <c:pt idx="12">
                  <c:v>227.45173894416956</c:v>
                </c:pt>
                <c:pt idx="13">
                  <c:v>231.7191130760682</c:v>
                </c:pt>
                <c:pt idx="14">
                  <c:v>231.5674763421402</c:v>
                </c:pt>
                <c:pt idx="15">
                  <c:v>234.04865145300118</c:v>
                </c:pt>
                <c:pt idx="16">
                  <c:v>237.55303844436375</c:v>
                </c:pt>
                <c:pt idx="17">
                  <c:v>238.41080526029725</c:v>
                </c:pt>
                <c:pt idx="18">
                  <c:v>234.41431547304637</c:v>
                </c:pt>
                <c:pt idx="19">
                  <c:v>235.30517856370528</c:v>
                </c:pt>
                <c:pt idx="20">
                  <c:v>231.34212414991111</c:v>
                </c:pt>
                <c:pt idx="21">
                  <c:v>225.56617477089131</c:v>
                </c:pt>
                <c:pt idx="22">
                  <c:v>227.98262458977518</c:v>
                </c:pt>
                <c:pt idx="23">
                  <c:v>225.01184412012074</c:v>
                </c:pt>
                <c:pt idx="24">
                  <c:v>227.41312872620983</c:v>
                </c:pt>
                <c:pt idx="25">
                  <c:v>223.64793118774577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9BC-4A8B-9B78-07A25C46E9A6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6'!$E$45:$AD$45</c:f>
              <c:numCache>
                <c:formatCode>General</c:formatCode>
                <c:ptCount val="26"/>
                <c:pt idx="0">
                  <c:v>223.19</c:v>
                </c:pt>
                <c:pt idx="1">
                  <c:v>231.55498912574004</c:v>
                </c:pt>
                <c:pt idx="2">
                  <c:v>228.56539848270222</c:v>
                </c:pt>
                <c:pt idx="3">
                  <c:v>227.11207146849389</c:v>
                </c:pt>
                <c:pt idx="4">
                  <c:v>228.00420001478869</c:v>
                </c:pt>
                <c:pt idx="5">
                  <c:v>223.14216352540981</c:v>
                </c:pt>
                <c:pt idx="6">
                  <c:v>224.00413849568545</c:v>
                </c:pt>
                <c:pt idx="7">
                  <c:v>225.21879756265938</c:v>
                </c:pt>
                <c:pt idx="8">
                  <c:v>224.9209696284683</c:v>
                </c:pt>
                <c:pt idx="9">
                  <c:v>228.82836009220352</c:v>
                </c:pt>
                <c:pt idx="10">
                  <c:v>230.58861425563535</c:v>
                </c:pt>
                <c:pt idx="11">
                  <c:v>228.7658762725213</c:v>
                </c:pt>
                <c:pt idx="12">
                  <c:v>223.7415178130675</c:v>
                </c:pt>
                <c:pt idx="13">
                  <c:v>227.43798378136512</c:v>
                </c:pt>
                <c:pt idx="14">
                  <c:v>228.76610806820932</c:v>
                </c:pt>
                <c:pt idx="15">
                  <c:v>227.99936957760286</c:v>
                </c:pt>
                <c:pt idx="16">
                  <c:v>222.46020217535178</c:v>
                </c:pt>
                <c:pt idx="17">
                  <c:v>217.29117348964732</c:v>
                </c:pt>
                <c:pt idx="18">
                  <c:v>221.30910141358774</c:v>
                </c:pt>
                <c:pt idx="19">
                  <c:v>218.43199239849611</c:v>
                </c:pt>
                <c:pt idx="20">
                  <c:v>215.49004064876249</c:v>
                </c:pt>
                <c:pt idx="21">
                  <c:v>210.70743842543376</c:v>
                </c:pt>
                <c:pt idx="22">
                  <c:v>212.84281324292985</c:v>
                </c:pt>
                <c:pt idx="23">
                  <c:v>217.94805440254109</c:v>
                </c:pt>
                <c:pt idx="24">
                  <c:v>210.16609614285215</c:v>
                </c:pt>
                <c:pt idx="25">
                  <c:v>211.31712121203608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9BC-4A8B-9B78-07A25C46E9A6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6'!$E$46:$AD$46</c:f>
              <c:numCache>
                <c:formatCode>General</c:formatCode>
                <c:ptCount val="26"/>
                <c:pt idx="0">
                  <c:v>223.19</c:v>
                </c:pt>
                <c:pt idx="1">
                  <c:v>221.86918729936554</c:v>
                </c:pt>
                <c:pt idx="2">
                  <c:v>223.10781309727341</c:v>
                </c:pt>
                <c:pt idx="3">
                  <c:v>222.24134562099627</c:v>
                </c:pt>
                <c:pt idx="4">
                  <c:v>218.52951653572583</c:v>
                </c:pt>
                <c:pt idx="5">
                  <c:v>221.26961357332823</c:v>
                </c:pt>
                <c:pt idx="6">
                  <c:v>220.04571452162682</c:v>
                </c:pt>
                <c:pt idx="7">
                  <c:v>219.31552633026669</c:v>
                </c:pt>
                <c:pt idx="8">
                  <c:v>221.72370504745371</c:v>
                </c:pt>
                <c:pt idx="9">
                  <c:v>222.27805806273255</c:v>
                </c:pt>
                <c:pt idx="10">
                  <c:v>229.31449848965423</c:v>
                </c:pt>
                <c:pt idx="11">
                  <c:v>225.60040220797791</c:v>
                </c:pt>
                <c:pt idx="12">
                  <c:v>229.32933327225106</c:v>
                </c:pt>
                <c:pt idx="13">
                  <c:v>230.71366992437936</c:v>
                </c:pt>
                <c:pt idx="14">
                  <c:v>235.36715512047385</c:v>
                </c:pt>
                <c:pt idx="15">
                  <c:v>235.68125046093121</c:v>
                </c:pt>
                <c:pt idx="16">
                  <c:v>228.03002472265024</c:v>
                </c:pt>
                <c:pt idx="17">
                  <c:v>233.31038839974843</c:v>
                </c:pt>
                <c:pt idx="18">
                  <c:v>237.60379008195218</c:v>
                </c:pt>
                <c:pt idx="19">
                  <c:v>233.12618532953505</c:v>
                </c:pt>
                <c:pt idx="20">
                  <c:v>234.18114985355945</c:v>
                </c:pt>
                <c:pt idx="21">
                  <c:v>239.8872622122561</c:v>
                </c:pt>
                <c:pt idx="22">
                  <c:v>236.83391095418463</c:v>
                </c:pt>
                <c:pt idx="23">
                  <c:v>237.61183848175438</c:v>
                </c:pt>
                <c:pt idx="24">
                  <c:v>239.37193145963454</c:v>
                </c:pt>
                <c:pt idx="25">
                  <c:v>238.84070158581122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9BC-4A8B-9B78-07A25C46E9A6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6'!$E$47:$AD$47</c:f>
              <c:numCache>
                <c:formatCode>General</c:formatCode>
                <c:ptCount val="26"/>
                <c:pt idx="0">
                  <c:v>223.19</c:v>
                </c:pt>
                <c:pt idx="1">
                  <c:v>226.85238533526501</c:v>
                </c:pt>
                <c:pt idx="2">
                  <c:v>225.52577776500448</c:v>
                </c:pt>
                <c:pt idx="3">
                  <c:v>224.25226268614719</c:v>
                </c:pt>
                <c:pt idx="4">
                  <c:v>226.24588803265402</c:v>
                </c:pt>
                <c:pt idx="5">
                  <c:v>225.9729400323078</c:v>
                </c:pt>
                <c:pt idx="6">
                  <c:v>221.82514225771888</c:v>
                </c:pt>
                <c:pt idx="7">
                  <c:v>226.8210915128802</c:v>
                </c:pt>
                <c:pt idx="8">
                  <c:v>227.3797451653337</c:v>
                </c:pt>
                <c:pt idx="9">
                  <c:v>225.6634095144947</c:v>
                </c:pt>
                <c:pt idx="10">
                  <c:v>226.55921206732097</c:v>
                </c:pt>
                <c:pt idx="11">
                  <c:v>224.24859115814039</c:v>
                </c:pt>
                <c:pt idx="12">
                  <c:v>227.47466702720649</c:v>
                </c:pt>
                <c:pt idx="13">
                  <c:v>231.1694518244629</c:v>
                </c:pt>
                <c:pt idx="14">
                  <c:v>237.09404311628529</c:v>
                </c:pt>
                <c:pt idx="15">
                  <c:v>230.52191074400682</c:v>
                </c:pt>
                <c:pt idx="16">
                  <c:v>228.71875374333544</c:v>
                </c:pt>
                <c:pt idx="17">
                  <c:v>227.87657027073715</c:v>
                </c:pt>
                <c:pt idx="18">
                  <c:v>227.70239711053637</c:v>
                </c:pt>
                <c:pt idx="19">
                  <c:v>228.18988150248242</c:v>
                </c:pt>
                <c:pt idx="20">
                  <c:v>232.49911333411094</c:v>
                </c:pt>
                <c:pt idx="21">
                  <c:v>235.22082599611437</c:v>
                </c:pt>
                <c:pt idx="22">
                  <c:v>236.61268998869042</c:v>
                </c:pt>
                <c:pt idx="23">
                  <c:v>236.40500898671962</c:v>
                </c:pt>
                <c:pt idx="24">
                  <c:v>238.20250494785367</c:v>
                </c:pt>
                <c:pt idx="25">
                  <c:v>231.69388078128804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9BC-4A8B-9B78-07A25C46E9A6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6'!$E$48:$AD$48</c:f>
              <c:numCache>
                <c:formatCode>General</c:formatCode>
                <c:ptCount val="26"/>
                <c:pt idx="0">
                  <c:v>223.19</c:v>
                </c:pt>
                <c:pt idx="1">
                  <c:v>217.0422457649446</c:v>
                </c:pt>
                <c:pt idx="2">
                  <c:v>224.84073919716209</c:v>
                </c:pt>
                <c:pt idx="3">
                  <c:v>220.0711401444776</c:v>
                </c:pt>
                <c:pt idx="4">
                  <c:v>224.24456073702243</c:v>
                </c:pt>
                <c:pt idx="5">
                  <c:v>218.81075208684891</c:v>
                </c:pt>
                <c:pt idx="6">
                  <c:v>213.08899716147474</c:v>
                </c:pt>
                <c:pt idx="7">
                  <c:v>207.96134048413313</c:v>
                </c:pt>
                <c:pt idx="8">
                  <c:v>203.04028119893377</c:v>
                </c:pt>
                <c:pt idx="9">
                  <c:v>204.22831998520087</c:v>
                </c:pt>
                <c:pt idx="10">
                  <c:v>205.46536097288686</c:v>
                </c:pt>
                <c:pt idx="11">
                  <c:v>201.79872923434769</c:v>
                </c:pt>
                <c:pt idx="12">
                  <c:v>204.26189461456147</c:v>
                </c:pt>
                <c:pt idx="13">
                  <c:v>203.77464021964002</c:v>
                </c:pt>
                <c:pt idx="14">
                  <c:v>201.76560599314314</c:v>
                </c:pt>
                <c:pt idx="15">
                  <c:v>204.05796161537998</c:v>
                </c:pt>
                <c:pt idx="16">
                  <c:v>203.92523641645346</c:v>
                </c:pt>
                <c:pt idx="17">
                  <c:v>205.94326697451052</c:v>
                </c:pt>
                <c:pt idx="18">
                  <c:v>208.0543623161758</c:v>
                </c:pt>
                <c:pt idx="19">
                  <c:v>213.16493803020052</c:v>
                </c:pt>
                <c:pt idx="20">
                  <c:v>213.453105489954</c:v>
                </c:pt>
                <c:pt idx="21">
                  <c:v>215.26406261040631</c:v>
                </c:pt>
                <c:pt idx="22">
                  <c:v>215.47221170518955</c:v>
                </c:pt>
                <c:pt idx="23">
                  <c:v>219.17565794491929</c:v>
                </c:pt>
                <c:pt idx="24">
                  <c:v>221.88304694105898</c:v>
                </c:pt>
                <c:pt idx="25">
                  <c:v>217.83047145730364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9BC-4A8B-9B78-07A25C46E9A6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6'!$E$49:$AD$49</c:f>
              <c:numCache>
                <c:formatCode>General</c:formatCode>
                <c:ptCount val="26"/>
                <c:pt idx="0">
                  <c:v>223.19</c:v>
                </c:pt>
                <c:pt idx="1">
                  <c:v>219.28345135639384</c:v>
                </c:pt>
                <c:pt idx="2">
                  <c:v>222.59444643272474</c:v>
                </c:pt>
                <c:pt idx="3">
                  <c:v>221.22215400592512</c:v>
                </c:pt>
                <c:pt idx="4">
                  <c:v>220.84214894908166</c:v>
                </c:pt>
                <c:pt idx="5">
                  <c:v>217.9931038519502</c:v>
                </c:pt>
                <c:pt idx="6">
                  <c:v>213.97957556701172</c:v>
                </c:pt>
                <c:pt idx="7">
                  <c:v>208.84812579014246</c:v>
                </c:pt>
                <c:pt idx="8">
                  <c:v>209.32802005185053</c:v>
                </c:pt>
                <c:pt idx="9">
                  <c:v>213.50714051658196</c:v>
                </c:pt>
                <c:pt idx="10">
                  <c:v>216.65384902028063</c:v>
                </c:pt>
                <c:pt idx="11">
                  <c:v>213.35564507538481</c:v>
                </c:pt>
                <c:pt idx="12">
                  <c:v>211.85498353819725</c:v>
                </c:pt>
                <c:pt idx="13">
                  <c:v>215.3702022403013</c:v>
                </c:pt>
                <c:pt idx="14">
                  <c:v>221.08396560037733</c:v>
                </c:pt>
                <c:pt idx="15">
                  <c:v>219.15288077851113</c:v>
                </c:pt>
                <c:pt idx="16">
                  <c:v>223.32221004104846</c:v>
                </c:pt>
                <c:pt idx="17">
                  <c:v>228.72078107166428</c:v>
                </c:pt>
                <c:pt idx="18">
                  <c:v>225.44545907323865</c:v>
                </c:pt>
                <c:pt idx="19">
                  <c:v>222.2721444026364</c:v>
                </c:pt>
                <c:pt idx="20">
                  <c:v>223.67799816331018</c:v>
                </c:pt>
                <c:pt idx="21">
                  <c:v>224.97695344052255</c:v>
                </c:pt>
                <c:pt idx="22">
                  <c:v>221.98287921903309</c:v>
                </c:pt>
                <c:pt idx="23">
                  <c:v>220.34882153323994</c:v>
                </c:pt>
                <c:pt idx="24">
                  <c:v>217.74873658197978</c:v>
                </c:pt>
                <c:pt idx="25">
                  <c:v>217.74476400612781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9BC-4A8B-9B78-07A25C46E9A6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6'!$E$50:$AD$50</c:f>
              <c:numCache>
                <c:formatCode>General</c:formatCode>
                <c:ptCount val="26"/>
                <c:pt idx="0">
                  <c:v>223.19</c:v>
                </c:pt>
                <c:pt idx="1">
                  <c:v>227.21294498595213</c:v>
                </c:pt>
                <c:pt idx="2">
                  <c:v>226.71847283290077</c:v>
                </c:pt>
                <c:pt idx="3">
                  <c:v>225.09561970399486</c:v>
                </c:pt>
                <c:pt idx="4">
                  <c:v>224.67237528565298</c:v>
                </c:pt>
                <c:pt idx="5">
                  <c:v>223.90436401751228</c:v>
                </c:pt>
                <c:pt idx="6">
                  <c:v>224.87075741623605</c:v>
                </c:pt>
                <c:pt idx="7">
                  <c:v>224.61794636992607</c:v>
                </c:pt>
                <c:pt idx="8">
                  <c:v>221.44484215318042</c:v>
                </c:pt>
                <c:pt idx="9">
                  <c:v>215.77126308803821</c:v>
                </c:pt>
                <c:pt idx="10">
                  <c:v>215.22431848167429</c:v>
                </c:pt>
                <c:pt idx="11">
                  <c:v>211.88039086544319</c:v>
                </c:pt>
                <c:pt idx="12">
                  <c:v>209.99164858180913</c:v>
                </c:pt>
                <c:pt idx="13">
                  <c:v>204.58884450340994</c:v>
                </c:pt>
                <c:pt idx="14">
                  <c:v>202.27994615307188</c:v>
                </c:pt>
                <c:pt idx="15">
                  <c:v>199.00915524503947</c:v>
                </c:pt>
                <c:pt idx="16">
                  <c:v>200.01997196045158</c:v>
                </c:pt>
                <c:pt idx="17">
                  <c:v>199.43322160080601</c:v>
                </c:pt>
                <c:pt idx="18">
                  <c:v>198.04133167635146</c:v>
                </c:pt>
                <c:pt idx="19">
                  <c:v>200.52039605123358</c:v>
                </c:pt>
                <c:pt idx="20">
                  <c:v>200.20363248497634</c:v>
                </c:pt>
                <c:pt idx="21">
                  <c:v>201.7000945124359</c:v>
                </c:pt>
                <c:pt idx="22">
                  <c:v>197.10708679108797</c:v>
                </c:pt>
                <c:pt idx="23">
                  <c:v>199.16657720291823</c:v>
                </c:pt>
                <c:pt idx="24">
                  <c:v>201.20195290124258</c:v>
                </c:pt>
                <c:pt idx="25">
                  <c:v>203.37913890852633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9BC-4A8B-9B78-07A25C46E9A6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6'!$E$51:$AD$51</c:f>
              <c:numCache>
                <c:formatCode>General</c:formatCode>
                <c:ptCount val="26"/>
                <c:pt idx="0">
                  <c:v>223.19</c:v>
                </c:pt>
                <c:pt idx="1">
                  <c:v>222.87018856440332</c:v>
                </c:pt>
                <c:pt idx="2">
                  <c:v>222.56980550726601</c:v>
                </c:pt>
                <c:pt idx="3">
                  <c:v>221.01523217704906</c:v>
                </c:pt>
                <c:pt idx="4">
                  <c:v>222.87110787413962</c:v>
                </c:pt>
                <c:pt idx="5">
                  <c:v>223.3321933500107</c:v>
                </c:pt>
                <c:pt idx="6">
                  <c:v>223.69483205115333</c:v>
                </c:pt>
                <c:pt idx="7">
                  <c:v>227.27671125124814</c:v>
                </c:pt>
                <c:pt idx="8">
                  <c:v>223.10370224330188</c:v>
                </c:pt>
                <c:pt idx="9">
                  <c:v>217.92301186804363</c:v>
                </c:pt>
                <c:pt idx="10">
                  <c:v>214.32099802719259</c:v>
                </c:pt>
                <c:pt idx="11">
                  <c:v>215.86769223565184</c:v>
                </c:pt>
                <c:pt idx="12">
                  <c:v>218.12804179065137</c:v>
                </c:pt>
                <c:pt idx="13">
                  <c:v>214.78390830366914</c:v>
                </c:pt>
                <c:pt idx="14">
                  <c:v>213.90057296454333</c:v>
                </c:pt>
                <c:pt idx="15">
                  <c:v>213.2360465897122</c:v>
                </c:pt>
                <c:pt idx="16">
                  <c:v>212.08300862943372</c:v>
                </c:pt>
                <c:pt idx="17">
                  <c:v>210.73610091683986</c:v>
                </c:pt>
                <c:pt idx="18">
                  <c:v>207.52862517154927</c:v>
                </c:pt>
                <c:pt idx="19">
                  <c:v>210.57894792646692</c:v>
                </c:pt>
                <c:pt idx="20">
                  <c:v>211.09338058288134</c:v>
                </c:pt>
                <c:pt idx="21">
                  <c:v>215.201833289327</c:v>
                </c:pt>
                <c:pt idx="22">
                  <c:v>212.38298096524431</c:v>
                </c:pt>
                <c:pt idx="23">
                  <c:v>215.87352449403616</c:v>
                </c:pt>
                <c:pt idx="24">
                  <c:v>213.96289927401543</c:v>
                </c:pt>
                <c:pt idx="25">
                  <c:v>211.63101217692454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9BC-4A8B-9B78-07A25C46E9A6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6'!$E$52:$AD$52</c:f>
              <c:numCache>
                <c:formatCode>General</c:formatCode>
                <c:ptCount val="26"/>
                <c:pt idx="0">
                  <c:v>223.19</c:v>
                </c:pt>
                <c:pt idx="1">
                  <c:v>222.9907876557279</c:v>
                </c:pt>
                <c:pt idx="2">
                  <c:v>226.95236181126884</c:v>
                </c:pt>
                <c:pt idx="3">
                  <c:v>226.3240115104625</c:v>
                </c:pt>
                <c:pt idx="4">
                  <c:v>232.5300921432279</c:v>
                </c:pt>
                <c:pt idx="5">
                  <c:v>238.0653770892005</c:v>
                </c:pt>
                <c:pt idx="6">
                  <c:v>238.12139238598149</c:v>
                </c:pt>
                <c:pt idx="7">
                  <c:v>239.25225241725175</c:v>
                </c:pt>
                <c:pt idx="8">
                  <c:v>237.40721766198129</c:v>
                </c:pt>
                <c:pt idx="9">
                  <c:v>240.12312166283974</c:v>
                </c:pt>
                <c:pt idx="10">
                  <c:v>240.53930516268579</c:v>
                </c:pt>
                <c:pt idx="11">
                  <c:v>242.96651610256157</c:v>
                </c:pt>
                <c:pt idx="12">
                  <c:v>244.96114041974619</c:v>
                </c:pt>
                <c:pt idx="13">
                  <c:v>246.99489789838447</c:v>
                </c:pt>
                <c:pt idx="14">
                  <c:v>242.54237887867441</c:v>
                </c:pt>
                <c:pt idx="15">
                  <c:v>236.86020321977514</c:v>
                </c:pt>
                <c:pt idx="16">
                  <c:v>237.146050051233</c:v>
                </c:pt>
                <c:pt idx="17">
                  <c:v>234.02017709997682</c:v>
                </c:pt>
                <c:pt idx="18">
                  <c:v>229.2918642478754</c:v>
                </c:pt>
                <c:pt idx="19">
                  <c:v>228.25420720057755</c:v>
                </c:pt>
                <c:pt idx="20">
                  <c:v>222.61790454087668</c:v>
                </c:pt>
                <c:pt idx="21">
                  <c:v>227.64919202451574</c:v>
                </c:pt>
                <c:pt idx="22">
                  <c:v>229.71517004535224</c:v>
                </c:pt>
                <c:pt idx="23">
                  <c:v>233.78175026880101</c:v>
                </c:pt>
                <c:pt idx="24">
                  <c:v>227.93034459014581</c:v>
                </c:pt>
                <c:pt idx="25">
                  <c:v>226.89027848342567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9BC-4A8B-9B78-07A25C46E9A6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6'!$E$53:$AD$53</c:f>
              <c:numCache>
                <c:formatCode>General</c:formatCode>
                <c:ptCount val="26"/>
                <c:pt idx="0">
                  <c:v>223.19</c:v>
                </c:pt>
                <c:pt idx="1">
                  <c:v>221.6366383959691</c:v>
                </c:pt>
                <c:pt idx="2">
                  <c:v>221.30660382530743</c:v>
                </c:pt>
                <c:pt idx="3">
                  <c:v>219.3198448837982</c:v>
                </c:pt>
                <c:pt idx="4">
                  <c:v>214.09869736067913</c:v>
                </c:pt>
                <c:pt idx="5">
                  <c:v>214.20644372704081</c:v>
                </c:pt>
                <c:pt idx="6">
                  <c:v>208.88179835466798</c:v>
                </c:pt>
                <c:pt idx="7">
                  <c:v>212.88840174982147</c:v>
                </c:pt>
                <c:pt idx="8">
                  <c:v>212.80844405519872</c:v>
                </c:pt>
                <c:pt idx="9">
                  <c:v>213.7119408592026</c:v>
                </c:pt>
                <c:pt idx="10">
                  <c:v>215.61201831645286</c:v>
                </c:pt>
                <c:pt idx="11">
                  <c:v>212.67101043792911</c:v>
                </c:pt>
                <c:pt idx="12">
                  <c:v>214.21964773844795</c:v>
                </c:pt>
                <c:pt idx="13">
                  <c:v>210.47319142192484</c:v>
                </c:pt>
                <c:pt idx="14">
                  <c:v>207.41413387217511</c:v>
                </c:pt>
                <c:pt idx="15">
                  <c:v>203.0361362333679</c:v>
                </c:pt>
                <c:pt idx="16">
                  <c:v>199.73574707186341</c:v>
                </c:pt>
                <c:pt idx="17">
                  <c:v>197.44983340637143</c:v>
                </c:pt>
                <c:pt idx="18">
                  <c:v>199.35825989548539</c:v>
                </c:pt>
                <c:pt idx="19">
                  <c:v>197.36219311695214</c:v>
                </c:pt>
                <c:pt idx="20">
                  <c:v>198.84037083446151</c:v>
                </c:pt>
                <c:pt idx="21">
                  <c:v>190.10218883597065</c:v>
                </c:pt>
                <c:pt idx="22">
                  <c:v>191.70391355334422</c:v>
                </c:pt>
                <c:pt idx="23">
                  <c:v>193.90156151244975</c:v>
                </c:pt>
                <c:pt idx="24">
                  <c:v>189.07755899152815</c:v>
                </c:pt>
                <c:pt idx="25">
                  <c:v>187.24014819414265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9BC-4A8B-9B78-07A25C46E9A6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6'!$E$54:$AD$54</c:f>
              <c:numCache>
                <c:formatCode>General</c:formatCode>
                <c:ptCount val="26"/>
                <c:pt idx="0">
                  <c:v>223.19</c:v>
                </c:pt>
                <c:pt idx="1">
                  <c:v>222.68426670713615</c:v>
                </c:pt>
                <c:pt idx="2">
                  <c:v>229.53633674002538</c:v>
                </c:pt>
                <c:pt idx="3">
                  <c:v>232.77607912922326</c:v>
                </c:pt>
                <c:pt idx="4">
                  <c:v>227.44035505454409</c:v>
                </c:pt>
                <c:pt idx="5">
                  <c:v>225.68768565065994</c:v>
                </c:pt>
                <c:pt idx="6">
                  <c:v>221.73433524296942</c:v>
                </c:pt>
                <c:pt idx="7">
                  <c:v>223.26377102524177</c:v>
                </c:pt>
                <c:pt idx="8">
                  <c:v>223.0704330147359</c:v>
                </c:pt>
                <c:pt idx="9">
                  <c:v>216.66660464436927</c:v>
                </c:pt>
                <c:pt idx="10">
                  <c:v>215.67693783722947</c:v>
                </c:pt>
                <c:pt idx="11">
                  <c:v>215.15197121062093</c:v>
                </c:pt>
                <c:pt idx="12">
                  <c:v>211.13726091120824</c:v>
                </c:pt>
                <c:pt idx="13">
                  <c:v>206.97262381949949</c:v>
                </c:pt>
                <c:pt idx="14">
                  <c:v>204.61860288683428</c:v>
                </c:pt>
                <c:pt idx="15">
                  <c:v>209.21794983663111</c:v>
                </c:pt>
                <c:pt idx="16">
                  <c:v>204.97383007933121</c:v>
                </c:pt>
                <c:pt idx="17">
                  <c:v>200.31960815281766</c:v>
                </c:pt>
                <c:pt idx="18">
                  <c:v>199.64116814580217</c:v>
                </c:pt>
                <c:pt idx="19">
                  <c:v>201.78523655970565</c:v>
                </c:pt>
                <c:pt idx="20">
                  <c:v>203.24949769769341</c:v>
                </c:pt>
                <c:pt idx="21">
                  <c:v>201.6709830183384</c:v>
                </c:pt>
                <c:pt idx="22">
                  <c:v>201.40474209651541</c:v>
                </c:pt>
                <c:pt idx="23">
                  <c:v>206.12712964854256</c:v>
                </c:pt>
                <c:pt idx="24">
                  <c:v>212.2688658299802</c:v>
                </c:pt>
                <c:pt idx="25">
                  <c:v>215.33802677538529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9BC-4A8B-9B78-07A25C46E9A6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6'!$E$55:$AD$55</c:f>
              <c:numCache>
                <c:formatCode>General</c:formatCode>
                <c:ptCount val="26"/>
                <c:pt idx="0">
                  <c:v>223.19</c:v>
                </c:pt>
                <c:pt idx="1">
                  <c:v>219.23337378804806</c:v>
                </c:pt>
                <c:pt idx="2">
                  <c:v>216.33106031095718</c:v>
                </c:pt>
                <c:pt idx="3">
                  <c:v>220.10242730722703</c:v>
                </c:pt>
                <c:pt idx="4">
                  <c:v>216.45426436703482</c:v>
                </c:pt>
                <c:pt idx="5">
                  <c:v>215.63637112052854</c:v>
                </c:pt>
                <c:pt idx="6">
                  <c:v>213.38207690263158</c:v>
                </c:pt>
                <c:pt idx="7">
                  <c:v>215.69109162505262</c:v>
                </c:pt>
                <c:pt idx="8">
                  <c:v>215.03211474561178</c:v>
                </c:pt>
                <c:pt idx="9">
                  <c:v>216.02496099005168</c:v>
                </c:pt>
                <c:pt idx="10">
                  <c:v>212.40743128080939</c:v>
                </c:pt>
                <c:pt idx="11">
                  <c:v>210.1239379085489</c:v>
                </c:pt>
                <c:pt idx="12">
                  <c:v>210.55286621124236</c:v>
                </c:pt>
                <c:pt idx="13">
                  <c:v>207.47795045401949</c:v>
                </c:pt>
                <c:pt idx="14">
                  <c:v>208.46749467412889</c:v>
                </c:pt>
                <c:pt idx="15">
                  <c:v>207.82929150600992</c:v>
                </c:pt>
                <c:pt idx="16">
                  <c:v>211.28077911667327</c:v>
                </c:pt>
                <c:pt idx="17">
                  <c:v>208.72677703003743</c:v>
                </c:pt>
                <c:pt idx="18">
                  <c:v>210.61696253599158</c:v>
                </c:pt>
                <c:pt idx="19">
                  <c:v>210.38173139806494</c:v>
                </c:pt>
                <c:pt idx="20">
                  <c:v>213.56598633518163</c:v>
                </c:pt>
                <c:pt idx="21">
                  <c:v>215.44302135652421</c:v>
                </c:pt>
                <c:pt idx="22">
                  <c:v>217.40513926979682</c:v>
                </c:pt>
                <c:pt idx="23">
                  <c:v>216.26222483270845</c:v>
                </c:pt>
                <c:pt idx="24">
                  <c:v>215.84858780865474</c:v>
                </c:pt>
                <c:pt idx="25">
                  <c:v>213.7044008672398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9BC-4A8B-9B78-07A25C46E9A6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6'!$E$56:$AD$56</c:f>
              <c:numCache>
                <c:formatCode>General</c:formatCode>
                <c:ptCount val="26"/>
                <c:pt idx="0">
                  <c:v>223.19</c:v>
                </c:pt>
                <c:pt idx="1">
                  <c:v>223.34212402646477</c:v>
                </c:pt>
                <c:pt idx="2">
                  <c:v>224.93886034693628</c:v>
                </c:pt>
                <c:pt idx="3">
                  <c:v>221.21709977869273</c:v>
                </c:pt>
                <c:pt idx="4">
                  <c:v>221.88358438898311</c:v>
                </c:pt>
                <c:pt idx="5">
                  <c:v>220.12688236443108</c:v>
                </c:pt>
                <c:pt idx="6">
                  <c:v>216.77486900881198</c:v>
                </c:pt>
                <c:pt idx="7">
                  <c:v>216.34049917569911</c:v>
                </c:pt>
                <c:pt idx="8">
                  <c:v>220.6400386844274</c:v>
                </c:pt>
                <c:pt idx="9">
                  <c:v>219.08767551618791</c:v>
                </c:pt>
                <c:pt idx="10">
                  <c:v>215.29471834539493</c:v>
                </c:pt>
                <c:pt idx="11">
                  <c:v>212.74960387296446</c:v>
                </c:pt>
                <c:pt idx="12">
                  <c:v>210.12466845521465</c:v>
                </c:pt>
                <c:pt idx="13">
                  <c:v>208.50059702362364</c:v>
                </c:pt>
                <c:pt idx="14">
                  <c:v>210.69972860050021</c:v>
                </c:pt>
                <c:pt idx="15">
                  <c:v>211.21266237298528</c:v>
                </c:pt>
                <c:pt idx="16">
                  <c:v>212.37242592569541</c:v>
                </c:pt>
                <c:pt idx="17">
                  <c:v>214.62954501915866</c:v>
                </c:pt>
                <c:pt idx="18">
                  <c:v>214.65364623880768</c:v>
                </c:pt>
                <c:pt idx="19">
                  <c:v>215.21153461272957</c:v>
                </c:pt>
                <c:pt idx="20">
                  <c:v>211.97937128630846</c:v>
                </c:pt>
                <c:pt idx="21">
                  <c:v>211.57456558882441</c:v>
                </c:pt>
                <c:pt idx="22">
                  <c:v>211.58052947518615</c:v>
                </c:pt>
                <c:pt idx="23">
                  <c:v>206.10049075037003</c:v>
                </c:pt>
                <c:pt idx="24">
                  <c:v>206.37110807054103</c:v>
                </c:pt>
                <c:pt idx="25">
                  <c:v>208.0843352343899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9BC-4A8B-9B78-07A25C46E9A6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6'!$E$57:$AD$57</c:f>
              <c:numCache>
                <c:formatCode>General</c:formatCode>
                <c:ptCount val="26"/>
                <c:pt idx="0">
                  <c:v>223.19</c:v>
                </c:pt>
                <c:pt idx="1">
                  <c:v>227.22484813439291</c:v>
                </c:pt>
                <c:pt idx="2">
                  <c:v>229.86325645978775</c:v>
                </c:pt>
                <c:pt idx="3">
                  <c:v>235.34578234114778</c:v>
                </c:pt>
                <c:pt idx="4">
                  <c:v>233.624345471097</c:v>
                </c:pt>
                <c:pt idx="5">
                  <c:v>235.69357071105378</c:v>
                </c:pt>
                <c:pt idx="6">
                  <c:v>244.87309239950312</c:v>
                </c:pt>
                <c:pt idx="7">
                  <c:v>245.97523203646307</c:v>
                </c:pt>
                <c:pt idx="8">
                  <c:v>244.44641952255634</c:v>
                </c:pt>
                <c:pt idx="9">
                  <c:v>250.15310662711977</c:v>
                </c:pt>
                <c:pt idx="10">
                  <c:v>254.55716266849905</c:v>
                </c:pt>
                <c:pt idx="11">
                  <c:v>249.75239195848516</c:v>
                </c:pt>
                <c:pt idx="12">
                  <c:v>250.50072775443167</c:v>
                </c:pt>
                <c:pt idx="13">
                  <c:v>245.95938522347612</c:v>
                </c:pt>
                <c:pt idx="14">
                  <c:v>240.48193768971745</c:v>
                </c:pt>
                <c:pt idx="15">
                  <c:v>246.73098001720442</c:v>
                </c:pt>
                <c:pt idx="16">
                  <c:v>242.05415529639356</c:v>
                </c:pt>
                <c:pt idx="17">
                  <c:v>241.74924210085609</c:v>
                </c:pt>
                <c:pt idx="18">
                  <c:v>242.34857497300811</c:v>
                </c:pt>
                <c:pt idx="19">
                  <c:v>241.42579452884681</c:v>
                </c:pt>
                <c:pt idx="20">
                  <c:v>244.27890876484503</c:v>
                </c:pt>
                <c:pt idx="21">
                  <c:v>249.12104800418143</c:v>
                </c:pt>
                <c:pt idx="22">
                  <c:v>248.25879906105766</c:v>
                </c:pt>
                <c:pt idx="23">
                  <c:v>243.36980464517379</c:v>
                </c:pt>
                <c:pt idx="24">
                  <c:v>247.68603780231771</c:v>
                </c:pt>
                <c:pt idx="25">
                  <c:v>250.63998325709233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9BC-4A8B-9B78-07A25C46E9A6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6'!$E$58:$AD$58</c:f>
              <c:numCache>
                <c:formatCode>General</c:formatCode>
                <c:ptCount val="26"/>
                <c:pt idx="0">
                  <c:v>223.19</c:v>
                </c:pt>
                <c:pt idx="1">
                  <c:v>226.01918127873844</c:v>
                </c:pt>
                <c:pt idx="2">
                  <c:v>227.45381323586147</c:v>
                </c:pt>
                <c:pt idx="3">
                  <c:v>227.14151146172313</c:v>
                </c:pt>
                <c:pt idx="4">
                  <c:v>228.60342344037687</c:v>
                </c:pt>
                <c:pt idx="5">
                  <c:v>231.93042173122058</c:v>
                </c:pt>
                <c:pt idx="6">
                  <c:v>224.61231866246661</c:v>
                </c:pt>
                <c:pt idx="7">
                  <c:v>223.42641043101489</c:v>
                </c:pt>
                <c:pt idx="8">
                  <c:v>227.16584164954975</c:v>
                </c:pt>
                <c:pt idx="9">
                  <c:v>224.85304749880748</c:v>
                </c:pt>
                <c:pt idx="10">
                  <c:v>223.8808390645336</c:v>
                </c:pt>
                <c:pt idx="11">
                  <c:v>222.56461134942063</c:v>
                </c:pt>
                <c:pt idx="12">
                  <c:v>225.09144884391563</c:v>
                </c:pt>
                <c:pt idx="13">
                  <c:v>227.00994623557503</c:v>
                </c:pt>
                <c:pt idx="14">
                  <c:v>221.29324692807725</c:v>
                </c:pt>
                <c:pt idx="15">
                  <c:v>226.36787145457308</c:v>
                </c:pt>
                <c:pt idx="16">
                  <c:v>225.45309147814245</c:v>
                </c:pt>
                <c:pt idx="17">
                  <c:v>227.80585832029681</c:v>
                </c:pt>
                <c:pt idx="18">
                  <c:v>229.66224590566949</c:v>
                </c:pt>
                <c:pt idx="19">
                  <c:v>230.34134807818032</c:v>
                </c:pt>
                <c:pt idx="20">
                  <c:v>234.51944460973917</c:v>
                </c:pt>
                <c:pt idx="21">
                  <c:v>237.20674451437932</c:v>
                </c:pt>
                <c:pt idx="22">
                  <c:v>233.15589275712662</c:v>
                </c:pt>
                <c:pt idx="23">
                  <c:v>238.51732296581108</c:v>
                </c:pt>
                <c:pt idx="24">
                  <c:v>235.95608590672427</c:v>
                </c:pt>
                <c:pt idx="25">
                  <c:v>233.09216358862489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9BC-4A8B-9B78-07A25C46E9A6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6'!$E$59:$AD$59</c:f>
              <c:numCache>
                <c:formatCode>General</c:formatCode>
                <c:ptCount val="26"/>
                <c:pt idx="0">
                  <c:v>223.19</c:v>
                </c:pt>
                <c:pt idx="1">
                  <c:v>227.6479231613275</c:v>
                </c:pt>
                <c:pt idx="2">
                  <c:v>226.44877123864603</c:v>
                </c:pt>
                <c:pt idx="3">
                  <c:v>227.91367857086047</c:v>
                </c:pt>
                <c:pt idx="4">
                  <c:v>228.06122246219826</c:v>
                </c:pt>
                <c:pt idx="5">
                  <c:v>231.14690773882143</c:v>
                </c:pt>
                <c:pt idx="6">
                  <c:v>227.53222992241621</c:v>
                </c:pt>
                <c:pt idx="7">
                  <c:v>238.07442832364734</c:v>
                </c:pt>
                <c:pt idx="8">
                  <c:v>236.52409791180287</c:v>
                </c:pt>
                <c:pt idx="9">
                  <c:v>237.34568451972544</c:v>
                </c:pt>
                <c:pt idx="10">
                  <c:v>238.98563269225454</c:v>
                </c:pt>
                <c:pt idx="11">
                  <c:v>234.31631894393888</c:v>
                </c:pt>
                <c:pt idx="12">
                  <c:v>236.12063180725079</c:v>
                </c:pt>
                <c:pt idx="13">
                  <c:v>232.3364901024739</c:v>
                </c:pt>
                <c:pt idx="14">
                  <c:v>235.34032350554529</c:v>
                </c:pt>
                <c:pt idx="15">
                  <c:v>235.48133115098892</c:v>
                </c:pt>
                <c:pt idx="16">
                  <c:v>238.94948216172878</c:v>
                </c:pt>
                <c:pt idx="17">
                  <c:v>239.75951216061799</c:v>
                </c:pt>
                <c:pt idx="18">
                  <c:v>239.18938720037511</c:v>
                </c:pt>
                <c:pt idx="19">
                  <c:v>233.83348084823979</c:v>
                </c:pt>
                <c:pt idx="20">
                  <c:v>238.58143789490876</c:v>
                </c:pt>
                <c:pt idx="21">
                  <c:v>238.56430004829065</c:v>
                </c:pt>
                <c:pt idx="22">
                  <c:v>236.14497358906294</c:v>
                </c:pt>
                <c:pt idx="23">
                  <c:v>227.15267963452445</c:v>
                </c:pt>
                <c:pt idx="24">
                  <c:v>228.14874631898297</c:v>
                </c:pt>
                <c:pt idx="25">
                  <c:v>226.36073976997153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9BC-4A8B-9B78-07A25C46E9A6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6'!$E$60:$AD$60</c:f>
              <c:numCache>
                <c:formatCode>General</c:formatCode>
                <c:ptCount val="26"/>
                <c:pt idx="0">
                  <c:v>223.19</c:v>
                </c:pt>
                <c:pt idx="1">
                  <c:v>220.62314067021171</c:v>
                </c:pt>
                <c:pt idx="2">
                  <c:v>226.96510338182949</c:v>
                </c:pt>
                <c:pt idx="3">
                  <c:v>226.01657778893988</c:v>
                </c:pt>
                <c:pt idx="4">
                  <c:v>227.74356761002886</c:v>
                </c:pt>
                <c:pt idx="5">
                  <c:v>227.69826044782155</c:v>
                </c:pt>
                <c:pt idx="6">
                  <c:v>225.50152701824192</c:v>
                </c:pt>
                <c:pt idx="7">
                  <c:v>227.39978656800739</c:v>
                </c:pt>
                <c:pt idx="8">
                  <c:v>227.0683286359324</c:v>
                </c:pt>
                <c:pt idx="9">
                  <c:v>223.13326303524349</c:v>
                </c:pt>
                <c:pt idx="10">
                  <c:v>223.9405363595788</c:v>
                </c:pt>
                <c:pt idx="11">
                  <c:v>221.62347840208287</c:v>
                </c:pt>
                <c:pt idx="12">
                  <c:v>221.38547756441122</c:v>
                </c:pt>
                <c:pt idx="13">
                  <c:v>221.16248553094107</c:v>
                </c:pt>
                <c:pt idx="14">
                  <c:v>220.75520064551512</c:v>
                </c:pt>
                <c:pt idx="15">
                  <c:v>221.67531882625576</c:v>
                </c:pt>
                <c:pt idx="16">
                  <c:v>225.76272397828237</c:v>
                </c:pt>
                <c:pt idx="17">
                  <c:v>226.74954159587858</c:v>
                </c:pt>
                <c:pt idx="18">
                  <c:v>230.76471980406154</c:v>
                </c:pt>
                <c:pt idx="19">
                  <c:v>230.5192037818897</c:v>
                </c:pt>
                <c:pt idx="20">
                  <c:v>233.96994095481369</c:v>
                </c:pt>
                <c:pt idx="21">
                  <c:v>233.31284630319482</c:v>
                </c:pt>
                <c:pt idx="22">
                  <c:v>231.71299377675575</c:v>
                </c:pt>
                <c:pt idx="23">
                  <c:v>231.45830840946846</c:v>
                </c:pt>
                <c:pt idx="24">
                  <c:v>232.67404131229426</c:v>
                </c:pt>
                <c:pt idx="25">
                  <c:v>232.30974506956369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9BC-4A8B-9B78-07A25C46E9A6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6'!$E$61:$AD$61</c:f>
              <c:numCache>
                <c:formatCode>General</c:formatCode>
                <c:ptCount val="26"/>
                <c:pt idx="0">
                  <c:v>223.19</c:v>
                </c:pt>
                <c:pt idx="1">
                  <c:v>228.96858564560918</c:v>
                </c:pt>
                <c:pt idx="2">
                  <c:v>223.86881557193132</c:v>
                </c:pt>
                <c:pt idx="3">
                  <c:v>221.69435981000254</c:v>
                </c:pt>
                <c:pt idx="4">
                  <c:v>219.96391630931117</c:v>
                </c:pt>
                <c:pt idx="5">
                  <c:v>218.21072617115925</c:v>
                </c:pt>
                <c:pt idx="6">
                  <c:v>215.7434932843</c:v>
                </c:pt>
                <c:pt idx="7">
                  <c:v>215.57616726771781</c:v>
                </c:pt>
                <c:pt idx="8">
                  <c:v>214.078422114663</c:v>
                </c:pt>
                <c:pt idx="9">
                  <c:v>213.00890535997888</c:v>
                </c:pt>
                <c:pt idx="10">
                  <c:v>218.57135794555609</c:v>
                </c:pt>
                <c:pt idx="11">
                  <c:v>216.75516502918683</c:v>
                </c:pt>
                <c:pt idx="12">
                  <c:v>218.55561923168608</c:v>
                </c:pt>
                <c:pt idx="13">
                  <c:v>220.19824946530338</c:v>
                </c:pt>
                <c:pt idx="14">
                  <c:v>217.06381477537587</c:v>
                </c:pt>
                <c:pt idx="15">
                  <c:v>215.6195157381386</c:v>
                </c:pt>
                <c:pt idx="16">
                  <c:v>215.556550379763</c:v>
                </c:pt>
                <c:pt idx="17">
                  <c:v>217.48870786105908</c:v>
                </c:pt>
                <c:pt idx="18">
                  <c:v>221.62488899573236</c:v>
                </c:pt>
                <c:pt idx="19">
                  <c:v>224.12740965752099</c:v>
                </c:pt>
                <c:pt idx="20">
                  <c:v>224.97618441005375</c:v>
                </c:pt>
                <c:pt idx="21">
                  <c:v>220.76113345050209</c:v>
                </c:pt>
                <c:pt idx="22">
                  <c:v>226.44284796436546</c:v>
                </c:pt>
                <c:pt idx="23">
                  <c:v>229.95212976187995</c:v>
                </c:pt>
                <c:pt idx="24">
                  <c:v>228.22847970168314</c:v>
                </c:pt>
                <c:pt idx="25">
                  <c:v>227.1831086527765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9BC-4A8B-9B78-07A25C46E9A6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6'!$E$62:$AD$62</c:f>
              <c:numCache>
                <c:formatCode>General</c:formatCode>
                <c:ptCount val="26"/>
                <c:pt idx="0">
                  <c:v>223.19</c:v>
                </c:pt>
                <c:pt idx="1">
                  <c:v>220.64348383639842</c:v>
                </c:pt>
                <c:pt idx="2">
                  <c:v>224.50029785820888</c:v>
                </c:pt>
                <c:pt idx="3">
                  <c:v>225.02480887813815</c:v>
                </c:pt>
                <c:pt idx="4">
                  <c:v>223.12996747537161</c:v>
                </c:pt>
                <c:pt idx="5">
                  <c:v>220.48305333383857</c:v>
                </c:pt>
                <c:pt idx="6">
                  <c:v>218.28731782523883</c:v>
                </c:pt>
                <c:pt idx="7">
                  <c:v>217.51372982585326</c:v>
                </c:pt>
                <c:pt idx="8">
                  <c:v>222.26409332869017</c:v>
                </c:pt>
                <c:pt idx="9">
                  <c:v>225.78557819669319</c:v>
                </c:pt>
                <c:pt idx="10">
                  <c:v>226.8190346628727</c:v>
                </c:pt>
                <c:pt idx="11">
                  <c:v>227.90793492349067</c:v>
                </c:pt>
                <c:pt idx="12">
                  <c:v>234.53195642376795</c:v>
                </c:pt>
                <c:pt idx="13">
                  <c:v>237.30392196134719</c:v>
                </c:pt>
                <c:pt idx="14">
                  <c:v>241.8818547822994</c:v>
                </c:pt>
                <c:pt idx="15">
                  <c:v>238.49760733841134</c:v>
                </c:pt>
                <c:pt idx="16">
                  <c:v>235.2076252883711</c:v>
                </c:pt>
                <c:pt idx="17">
                  <c:v>239.53732687213386</c:v>
                </c:pt>
                <c:pt idx="18">
                  <c:v>243.34273245817644</c:v>
                </c:pt>
                <c:pt idx="19">
                  <c:v>247.71709370923531</c:v>
                </c:pt>
                <c:pt idx="20">
                  <c:v>247.72793867401043</c:v>
                </c:pt>
                <c:pt idx="21">
                  <c:v>251.11519174604746</c:v>
                </c:pt>
                <c:pt idx="22">
                  <c:v>249.87174380245585</c:v>
                </c:pt>
                <c:pt idx="23">
                  <c:v>257.1985646790427</c:v>
                </c:pt>
                <c:pt idx="24">
                  <c:v>252.44717737616079</c:v>
                </c:pt>
                <c:pt idx="25">
                  <c:v>255.35175889728887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9BC-4A8B-9B78-07A25C46E9A6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6'!$E$63:$AD$63</c:f>
              <c:numCache>
                <c:formatCode>General</c:formatCode>
                <c:ptCount val="26"/>
                <c:pt idx="0">
                  <c:v>223.19</c:v>
                </c:pt>
                <c:pt idx="1">
                  <c:v>222.85152451242195</c:v>
                </c:pt>
                <c:pt idx="2">
                  <c:v>223.84802057237579</c:v>
                </c:pt>
                <c:pt idx="3">
                  <c:v>224.29904917979505</c:v>
                </c:pt>
                <c:pt idx="4">
                  <c:v>225.65509290897842</c:v>
                </c:pt>
                <c:pt idx="5">
                  <c:v>228.70811789909726</c:v>
                </c:pt>
                <c:pt idx="6">
                  <c:v>224.74333035701747</c:v>
                </c:pt>
                <c:pt idx="7">
                  <c:v>228.53169406573579</c:v>
                </c:pt>
                <c:pt idx="8">
                  <c:v>233.09587538954821</c:v>
                </c:pt>
                <c:pt idx="9">
                  <c:v>234.85586971756118</c:v>
                </c:pt>
                <c:pt idx="10">
                  <c:v>234.36229778726235</c:v>
                </c:pt>
                <c:pt idx="11">
                  <c:v>237.21854192074898</c:v>
                </c:pt>
                <c:pt idx="12">
                  <c:v>235.87214792909933</c:v>
                </c:pt>
                <c:pt idx="13">
                  <c:v>232.6222038672953</c:v>
                </c:pt>
                <c:pt idx="14">
                  <c:v>229.42573511672418</c:v>
                </c:pt>
                <c:pt idx="15">
                  <c:v>233.13426243521914</c:v>
                </c:pt>
                <c:pt idx="16">
                  <c:v>235.29270826833795</c:v>
                </c:pt>
                <c:pt idx="17">
                  <c:v>235.15238360944093</c:v>
                </c:pt>
                <c:pt idx="18">
                  <c:v>236.17746727539719</c:v>
                </c:pt>
                <c:pt idx="19">
                  <c:v>239.23496324919802</c:v>
                </c:pt>
                <c:pt idx="20">
                  <c:v>239.21482578202369</c:v>
                </c:pt>
                <c:pt idx="21">
                  <c:v>236.89475142113105</c:v>
                </c:pt>
                <c:pt idx="22">
                  <c:v>238.01007016469097</c:v>
                </c:pt>
                <c:pt idx="23">
                  <c:v>238.00871696390507</c:v>
                </c:pt>
                <c:pt idx="24">
                  <c:v>235.91871102905557</c:v>
                </c:pt>
                <c:pt idx="25">
                  <c:v>231.75477081701391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9BC-4A8B-9B78-07A25C46E9A6}"/>
            </c:ext>
          </c:extLst>
        </c:ser>
        <c:ser>
          <c:idx val="62"/>
          <c:order val="6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6'!$E$64:$AD$64</c:f>
              <c:numCache>
                <c:formatCode>General</c:formatCode>
                <c:ptCount val="26"/>
                <c:pt idx="0">
                  <c:v>223.19</c:v>
                </c:pt>
                <c:pt idx="1">
                  <c:v>222.91298808474204</c:v>
                </c:pt>
                <c:pt idx="2">
                  <c:v>221.60521257435931</c:v>
                </c:pt>
                <c:pt idx="3">
                  <c:v>225.42784520464605</c:v>
                </c:pt>
                <c:pt idx="4">
                  <c:v>227.32504311826074</c:v>
                </c:pt>
                <c:pt idx="5">
                  <c:v>227.63931577293928</c:v>
                </c:pt>
                <c:pt idx="6">
                  <c:v>230.63298060760096</c:v>
                </c:pt>
                <c:pt idx="7">
                  <c:v>233.41844948486772</c:v>
                </c:pt>
                <c:pt idx="8">
                  <c:v>236.42890579723888</c:v>
                </c:pt>
                <c:pt idx="9">
                  <c:v>240.64660742842077</c:v>
                </c:pt>
                <c:pt idx="10">
                  <c:v>240.8959524543335</c:v>
                </c:pt>
                <c:pt idx="11">
                  <c:v>241.91454119731134</c:v>
                </c:pt>
                <c:pt idx="12">
                  <c:v>241.4242184552723</c:v>
                </c:pt>
                <c:pt idx="13">
                  <c:v>239.86305696345289</c:v>
                </c:pt>
                <c:pt idx="14">
                  <c:v>242.20187438157024</c:v>
                </c:pt>
                <c:pt idx="15">
                  <c:v>247.25319664882849</c:v>
                </c:pt>
                <c:pt idx="16">
                  <c:v>250.59284692797428</c:v>
                </c:pt>
                <c:pt idx="17">
                  <c:v>259.08916638597384</c:v>
                </c:pt>
                <c:pt idx="18">
                  <c:v>268.02497208806631</c:v>
                </c:pt>
                <c:pt idx="19">
                  <c:v>263.3442518288353</c:v>
                </c:pt>
                <c:pt idx="20">
                  <c:v>258.94204259235426</c:v>
                </c:pt>
                <c:pt idx="21">
                  <c:v>256.61485314907469</c:v>
                </c:pt>
                <c:pt idx="22">
                  <c:v>253.68887796228478</c:v>
                </c:pt>
                <c:pt idx="23">
                  <c:v>252.13224591168594</c:v>
                </c:pt>
                <c:pt idx="24">
                  <c:v>246.53375343484865</c:v>
                </c:pt>
                <c:pt idx="25">
                  <c:v>242.7762684771283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9BC-4A8B-9B78-07A25C46E9A6}"/>
            </c:ext>
          </c:extLst>
        </c:ser>
        <c:ser>
          <c:idx val="63"/>
          <c:order val="63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6'!$E$65:$AD$65</c:f>
              <c:numCache>
                <c:formatCode>General</c:formatCode>
                <c:ptCount val="26"/>
                <c:pt idx="0">
                  <c:v>223.19</c:v>
                </c:pt>
                <c:pt idx="1">
                  <c:v>221.87692822708135</c:v>
                </c:pt>
                <c:pt idx="2">
                  <c:v>221.96571553074526</c:v>
                </c:pt>
                <c:pt idx="3">
                  <c:v>223.86109437963978</c:v>
                </c:pt>
                <c:pt idx="4">
                  <c:v>223.2839320578436</c:v>
                </c:pt>
                <c:pt idx="5">
                  <c:v>219.11903546073054</c:v>
                </c:pt>
                <c:pt idx="6">
                  <c:v>215.75011660291369</c:v>
                </c:pt>
                <c:pt idx="7">
                  <c:v>223.83235941879502</c:v>
                </c:pt>
                <c:pt idx="8">
                  <c:v>226.06991343873014</c:v>
                </c:pt>
                <c:pt idx="9">
                  <c:v>231.41382635707816</c:v>
                </c:pt>
                <c:pt idx="10">
                  <c:v>233.47454860903562</c:v>
                </c:pt>
                <c:pt idx="11">
                  <c:v>226.44145883868373</c:v>
                </c:pt>
                <c:pt idx="12">
                  <c:v>222.36246204978002</c:v>
                </c:pt>
                <c:pt idx="13">
                  <c:v>222.93758818966973</c:v>
                </c:pt>
                <c:pt idx="14">
                  <c:v>214.74830428830242</c:v>
                </c:pt>
                <c:pt idx="15">
                  <c:v>217.30412890814466</c:v>
                </c:pt>
                <c:pt idx="16">
                  <c:v>220.17388026549602</c:v>
                </c:pt>
                <c:pt idx="17">
                  <c:v>225.90886647346119</c:v>
                </c:pt>
                <c:pt idx="18">
                  <c:v>219.39933717950129</c:v>
                </c:pt>
                <c:pt idx="19">
                  <c:v>216.87223729122812</c:v>
                </c:pt>
                <c:pt idx="20">
                  <c:v>211.77149040449541</c:v>
                </c:pt>
                <c:pt idx="21">
                  <c:v>209.50778538691219</c:v>
                </c:pt>
                <c:pt idx="22">
                  <c:v>203.28301460389957</c:v>
                </c:pt>
                <c:pt idx="23">
                  <c:v>201.44429871406044</c:v>
                </c:pt>
                <c:pt idx="24">
                  <c:v>200.48017036013815</c:v>
                </c:pt>
                <c:pt idx="25">
                  <c:v>206.90359259386452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9BC-4A8B-9B78-07A25C46E9A6}"/>
            </c:ext>
          </c:extLst>
        </c:ser>
        <c:ser>
          <c:idx val="64"/>
          <c:order val="64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6'!$E$66:$AD$66</c:f>
              <c:numCache>
                <c:formatCode>General</c:formatCode>
                <c:ptCount val="26"/>
                <c:pt idx="0">
                  <c:v>223.19</c:v>
                </c:pt>
                <c:pt idx="1">
                  <c:v>224.72565906318218</c:v>
                </c:pt>
                <c:pt idx="2">
                  <c:v>228.02645029228296</c:v>
                </c:pt>
                <c:pt idx="3">
                  <c:v>233.19573130791542</c:v>
                </c:pt>
                <c:pt idx="4">
                  <c:v>237.27847657874563</c:v>
                </c:pt>
                <c:pt idx="5">
                  <c:v>237.25575490413715</c:v>
                </c:pt>
                <c:pt idx="6">
                  <c:v>238.0063510829454</c:v>
                </c:pt>
                <c:pt idx="7">
                  <c:v>238.55325898246187</c:v>
                </c:pt>
                <c:pt idx="8">
                  <c:v>240.42460290000952</c:v>
                </c:pt>
                <c:pt idx="9">
                  <c:v>234.12339178473314</c:v>
                </c:pt>
                <c:pt idx="10">
                  <c:v>229.5489340589578</c:v>
                </c:pt>
                <c:pt idx="11">
                  <c:v>229.70984084630413</c:v>
                </c:pt>
                <c:pt idx="12">
                  <c:v>229.10951330834902</c:v>
                </c:pt>
                <c:pt idx="13">
                  <c:v>224.6064727395852</c:v>
                </c:pt>
                <c:pt idx="14">
                  <c:v>219.95389140207232</c:v>
                </c:pt>
                <c:pt idx="15">
                  <c:v>219.21191855518336</c:v>
                </c:pt>
                <c:pt idx="16">
                  <c:v>221.84283320617399</c:v>
                </c:pt>
                <c:pt idx="17">
                  <c:v>226.94450335185942</c:v>
                </c:pt>
                <c:pt idx="18">
                  <c:v>231.11673560783822</c:v>
                </c:pt>
                <c:pt idx="19">
                  <c:v>232.06087352931704</c:v>
                </c:pt>
                <c:pt idx="20">
                  <c:v>235.48839272744439</c:v>
                </c:pt>
                <c:pt idx="21">
                  <c:v>234.71330230830864</c:v>
                </c:pt>
                <c:pt idx="22">
                  <c:v>237.25317532736477</c:v>
                </c:pt>
                <c:pt idx="23">
                  <c:v>232.55096439970279</c:v>
                </c:pt>
                <c:pt idx="24">
                  <c:v>226.80284695189329</c:v>
                </c:pt>
                <c:pt idx="25">
                  <c:v>223.7174319989505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9BC-4A8B-9B78-07A25C46E9A6}"/>
            </c:ext>
          </c:extLst>
        </c:ser>
        <c:ser>
          <c:idx val="65"/>
          <c:order val="65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6'!$E$67:$AD$67</c:f>
              <c:numCache>
                <c:formatCode>General</c:formatCode>
                <c:ptCount val="26"/>
                <c:pt idx="0">
                  <c:v>223.19</c:v>
                </c:pt>
                <c:pt idx="1">
                  <c:v>227.84547231551778</c:v>
                </c:pt>
                <c:pt idx="2">
                  <c:v>226.30944146219142</c:v>
                </c:pt>
                <c:pt idx="3">
                  <c:v>226.61464448214107</c:v>
                </c:pt>
                <c:pt idx="4">
                  <c:v>224.4545422046433</c:v>
                </c:pt>
                <c:pt idx="5">
                  <c:v>233.59536306427873</c:v>
                </c:pt>
                <c:pt idx="6">
                  <c:v>232.94506371797945</c:v>
                </c:pt>
                <c:pt idx="7">
                  <c:v>235.52314797902486</c:v>
                </c:pt>
                <c:pt idx="8">
                  <c:v>231.04067265635828</c:v>
                </c:pt>
                <c:pt idx="9">
                  <c:v>231.18938794057104</c:v>
                </c:pt>
                <c:pt idx="10">
                  <c:v>227.9407809637089</c:v>
                </c:pt>
                <c:pt idx="11">
                  <c:v>233.39513147806483</c:v>
                </c:pt>
                <c:pt idx="12">
                  <c:v>229.72249457602345</c:v>
                </c:pt>
                <c:pt idx="13">
                  <c:v>226.79111975494217</c:v>
                </c:pt>
                <c:pt idx="14">
                  <c:v>231.99757661679834</c:v>
                </c:pt>
                <c:pt idx="15">
                  <c:v>227.83136397949886</c:v>
                </c:pt>
                <c:pt idx="16">
                  <c:v>229.84981829680609</c:v>
                </c:pt>
                <c:pt idx="17">
                  <c:v>228.1893028461335</c:v>
                </c:pt>
                <c:pt idx="18">
                  <c:v>229.83739566233655</c:v>
                </c:pt>
                <c:pt idx="19">
                  <c:v>233.2976507423092</c:v>
                </c:pt>
                <c:pt idx="20">
                  <c:v>235.61663787581685</c:v>
                </c:pt>
                <c:pt idx="21">
                  <c:v>229.22953144142133</c:v>
                </c:pt>
                <c:pt idx="22">
                  <c:v>235.57730721357967</c:v>
                </c:pt>
                <c:pt idx="23">
                  <c:v>233.81709787946846</c:v>
                </c:pt>
                <c:pt idx="24">
                  <c:v>238.06906705131365</c:v>
                </c:pt>
                <c:pt idx="25">
                  <c:v>237.88598496517918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9BC-4A8B-9B78-07A25C46E9A6}"/>
            </c:ext>
          </c:extLst>
        </c:ser>
        <c:ser>
          <c:idx val="66"/>
          <c:order val="66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6'!$E$68:$AD$68</c:f>
              <c:numCache>
                <c:formatCode>General</c:formatCode>
                <c:ptCount val="26"/>
                <c:pt idx="0">
                  <c:v>223.19</c:v>
                </c:pt>
                <c:pt idx="1">
                  <c:v>229.97267751597218</c:v>
                </c:pt>
                <c:pt idx="2">
                  <c:v>232.84275573458757</c:v>
                </c:pt>
                <c:pt idx="3">
                  <c:v>228.6032450822039</c:v>
                </c:pt>
                <c:pt idx="4">
                  <c:v>227.27360467634182</c:v>
                </c:pt>
                <c:pt idx="5">
                  <c:v>225.5376476221914</c:v>
                </c:pt>
                <c:pt idx="6">
                  <c:v>222.69103812922356</c:v>
                </c:pt>
                <c:pt idx="7">
                  <c:v>225.97626834285666</c:v>
                </c:pt>
                <c:pt idx="8">
                  <c:v>231.3367602418231</c:v>
                </c:pt>
                <c:pt idx="9">
                  <c:v>227.09541702361332</c:v>
                </c:pt>
                <c:pt idx="10">
                  <c:v>230.39435546099369</c:v>
                </c:pt>
                <c:pt idx="11">
                  <c:v>228.5993471793054</c:v>
                </c:pt>
                <c:pt idx="12">
                  <c:v>227.62559446370727</c:v>
                </c:pt>
                <c:pt idx="13">
                  <c:v>226.42760836808318</c:v>
                </c:pt>
                <c:pt idx="14">
                  <c:v>228.3092794124633</c:v>
                </c:pt>
                <c:pt idx="15">
                  <c:v>223.55420390959011</c:v>
                </c:pt>
                <c:pt idx="16">
                  <c:v>227.55675007855743</c:v>
                </c:pt>
                <c:pt idx="17">
                  <c:v>228.08630911170761</c:v>
                </c:pt>
                <c:pt idx="18">
                  <c:v>225.3118274057835</c:v>
                </c:pt>
                <c:pt idx="19">
                  <c:v>225.00306715799636</c:v>
                </c:pt>
                <c:pt idx="20">
                  <c:v>226.40835486121716</c:v>
                </c:pt>
                <c:pt idx="21">
                  <c:v>227.83150821094677</c:v>
                </c:pt>
                <c:pt idx="22">
                  <c:v>227.1677240879533</c:v>
                </c:pt>
                <c:pt idx="23">
                  <c:v>224.40592961514568</c:v>
                </c:pt>
                <c:pt idx="24">
                  <c:v>222.12893946347191</c:v>
                </c:pt>
                <c:pt idx="25">
                  <c:v>216.56867893111522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9BC-4A8B-9B78-07A25C46E9A6}"/>
            </c:ext>
          </c:extLst>
        </c:ser>
        <c:ser>
          <c:idx val="67"/>
          <c:order val="67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6'!$E$69:$AD$69</c:f>
              <c:numCache>
                <c:formatCode>General</c:formatCode>
                <c:ptCount val="26"/>
                <c:pt idx="0">
                  <c:v>223.19</c:v>
                </c:pt>
                <c:pt idx="1">
                  <c:v>222.1725997619497</c:v>
                </c:pt>
                <c:pt idx="2">
                  <c:v>220.72285482081662</c:v>
                </c:pt>
                <c:pt idx="3">
                  <c:v>217.31319607099712</c:v>
                </c:pt>
                <c:pt idx="4">
                  <c:v>221.07266876299073</c:v>
                </c:pt>
                <c:pt idx="5">
                  <c:v>217.27431831553966</c:v>
                </c:pt>
                <c:pt idx="6">
                  <c:v>218.42963657252272</c:v>
                </c:pt>
                <c:pt idx="7">
                  <c:v>220.25641196735066</c:v>
                </c:pt>
                <c:pt idx="8">
                  <c:v>225.2783465063207</c:v>
                </c:pt>
                <c:pt idx="9">
                  <c:v>222.23228384094185</c:v>
                </c:pt>
                <c:pt idx="10">
                  <c:v>220.12801376014278</c:v>
                </c:pt>
                <c:pt idx="11">
                  <c:v>218.84783298311558</c:v>
                </c:pt>
                <c:pt idx="12">
                  <c:v>218.18936942585168</c:v>
                </c:pt>
                <c:pt idx="13">
                  <c:v>214.98280321362822</c:v>
                </c:pt>
                <c:pt idx="14">
                  <c:v>218.89692263605522</c:v>
                </c:pt>
                <c:pt idx="15">
                  <c:v>220.49542995276767</c:v>
                </c:pt>
                <c:pt idx="16">
                  <c:v>218.60068843400666</c:v>
                </c:pt>
                <c:pt idx="17">
                  <c:v>219.12180601548076</c:v>
                </c:pt>
                <c:pt idx="18">
                  <c:v>224.28994251862241</c:v>
                </c:pt>
                <c:pt idx="19">
                  <c:v>224.97111901851213</c:v>
                </c:pt>
                <c:pt idx="20">
                  <c:v>229.18508240435935</c:v>
                </c:pt>
                <c:pt idx="21">
                  <c:v>230.01578152158953</c:v>
                </c:pt>
                <c:pt idx="22">
                  <c:v>232.8740428850717</c:v>
                </c:pt>
                <c:pt idx="23">
                  <c:v>230.90619416426082</c:v>
                </c:pt>
                <c:pt idx="24">
                  <c:v>233.29081269692207</c:v>
                </c:pt>
                <c:pt idx="25">
                  <c:v>235.26054106501371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9BC-4A8B-9B78-07A25C46E9A6}"/>
            </c:ext>
          </c:extLst>
        </c:ser>
        <c:ser>
          <c:idx val="68"/>
          <c:order val="68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6'!$E$70:$AD$70</c:f>
              <c:numCache>
                <c:formatCode>General</c:formatCode>
                <c:ptCount val="26"/>
                <c:pt idx="0">
                  <c:v>223.19</c:v>
                </c:pt>
                <c:pt idx="1">
                  <c:v>224.66004824718286</c:v>
                </c:pt>
                <c:pt idx="2">
                  <c:v>227.32325758509117</c:v>
                </c:pt>
                <c:pt idx="3">
                  <c:v>227.51719846777615</c:v>
                </c:pt>
                <c:pt idx="4">
                  <c:v>227.95681959342596</c:v>
                </c:pt>
                <c:pt idx="5">
                  <c:v>229.22829717853224</c:v>
                </c:pt>
                <c:pt idx="6">
                  <c:v>231.08634391916536</c:v>
                </c:pt>
                <c:pt idx="7">
                  <c:v>228.56783620343734</c:v>
                </c:pt>
                <c:pt idx="8">
                  <c:v>226.58839906958636</c:v>
                </c:pt>
                <c:pt idx="9">
                  <c:v>227.2636141029482</c:v>
                </c:pt>
                <c:pt idx="10">
                  <c:v>225.13865579700817</c:v>
                </c:pt>
                <c:pt idx="11">
                  <c:v>226.41776688469793</c:v>
                </c:pt>
                <c:pt idx="12">
                  <c:v>232.92220262901407</c:v>
                </c:pt>
                <c:pt idx="13">
                  <c:v>233.74944726269104</c:v>
                </c:pt>
                <c:pt idx="14">
                  <c:v>235.25148531165399</c:v>
                </c:pt>
                <c:pt idx="15">
                  <c:v>229.30364532873853</c:v>
                </c:pt>
                <c:pt idx="16">
                  <c:v>224.45528864489404</c:v>
                </c:pt>
                <c:pt idx="17">
                  <c:v>227.5682715510514</c:v>
                </c:pt>
                <c:pt idx="18">
                  <c:v>229.43369424226424</c:v>
                </c:pt>
                <c:pt idx="19">
                  <c:v>230.32732571177061</c:v>
                </c:pt>
                <c:pt idx="20">
                  <c:v>229.87443825297217</c:v>
                </c:pt>
                <c:pt idx="21">
                  <c:v>232.03977995631124</c:v>
                </c:pt>
                <c:pt idx="22">
                  <c:v>234.31256513326278</c:v>
                </c:pt>
                <c:pt idx="23">
                  <c:v>232.21793169146591</c:v>
                </c:pt>
                <c:pt idx="24">
                  <c:v>225.84705977378536</c:v>
                </c:pt>
                <c:pt idx="25">
                  <c:v>225.58376760366733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9BC-4A8B-9B78-07A25C46E9A6}"/>
            </c:ext>
          </c:extLst>
        </c:ser>
        <c:ser>
          <c:idx val="69"/>
          <c:order val="69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6'!$E$71:$AD$71</c:f>
              <c:numCache>
                <c:formatCode>General</c:formatCode>
                <c:ptCount val="26"/>
                <c:pt idx="0">
                  <c:v>223.19</c:v>
                </c:pt>
                <c:pt idx="1">
                  <c:v>222.2136443205311</c:v>
                </c:pt>
                <c:pt idx="2">
                  <c:v>222.63607351024115</c:v>
                </c:pt>
                <c:pt idx="3">
                  <c:v>221.47726827040168</c:v>
                </c:pt>
                <c:pt idx="4">
                  <c:v>222.55659948282036</c:v>
                </c:pt>
                <c:pt idx="5">
                  <c:v>220.60768245347066</c:v>
                </c:pt>
                <c:pt idx="6">
                  <c:v>215.11985753215163</c:v>
                </c:pt>
                <c:pt idx="7">
                  <c:v>216.91070849274178</c:v>
                </c:pt>
                <c:pt idx="8">
                  <c:v>207.19516117393943</c:v>
                </c:pt>
                <c:pt idx="9">
                  <c:v>210.32636082484632</c:v>
                </c:pt>
                <c:pt idx="10">
                  <c:v>210.25210560253961</c:v>
                </c:pt>
                <c:pt idx="11">
                  <c:v>212.62733821325287</c:v>
                </c:pt>
                <c:pt idx="12">
                  <c:v>214.21379638621977</c:v>
                </c:pt>
                <c:pt idx="13">
                  <c:v>216.04868480475142</c:v>
                </c:pt>
                <c:pt idx="14">
                  <c:v>212.7302538560495</c:v>
                </c:pt>
                <c:pt idx="15">
                  <c:v>209.5040336475073</c:v>
                </c:pt>
                <c:pt idx="16">
                  <c:v>208.23147892748895</c:v>
                </c:pt>
                <c:pt idx="17">
                  <c:v>208.47101000124812</c:v>
                </c:pt>
                <c:pt idx="18">
                  <c:v>202.20513767692833</c:v>
                </c:pt>
                <c:pt idx="19">
                  <c:v>205.26317995533626</c:v>
                </c:pt>
                <c:pt idx="20">
                  <c:v>204.76440871028299</c:v>
                </c:pt>
                <c:pt idx="21">
                  <c:v>204.38980294301285</c:v>
                </c:pt>
                <c:pt idx="22">
                  <c:v>206.15825586047666</c:v>
                </c:pt>
                <c:pt idx="23">
                  <c:v>207.00161601085253</c:v>
                </c:pt>
                <c:pt idx="24">
                  <c:v>208.51555455929221</c:v>
                </c:pt>
                <c:pt idx="25">
                  <c:v>216.59493487092388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9BC-4A8B-9B78-07A25C46E9A6}"/>
            </c:ext>
          </c:extLst>
        </c:ser>
        <c:ser>
          <c:idx val="70"/>
          <c:order val="70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6'!$E$72:$AD$72</c:f>
              <c:numCache>
                <c:formatCode>General</c:formatCode>
                <c:ptCount val="26"/>
                <c:pt idx="0">
                  <c:v>223.19</c:v>
                </c:pt>
                <c:pt idx="1">
                  <c:v>222.42808344684633</c:v>
                </c:pt>
                <c:pt idx="2">
                  <c:v>216.34985309665583</c:v>
                </c:pt>
                <c:pt idx="3">
                  <c:v>215.43835959416268</c:v>
                </c:pt>
                <c:pt idx="4">
                  <c:v>215.34558557864278</c:v>
                </c:pt>
                <c:pt idx="5">
                  <c:v>215.2567640635591</c:v>
                </c:pt>
                <c:pt idx="6">
                  <c:v>214.04024873067988</c:v>
                </c:pt>
                <c:pt idx="7">
                  <c:v>216.87742127571843</c:v>
                </c:pt>
                <c:pt idx="8">
                  <c:v>213.34597643569393</c:v>
                </c:pt>
                <c:pt idx="9">
                  <c:v>216.56012353182359</c:v>
                </c:pt>
                <c:pt idx="10">
                  <c:v>220.99702519334858</c:v>
                </c:pt>
                <c:pt idx="11">
                  <c:v>219.35109072369983</c:v>
                </c:pt>
                <c:pt idx="12">
                  <c:v>226.26686370388245</c:v>
                </c:pt>
                <c:pt idx="13">
                  <c:v>228.08253691273376</c:v>
                </c:pt>
                <c:pt idx="14">
                  <c:v>224.65511648626492</c:v>
                </c:pt>
                <c:pt idx="15">
                  <c:v>219.5135202724442</c:v>
                </c:pt>
                <c:pt idx="16">
                  <c:v>220.62318009975419</c:v>
                </c:pt>
                <c:pt idx="17">
                  <c:v>220.41633442993347</c:v>
                </c:pt>
                <c:pt idx="18">
                  <c:v>218.86300384208783</c:v>
                </c:pt>
                <c:pt idx="19">
                  <c:v>215.68668292994542</c:v>
                </c:pt>
                <c:pt idx="20">
                  <c:v>214.56260917967307</c:v>
                </c:pt>
                <c:pt idx="21">
                  <c:v>214.87580604809361</c:v>
                </c:pt>
                <c:pt idx="22">
                  <c:v>213.24987960828173</c:v>
                </c:pt>
                <c:pt idx="23">
                  <c:v>220.46563562445593</c:v>
                </c:pt>
                <c:pt idx="24">
                  <c:v>217.16045008180006</c:v>
                </c:pt>
                <c:pt idx="25">
                  <c:v>212.70966157822983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9BC-4A8B-9B78-07A25C46E9A6}"/>
            </c:ext>
          </c:extLst>
        </c:ser>
        <c:ser>
          <c:idx val="71"/>
          <c:order val="71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6'!$E$73:$AD$73</c:f>
              <c:numCache>
                <c:formatCode>General</c:formatCode>
                <c:ptCount val="26"/>
                <c:pt idx="0">
                  <c:v>223.19</c:v>
                </c:pt>
                <c:pt idx="1">
                  <c:v>223.55474123219039</c:v>
                </c:pt>
                <c:pt idx="2">
                  <c:v>224.4096480816527</c:v>
                </c:pt>
                <c:pt idx="3">
                  <c:v>226.24177510688622</c:v>
                </c:pt>
                <c:pt idx="4">
                  <c:v>232.57179007637816</c:v>
                </c:pt>
                <c:pt idx="5">
                  <c:v>232.85184105134715</c:v>
                </c:pt>
                <c:pt idx="6">
                  <c:v>231.00307385358033</c:v>
                </c:pt>
                <c:pt idx="7">
                  <c:v>230.1910052932721</c:v>
                </c:pt>
                <c:pt idx="8">
                  <c:v>227.92298366802521</c:v>
                </c:pt>
                <c:pt idx="9">
                  <c:v>228.21650532426469</c:v>
                </c:pt>
                <c:pt idx="10">
                  <c:v>225.54989372863247</c:v>
                </c:pt>
                <c:pt idx="11">
                  <c:v>225.37330525255376</c:v>
                </c:pt>
                <c:pt idx="12">
                  <c:v>224.19951049894397</c:v>
                </c:pt>
                <c:pt idx="13">
                  <c:v>224.114299943541</c:v>
                </c:pt>
                <c:pt idx="14">
                  <c:v>218.80960239305801</c:v>
                </c:pt>
                <c:pt idx="15">
                  <c:v>221.29603075833552</c:v>
                </c:pt>
                <c:pt idx="16">
                  <c:v>223.41048224414382</c:v>
                </c:pt>
                <c:pt idx="17">
                  <c:v>228.91323452302208</c:v>
                </c:pt>
                <c:pt idx="18">
                  <c:v>227.39461730233668</c:v>
                </c:pt>
                <c:pt idx="19">
                  <c:v>233.70682774735715</c:v>
                </c:pt>
                <c:pt idx="20">
                  <c:v>237.70940108781002</c:v>
                </c:pt>
                <c:pt idx="21">
                  <c:v>232.49038834069398</c:v>
                </c:pt>
                <c:pt idx="22">
                  <c:v>229.64974503915388</c:v>
                </c:pt>
                <c:pt idx="23">
                  <c:v>229.61206339443874</c:v>
                </c:pt>
                <c:pt idx="24">
                  <c:v>227.0322456474866</c:v>
                </c:pt>
                <c:pt idx="25">
                  <c:v>225.39883659365708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9BC-4A8B-9B78-07A25C46E9A6}"/>
            </c:ext>
          </c:extLst>
        </c:ser>
        <c:ser>
          <c:idx val="72"/>
          <c:order val="72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6'!$E$74:$AD$74</c:f>
              <c:numCache>
                <c:formatCode>General</c:formatCode>
                <c:ptCount val="26"/>
                <c:pt idx="0">
                  <c:v>223.19</c:v>
                </c:pt>
                <c:pt idx="1">
                  <c:v>214.98941394562203</c:v>
                </c:pt>
                <c:pt idx="2">
                  <c:v>214.48904385962362</c:v>
                </c:pt>
                <c:pt idx="3">
                  <c:v>214.85652173211005</c:v>
                </c:pt>
                <c:pt idx="4">
                  <c:v>219.17388694666624</c:v>
                </c:pt>
                <c:pt idx="5">
                  <c:v>216.51353584133</c:v>
                </c:pt>
                <c:pt idx="6">
                  <c:v>214.65298818080589</c:v>
                </c:pt>
                <c:pt idx="7">
                  <c:v>213.99776744929179</c:v>
                </c:pt>
                <c:pt idx="8">
                  <c:v>211.01248153307077</c:v>
                </c:pt>
                <c:pt idx="9">
                  <c:v>215.18211674397287</c:v>
                </c:pt>
                <c:pt idx="10">
                  <c:v>220.75821763825692</c:v>
                </c:pt>
                <c:pt idx="11">
                  <c:v>220.16956556163106</c:v>
                </c:pt>
                <c:pt idx="12">
                  <c:v>217.21869833881885</c:v>
                </c:pt>
                <c:pt idx="13">
                  <c:v>216.49632482659041</c:v>
                </c:pt>
                <c:pt idx="14">
                  <c:v>217.37859976387179</c:v>
                </c:pt>
                <c:pt idx="15">
                  <c:v>216.15148769394526</c:v>
                </c:pt>
                <c:pt idx="16">
                  <c:v>213.64591550696034</c:v>
                </c:pt>
                <c:pt idx="17">
                  <c:v>209.28420206520937</c:v>
                </c:pt>
                <c:pt idx="18">
                  <c:v>207.19291718277469</c:v>
                </c:pt>
                <c:pt idx="19">
                  <c:v>211.88800526262602</c:v>
                </c:pt>
                <c:pt idx="20">
                  <c:v>208.91516576438104</c:v>
                </c:pt>
                <c:pt idx="21">
                  <c:v>213.67738454428758</c:v>
                </c:pt>
                <c:pt idx="22">
                  <c:v>211.24126535734027</c:v>
                </c:pt>
                <c:pt idx="23">
                  <c:v>213.66409821757151</c:v>
                </c:pt>
                <c:pt idx="24">
                  <c:v>207.09250152277693</c:v>
                </c:pt>
                <c:pt idx="25">
                  <c:v>205.84099453141843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9BC-4A8B-9B78-07A25C46E9A6}"/>
            </c:ext>
          </c:extLst>
        </c:ser>
        <c:ser>
          <c:idx val="73"/>
          <c:order val="73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6'!$E$75:$AD$75</c:f>
              <c:numCache>
                <c:formatCode>General</c:formatCode>
                <c:ptCount val="26"/>
                <c:pt idx="0">
                  <c:v>223.19</c:v>
                </c:pt>
                <c:pt idx="1">
                  <c:v>226.58424713500895</c:v>
                </c:pt>
                <c:pt idx="2">
                  <c:v>223.28568577955687</c:v>
                </c:pt>
                <c:pt idx="3">
                  <c:v>219.37343555650378</c:v>
                </c:pt>
                <c:pt idx="4">
                  <c:v>216.17530083680055</c:v>
                </c:pt>
                <c:pt idx="5">
                  <c:v>213.64200016077774</c:v>
                </c:pt>
                <c:pt idx="6">
                  <c:v>218.02157539813211</c:v>
                </c:pt>
                <c:pt idx="7">
                  <c:v>219.68946921054723</c:v>
                </c:pt>
                <c:pt idx="8">
                  <c:v>213.16448560297655</c:v>
                </c:pt>
                <c:pt idx="9">
                  <c:v>212.36559421096018</c:v>
                </c:pt>
                <c:pt idx="10">
                  <c:v>208.55020123892504</c:v>
                </c:pt>
                <c:pt idx="11">
                  <c:v>208.17954423423396</c:v>
                </c:pt>
                <c:pt idx="12">
                  <c:v>203.93044744575926</c:v>
                </c:pt>
                <c:pt idx="13">
                  <c:v>207.95180384981691</c:v>
                </c:pt>
                <c:pt idx="14">
                  <c:v>205.03915743154698</c:v>
                </c:pt>
                <c:pt idx="15">
                  <c:v>206.93938521363228</c:v>
                </c:pt>
                <c:pt idx="16">
                  <c:v>206.99882702902082</c:v>
                </c:pt>
                <c:pt idx="17">
                  <c:v>211.04549902856078</c:v>
                </c:pt>
                <c:pt idx="18">
                  <c:v>213.2487460989656</c:v>
                </c:pt>
                <c:pt idx="19">
                  <c:v>212.89841979803995</c:v>
                </c:pt>
                <c:pt idx="20">
                  <c:v>208.28170842893832</c:v>
                </c:pt>
                <c:pt idx="21">
                  <c:v>204.56611508430609</c:v>
                </c:pt>
                <c:pt idx="22">
                  <c:v>202.00847349712154</c:v>
                </c:pt>
                <c:pt idx="23">
                  <c:v>199.28113970307703</c:v>
                </c:pt>
                <c:pt idx="24">
                  <c:v>197.36975919310399</c:v>
                </c:pt>
                <c:pt idx="25">
                  <c:v>199.38275094785129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9BC-4A8B-9B78-07A25C46E9A6}"/>
            </c:ext>
          </c:extLst>
        </c:ser>
        <c:ser>
          <c:idx val="74"/>
          <c:order val="74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6'!$E$76:$AD$76</c:f>
              <c:numCache>
                <c:formatCode>General</c:formatCode>
                <c:ptCount val="26"/>
                <c:pt idx="0">
                  <c:v>223.19</c:v>
                </c:pt>
                <c:pt idx="1">
                  <c:v>224.67522591389911</c:v>
                </c:pt>
                <c:pt idx="2">
                  <c:v>224.78466373732181</c:v>
                </c:pt>
                <c:pt idx="3">
                  <c:v>227.26731322975294</c:v>
                </c:pt>
                <c:pt idx="4">
                  <c:v>223.81869006273783</c:v>
                </c:pt>
                <c:pt idx="5">
                  <c:v>226.47896608186326</c:v>
                </c:pt>
                <c:pt idx="6">
                  <c:v>223.91328769767608</c:v>
                </c:pt>
                <c:pt idx="7">
                  <c:v>225.59410442295589</c:v>
                </c:pt>
                <c:pt idx="8">
                  <c:v>233.16616010823321</c:v>
                </c:pt>
                <c:pt idx="9">
                  <c:v>223.61352832860646</c:v>
                </c:pt>
                <c:pt idx="10">
                  <c:v>227.65505399821654</c:v>
                </c:pt>
                <c:pt idx="11">
                  <c:v>230.70722074963095</c:v>
                </c:pt>
                <c:pt idx="12">
                  <c:v>228.15709554361163</c:v>
                </c:pt>
                <c:pt idx="13">
                  <c:v>230.46926921933382</c:v>
                </c:pt>
                <c:pt idx="14">
                  <c:v>228.95412070420173</c:v>
                </c:pt>
                <c:pt idx="15">
                  <c:v>228.68623121072793</c:v>
                </c:pt>
                <c:pt idx="16">
                  <c:v>229.68195156844644</c:v>
                </c:pt>
                <c:pt idx="17">
                  <c:v>234.08221295392238</c:v>
                </c:pt>
                <c:pt idx="18">
                  <c:v>230.50437736311284</c:v>
                </c:pt>
                <c:pt idx="19">
                  <c:v>234.18052368723207</c:v>
                </c:pt>
                <c:pt idx="20">
                  <c:v>235.01445173692386</c:v>
                </c:pt>
                <c:pt idx="21">
                  <c:v>232.9908578503485</c:v>
                </c:pt>
                <c:pt idx="22">
                  <c:v>232.06468018682438</c:v>
                </c:pt>
                <c:pt idx="23">
                  <c:v>232.06696071452012</c:v>
                </c:pt>
                <c:pt idx="24">
                  <c:v>234.15286954389629</c:v>
                </c:pt>
                <c:pt idx="25">
                  <c:v>238.55510574446507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9BC-4A8B-9B78-07A25C46E9A6}"/>
            </c:ext>
          </c:extLst>
        </c:ser>
        <c:ser>
          <c:idx val="75"/>
          <c:order val="75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6'!$E$77:$AD$77</c:f>
              <c:numCache>
                <c:formatCode>General</c:formatCode>
                <c:ptCount val="26"/>
                <c:pt idx="0">
                  <c:v>223.19</c:v>
                </c:pt>
                <c:pt idx="1">
                  <c:v>215.35232691079432</c:v>
                </c:pt>
                <c:pt idx="2">
                  <c:v>213.10860597820957</c:v>
                </c:pt>
                <c:pt idx="3">
                  <c:v>214.5912921071893</c:v>
                </c:pt>
                <c:pt idx="4">
                  <c:v>213.03654721770073</c:v>
                </c:pt>
                <c:pt idx="5">
                  <c:v>215.16458528609712</c:v>
                </c:pt>
                <c:pt idx="6">
                  <c:v>214.47226824783399</c:v>
                </c:pt>
                <c:pt idx="7">
                  <c:v>210.64147672326743</c:v>
                </c:pt>
                <c:pt idx="8">
                  <c:v>210.2601706720975</c:v>
                </c:pt>
                <c:pt idx="9">
                  <c:v>211.9827375065496</c:v>
                </c:pt>
                <c:pt idx="10">
                  <c:v>208.28826535571793</c:v>
                </c:pt>
                <c:pt idx="11">
                  <c:v>205.17752416952158</c:v>
                </c:pt>
                <c:pt idx="12">
                  <c:v>209.39314778529405</c:v>
                </c:pt>
                <c:pt idx="13">
                  <c:v>210.73060736998389</c:v>
                </c:pt>
                <c:pt idx="14">
                  <c:v>214.32845833735388</c:v>
                </c:pt>
                <c:pt idx="15">
                  <c:v>210.4216569791534</c:v>
                </c:pt>
                <c:pt idx="16">
                  <c:v>204.67317148738707</c:v>
                </c:pt>
                <c:pt idx="17">
                  <c:v>201.96006063011973</c:v>
                </c:pt>
                <c:pt idx="18">
                  <c:v>201.04015682210218</c:v>
                </c:pt>
                <c:pt idx="19">
                  <c:v>203.4687899415195</c:v>
                </c:pt>
                <c:pt idx="20">
                  <c:v>198.05259106540348</c:v>
                </c:pt>
                <c:pt idx="21">
                  <c:v>196.14460410194309</c:v>
                </c:pt>
                <c:pt idx="22">
                  <c:v>194.36831559729703</c:v>
                </c:pt>
                <c:pt idx="23">
                  <c:v>191.6000819713127</c:v>
                </c:pt>
                <c:pt idx="24">
                  <c:v>195.69030654070468</c:v>
                </c:pt>
                <c:pt idx="25">
                  <c:v>192.56126800307948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9BC-4A8B-9B78-07A25C46E9A6}"/>
            </c:ext>
          </c:extLst>
        </c:ser>
        <c:ser>
          <c:idx val="76"/>
          <c:order val="76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6'!$E$78:$AD$78</c:f>
              <c:numCache>
                <c:formatCode>General</c:formatCode>
                <c:ptCount val="26"/>
                <c:pt idx="0">
                  <c:v>223.19</c:v>
                </c:pt>
                <c:pt idx="1">
                  <c:v>222.37525324652177</c:v>
                </c:pt>
                <c:pt idx="2">
                  <c:v>223.54254687331937</c:v>
                </c:pt>
                <c:pt idx="3">
                  <c:v>221.55859821767251</c:v>
                </c:pt>
                <c:pt idx="4">
                  <c:v>224.59715136379262</c:v>
                </c:pt>
                <c:pt idx="5">
                  <c:v>224.58836676020277</c:v>
                </c:pt>
                <c:pt idx="6">
                  <c:v>231.35788652328341</c:v>
                </c:pt>
                <c:pt idx="7">
                  <c:v>233.23209775657159</c:v>
                </c:pt>
                <c:pt idx="8">
                  <c:v>233.60434679855652</c:v>
                </c:pt>
                <c:pt idx="9">
                  <c:v>240.85419778577071</c:v>
                </c:pt>
                <c:pt idx="10">
                  <c:v>241.59957787574066</c:v>
                </c:pt>
                <c:pt idx="11">
                  <c:v>247.586349274047</c:v>
                </c:pt>
                <c:pt idx="12">
                  <c:v>244.30177038962341</c:v>
                </c:pt>
                <c:pt idx="13">
                  <c:v>245.66978786562132</c:v>
                </c:pt>
                <c:pt idx="14">
                  <c:v>254.7498059727034</c:v>
                </c:pt>
                <c:pt idx="15">
                  <c:v>249.97171913136449</c:v>
                </c:pt>
                <c:pt idx="16">
                  <c:v>246.81960829141531</c:v>
                </c:pt>
                <c:pt idx="17">
                  <c:v>247.35406738418087</c:v>
                </c:pt>
                <c:pt idx="18">
                  <c:v>244.09209640077859</c:v>
                </c:pt>
                <c:pt idx="19">
                  <c:v>244.15333245484254</c:v>
                </c:pt>
                <c:pt idx="20">
                  <c:v>245.50853391218507</c:v>
                </c:pt>
                <c:pt idx="21">
                  <c:v>237.08307555036436</c:v>
                </c:pt>
                <c:pt idx="22">
                  <c:v>234.25335867675562</c:v>
                </c:pt>
                <c:pt idx="23">
                  <c:v>231.90700529212344</c:v>
                </c:pt>
                <c:pt idx="24">
                  <c:v>225.39795119688807</c:v>
                </c:pt>
                <c:pt idx="25">
                  <c:v>229.1160995012396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9BC-4A8B-9B78-07A25C46E9A6}"/>
            </c:ext>
          </c:extLst>
        </c:ser>
        <c:ser>
          <c:idx val="77"/>
          <c:order val="77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6'!$E$79:$AD$79</c:f>
              <c:numCache>
                <c:formatCode>General</c:formatCode>
                <c:ptCount val="26"/>
                <c:pt idx="0">
                  <c:v>223.19</c:v>
                </c:pt>
                <c:pt idx="1">
                  <c:v>221.21076733232738</c:v>
                </c:pt>
                <c:pt idx="2">
                  <c:v>224.31245179249143</c:v>
                </c:pt>
                <c:pt idx="3">
                  <c:v>225.61660068896416</c:v>
                </c:pt>
                <c:pt idx="4">
                  <c:v>229.18979628861899</c:v>
                </c:pt>
                <c:pt idx="5">
                  <c:v>224.87412630297723</c:v>
                </c:pt>
                <c:pt idx="6">
                  <c:v>223.93710061676759</c:v>
                </c:pt>
                <c:pt idx="7">
                  <c:v>224.70558623044656</c:v>
                </c:pt>
                <c:pt idx="8">
                  <c:v>221.3085709458349</c:v>
                </c:pt>
                <c:pt idx="9">
                  <c:v>220.73184766228795</c:v>
                </c:pt>
                <c:pt idx="10">
                  <c:v>219.11974635654079</c:v>
                </c:pt>
                <c:pt idx="11">
                  <c:v>218.06704898044441</c:v>
                </c:pt>
                <c:pt idx="12">
                  <c:v>211.8257902148853</c:v>
                </c:pt>
                <c:pt idx="13">
                  <c:v>201.98821469566664</c:v>
                </c:pt>
                <c:pt idx="14">
                  <c:v>202.7620713643922</c:v>
                </c:pt>
                <c:pt idx="15">
                  <c:v>198.69878507418747</c:v>
                </c:pt>
                <c:pt idx="16">
                  <c:v>198.28268044826726</c:v>
                </c:pt>
                <c:pt idx="17">
                  <c:v>197.39331791776397</c:v>
                </c:pt>
                <c:pt idx="18">
                  <c:v>199.13930089428035</c:v>
                </c:pt>
                <c:pt idx="19">
                  <c:v>204.40073879438481</c:v>
                </c:pt>
                <c:pt idx="20">
                  <c:v>204.77485801724072</c:v>
                </c:pt>
                <c:pt idx="21">
                  <c:v>200.46458425702693</c:v>
                </c:pt>
                <c:pt idx="22">
                  <c:v>204.57394447543581</c:v>
                </c:pt>
                <c:pt idx="23">
                  <c:v>203.80613229451757</c:v>
                </c:pt>
                <c:pt idx="24">
                  <c:v>204.76145367938696</c:v>
                </c:pt>
                <c:pt idx="25">
                  <c:v>203.13631995571623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9BC-4A8B-9B78-07A25C46E9A6}"/>
            </c:ext>
          </c:extLst>
        </c:ser>
        <c:ser>
          <c:idx val="78"/>
          <c:order val="78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6'!$E$80:$AD$80</c:f>
              <c:numCache>
                <c:formatCode>General</c:formatCode>
                <c:ptCount val="26"/>
                <c:pt idx="0">
                  <c:v>223.19</c:v>
                </c:pt>
                <c:pt idx="1">
                  <c:v>220.86275308179907</c:v>
                </c:pt>
                <c:pt idx="2">
                  <c:v>220.44374526624253</c:v>
                </c:pt>
                <c:pt idx="3">
                  <c:v>219.20522306508408</c:v>
                </c:pt>
                <c:pt idx="4">
                  <c:v>221.83308422010555</c:v>
                </c:pt>
                <c:pt idx="5">
                  <c:v>225.02334781534873</c:v>
                </c:pt>
                <c:pt idx="6">
                  <c:v>223.16758122273731</c:v>
                </c:pt>
                <c:pt idx="7">
                  <c:v>224.45861367446378</c:v>
                </c:pt>
                <c:pt idx="8">
                  <c:v>223.28055849779426</c:v>
                </c:pt>
                <c:pt idx="9">
                  <c:v>221.56949809150044</c:v>
                </c:pt>
                <c:pt idx="10">
                  <c:v>223.95032675435667</c:v>
                </c:pt>
                <c:pt idx="11">
                  <c:v>225.02346193984775</c:v>
                </c:pt>
                <c:pt idx="12">
                  <c:v>221.43012768955029</c:v>
                </c:pt>
                <c:pt idx="13">
                  <c:v>216.71126362884354</c:v>
                </c:pt>
                <c:pt idx="14">
                  <c:v>213.47046788661348</c:v>
                </c:pt>
                <c:pt idx="15">
                  <c:v>207.22689563848726</c:v>
                </c:pt>
                <c:pt idx="16">
                  <c:v>210.75808153931607</c:v>
                </c:pt>
                <c:pt idx="17">
                  <c:v>207.97409978498877</c:v>
                </c:pt>
                <c:pt idx="18">
                  <c:v>211.9618333088853</c:v>
                </c:pt>
                <c:pt idx="19">
                  <c:v>208.07035895713838</c:v>
                </c:pt>
                <c:pt idx="20">
                  <c:v>202.2347706303218</c:v>
                </c:pt>
                <c:pt idx="21">
                  <c:v>201.91326671555896</c:v>
                </c:pt>
                <c:pt idx="22">
                  <c:v>201.07968600895833</c:v>
                </c:pt>
                <c:pt idx="23">
                  <c:v>203.66528533702757</c:v>
                </c:pt>
                <c:pt idx="24">
                  <c:v>199.99344366161031</c:v>
                </c:pt>
                <c:pt idx="25">
                  <c:v>201.97372372981241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9BC-4A8B-9B78-07A25C46E9A6}"/>
            </c:ext>
          </c:extLst>
        </c:ser>
        <c:ser>
          <c:idx val="79"/>
          <c:order val="79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6'!$E$81:$AD$81</c:f>
              <c:numCache>
                <c:formatCode>General</c:formatCode>
                <c:ptCount val="26"/>
                <c:pt idx="0">
                  <c:v>223.19</c:v>
                </c:pt>
                <c:pt idx="1">
                  <c:v>218.97410842436511</c:v>
                </c:pt>
                <c:pt idx="2">
                  <c:v>214.3480247340041</c:v>
                </c:pt>
                <c:pt idx="3">
                  <c:v>211.28340550700096</c:v>
                </c:pt>
                <c:pt idx="4">
                  <c:v>205.7569414940435</c:v>
                </c:pt>
                <c:pt idx="5">
                  <c:v>202.32611801129045</c:v>
                </c:pt>
                <c:pt idx="6">
                  <c:v>203.23943373610879</c:v>
                </c:pt>
                <c:pt idx="7">
                  <c:v>202.57792429147614</c:v>
                </c:pt>
                <c:pt idx="8">
                  <c:v>205.30701195167617</c:v>
                </c:pt>
                <c:pt idx="9">
                  <c:v>205.18764841887381</c:v>
                </c:pt>
                <c:pt idx="10">
                  <c:v>206.40506249791008</c:v>
                </c:pt>
                <c:pt idx="11">
                  <c:v>208.00304423819239</c:v>
                </c:pt>
                <c:pt idx="12">
                  <c:v>203.00960631277766</c:v>
                </c:pt>
                <c:pt idx="13">
                  <c:v>211.23472418647464</c:v>
                </c:pt>
                <c:pt idx="14">
                  <c:v>208.92323792638396</c:v>
                </c:pt>
                <c:pt idx="15">
                  <c:v>207.58610648630975</c:v>
                </c:pt>
                <c:pt idx="16">
                  <c:v>209.45181262177795</c:v>
                </c:pt>
                <c:pt idx="17">
                  <c:v>211.31783247923244</c:v>
                </c:pt>
                <c:pt idx="18">
                  <c:v>218.17455400162163</c:v>
                </c:pt>
                <c:pt idx="19">
                  <c:v>215.33467883323917</c:v>
                </c:pt>
                <c:pt idx="20">
                  <c:v>214.05298557096091</c:v>
                </c:pt>
                <c:pt idx="21">
                  <c:v>217.41810006530153</c:v>
                </c:pt>
                <c:pt idx="22">
                  <c:v>218.22975768037003</c:v>
                </c:pt>
                <c:pt idx="23">
                  <c:v>224.64279899385525</c:v>
                </c:pt>
                <c:pt idx="24">
                  <c:v>225.36564322817466</c:v>
                </c:pt>
                <c:pt idx="25">
                  <c:v>227.35515114536628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9BC-4A8B-9B78-07A25C46E9A6}"/>
            </c:ext>
          </c:extLst>
        </c:ser>
        <c:ser>
          <c:idx val="80"/>
          <c:order val="80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6'!$E$82:$AD$82</c:f>
              <c:numCache>
                <c:formatCode>General</c:formatCode>
                <c:ptCount val="26"/>
                <c:pt idx="0">
                  <c:v>223.19</c:v>
                </c:pt>
                <c:pt idx="1">
                  <c:v>221.83978011161193</c:v>
                </c:pt>
                <c:pt idx="2">
                  <c:v>228.5467717722928</c:v>
                </c:pt>
                <c:pt idx="3">
                  <c:v>227.39696495117948</c:v>
                </c:pt>
                <c:pt idx="4">
                  <c:v>227.0345843860037</c:v>
                </c:pt>
                <c:pt idx="5">
                  <c:v>221.22989913501664</c:v>
                </c:pt>
                <c:pt idx="6">
                  <c:v>221.98540114151447</c:v>
                </c:pt>
                <c:pt idx="7">
                  <c:v>227.82010882885976</c:v>
                </c:pt>
                <c:pt idx="8">
                  <c:v>230.31181785408137</c:v>
                </c:pt>
                <c:pt idx="9">
                  <c:v>226.93297634594907</c:v>
                </c:pt>
                <c:pt idx="10">
                  <c:v>227.46653465677423</c:v>
                </c:pt>
                <c:pt idx="11">
                  <c:v>226.0063915617794</c:v>
                </c:pt>
                <c:pt idx="12">
                  <c:v>226.50071214862314</c:v>
                </c:pt>
                <c:pt idx="13">
                  <c:v>223.9967936912625</c:v>
                </c:pt>
                <c:pt idx="14">
                  <c:v>216.42463601289353</c:v>
                </c:pt>
                <c:pt idx="15">
                  <c:v>217.48019789317712</c:v>
                </c:pt>
                <c:pt idx="16">
                  <c:v>220.5819913730945</c:v>
                </c:pt>
                <c:pt idx="17">
                  <c:v>226.80089150526109</c:v>
                </c:pt>
                <c:pt idx="18">
                  <c:v>227.8061410453229</c:v>
                </c:pt>
                <c:pt idx="19">
                  <c:v>234.0625367342889</c:v>
                </c:pt>
                <c:pt idx="20">
                  <c:v>235.19806045437011</c:v>
                </c:pt>
                <c:pt idx="21">
                  <c:v>241.46170750701549</c:v>
                </c:pt>
                <c:pt idx="22">
                  <c:v>242.49485361333583</c:v>
                </c:pt>
                <c:pt idx="23">
                  <c:v>242.61379891648821</c:v>
                </c:pt>
                <c:pt idx="24">
                  <c:v>242.38376875550071</c:v>
                </c:pt>
                <c:pt idx="25">
                  <c:v>238.41955033257418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9BC-4A8B-9B78-07A25C46E9A6}"/>
            </c:ext>
          </c:extLst>
        </c:ser>
        <c:ser>
          <c:idx val="81"/>
          <c:order val="81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6'!$E$83:$AD$83</c:f>
              <c:numCache>
                <c:formatCode>General</c:formatCode>
                <c:ptCount val="26"/>
                <c:pt idx="0">
                  <c:v>223.19</c:v>
                </c:pt>
                <c:pt idx="1">
                  <c:v>223.59534449576211</c:v>
                </c:pt>
                <c:pt idx="2">
                  <c:v>223.29919493383537</c:v>
                </c:pt>
                <c:pt idx="3">
                  <c:v>220.95486183534894</c:v>
                </c:pt>
                <c:pt idx="4">
                  <c:v>218.62295512619298</c:v>
                </c:pt>
                <c:pt idx="5">
                  <c:v>215.47546277773881</c:v>
                </c:pt>
                <c:pt idx="6">
                  <c:v>215.80561792799671</c:v>
                </c:pt>
                <c:pt idx="7">
                  <c:v>217.15988230906805</c:v>
                </c:pt>
                <c:pt idx="8">
                  <c:v>217.69517675104299</c:v>
                </c:pt>
                <c:pt idx="9">
                  <c:v>220.44355835178396</c:v>
                </c:pt>
                <c:pt idx="10">
                  <c:v>214.28915664319675</c:v>
                </c:pt>
                <c:pt idx="11">
                  <c:v>212.93474035151939</c:v>
                </c:pt>
                <c:pt idx="12">
                  <c:v>214.02856749972116</c:v>
                </c:pt>
                <c:pt idx="13">
                  <c:v>213.65677408375436</c:v>
                </c:pt>
                <c:pt idx="14">
                  <c:v>213.02783061009404</c:v>
                </c:pt>
                <c:pt idx="15">
                  <c:v>212.06687171605853</c:v>
                </c:pt>
                <c:pt idx="16">
                  <c:v>217.99909255786639</c:v>
                </c:pt>
                <c:pt idx="17">
                  <c:v>219.6879893272222</c:v>
                </c:pt>
                <c:pt idx="18">
                  <c:v>221.57353259784705</c:v>
                </c:pt>
                <c:pt idx="19">
                  <c:v>215.65069763566734</c:v>
                </c:pt>
                <c:pt idx="20">
                  <c:v>213.38848215917548</c:v>
                </c:pt>
                <c:pt idx="21">
                  <c:v>206.69772838824744</c:v>
                </c:pt>
                <c:pt idx="22">
                  <c:v>206.52594624150478</c:v>
                </c:pt>
                <c:pt idx="23">
                  <c:v>206.80231369783701</c:v>
                </c:pt>
                <c:pt idx="24">
                  <c:v>209.88268285475442</c:v>
                </c:pt>
                <c:pt idx="25">
                  <c:v>206.01852010721845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9BC-4A8B-9B78-07A25C46E9A6}"/>
            </c:ext>
          </c:extLst>
        </c:ser>
        <c:ser>
          <c:idx val="82"/>
          <c:order val="82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6'!$E$84:$AD$84</c:f>
              <c:numCache>
                <c:formatCode>General</c:formatCode>
                <c:ptCount val="26"/>
                <c:pt idx="0">
                  <c:v>223.19</c:v>
                </c:pt>
                <c:pt idx="1">
                  <c:v>223.83220745241144</c:v>
                </c:pt>
                <c:pt idx="2">
                  <c:v>220.16611377069671</c:v>
                </c:pt>
                <c:pt idx="3">
                  <c:v>218.06977287443868</c:v>
                </c:pt>
                <c:pt idx="4">
                  <c:v>216.86428645346888</c:v>
                </c:pt>
                <c:pt idx="5">
                  <c:v>214.0262474911959</c:v>
                </c:pt>
                <c:pt idx="6">
                  <c:v>218.47890939249592</c:v>
                </c:pt>
                <c:pt idx="7">
                  <c:v>217.44164391575845</c:v>
                </c:pt>
                <c:pt idx="8">
                  <c:v>219.89456127696673</c:v>
                </c:pt>
                <c:pt idx="9">
                  <c:v>214.6422766507192</c:v>
                </c:pt>
                <c:pt idx="10">
                  <c:v>212.00734769512906</c:v>
                </c:pt>
                <c:pt idx="11">
                  <c:v>209.37801256043409</c:v>
                </c:pt>
                <c:pt idx="12">
                  <c:v>202.23214499229297</c:v>
                </c:pt>
                <c:pt idx="13">
                  <c:v>206.27912413528404</c:v>
                </c:pt>
                <c:pt idx="14">
                  <c:v>204.01882219069114</c:v>
                </c:pt>
                <c:pt idx="15">
                  <c:v>201.41695340369483</c:v>
                </c:pt>
                <c:pt idx="16">
                  <c:v>200.49844860611151</c:v>
                </c:pt>
                <c:pt idx="17">
                  <c:v>194.40360797650115</c:v>
                </c:pt>
                <c:pt idx="18">
                  <c:v>191.17471326735929</c:v>
                </c:pt>
                <c:pt idx="19">
                  <c:v>194.30878634344285</c:v>
                </c:pt>
                <c:pt idx="20">
                  <c:v>195.40833984000659</c:v>
                </c:pt>
                <c:pt idx="21">
                  <c:v>195.24704442756072</c:v>
                </c:pt>
                <c:pt idx="22">
                  <c:v>189.93623818116228</c:v>
                </c:pt>
                <c:pt idx="23">
                  <c:v>194.61065848844254</c:v>
                </c:pt>
                <c:pt idx="24">
                  <c:v>198.65896772955946</c:v>
                </c:pt>
                <c:pt idx="25">
                  <c:v>199.2727309141176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9BC-4A8B-9B78-07A25C46E9A6}"/>
            </c:ext>
          </c:extLst>
        </c:ser>
        <c:ser>
          <c:idx val="83"/>
          <c:order val="83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6'!$E$85:$AD$85</c:f>
              <c:numCache>
                <c:formatCode>General</c:formatCode>
                <c:ptCount val="26"/>
                <c:pt idx="0">
                  <c:v>223.19</c:v>
                </c:pt>
                <c:pt idx="1">
                  <c:v>223.97474256827638</c:v>
                </c:pt>
                <c:pt idx="2">
                  <c:v>221.48230014056736</c:v>
                </c:pt>
                <c:pt idx="3">
                  <c:v>218.17174177667667</c:v>
                </c:pt>
                <c:pt idx="4">
                  <c:v>218.23228991608491</c:v>
                </c:pt>
                <c:pt idx="5">
                  <c:v>218.79745279601758</c:v>
                </c:pt>
                <c:pt idx="6">
                  <c:v>217.37310063395537</c:v>
                </c:pt>
                <c:pt idx="7">
                  <c:v>215.50385318468602</c:v>
                </c:pt>
                <c:pt idx="8">
                  <c:v>209.90005424947819</c:v>
                </c:pt>
                <c:pt idx="9">
                  <c:v>205.21241935731695</c:v>
                </c:pt>
                <c:pt idx="10">
                  <c:v>203.06911577367856</c:v>
                </c:pt>
                <c:pt idx="11">
                  <c:v>205.25820499456833</c:v>
                </c:pt>
                <c:pt idx="12">
                  <c:v>203.89931238807824</c:v>
                </c:pt>
                <c:pt idx="13">
                  <c:v>204.06048573560295</c:v>
                </c:pt>
                <c:pt idx="14">
                  <c:v>200.41989980154705</c:v>
                </c:pt>
                <c:pt idx="15">
                  <c:v>196.0733873291604</c:v>
                </c:pt>
                <c:pt idx="16">
                  <c:v>195.69593004895827</c:v>
                </c:pt>
                <c:pt idx="17">
                  <c:v>190.58128123479375</c:v>
                </c:pt>
                <c:pt idx="18">
                  <c:v>192.54956867208293</c:v>
                </c:pt>
                <c:pt idx="19">
                  <c:v>191.76855086457627</c:v>
                </c:pt>
                <c:pt idx="20">
                  <c:v>193.88442241640956</c:v>
                </c:pt>
                <c:pt idx="21">
                  <c:v>187.65925390836694</c:v>
                </c:pt>
                <c:pt idx="22">
                  <c:v>186.55567749848692</c:v>
                </c:pt>
                <c:pt idx="23">
                  <c:v>187.12087445483797</c:v>
                </c:pt>
                <c:pt idx="24">
                  <c:v>189.96243651233317</c:v>
                </c:pt>
                <c:pt idx="25">
                  <c:v>192.70551526884157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9BC-4A8B-9B78-07A25C46E9A6}"/>
            </c:ext>
          </c:extLst>
        </c:ser>
        <c:ser>
          <c:idx val="84"/>
          <c:order val="84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6'!$E$86:$AD$86</c:f>
              <c:numCache>
                <c:formatCode>General</c:formatCode>
                <c:ptCount val="26"/>
                <c:pt idx="0">
                  <c:v>223.19</c:v>
                </c:pt>
                <c:pt idx="1">
                  <c:v>226.92062163674865</c:v>
                </c:pt>
                <c:pt idx="2">
                  <c:v>229.77763751246789</c:v>
                </c:pt>
                <c:pt idx="3">
                  <c:v>233.45335261828754</c:v>
                </c:pt>
                <c:pt idx="4">
                  <c:v>239.62008358303873</c:v>
                </c:pt>
                <c:pt idx="5">
                  <c:v>242.37015227862179</c:v>
                </c:pt>
                <c:pt idx="6">
                  <c:v>247.92973188375277</c:v>
                </c:pt>
                <c:pt idx="7">
                  <c:v>250.06346082567529</c:v>
                </c:pt>
                <c:pt idx="8">
                  <c:v>249.4047474707591</c:v>
                </c:pt>
                <c:pt idx="9">
                  <c:v>251.92997960727263</c:v>
                </c:pt>
                <c:pt idx="10">
                  <c:v>261.74340202153803</c:v>
                </c:pt>
                <c:pt idx="11">
                  <c:v>267.62033104753101</c:v>
                </c:pt>
                <c:pt idx="12">
                  <c:v>264.19138552533576</c:v>
                </c:pt>
                <c:pt idx="13">
                  <c:v>269.13607206405038</c:v>
                </c:pt>
                <c:pt idx="14">
                  <c:v>263.81404039900968</c:v>
                </c:pt>
                <c:pt idx="15">
                  <c:v>260.87606953683041</c:v>
                </c:pt>
                <c:pt idx="16">
                  <c:v>264.85253271129392</c:v>
                </c:pt>
                <c:pt idx="17">
                  <c:v>264.56007117015446</c:v>
                </c:pt>
                <c:pt idx="18">
                  <c:v>268.82213083305118</c:v>
                </c:pt>
                <c:pt idx="19">
                  <c:v>272.53664571127098</c:v>
                </c:pt>
                <c:pt idx="20">
                  <c:v>276.55872492092334</c:v>
                </c:pt>
                <c:pt idx="21">
                  <c:v>280.48333273451311</c:v>
                </c:pt>
                <c:pt idx="22">
                  <c:v>282.23898373085007</c:v>
                </c:pt>
                <c:pt idx="23">
                  <c:v>278.63794279524154</c:v>
                </c:pt>
                <c:pt idx="24">
                  <c:v>276.94569607831818</c:v>
                </c:pt>
                <c:pt idx="25">
                  <c:v>273.93126106730631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9BC-4A8B-9B78-07A25C46E9A6}"/>
            </c:ext>
          </c:extLst>
        </c:ser>
        <c:ser>
          <c:idx val="85"/>
          <c:order val="85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6'!$E$87:$AD$87</c:f>
              <c:numCache>
                <c:formatCode>General</c:formatCode>
                <c:ptCount val="26"/>
                <c:pt idx="0">
                  <c:v>223.19</c:v>
                </c:pt>
                <c:pt idx="1">
                  <c:v>223.05318558066179</c:v>
                </c:pt>
                <c:pt idx="2">
                  <c:v>221.67298004159136</c:v>
                </c:pt>
                <c:pt idx="3">
                  <c:v>224.11199180091367</c:v>
                </c:pt>
                <c:pt idx="4">
                  <c:v>225.87850899378142</c:v>
                </c:pt>
                <c:pt idx="5">
                  <c:v>228.38991063525691</c:v>
                </c:pt>
                <c:pt idx="6">
                  <c:v>232.16000633989529</c:v>
                </c:pt>
                <c:pt idx="7">
                  <c:v>228.46796991874857</c:v>
                </c:pt>
                <c:pt idx="8">
                  <c:v>230.39147889295728</c:v>
                </c:pt>
                <c:pt idx="9">
                  <c:v>235.25245360928946</c:v>
                </c:pt>
                <c:pt idx="10">
                  <c:v>237.73519537521952</c:v>
                </c:pt>
                <c:pt idx="11">
                  <c:v>236.5770225447514</c:v>
                </c:pt>
                <c:pt idx="12">
                  <c:v>239.28039613169807</c:v>
                </c:pt>
                <c:pt idx="13">
                  <c:v>241.81918080756509</c:v>
                </c:pt>
                <c:pt idx="14">
                  <c:v>243.93530460426206</c:v>
                </c:pt>
                <c:pt idx="15">
                  <c:v>237.48771765826186</c:v>
                </c:pt>
                <c:pt idx="16">
                  <c:v>240.14161224467253</c:v>
                </c:pt>
                <c:pt idx="17">
                  <c:v>239.63350696759167</c:v>
                </c:pt>
                <c:pt idx="18">
                  <c:v>232.86549987084447</c:v>
                </c:pt>
                <c:pt idx="19">
                  <c:v>233.42582222348386</c:v>
                </c:pt>
                <c:pt idx="20">
                  <c:v>230.80974526105615</c:v>
                </c:pt>
                <c:pt idx="21">
                  <c:v>232.32134562632993</c:v>
                </c:pt>
                <c:pt idx="22">
                  <c:v>235.36234992993045</c:v>
                </c:pt>
                <c:pt idx="23">
                  <c:v>230.90357146521697</c:v>
                </c:pt>
                <c:pt idx="24">
                  <c:v>229.08477721620943</c:v>
                </c:pt>
                <c:pt idx="25">
                  <c:v>230.48035232584209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9BC-4A8B-9B78-07A25C46E9A6}"/>
            </c:ext>
          </c:extLst>
        </c:ser>
        <c:ser>
          <c:idx val="86"/>
          <c:order val="86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6'!$E$88:$AD$88</c:f>
              <c:numCache>
                <c:formatCode>General</c:formatCode>
                <c:ptCount val="26"/>
                <c:pt idx="0">
                  <c:v>223.19</c:v>
                </c:pt>
                <c:pt idx="1">
                  <c:v>219.16785120668848</c:v>
                </c:pt>
                <c:pt idx="2">
                  <c:v>220.10441025443774</c:v>
                </c:pt>
                <c:pt idx="3">
                  <c:v>217.42577045912793</c:v>
                </c:pt>
                <c:pt idx="4">
                  <c:v>211.54088950860486</c:v>
                </c:pt>
                <c:pt idx="5">
                  <c:v>213.80358546319897</c:v>
                </c:pt>
                <c:pt idx="6">
                  <c:v>216.61064912669687</c:v>
                </c:pt>
                <c:pt idx="7">
                  <c:v>212.92135985375384</c:v>
                </c:pt>
                <c:pt idx="8">
                  <c:v>214.95130728995713</c:v>
                </c:pt>
                <c:pt idx="9">
                  <c:v>211.12425855257152</c:v>
                </c:pt>
                <c:pt idx="10">
                  <c:v>210.16041345099714</c:v>
                </c:pt>
                <c:pt idx="11">
                  <c:v>209.07542047073628</c:v>
                </c:pt>
                <c:pt idx="12">
                  <c:v>205.92649849343618</c:v>
                </c:pt>
                <c:pt idx="13">
                  <c:v>201.20253951061733</c:v>
                </c:pt>
                <c:pt idx="14">
                  <c:v>206.50237545407975</c:v>
                </c:pt>
                <c:pt idx="15">
                  <c:v>209.1592881299234</c:v>
                </c:pt>
                <c:pt idx="16">
                  <c:v>207.84560463402605</c:v>
                </c:pt>
                <c:pt idx="17">
                  <c:v>204.03092286478849</c:v>
                </c:pt>
                <c:pt idx="18">
                  <c:v>198.02796120208893</c:v>
                </c:pt>
                <c:pt idx="19">
                  <c:v>196.34935803912967</c:v>
                </c:pt>
                <c:pt idx="20">
                  <c:v>198.30612344140087</c:v>
                </c:pt>
                <c:pt idx="21">
                  <c:v>198.85908446531633</c:v>
                </c:pt>
                <c:pt idx="22">
                  <c:v>202.47652525660439</c:v>
                </c:pt>
                <c:pt idx="23">
                  <c:v>197.46954597745429</c:v>
                </c:pt>
                <c:pt idx="24">
                  <c:v>202.24307774891165</c:v>
                </c:pt>
                <c:pt idx="25">
                  <c:v>199.26916664920066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9BC-4A8B-9B78-07A25C46E9A6}"/>
            </c:ext>
          </c:extLst>
        </c:ser>
        <c:ser>
          <c:idx val="87"/>
          <c:order val="87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6'!$E$89:$AD$89</c:f>
              <c:numCache>
                <c:formatCode>General</c:formatCode>
                <c:ptCount val="26"/>
                <c:pt idx="0">
                  <c:v>223.19</c:v>
                </c:pt>
                <c:pt idx="1">
                  <c:v>223.77341725387168</c:v>
                </c:pt>
                <c:pt idx="2">
                  <c:v>225.26247679718176</c:v>
                </c:pt>
                <c:pt idx="3">
                  <c:v>219.09770896679154</c:v>
                </c:pt>
                <c:pt idx="4">
                  <c:v>214.04250536672509</c:v>
                </c:pt>
                <c:pt idx="5">
                  <c:v>211.15707205154436</c:v>
                </c:pt>
                <c:pt idx="6">
                  <c:v>206.22895272553484</c:v>
                </c:pt>
                <c:pt idx="7">
                  <c:v>205.44078515702267</c:v>
                </c:pt>
                <c:pt idx="8">
                  <c:v>209.66171091969201</c:v>
                </c:pt>
                <c:pt idx="9">
                  <c:v>207.93963083478425</c:v>
                </c:pt>
                <c:pt idx="10">
                  <c:v>211.25298568650607</c:v>
                </c:pt>
                <c:pt idx="11">
                  <c:v>217.37422666553331</c:v>
                </c:pt>
                <c:pt idx="12">
                  <c:v>213.079254047077</c:v>
                </c:pt>
                <c:pt idx="13">
                  <c:v>214.49410525591327</c:v>
                </c:pt>
                <c:pt idx="14">
                  <c:v>209.58587044323207</c:v>
                </c:pt>
                <c:pt idx="15">
                  <c:v>206.11328455621208</c:v>
                </c:pt>
                <c:pt idx="16">
                  <c:v>207.40909540055151</c:v>
                </c:pt>
                <c:pt idx="17">
                  <c:v>206.75862939164668</c:v>
                </c:pt>
                <c:pt idx="18">
                  <c:v>200.42979337880345</c:v>
                </c:pt>
                <c:pt idx="19">
                  <c:v>200.3671863596492</c:v>
                </c:pt>
                <c:pt idx="20">
                  <c:v>201.60338926075255</c:v>
                </c:pt>
                <c:pt idx="21">
                  <c:v>199.99609409989588</c:v>
                </c:pt>
                <c:pt idx="22">
                  <c:v>197.57576376245694</c:v>
                </c:pt>
                <c:pt idx="23">
                  <c:v>196.95480929979081</c:v>
                </c:pt>
                <c:pt idx="24">
                  <c:v>200.23146163359419</c:v>
                </c:pt>
                <c:pt idx="25">
                  <c:v>203.21831545765437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9BC-4A8B-9B78-07A25C46E9A6}"/>
            </c:ext>
          </c:extLst>
        </c:ser>
        <c:ser>
          <c:idx val="88"/>
          <c:order val="88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6'!$E$90:$AD$90</c:f>
              <c:numCache>
                <c:formatCode>General</c:formatCode>
                <c:ptCount val="26"/>
                <c:pt idx="0">
                  <c:v>223.19</c:v>
                </c:pt>
                <c:pt idx="1">
                  <c:v>221.60461202480636</c:v>
                </c:pt>
                <c:pt idx="2">
                  <c:v>228.4129078133515</c:v>
                </c:pt>
                <c:pt idx="3">
                  <c:v>231.6823116779496</c:v>
                </c:pt>
                <c:pt idx="4">
                  <c:v>235.7634925172928</c:v>
                </c:pt>
                <c:pt idx="5">
                  <c:v>238.23157786024447</c:v>
                </c:pt>
                <c:pt idx="6">
                  <c:v>239.11157779308326</c:v>
                </c:pt>
                <c:pt idx="7">
                  <c:v>241.22561072219739</c:v>
                </c:pt>
                <c:pt idx="8">
                  <c:v>241.88833509534322</c:v>
                </c:pt>
                <c:pt idx="9">
                  <c:v>240.23714145903114</c:v>
                </c:pt>
                <c:pt idx="10">
                  <c:v>235.94375514437957</c:v>
                </c:pt>
                <c:pt idx="11">
                  <c:v>240.82098505597412</c:v>
                </c:pt>
                <c:pt idx="12">
                  <c:v>237.7460054595557</c:v>
                </c:pt>
                <c:pt idx="13">
                  <c:v>234.26894088223261</c:v>
                </c:pt>
                <c:pt idx="14">
                  <c:v>230.16729695529705</c:v>
                </c:pt>
                <c:pt idx="15">
                  <c:v>225.61596169027922</c:v>
                </c:pt>
                <c:pt idx="16">
                  <c:v>225.63417321792591</c:v>
                </c:pt>
                <c:pt idx="17">
                  <c:v>222.65895675839911</c:v>
                </c:pt>
                <c:pt idx="18">
                  <c:v>223.18958216821423</c:v>
                </c:pt>
                <c:pt idx="19">
                  <c:v>227.42586774479008</c:v>
                </c:pt>
                <c:pt idx="20">
                  <c:v>223.11712427533988</c:v>
                </c:pt>
                <c:pt idx="21">
                  <c:v>223.19311404223072</c:v>
                </c:pt>
                <c:pt idx="22">
                  <c:v>226.31182227136824</c:v>
                </c:pt>
                <c:pt idx="23">
                  <c:v>224.6488494464592</c:v>
                </c:pt>
                <c:pt idx="24">
                  <c:v>220.20063012100081</c:v>
                </c:pt>
                <c:pt idx="25">
                  <c:v>218.68507343200412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9BC-4A8B-9B78-07A25C46E9A6}"/>
            </c:ext>
          </c:extLst>
        </c:ser>
        <c:ser>
          <c:idx val="89"/>
          <c:order val="89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6'!$E$91:$AD$91</c:f>
              <c:numCache>
                <c:formatCode>General</c:formatCode>
                <c:ptCount val="26"/>
                <c:pt idx="0">
                  <c:v>223.19</c:v>
                </c:pt>
                <c:pt idx="1">
                  <c:v>222.23203332487208</c:v>
                </c:pt>
                <c:pt idx="2">
                  <c:v>227.53450229607395</c:v>
                </c:pt>
                <c:pt idx="3">
                  <c:v>228.85171244546027</c:v>
                </c:pt>
                <c:pt idx="4">
                  <c:v>240.72029195172567</c:v>
                </c:pt>
                <c:pt idx="5">
                  <c:v>246.09844068935536</c:v>
                </c:pt>
                <c:pt idx="6">
                  <c:v>247.86831799340305</c:v>
                </c:pt>
                <c:pt idx="7">
                  <c:v>245.85430656157169</c:v>
                </c:pt>
                <c:pt idx="8">
                  <c:v>249.49017903889461</c:v>
                </c:pt>
                <c:pt idx="9">
                  <c:v>245.12244171016067</c:v>
                </c:pt>
                <c:pt idx="10">
                  <c:v>238.8060392103427</c:v>
                </c:pt>
                <c:pt idx="11">
                  <c:v>236.37958810041056</c:v>
                </c:pt>
                <c:pt idx="12">
                  <c:v>235.52542541513117</c:v>
                </c:pt>
                <c:pt idx="13">
                  <c:v>238.19669647712328</c:v>
                </c:pt>
                <c:pt idx="14">
                  <c:v>241.25926480505004</c:v>
                </c:pt>
                <c:pt idx="15">
                  <c:v>233.14682341915071</c:v>
                </c:pt>
                <c:pt idx="16">
                  <c:v>232.5622475998523</c:v>
                </c:pt>
                <c:pt idx="17">
                  <c:v>236.07887207236007</c:v>
                </c:pt>
                <c:pt idx="18">
                  <c:v>236.36345721186694</c:v>
                </c:pt>
                <c:pt idx="19">
                  <c:v>235.85852868873977</c:v>
                </c:pt>
                <c:pt idx="20">
                  <c:v>231.21357084065389</c:v>
                </c:pt>
                <c:pt idx="21">
                  <c:v>234.23395428568008</c:v>
                </c:pt>
                <c:pt idx="22">
                  <c:v>234.8815693384642</c:v>
                </c:pt>
                <c:pt idx="23">
                  <c:v>237.6491403503253</c:v>
                </c:pt>
                <c:pt idx="24">
                  <c:v>232.94014802811614</c:v>
                </c:pt>
                <c:pt idx="25">
                  <c:v>227.99347029720343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9BC-4A8B-9B78-07A25C46E9A6}"/>
            </c:ext>
          </c:extLst>
        </c:ser>
        <c:ser>
          <c:idx val="90"/>
          <c:order val="90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6'!$E$92:$AD$92</c:f>
              <c:numCache>
                <c:formatCode>General</c:formatCode>
                <c:ptCount val="26"/>
                <c:pt idx="0">
                  <c:v>223.19</c:v>
                </c:pt>
                <c:pt idx="1">
                  <c:v>223.51845988085418</c:v>
                </c:pt>
                <c:pt idx="2">
                  <c:v>224.6242724702939</c:v>
                </c:pt>
                <c:pt idx="3">
                  <c:v>219.32994705006175</c:v>
                </c:pt>
                <c:pt idx="4">
                  <c:v>216.98294569639583</c:v>
                </c:pt>
                <c:pt idx="5">
                  <c:v>217.67657800128922</c:v>
                </c:pt>
                <c:pt idx="6">
                  <c:v>220.02132817000378</c:v>
                </c:pt>
                <c:pt idx="7">
                  <c:v>223.88937743722241</c:v>
                </c:pt>
                <c:pt idx="8">
                  <c:v>227.671517219994</c:v>
                </c:pt>
                <c:pt idx="9">
                  <c:v>234.3872098306334</c:v>
                </c:pt>
                <c:pt idx="10">
                  <c:v>229.49968783009541</c:v>
                </c:pt>
                <c:pt idx="11">
                  <c:v>232.42232746285248</c:v>
                </c:pt>
                <c:pt idx="12">
                  <c:v>233.7030550274236</c:v>
                </c:pt>
                <c:pt idx="13">
                  <c:v>226.8033199008548</c:v>
                </c:pt>
                <c:pt idx="14">
                  <c:v>225.1539658625039</c:v>
                </c:pt>
                <c:pt idx="15">
                  <c:v>225.78085873296661</c:v>
                </c:pt>
                <c:pt idx="16">
                  <c:v>217.8392882504512</c:v>
                </c:pt>
                <c:pt idx="17">
                  <c:v>216.17881055736456</c:v>
                </c:pt>
                <c:pt idx="18">
                  <c:v>212.68220931092708</c:v>
                </c:pt>
                <c:pt idx="19">
                  <c:v>212.81531483716464</c:v>
                </c:pt>
                <c:pt idx="20">
                  <c:v>218.45010080252345</c:v>
                </c:pt>
                <c:pt idx="21">
                  <c:v>218.86972381924247</c:v>
                </c:pt>
                <c:pt idx="22">
                  <c:v>216.15956930265304</c:v>
                </c:pt>
                <c:pt idx="23">
                  <c:v>210.93864707552569</c:v>
                </c:pt>
                <c:pt idx="24">
                  <c:v>205.65669821969689</c:v>
                </c:pt>
                <c:pt idx="25">
                  <c:v>201.985606475617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9BC-4A8B-9B78-07A25C46E9A6}"/>
            </c:ext>
          </c:extLst>
        </c:ser>
        <c:ser>
          <c:idx val="91"/>
          <c:order val="91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6'!$E$93:$AD$93</c:f>
              <c:numCache>
                <c:formatCode>General</c:formatCode>
                <c:ptCount val="26"/>
                <c:pt idx="0">
                  <c:v>223.19</c:v>
                </c:pt>
                <c:pt idx="1">
                  <c:v>225.93368154584911</c:v>
                </c:pt>
                <c:pt idx="2">
                  <c:v>223.47665315018114</c:v>
                </c:pt>
                <c:pt idx="3">
                  <c:v>218.70115932132842</c:v>
                </c:pt>
                <c:pt idx="4">
                  <c:v>219.96377963787822</c:v>
                </c:pt>
                <c:pt idx="5">
                  <c:v>217.93600698559428</c:v>
                </c:pt>
                <c:pt idx="6">
                  <c:v>215.77296919400607</c:v>
                </c:pt>
                <c:pt idx="7">
                  <c:v>215.49367880792641</c:v>
                </c:pt>
                <c:pt idx="8">
                  <c:v>210.89802670181928</c:v>
                </c:pt>
                <c:pt idx="9">
                  <c:v>212.29950036012423</c:v>
                </c:pt>
                <c:pt idx="10">
                  <c:v>210.67319580672782</c:v>
                </c:pt>
                <c:pt idx="11">
                  <c:v>210.12101802469201</c:v>
                </c:pt>
                <c:pt idx="12">
                  <c:v>206.98427870565467</c:v>
                </c:pt>
                <c:pt idx="13">
                  <c:v>209.54087960094037</c:v>
                </c:pt>
                <c:pt idx="14">
                  <c:v>212.88332322933002</c:v>
                </c:pt>
                <c:pt idx="15">
                  <c:v>210.81937871507952</c:v>
                </c:pt>
                <c:pt idx="16">
                  <c:v>206.53408062987299</c:v>
                </c:pt>
                <c:pt idx="17">
                  <c:v>197.85003915852303</c:v>
                </c:pt>
                <c:pt idx="18">
                  <c:v>197.81330987967206</c:v>
                </c:pt>
                <c:pt idx="19">
                  <c:v>196.90463114671195</c:v>
                </c:pt>
                <c:pt idx="20">
                  <c:v>197.67108508158333</c:v>
                </c:pt>
                <c:pt idx="21">
                  <c:v>197.55043141595459</c:v>
                </c:pt>
                <c:pt idx="22">
                  <c:v>207.2033638282108</c:v>
                </c:pt>
                <c:pt idx="23">
                  <c:v>209.32160918093615</c:v>
                </c:pt>
                <c:pt idx="24">
                  <c:v>207.6468812070552</c:v>
                </c:pt>
                <c:pt idx="25">
                  <c:v>204.07876086848049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E9BC-4A8B-9B78-07A25C46E9A6}"/>
            </c:ext>
          </c:extLst>
        </c:ser>
        <c:ser>
          <c:idx val="92"/>
          <c:order val="92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6'!$E$94:$AD$94</c:f>
              <c:numCache>
                <c:formatCode>General</c:formatCode>
                <c:ptCount val="26"/>
                <c:pt idx="0">
                  <c:v>223.19</c:v>
                </c:pt>
                <c:pt idx="1">
                  <c:v>221.97918906840391</c:v>
                </c:pt>
                <c:pt idx="2">
                  <c:v>222.23697816278039</c:v>
                </c:pt>
                <c:pt idx="3">
                  <c:v>219.5547245645806</c:v>
                </c:pt>
                <c:pt idx="4">
                  <c:v>223.53853030758233</c:v>
                </c:pt>
                <c:pt idx="5">
                  <c:v>222.85275438179605</c:v>
                </c:pt>
                <c:pt idx="6">
                  <c:v>224.49185661418045</c:v>
                </c:pt>
                <c:pt idx="7">
                  <c:v>222.79596560188378</c:v>
                </c:pt>
                <c:pt idx="8">
                  <c:v>221.66958993771982</c:v>
                </c:pt>
                <c:pt idx="9">
                  <c:v>225.28314964500913</c:v>
                </c:pt>
                <c:pt idx="10">
                  <c:v>224.28628862636234</c:v>
                </c:pt>
                <c:pt idx="11">
                  <c:v>222.656812931345</c:v>
                </c:pt>
                <c:pt idx="12">
                  <c:v>217.56353686532799</c:v>
                </c:pt>
                <c:pt idx="13">
                  <c:v>217.14634269835551</c:v>
                </c:pt>
                <c:pt idx="14">
                  <c:v>219.6183127464484</c:v>
                </c:pt>
                <c:pt idx="15">
                  <c:v>220.24571669732623</c:v>
                </c:pt>
                <c:pt idx="16">
                  <c:v>220.54992482946705</c:v>
                </c:pt>
                <c:pt idx="17">
                  <c:v>216.81205749711202</c:v>
                </c:pt>
                <c:pt idx="18">
                  <c:v>214.69931759966568</c:v>
                </c:pt>
                <c:pt idx="19">
                  <c:v>213.58327964559152</c:v>
                </c:pt>
                <c:pt idx="20">
                  <c:v>212.53748695143682</c:v>
                </c:pt>
                <c:pt idx="21">
                  <c:v>210.0312223438261</c:v>
                </c:pt>
                <c:pt idx="22">
                  <c:v>209.08509360859776</c:v>
                </c:pt>
                <c:pt idx="23">
                  <c:v>205.3670444547931</c:v>
                </c:pt>
                <c:pt idx="24">
                  <c:v>206.00656363897068</c:v>
                </c:pt>
                <c:pt idx="25">
                  <c:v>206.09858430516488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E9BC-4A8B-9B78-07A25C46E9A6}"/>
            </c:ext>
          </c:extLst>
        </c:ser>
        <c:ser>
          <c:idx val="93"/>
          <c:order val="93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6'!$E$95:$AD$95</c:f>
              <c:numCache>
                <c:formatCode>General</c:formatCode>
                <c:ptCount val="26"/>
                <c:pt idx="0">
                  <c:v>223.19</c:v>
                </c:pt>
                <c:pt idx="1">
                  <c:v>223.24267343452627</c:v>
                </c:pt>
                <c:pt idx="2">
                  <c:v>217.26387710520046</c:v>
                </c:pt>
                <c:pt idx="3">
                  <c:v>222.1139129145653</c:v>
                </c:pt>
                <c:pt idx="4">
                  <c:v>220.41994207416505</c:v>
                </c:pt>
                <c:pt idx="5">
                  <c:v>222.41610742321029</c:v>
                </c:pt>
                <c:pt idx="6">
                  <c:v>224.22971452815017</c:v>
                </c:pt>
                <c:pt idx="7">
                  <c:v>220.96455506336827</c:v>
                </c:pt>
                <c:pt idx="8">
                  <c:v>222.05533413252095</c:v>
                </c:pt>
                <c:pt idx="9">
                  <c:v>222.61599247174067</c:v>
                </c:pt>
                <c:pt idx="10">
                  <c:v>227.81164064092778</c:v>
                </c:pt>
                <c:pt idx="11">
                  <c:v>230.56888844513998</c:v>
                </c:pt>
                <c:pt idx="12">
                  <c:v>230.55279960088725</c:v>
                </c:pt>
                <c:pt idx="13">
                  <c:v>230.57771685878944</c:v>
                </c:pt>
                <c:pt idx="14">
                  <c:v>232.09014528331676</c:v>
                </c:pt>
                <c:pt idx="15">
                  <c:v>228.93726100718351</c:v>
                </c:pt>
                <c:pt idx="16">
                  <c:v>230.23792735624636</c:v>
                </c:pt>
                <c:pt idx="17">
                  <c:v>232.6475465478627</c:v>
                </c:pt>
                <c:pt idx="18">
                  <c:v>229.94021266605392</c:v>
                </c:pt>
                <c:pt idx="19">
                  <c:v>228.17844078217041</c:v>
                </c:pt>
                <c:pt idx="20">
                  <c:v>226.58985242252439</c:v>
                </c:pt>
                <c:pt idx="21">
                  <c:v>225.11930606015972</c:v>
                </c:pt>
                <c:pt idx="22">
                  <c:v>218.52899374199379</c:v>
                </c:pt>
                <c:pt idx="23">
                  <c:v>225.26604541560383</c:v>
                </c:pt>
                <c:pt idx="24">
                  <c:v>225.50954533335323</c:v>
                </c:pt>
                <c:pt idx="25">
                  <c:v>225.05922082439309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E9BC-4A8B-9B78-07A25C46E9A6}"/>
            </c:ext>
          </c:extLst>
        </c:ser>
        <c:ser>
          <c:idx val="94"/>
          <c:order val="94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6'!$E$96:$AD$96</c:f>
              <c:numCache>
                <c:formatCode>General</c:formatCode>
                <c:ptCount val="26"/>
                <c:pt idx="0">
                  <c:v>223.19</c:v>
                </c:pt>
                <c:pt idx="1">
                  <c:v>223.38484309746693</c:v>
                </c:pt>
                <c:pt idx="2">
                  <c:v>220.86676895608704</c:v>
                </c:pt>
                <c:pt idx="3">
                  <c:v>221.0552573075924</c:v>
                </c:pt>
                <c:pt idx="4">
                  <c:v>222.58270486115913</c:v>
                </c:pt>
                <c:pt idx="5">
                  <c:v>227.45058047657812</c:v>
                </c:pt>
                <c:pt idx="6">
                  <c:v>230.0525552690905</c:v>
                </c:pt>
                <c:pt idx="7">
                  <c:v>229.82028284176002</c:v>
                </c:pt>
                <c:pt idx="8">
                  <c:v>232.0442172261869</c:v>
                </c:pt>
                <c:pt idx="9">
                  <c:v>232.46471643277579</c:v>
                </c:pt>
                <c:pt idx="10">
                  <c:v>236.65099814817884</c:v>
                </c:pt>
                <c:pt idx="11">
                  <c:v>235.7716134928842</c:v>
                </c:pt>
                <c:pt idx="12">
                  <c:v>238.22259346071485</c:v>
                </c:pt>
                <c:pt idx="13">
                  <c:v>239.2773002486021</c:v>
                </c:pt>
                <c:pt idx="14">
                  <c:v>240.3623294301247</c:v>
                </c:pt>
                <c:pt idx="15">
                  <c:v>238.42042117686108</c:v>
                </c:pt>
                <c:pt idx="16">
                  <c:v>239.12106072366251</c:v>
                </c:pt>
                <c:pt idx="17">
                  <c:v>241.35719287818841</c:v>
                </c:pt>
                <c:pt idx="18">
                  <c:v>236.37340712348993</c:v>
                </c:pt>
                <c:pt idx="19">
                  <c:v>234.30515664122419</c:v>
                </c:pt>
                <c:pt idx="20">
                  <c:v>234.280027556357</c:v>
                </c:pt>
                <c:pt idx="21">
                  <c:v>232.25193084274457</c:v>
                </c:pt>
                <c:pt idx="22">
                  <c:v>233.81343313524334</c:v>
                </c:pt>
                <c:pt idx="23">
                  <c:v>231.57487817931323</c:v>
                </c:pt>
                <c:pt idx="24">
                  <c:v>231.86517533374206</c:v>
                </c:pt>
                <c:pt idx="25">
                  <c:v>231.94422629317961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E9BC-4A8B-9B78-07A25C46E9A6}"/>
            </c:ext>
          </c:extLst>
        </c:ser>
        <c:ser>
          <c:idx val="95"/>
          <c:order val="95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6'!$E$97:$AD$97</c:f>
              <c:numCache>
                <c:formatCode>General</c:formatCode>
                <c:ptCount val="26"/>
                <c:pt idx="0">
                  <c:v>223.19</c:v>
                </c:pt>
                <c:pt idx="1">
                  <c:v>224.4153313569106</c:v>
                </c:pt>
                <c:pt idx="2">
                  <c:v>215.55347100585817</c:v>
                </c:pt>
                <c:pt idx="3">
                  <c:v>212.51366191075581</c:v>
                </c:pt>
                <c:pt idx="4">
                  <c:v>211.04213564034748</c:v>
                </c:pt>
                <c:pt idx="5">
                  <c:v>216.86734743408849</c:v>
                </c:pt>
                <c:pt idx="6">
                  <c:v>216.456433925315</c:v>
                </c:pt>
                <c:pt idx="7">
                  <c:v>216.42188938333791</c:v>
                </c:pt>
                <c:pt idx="8">
                  <c:v>215.6091741492092</c:v>
                </c:pt>
                <c:pt idx="9">
                  <c:v>214.9216686713464</c:v>
                </c:pt>
                <c:pt idx="10">
                  <c:v>217.25995036435086</c:v>
                </c:pt>
                <c:pt idx="11">
                  <c:v>216.17491360947361</c:v>
                </c:pt>
                <c:pt idx="12">
                  <c:v>212.25557836025988</c:v>
                </c:pt>
                <c:pt idx="13">
                  <c:v>212.53689194514541</c:v>
                </c:pt>
                <c:pt idx="14">
                  <c:v>211.29606870149436</c:v>
                </c:pt>
                <c:pt idx="15">
                  <c:v>213.11095283200515</c:v>
                </c:pt>
                <c:pt idx="16">
                  <c:v>214.51169507359904</c:v>
                </c:pt>
                <c:pt idx="17">
                  <c:v>219.02518205519084</c:v>
                </c:pt>
                <c:pt idx="18">
                  <c:v>216.6463691665308</c:v>
                </c:pt>
                <c:pt idx="19">
                  <c:v>216.40968172344367</c:v>
                </c:pt>
                <c:pt idx="20">
                  <c:v>217.01053507606545</c:v>
                </c:pt>
                <c:pt idx="21">
                  <c:v>219.33263362730636</c:v>
                </c:pt>
                <c:pt idx="22">
                  <c:v>222.14964025004119</c:v>
                </c:pt>
                <c:pt idx="23">
                  <c:v>218.98549919445688</c:v>
                </c:pt>
                <c:pt idx="24">
                  <c:v>216.06250627910276</c:v>
                </c:pt>
                <c:pt idx="25">
                  <c:v>222.72741347647832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E9BC-4A8B-9B78-07A25C46E9A6}"/>
            </c:ext>
          </c:extLst>
        </c:ser>
        <c:ser>
          <c:idx val="96"/>
          <c:order val="96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6'!$E$98:$AD$98</c:f>
              <c:numCache>
                <c:formatCode>General</c:formatCode>
                <c:ptCount val="26"/>
                <c:pt idx="0">
                  <c:v>223.19</c:v>
                </c:pt>
                <c:pt idx="1">
                  <c:v>220.70568493876394</c:v>
                </c:pt>
                <c:pt idx="2">
                  <c:v>222.94301874652834</c:v>
                </c:pt>
                <c:pt idx="3">
                  <c:v>223.31362342698122</c:v>
                </c:pt>
                <c:pt idx="4">
                  <c:v>220.89505972978839</c:v>
                </c:pt>
                <c:pt idx="5">
                  <c:v>219.02963075092583</c:v>
                </c:pt>
                <c:pt idx="6">
                  <c:v>213.59181211246516</c:v>
                </c:pt>
                <c:pt idx="7">
                  <c:v>216.0990789166228</c:v>
                </c:pt>
                <c:pt idx="8">
                  <c:v>219.84655410479357</c:v>
                </c:pt>
                <c:pt idx="9">
                  <c:v>219.98506776950379</c:v>
                </c:pt>
                <c:pt idx="10">
                  <c:v>224.85031337220178</c:v>
                </c:pt>
                <c:pt idx="11">
                  <c:v>222.76290518874578</c:v>
                </c:pt>
                <c:pt idx="12">
                  <c:v>230.00199976117707</c:v>
                </c:pt>
                <c:pt idx="13">
                  <c:v>224.98345048316736</c:v>
                </c:pt>
                <c:pt idx="14">
                  <c:v>222.46665276018024</c:v>
                </c:pt>
                <c:pt idx="15">
                  <c:v>221.18323441156394</c:v>
                </c:pt>
                <c:pt idx="16">
                  <c:v>219.34526580723386</c:v>
                </c:pt>
                <c:pt idx="17">
                  <c:v>215.49523631674072</c:v>
                </c:pt>
                <c:pt idx="18">
                  <c:v>216.37660571933876</c:v>
                </c:pt>
                <c:pt idx="19">
                  <c:v>217.64705982362599</c:v>
                </c:pt>
                <c:pt idx="20">
                  <c:v>216.82037891153669</c:v>
                </c:pt>
                <c:pt idx="21">
                  <c:v>217.1843943401044</c:v>
                </c:pt>
                <c:pt idx="22">
                  <c:v>216.74886565140258</c:v>
                </c:pt>
                <c:pt idx="23">
                  <c:v>218.77816146898874</c:v>
                </c:pt>
                <c:pt idx="24">
                  <c:v>224.69237504564396</c:v>
                </c:pt>
                <c:pt idx="25">
                  <c:v>224.49293054881173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E9BC-4A8B-9B78-07A25C46E9A6}"/>
            </c:ext>
          </c:extLst>
        </c:ser>
        <c:ser>
          <c:idx val="97"/>
          <c:order val="97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6'!$E$99:$AD$99</c:f>
              <c:numCache>
                <c:formatCode>General</c:formatCode>
                <c:ptCount val="26"/>
                <c:pt idx="0">
                  <c:v>223.19</c:v>
                </c:pt>
                <c:pt idx="1">
                  <c:v>218.04486909758558</c:v>
                </c:pt>
                <c:pt idx="2">
                  <c:v>213.54487639516603</c:v>
                </c:pt>
                <c:pt idx="3">
                  <c:v>212.74256010596002</c:v>
                </c:pt>
                <c:pt idx="4">
                  <c:v>211.15095356930962</c:v>
                </c:pt>
                <c:pt idx="5">
                  <c:v>207.97570266634804</c:v>
                </c:pt>
                <c:pt idx="6">
                  <c:v>208.45727860963524</c:v>
                </c:pt>
                <c:pt idx="7">
                  <c:v>206.92687284047355</c:v>
                </c:pt>
                <c:pt idx="8">
                  <c:v>207.05953295055221</c:v>
                </c:pt>
                <c:pt idx="9">
                  <c:v>206.96024489484583</c:v>
                </c:pt>
                <c:pt idx="10">
                  <c:v>201.11169912142509</c:v>
                </c:pt>
                <c:pt idx="11">
                  <c:v>200.87556036033718</c:v>
                </c:pt>
                <c:pt idx="12">
                  <c:v>201.53404963144044</c:v>
                </c:pt>
                <c:pt idx="13">
                  <c:v>198.0406488384094</c:v>
                </c:pt>
                <c:pt idx="14">
                  <c:v>194.85681618037538</c:v>
                </c:pt>
                <c:pt idx="15">
                  <c:v>201.20232966027723</c:v>
                </c:pt>
                <c:pt idx="16">
                  <c:v>197.71283056293643</c:v>
                </c:pt>
                <c:pt idx="17">
                  <c:v>194.25134276118152</c:v>
                </c:pt>
                <c:pt idx="18">
                  <c:v>195.95367947577083</c:v>
                </c:pt>
                <c:pt idx="19">
                  <c:v>199.99836416858312</c:v>
                </c:pt>
                <c:pt idx="20">
                  <c:v>205.97514832528287</c:v>
                </c:pt>
                <c:pt idx="21">
                  <c:v>202.73009767516507</c:v>
                </c:pt>
                <c:pt idx="22">
                  <c:v>203.10148441979442</c:v>
                </c:pt>
                <c:pt idx="23">
                  <c:v>204.39663574191925</c:v>
                </c:pt>
                <c:pt idx="24">
                  <c:v>204.97446865125147</c:v>
                </c:pt>
                <c:pt idx="25">
                  <c:v>206.47039063099123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E9BC-4A8B-9B78-07A25C46E9A6}"/>
            </c:ext>
          </c:extLst>
        </c:ser>
        <c:ser>
          <c:idx val="98"/>
          <c:order val="98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6'!$E$100:$AD$100</c:f>
              <c:numCache>
                <c:formatCode>General</c:formatCode>
                <c:ptCount val="26"/>
                <c:pt idx="0">
                  <c:v>223.19</c:v>
                </c:pt>
                <c:pt idx="1">
                  <c:v>220.0889449864554</c:v>
                </c:pt>
                <c:pt idx="2">
                  <c:v>215.90782628698415</c:v>
                </c:pt>
                <c:pt idx="3">
                  <c:v>215.97497118738536</c:v>
                </c:pt>
                <c:pt idx="4">
                  <c:v>217.42232790347148</c:v>
                </c:pt>
                <c:pt idx="5">
                  <c:v>218.39197474776574</c:v>
                </c:pt>
                <c:pt idx="6">
                  <c:v>218.28375245173436</c:v>
                </c:pt>
                <c:pt idx="7">
                  <c:v>217.78596939086225</c:v>
                </c:pt>
                <c:pt idx="8">
                  <c:v>214.8693926911707</c:v>
                </c:pt>
                <c:pt idx="9">
                  <c:v>216.40189145762039</c:v>
                </c:pt>
                <c:pt idx="10">
                  <c:v>215.46318050499838</c:v>
                </c:pt>
                <c:pt idx="11">
                  <c:v>211.9534906120972</c:v>
                </c:pt>
                <c:pt idx="12">
                  <c:v>209.06332300001196</c:v>
                </c:pt>
                <c:pt idx="13">
                  <c:v>205.86666055007288</c:v>
                </c:pt>
                <c:pt idx="14">
                  <c:v>204.61458541117162</c:v>
                </c:pt>
                <c:pt idx="15">
                  <c:v>202.32869603325349</c:v>
                </c:pt>
                <c:pt idx="16">
                  <c:v>206.2220658876337</c:v>
                </c:pt>
                <c:pt idx="17">
                  <c:v>203.19779559277006</c:v>
                </c:pt>
                <c:pt idx="18">
                  <c:v>201.17768658906454</c:v>
                </c:pt>
                <c:pt idx="19">
                  <c:v>197.53569939999454</c:v>
                </c:pt>
                <c:pt idx="20">
                  <c:v>197.48784780790629</c:v>
                </c:pt>
                <c:pt idx="21">
                  <c:v>198.33729937706977</c:v>
                </c:pt>
                <c:pt idx="22">
                  <c:v>195.26883571097011</c:v>
                </c:pt>
                <c:pt idx="23">
                  <c:v>196.3005837867814</c:v>
                </c:pt>
                <c:pt idx="24">
                  <c:v>193.99848062952924</c:v>
                </c:pt>
                <c:pt idx="25">
                  <c:v>188.43745560394899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E9BC-4A8B-9B78-07A25C46E9A6}"/>
            </c:ext>
          </c:extLst>
        </c:ser>
        <c:ser>
          <c:idx val="99"/>
          <c:order val="99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'Question 6'!$E$101:$AD$101</c:f>
              <c:numCache>
                <c:formatCode>General</c:formatCode>
                <c:ptCount val="26"/>
                <c:pt idx="0">
                  <c:v>223.19</c:v>
                </c:pt>
                <c:pt idx="1">
                  <c:v>228.87172703831087</c:v>
                </c:pt>
                <c:pt idx="2">
                  <c:v>228.89528632199571</c:v>
                </c:pt>
                <c:pt idx="3">
                  <c:v>229.13128655168165</c:v>
                </c:pt>
                <c:pt idx="4">
                  <c:v>225.4983859251158</c:v>
                </c:pt>
                <c:pt idx="5">
                  <c:v>224.6778572854418</c:v>
                </c:pt>
                <c:pt idx="6">
                  <c:v>221.27886511631829</c:v>
                </c:pt>
                <c:pt idx="7">
                  <c:v>214.64832539861092</c:v>
                </c:pt>
                <c:pt idx="8">
                  <c:v>217.68092144262039</c:v>
                </c:pt>
                <c:pt idx="9">
                  <c:v>215.58450358773857</c:v>
                </c:pt>
                <c:pt idx="10">
                  <c:v>214.30628990060072</c:v>
                </c:pt>
                <c:pt idx="11">
                  <c:v>218.4492785975778</c:v>
                </c:pt>
                <c:pt idx="12">
                  <c:v>219.48039824473886</c:v>
                </c:pt>
                <c:pt idx="13">
                  <c:v>215.20520790876239</c:v>
                </c:pt>
                <c:pt idx="14">
                  <c:v>212.95872041156932</c:v>
                </c:pt>
                <c:pt idx="15">
                  <c:v>215.9898018360872</c:v>
                </c:pt>
                <c:pt idx="16">
                  <c:v>218.62510036579209</c:v>
                </c:pt>
                <c:pt idx="17">
                  <c:v>215.20138965686965</c:v>
                </c:pt>
                <c:pt idx="18">
                  <c:v>213.37433407483206</c:v>
                </c:pt>
                <c:pt idx="19">
                  <c:v>216.03178807826413</c:v>
                </c:pt>
                <c:pt idx="20">
                  <c:v>215.24594235503713</c:v>
                </c:pt>
                <c:pt idx="21">
                  <c:v>213.67881522113368</c:v>
                </c:pt>
                <c:pt idx="22">
                  <c:v>214.20868483825555</c:v>
                </c:pt>
                <c:pt idx="23">
                  <c:v>209.98355477025422</c:v>
                </c:pt>
                <c:pt idx="24">
                  <c:v>213.77996915946139</c:v>
                </c:pt>
                <c:pt idx="25">
                  <c:v>211.95832669911161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E9BC-4A8B-9B78-07A25C46E9A6}"/>
            </c:ext>
          </c:extLst>
        </c:ser>
        <c:ser>
          <c:idx val="100"/>
          <c:order val="100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'Question 6'!$E$1:$AD$1</c:f>
              <c:numCache>
                <c:formatCode>0.000</c:formatCode>
                <c:ptCount val="26"/>
                <c:pt idx="0" formatCode="General">
                  <c:v>0</c:v>
                </c:pt>
                <c:pt idx="1">
                  <c:v>3.968253968253968E-3</c:v>
                </c:pt>
                <c:pt idx="2">
                  <c:v>7.9365079365079361E-3</c:v>
                </c:pt>
                <c:pt idx="3">
                  <c:v>1.1904761904761904E-2</c:v>
                </c:pt>
                <c:pt idx="4">
                  <c:v>1.5873015873015872E-2</c:v>
                </c:pt>
                <c:pt idx="5">
                  <c:v>1.984126984126984E-2</c:v>
                </c:pt>
                <c:pt idx="6">
                  <c:v>2.3809523809523808E-2</c:v>
                </c:pt>
                <c:pt idx="7">
                  <c:v>2.7777777777777776E-2</c:v>
                </c:pt>
                <c:pt idx="8">
                  <c:v>3.1746031746031744E-2</c:v>
                </c:pt>
                <c:pt idx="9">
                  <c:v>3.5714285714285712E-2</c:v>
                </c:pt>
                <c:pt idx="10">
                  <c:v>3.968253968253968E-2</c:v>
                </c:pt>
                <c:pt idx="11">
                  <c:v>4.3650793650793648E-2</c:v>
                </c:pt>
                <c:pt idx="12">
                  <c:v>4.7619047619047616E-2</c:v>
                </c:pt>
                <c:pt idx="13">
                  <c:v>5.1587301587301584E-2</c:v>
                </c:pt>
                <c:pt idx="14">
                  <c:v>5.5555555555555552E-2</c:v>
                </c:pt>
                <c:pt idx="15">
                  <c:v>5.9523809523809521E-2</c:v>
                </c:pt>
                <c:pt idx="16">
                  <c:v>6.3492063492063489E-2</c:v>
                </c:pt>
                <c:pt idx="17">
                  <c:v>6.7460317460317457E-2</c:v>
                </c:pt>
                <c:pt idx="18">
                  <c:v>7.1428571428571425E-2</c:v>
                </c:pt>
                <c:pt idx="19">
                  <c:v>7.5396825396825393E-2</c:v>
                </c:pt>
                <c:pt idx="20">
                  <c:v>7.9365079365079361E-2</c:v>
                </c:pt>
                <c:pt idx="21">
                  <c:v>8.3333333333333329E-2</c:v>
                </c:pt>
                <c:pt idx="22">
                  <c:v>8.7301587301587297E-2</c:v>
                </c:pt>
                <c:pt idx="23">
                  <c:v>9.1269841269841265E-2</c:v>
                </c:pt>
                <c:pt idx="24">
                  <c:v>9.5238095238095233E-2</c:v>
                </c:pt>
                <c:pt idx="25">
                  <c:v>9.9206349206349201E-2</c:v>
                </c:pt>
              </c:numCache>
            </c:numRef>
          </c:cat>
          <c:val>
            <c:numRef>
              <c:f>BrownianMotion!#REF!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9BC-4A8B-9B78-07A25C46E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230543"/>
        <c:axId val="385231375"/>
      </c:lineChart>
      <c:catAx>
        <c:axId val="38523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1375"/>
        <c:crosses val="autoZero"/>
        <c:auto val="1"/>
        <c:lblAlgn val="ctr"/>
        <c:lblOffset val="100"/>
        <c:noMultiLvlLbl val="0"/>
      </c:catAx>
      <c:valAx>
        <c:axId val="3852313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23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58140</xdr:colOff>
      <xdr:row>43</xdr:row>
      <xdr:rowOff>85599</xdr:rowOff>
    </xdr:from>
    <xdr:to>
      <xdr:col>32</xdr:col>
      <xdr:colOff>49481</xdr:colOff>
      <xdr:row>73</xdr:row>
      <xdr:rowOff>136072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CDBD12E-650C-4161-B3B3-0CBEC2934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67416</xdr:colOff>
      <xdr:row>3</xdr:row>
      <xdr:rowOff>39831</xdr:rowOff>
    </xdr:from>
    <xdr:to>
      <xdr:col>32</xdr:col>
      <xdr:colOff>24742</xdr:colOff>
      <xdr:row>42</xdr:row>
      <xdr:rowOff>136071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DF164C-56F7-4A96-AADD-5E0F0BCF0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160487</xdr:colOff>
      <xdr:row>78</xdr:row>
      <xdr:rowOff>63674</xdr:rowOff>
    </xdr:from>
    <xdr:to>
      <xdr:col>37</xdr:col>
      <xdr:colOff>365343</xdr:colOff>
      <xdr:row>142</xdr:row>
      <xdr:rowOff>169622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CD7514DA-A55F-DB1D-88AD-05AD7050F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210170</xdr:colOff>
      <xdr:row>1</xdr:row>
      <xdr:rowOff>0</xdr:rowOff>
    </xdr:from>
    <xdr:to>
      <xdr:col>21</xdr:col>
      <xdr:colOff>612914</xdr:colOff>
      <xdr:row>24</xdr:row>
      <xdr:rowOff>140805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601C39A-627F-4F07-A722-A87981200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0.03207</cdr:x>
      <cdr:y>0.28967</cdr:y>
    </cdr:from>
    <cdr:to>
      <cdr:x>0.93533</cdr:x>
      <cdr:y>0.29181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DE32C513-8DE0-E13C-8E68-B9101F42E63B}"/>
            </a:ext>
          </a:extLst>
        </cdr:cNvPr>
        <cdr:cNvCxnSpPr/>
      </cdr:nvCxnSpPr>
      <cdr:spPr>
        <a:xfrm xmlns:a="http://schemas.openxmlformats.org/drawingml/2006/main">
          <a:off x="249210" y="1269974"/>
          <a:ext cx="7018861" cy="938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0.03622</cdr:x>
      <cdr:y>0.65645</cdr:y>
    </cdr:from>
    <cdr:to>
      <cdr:x>0.95621</cdr:x>
      <cdr:y>0.65879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DB63420-2902-0AEC-20B6-B70C63A870CD}"/>
            </a:ext>
          </a:extLst>
        </cdr:cNvPr>
        <cdr:cNvCxnSpPr/>
      </cdr:nvCxnSpPr>
      <cdr:spPr>
        <a:xfrm xmlns:a="http://schemas.openxmlformats.org/drawingml/2006/main">
          <a:off x="281443" y="2877984"/>
          <a:ext cx="7148871" cy="1024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accent3">
              <a:lumMod val="40000"/>
              <a:lumOff val="60000"/>
            </a:schemeClr>
          </a:solidFill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52386</xdr:colOff>
      <xdr:row>1</xdr:row>
      <xdr:rowOff>0</xdr:rowOff>
    </xdr:from>
    <xdr:to>
      <xdr:col>20</xdr:col>
      <xdr:colOff>571499</xdr:colOff>
      <xdr:row>26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6714145-39BD-4EA7-B1F6-8590A316C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1</xdr:row>
      <xdr:rowOff>0</xdr:rowOff>
    </xdr:from>
    <xdr:to>
      <xdr:col>17</xdr:col>
      <xdr:colOff>590550</xdr:colOff>
      <xdr:row>29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CDBED06-838C-484D-ACB1-E1A936CFB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0.03332</cdr:x>
      <cdr:y>0.38194</cdr:y>
    </cdr:from>
    <cdr:to>
      <cdr:x>0.98362</cdr:x>
      <cdr:y>0.38194</cdr:y>
    </cdr:to>
    <cdr:cxnSp macro="">
      <cdr:nvCxnSpPr>
        <cdr:cNvPr id="3" name="直接连接符 2">
          <a:extLst xmlns:a="http://schemas.openxmlformats.org/drawingml/2006/main">
            <a:ext uri="{FF2B5EF4-FFF2-40B4-BE49-F238E27FC236}">
              <a16:creationId xmlns:a16="http://schemas.microsoft.com/office/drawing/2014/main" id="{6D7AB4C8-9193-D952-8595-9CC9933E100E}"/>
            </a:ext>
          </a:extLst>
        </cdr:cNvPr>
        <cdr:cNvCxnSpPr/>
      </cdr:nvCxnSpPr>
      <cdr:spPr>
        <a:xfrm xmlns:a="http://schemas.openxmlformats.org/drawingml/2006/main">
          <a:off x="290513" y="2095500"/>
          <a:ext cx="8286750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rgbClr val="FF0000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0.03696</cdr:x>
      <cdr:y>0.76273</cdr:y>
    </cdr:from>
    <cdr:to>
      <cdr:x>0.97925</cdr:x>
      <cdr:y>0.76389</cdr:y>
    </cdr:to>
    <cdr:cxnSp macro="">
      <cdr:nvCxnSpPr>
        <cdr:cNvPr id="4" name="直接连接符 3">
          <a:extLst xmlns:a="http://schemas.openxmlformats.org/drawingml/2006/main">
            <a:ext uri="{FF2B5EF4-FFF2-40B4-BE49-F238E27FC236}">
              <a16:creationId xmlns:a16="http://schemas.microsoft.com/office/drawing/2014/main" id="{52EE8CCC-DA8D-B846-DB51-C231EEF1CDCA}"/>
            </a:ext>
          </a:extLst>
        </cdr:cNvPr>
        <cdr:cNvCxnSpPr/>
      </cdr:nvCxnSpPr>
      <cdr:spPr>
        <a:xfrm xmlns:a="http://schemas.openxmlformats.org/drawingml/2006/main">
          <a:off x="322263" y="4184650"/>
          <a:ext cx="8216900" cy="635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accent6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589642</xdr:colOff>
      <xdr:row>3</xdr:row>
      <xdr:rowOff>154214</xdr:rowOff>
    </xdr:from>
    <xdr:to>
      <xdr:col>80</xdr:col>
      <xdr:colOff>417285</xdr:colOff>
      <xdr:row>25</xdr:row>
      <xdr:rowOff>136072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CDA01E-357C-463C-9521-FAC6414DB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Romain Mathieu Carcasse" id="{5101C11B-B108-4D1F-A27C-91CFFD798E56}" userId="S::w2007814@westminster.ac.uk::7cb19c2f-bd76-4e33-a30d-2075b1dac1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3" dT="2025-04-12T12:00:55.99" personId="{5101C11B-B108-4D1F-A27C-91CFFD798E56}" id="{F7FAB356-B400-4922-8779-F5D8670915BA}">
    <text>Last stock price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40B6-B768-4BA1-B3CD-AC030E558862}">
  <dimension ref="A1:G189"/>
  <sheetViews>
    <sheetView workbookViewId="0">
      <selection activeCell="F14" sqref="F14"/>
    </sheetView>
  </sheetViews>
  <sheetFormatPr defaultRowHeight="14.5" x14ac:dyDescent="0.35"/>
  <cols>
    <col min="1" max="1" width="10.08984375" bestFit="1" customWidth="1"/>
    <col min="5" max="5" width="7.81640625" bestFit="1" customWidth="1"/>
    <col min="6" max="6" width="8.90625" bestFit="1" customWidth="1"/>
    <col min="7" max="7" width="10.08984375" bestFit="1" customWidth="1"/>
  </cols>
  <sheetData>
    <row r="1" spans="1:7" x14ac:dyDescent="0.35">
      <c r="A1" t="s">
        <v>0</v>
      </c>
      <c r="B1" t="s">
        <v>67</v>
      </c>
      <c r="C1" t="s">
        <v>2</v>
      </c>
      <c r="F1" s="36" t="s">
        <v>4</v>
      </c>
      <c r="G1" s="36" t="s">
        <v>5</v>
      </c>
    </row>
    <row r="2" spans="1:7" x14ac:dyDescent="0.35">
      <c r="A2" s="2">
        <v>45474</v>
      </c>
      <c r="B2">
        <v>220.27</v>
      </c>
      <c r="E2" s="36" t="s">
        <v>3</v>
      </c>
      <c r="F2" s="42">
        <f>AVERAGE(C3:C189)</f>
        <v>7.0424385240788978E-5</v>
      </c>
      <c r="G2" s="41">
        <f>F2*252</f>
        <v>1.7746945080678821E-2</v>
      </c>
    </row>
    <row r="3" spans="1:7" x14ac:dyDescent="0.35">
      <c r="A3" s="2">
        <v>45475</v>
      </c>
      <c r="B3">
        <v>221.55</v>
      </c>
      <c r="C3" s="3">
        <f>LN(B3/B2)</f>
        <v>5.7942310494322798E-3</v>
      </c>
      <c r="E3" s="36" t="s">
        <v>6</v>
      </c>
      <c r="F3" s="43">
        <f>_xlfn.STDEV.S(C3:C189)</f>
        <v>1.4816844182572363E-2</v>
      </c>
      <c r="G3" s="41">
        <f>SQRT(252)*F3</f>
        <v>0.23521010953128349</v>
      </c>
    </row>
    <row r="4" spans="1:7" x14ac:dyDescent="0.35">
      <c r="A4" s="2">
        <v>45477</v>
      </c>
      <c r="B4">
        <v>226.34</v>
      </c>
      <c r="C4" s="3">
        <f t="shared" ref="C4:C67" si="0">LN(B4/B3)</f>
        <v>2.1389995892297006E-2</v>
      </c>
    </row>
    <row r="5" spans="1:7" x14ac:dyDescent="0.35">
      <c r="A5" s="2">
        <v>45480</v>
      </c>
      <c r="B5">
        <v>227.82</v>
      </c>
      <c r="C5">
        <f t="shared" si="0"/>
        <v>6.5175499339704939E-3</v>
      </c>
    </row>
    <row r="6" spans="1:7" x14ac:dyDescent="0.35">
      <c r="A6" s="2">
        <v>45481</v>
      </c>
      <c r="B6">
        <v>228.68</v>
      </c>
      <c r="C6">
        <f t="shared" si="0"/>
        <v>3.7678029240046994E-3</v>
      </c>
    </row>
    <row r="7" spans="1:7" x14ac:dyDescent="0.35">
      <c r="A7" s="2">
        <v>45482</v>
      </c>
      <c r="B7">
        <v>232.98</v>
      </c>
      <c r="C7">
        <f t="shared" si="0"/>
        <v>1.8628966575860231E-2</v>
      </c>
    </row>
    <row r="8" spans="1:7" x14ac:dyDescent="0.35">
      <c r="A8" s="2">
        <v>45483</v>
      </c>
      <c r="B8">
        <v>227.57</v>
      </c>
      <c r="C8">
        <f t="shared" si="0"/>
        <v>-2.349472960050368E-2</v>
      </c>
    </row>
    <row r="9" spans="1:7" x14ac:dyDescent="0.35">
      <c r="A9" s="2">
        <v>45484</v>
      </c>
      <c r="B9">
        <v>230.54</v>
      </c>
      <c r="C9">
        <f t="shared" si="0"/>
        <v>1.2966499801739235E-2</v>
      </c>
    </row>
    <row r="10" spans="1:7" x14ac:dyDescent="0.35">
      <c r="A10" s="2">
        <v>45487</v>
      </c>
      <c r="B10">
        <v>234.4</v>
      </c>
      <c r="C10">
        <f t="shared" si="0"/>
        <v>1.6604674529990988E-2</v>
      </c>
    </row>
    <row r="11" spans="1:7" x14ac:dyDescent="0.35">
      <c r="A11" s="2">
        <v>45488</v>
      </c>
      <c r="B11">
        <v>234.82</v>
      </c>
      <c r="C11">
        <f t="shared" si="0"/>
        <v>1.790205499208203E-3</v>
      </c>
    </row>
    <row r="12" spans="1:7" x14ac:dyDescent="0.35">
      <c r="A12" s="2">
        <v>45489</v>
      </c>
      <c r="B12">
        <v>228.88</v>
      </c>
      <c r="C12">
        <f t="shared" si="0"/>
        <v>-2.5621414460210976E-2</v>
      </c>
    </row>
    <row r="13" spans="1:7" x14ac:dyDescent="0.35">
      <c r="A13" s="2">
        <v>45490</v>
      </c>
      <c r="B13">
        <v>224.18</v>
      </c>
      <c r="C13">
        <f t="shared" si="0"/>
        <v>-2.0748548148905522E-2</v>
      </c>
    </row>
    <row r="14" spans="1:7" x14ac:dyDescent="0.35">
      <c r="A14" s="2">
        <v>45491</v>
      </c>
      <c r="B14">
        <v>224.31</v>
      </c>
      <c r="C14">
        <f t="shared" si="0"/>
        <v>5.7972308698451202E-4</v>
      </c>
    </row>
    <row r="15" spans="1:7" x14ac:dyDescent="0.35">
      <c r="A15" s="2">
        <v>45494</v>
      </c>
      <c r="B15">
        <v>223.96</v>
      </c>
      <c r="C15">
        <f t="shared" si="0"/>
        <v>-1.5615591992412968E-3</v>
      </c>
    </row>
    <row r="16" spans="1:7" x14ac:dyDescent="0.35">
      <c r="A16" s="2">
        <v>45495</v>
      </c>
      <c r="B16">
        <v>225.01</v>
      </c>
      <c r="C16">
        <f t="shared" si="0"/>
        <v>4.6773811805469389E-3</v>
      </c>
    </row>
    <row r="17" spans="1:3" x14ac:dyDescent="0.35">
      <c r="A17" s="2">
        <v>45496</v>
      </c>
      <c r="B17">
        <v>218.54</v>
      </c>
      <c r="C17">
        <f t="shared" si="0"/>
        <v>-2.917578151864024E-2</v>
      </c>
    </row>
    <row r="18" spans="1:3" x14ac:dyDescent="0.35">
      <c r="A18" s="2">
        <v>45497</v>
      </c>
      <c r="B18">
        <v>217.49</v>
      </c>
      <c r="C18">
        <f t="shared" si="0"/>
        <v>-4.8161916823298888E-3</v>
      </c>
    </row>
    <row r="19" spans="1:3" x14ac:dyDescent="0.35">
      <c r="A19" s="2">
        <v>45498</v>
      </c>
      <c r="B19">
        <v>217.96</v>
      </c>
      <c r="C19">
        <f t="shared" si="0"/>
        <v>2.1586872546282805E-3</v>
      </c>
    </row>
    <row r="20" spans="1:3" x14ac:dyDescent="0.35">
      <c r="A20" s="2">
        <v>45501</v>
      </c>
      <c r="B20">
        <v>218.24</v>
      </c>
      <c r="C20">
        <f t="shared" si="0"/>
        <v>1.2838149401997857E-3</v>
      </c>
    </row>
    <row r="21" spans="1:3" x14ac:dyDescent="0.35">
      <c r="A21" s="2">
        <v>45502</v>
      </c>
      <c r="B21">
        <v>218.8</v>
      </c>
      <c r="C21">
        <f t="shared" si="0"/>
        <v>2.5626958927289704E-3</v>
      </c>
    </row>
    <row r="22" spans="1:3" x14ac:dyDescent="0.35">
      <c r="A22" s="2">
        <v>45503</v>
      </c>
      <c r="B22">
        <v>222.08</v>
      </c>
      <c r="C22">
        <f t="shared" si="0"/>
        <v>1.4879606770613507E-2</v>
      </c>
    </row>
    <row r="23" spans="1:3" x14ac:dyDescent="0.35">
      <c r="A23" s="2">
        <v>45504</v>
      </c>
      <c r="B23">
        <v>218.36</v>
      </c>
      <c r="C23">
        <f t="shared" si="0"/>
        <v>-1.689260040488277E-2</v>
      </c>
    </row>
    <row r="24" spans="1:3" x14ac:dyDescent="0.35">
      <c r="A24" s="2">
        <v>45505</v>
      </c>
      <c r="B24">
        <v>219.86</v>
      </c>
      <c r="C24">
        <f t="shared" si="0"/>
        <v>6.8459032371609137E-3</v>
      </c>
    </row>
    <row r="25" spans="1:3" x14ac:dyDescent="0.35">
      <c r="A25" s="2">
        <v>45508</v>
      </c>
      <c r="B25">
        <v>209.27</v>
      </c>
      <c r="C25">
        <f t="shared" si="0"/>
        <v>-4.9365695898139543E-2</v>
      </c>
    </row>
    <row r="26" spans="1:3" x14ac:dyDescent="0.35">
      <c r="A26" s="2">
        <v>45509</v>
      </c>
      <c r="B26">
        <v>207.23</v>
      </c>
      <c r="C26">
        <f t="shared" si="0"/>
        <v>-9.7959967031821006E-3</v>
      </c>
    </row>
    <row r="27" spans="1:3" x14ac:dyDescent="0.35">
      <c r="A27" s="2">
        <v>45510</v>
      </c>
      <c r="B27">
        <v>209.82</v>
      </c>
      <c r="C27">
        <f t="shared" si="0"/>
        <v>1.2420732753943361E-2</v>
      </c>
    </row>
    <row r="28" spans="1:3" x14ac:dyDescent="0.35">
      <c r="A28" s="2">
        <v>45511</v>
      </c>
      <c r="B28">
        <v>213.31</v>
      </c>
      <c r="C28">
        <f t="shared" si="0"/>
        <v>1.6496486400387027E-2</v>
      </c>
    </row>
    <row r="29" spans="1:3" x14ac:dyDescent="0.35">
      <c r="A29" s="2">
        <v>45512</v>
      </c>
      <c r="B29">
        <v>216.24</v>
      </c>
      <c r="C29">
        <f t="shared" si="0"/>
        <v>1.3642395264465933E-2</v>
      </c>
    </row>
    <row r="30" spans="1:3" x14ac:dyDescent="0.35">
      <c r="A30" s="2">
        <v>45515</v>
      </c>
      <c r="B30">
        <v>217.53</v>
      </c>
      <c r="C30">
        <f t="shared" si="0"/>
        <v>5.9478700834188188E-3</v>
      </c>
    </row>
    <row r="31" spans="1:3" x14ac:dyDescent="0.35">
      <c r="A31" s="2">
        <v>45516</v>
      </c>
      <c r="B31">
        <v>221.27</v>
      </c>
      <c r="C31">
        <f t="shared" si="0"/>
        <v>1.7046903231228767E-2</v>
      </c>
    </row>
    <row r="32" spans="1:3" x14ac:dyDescent="0.35">
      <c r="A32" s="2">
        <v>45517</v>
      </c>
      <c r="B32">
        <v>221.72</v>
      </c>
      <c r="C32">
        <f t="shared" si="0"/>
        <v>2.0316492687641797E-3</v>
      </c>
    </row>
    <row r="33" spans="1:3" x14ac:dyDescent="0.35">
      <c r="A33" s="2">
        <v>45518</v>
      </c>
      <c r="B33">
        <v>224.72</v>
      </c>
      <c r="C33">
        <f t="shared" si="0"/>
        <v>1.3439858244384291E-2</v>
      </c>
    </row>
    <row r="34" spans="1:3" x14ac:dyDescent="0.35">
      <c r="A34" s="2">
        <v>45519</v>
      </c>
      <c r="B34">
        <v>226.05</v>
      </c>
      <c r="C34">
        <f t="shared" si="0"/>
        <v>5.9010309446258903E-3</v>
      </c>
    </row>
    <row r="35" spans="1:3" x14ac:dyDescent="0.35">
      <c r="A35" s="2">
        <v>45522</v>
      </c>
      <c r="B35">
        <v>225.89</v>
      </c>
      <c r="C35">
        <f t="shared" si="0"/>
        <v>-7.0805862143046461E-4</v>
      </c>
    </row>
    <row r="36" spans="1:3" x14ac:dyDescent="0.35">
      <c r="A36" s="2">
        <v>45523</v>
      </c>
      <c r="B36">
        <v>226.51</v>
      </c>
      <c r="C36">
        <f t="shared" si="0"/>
        <v>2.7409389396927126E-3</v>
      </c>
    </row>
    <row r="37" spans="1:3" x14ac:dyDescent="0.35">
      <c r="A37" s="2">
        <v>45524</v>
      </c>
      <c r="B37">
        <v>226.4</v>
      </c>
      <c r="C37">
        <f t="shared" si="0"/>
        <v>-4.8574772984859386E-4</v>
      </c>
    </row>
    <row r="38" spans="1:3" x14ac:dyDescent="0.35">
      <c r="A38" s="2">
        <v>45525</v>
      </c>
      <c r="B38">
        <v>224.53</v>
      </c>
      <c r="C38">
        <f t="shared" si="0"/>
        <v>-8.2940177849183654E-3</v>
      </c>
    </row>
    <row r="39" spans="1:3" x14ac:dyDescent="0.35">
      <c r="A39" s="2">
        <v>45526</v>
      </c>
      <c r="B39">
        <v>226.84</v>
      </c>
      <c r="C39">
        <f t="shared" si="0"/>
        <v>1.0235594601717834E-2</v>
      </c>
    </row>
    <row r="40" spans="1:3" x14ac:dyDescent="0.35">
      <c r="A40" s="2">
        <v>45529</v>
      </c>
      <c r="B40">
        <v>227.18</v>
      </c>
      <c r="C40">
        <f t="shared" si="0"/>
        <v>1.497731657448228E-3</v>
      </c>
    </row>
    <row r="41" spans="1:3" x14ac:dyDescent="0.35">
      <c r="A41" s="2">
        <v>45530</v>
      </c>
      <c r="B41">
        <v>228.03</v>
      </c>
      <c r="C41">
        <f t="shared" si="0"/>
        <v>3.7345444427833042E-3</v>
      </c>
    </row>
    <row r="42" spans="1:3" x14ac:dyDescent="0.35">
      <c r="A42" s="2">
        <v>45531</v>
      </c>
      <c r="B42">
        <v>226.49</v>
      </c>
      <c r="C42">
        <f t="shared" si="0"/>
        <v>-6.7764054079900871E-3</v>
      </c>
    </row>
    <row r="43" spans="1:3" x14ac:dyDescent="0.35">
      <c r="A43" s="2">
        <v>45532</v>
      </c>
      <c r="B43">
        <v>229.79</v>
      </c>
      <c r="C43">
        <f t="shared" si="0"/>
        <v>1.4465054528776243E-2</v>
      </c>
    </row>
    <row r="44" spans="1:3" x14ac:dyDescent="0.35">
      <c r="A44" s="2">
        <v>45533</v>
      </c>
      <c r="B44">
        <v>229</v>
      </c>
      <c r="C44">
        <f t="shared" si="0"/>
        <v>-3.4438448126052909E-3</v>
      </c>
    </row>
    <row r="45" spans="1:3" x14ac:dyDescent="0.35">
      <c r="A45" s="2">
        <v>45537</v>
      </c>
      <c r="B45">
        <v>222.77</v>
      </c>
      <c r="C45">
        <f t="shared" si="0"/>
        <v>-2.7582154477457006E-2</v>
      </c>
    </row>
    <row r="46" spans="1:3" x14ac:dyDescent="0.35">
      <c r="A46" s="2">
        <v>45538</v>
      </c>
      <c r="B46">
        <v>220.85</v>
      </c>
      <c r="C46">
        <f t="shared" si="0"/>
        <v>-8.6561110342471426E-3</v>
      </c>
    </row>
    <row r="47" spans="1:3" x14ac:dyDescent="0.35">
      <c r="A47" s="2">
        <v>45539</v>
      </c>
      <c r="B47">
        <v>222.38</v>
      </c>
      <c r="C47">
        <f t="shared" si="0"/>
        <v>6.9038922325676197E-3</v>
      </c>
    </row>
    <row r="48" spans="1:3" x14ac:dyDescent="0.35">
      <c r="A48" s="2">
        <v>45540</v>
      </c>
      <c r="B48">
        <v>220.82</v>
      </c>
      <c r="C48">
        <f t="shared" si="0"/>
        <v>-7.0397402641122122E-3</v>
      </c>
    </row>
    <row r="49" spans="1:3" x14ac:dyDescent="0.35">
      <c r="A49" s="2">
        <v>45543</v>
      </c>
      <c r="B49">
        <v>220.91</v>
      </c>
      <c r="C49">
        <f t="shared" si="0"/>
        <v>4.0748874310253498E-4</v>
      </c>
    </row>
    <row r="50" spans="1:3" x14ac:dyDescent="0.35">
      <c r="A50" s="2">
        <v>45544</v>
      </c>
      <c r="B50">
        <v>220.11</v>
      </c>
      <c r="C50">
        <f t="shared" si="0"/>
        <v>-3.6279573600808664E-3</v>
      </c>
    </row>
    <row r="51" spans="1:3" x14ac:dyDescent="0.35">
      <c r="A51" s="2">
        <v>45545</v>
      </c>
      <c r="B51">
        <v>222.66</v>
      </c>
      <c r="C51">
        <f t="shared" si="0"/>
        <v>1.1518522906548473E-2</v>
      </c>
    </row>
    <row r="52" spans="1:3" x14ac:dyDescent="0.35">
      <c r="A52" s="2">
        <v>45546</v>
      </c>
      <c r="B52">
        <v>222.77</v>
      </c>
      <c r="C52">
        <f t="shared" si="0"/>
        <v>4.9390477622147076E-4</v>
      </c>
    </row>
    <row r="53" spans="1:3" x14ac:dyDescent="0.35">
      <c r="A53" s="2">
        <v>45547</v>
      </c>
      <c r="B53">
        <v>222.5</v>
      </c>
      <c r="C53">
        <f t="shared" si="0"/>
        <v>-1.2127474704876769E-3</v>
      </c>
    </row>
    <row r="54" spans="1:3" x14ac:dyDescent="0.35">
      <c r="A54" s="2">
        <v>45550</v>
      </c>
      <c r="B54">
        <v>216.32</v>
      </c>
      <c r="C54">
        <f t="shared" si="0"/>
        <v>-2.8168308751695719E-2</v>
      </c>
    </row>
    <row r="55" spans="1:3" x14ac:dyDescent="0.35">
      <c r="A55" s="2">
        <v>45551</v>
      </c>
      <c r="B55">
        <v>216.79</v>
      </c>
      <c r="C55">
        <f t="shared" si="0"/>
        <v>2.1703501858254429E-3</v>
      </c>
    </row>
    <row r="56" spans="1:3" x14ac:dyDescent="0.35">
      <c r="A56" s="2">
        <v>45552</v>
      </c>
      <c r="B56">
        <v>220.69</v>
      </c>
      <c r="C56">
        <f t="shared" si="0"/>
        <v>1.7829858819643829E-2</v>
      </c>
    </row>
    <row r="57" spans="1:3" x14ac:dyDescent="0.35">
      <c r="A57" s="2">
        <v>45553</v>
      </c>
      <c r="B57">
        <v>228.87</v>
      </c>
      <c r="C57">
        <f t="shared" si="0"/>
        <v>3.6395154910179209E-2</v>
      </c>
    </row>
    <row r="58" spans="1:3" x14ac:dyDescent="0.35">
      <c r="A58" s="2">
        <v>45554</v>
      </c>
      <c r="B58">
        <v>228.2</v>
      </c>
      <c r="C58">
        <f t="shared" si="0"/>
        <v>-2.9317193422724623E-3</v>
      </c>
    </row>
    <row r="59" spans="1:3" x14ac:dyDescent="0.35">
      <c r="A59" s="2">
        <v>45557</v>
      </c>
      <c r="B59">
        <v>226.47</v>
      </c>
      <c r="C59">
        <f t="shared" si="0"/>
        <v>-7.6099516083320351E-3</v>
      </c>
    </row>
    <row r="60" spans="1:3" x14ac:dyDescent="0.35">
      <c r="A60" s="2">
        <v>45558</v>
      </c>
      <c r="B60">
        <v>227.37</v>
      </c>
      <c r="C60">
        <f t="shared" si="0"/>
        <v>3.9661606724042875E-3</v>
      </c>
    </row>
    <row r="61" spans="1:3" x14ac:dyDescent="0.35">
      <c r="A61" s="2">
        <v>45559</v>
      </c>
      <c r="B61">
        <v>226.37</v>
      </c>
      <c r="C61">
        <f t="shared" si="0"/>
        <v>-4.407817777012997E-3</v>
      </c>
    </row>
    <row r="62" spans="1:3" x14ac:dyDescent="0.35">
      <c r="A62" s="2">
        <v>45560</v>
      </c>
      <c r="B62">
        <v>227.52</v>
      </c>
      <c r="C62">
        <f t="shared" si="0"/>
        <v>5.0673178998415468E-3</v>
      </c>
    </row>
    <row r="63" spans="1:3" x14ac:dyDescent="0.35">
      <c r="A63" s="2">
        <v>45561</v>
      </c>
      <c r="B63">
        <v>227.79</v>
      </c>
      <c r="C63">
        <f t="shared" si="0"/>
        <v>1.1860052783758518E-3</v>
      </c>
    </row>
    <row r="64" spans="1:3" x14ac:dyDescent="0.35">
      <c r="A64" s="2">
        <v>45564</v>
      </c>
      <c r="B64">
        <v>233</v>
      </c>
      <c r="C64">
        <f t="shared" si="0"/>
        <v>2.2614301672448562E-2</v>
      </c>
    </row>
    <row r="65" spans="1:3" x14ac:dyDescent="0.35">
      <c r="A65" s="2">
        <v>45565</v>
      </c>
      <c r="B65">
        <v>226.21</v>
      </c>
      <c r="C65">
        <f t="shared" si="0"/>
        <v>-2.9574682195956357E-2</v>
      </c>
    </row>
    <row r="66" spans="1:3" x14ac:dyDescent="0.35">
      <c r="A66" s="2">
        <v>45566</v>
      </c>
      <c r="B66">
        <v>226.78</v>
      </c>
      <c r="C66">
        <f t="shared" si="0"/>
        <v>2.5166131739495158E-3</v>
      </c>
    </row>
    <row r="67" spans="1:3" x14ac:dyDescent="0.35">
      <c r="A67" s="2">
        <v>45567</v>
      </c>
      <c r="B67">
        <v>225.67</v>
      </c>
      <c r="C67">
        <f t="shared" si="0"/>
        <v>-4.9066293598749146E-3</v>
      </c>
    </row>
    <row r="68" spans="1:3" x14ac:dyDescent="0.35">
      <c r="A68" s="2">
        <v>45568</v>
      </c>
      <c r="B68">
        <v>226.8</v>
      </c>
      <c r="C68">
        <f t="shared" ref="C68:C131" si="1">LN(B68/B67)</f>
        <v>4.9948166697781288E-3</v>
      </c>
    </row>
    <row r="69" spans="1:3" x14ac:dyDescent="0.35">
      <c r="A69" s="2">
        <v>45571</v>
      </c>
      <c r="B69">
        <v>221.69</v>
      </c>
      <c r="C69">
        <f t="shared" si="1"/>
        <v>-2.2788562247735331E-2</v>
      </c>
    </row>
    <row r="70" spans="1:3" x14ac:dyDescent="0.35">
      <c r="A70" s="2">
        <v>45572</v>
      </c>
      <c r="B70">
        <v>225.77</v>
      </c>
      <c r="C70">
        <f t="shared" si="1"/>
        <v>1.8236772344019592E-2</v>
      </c>
    </row>
    <row r="71" spans="1:3" x14ac:dyDescent="0.35">
      <c r="A71" s="2">
        <v>45573</v>
      </c>
      <c r="B71">
        <v>229.54</v>
      </c>
      <c r="C71">
        <f t="shared" si="1"/>
        <v>1.6560524302640989E-2</v>
      </c>
    </row>
    <row r="72" spans="1:3" x14ac:dyDescent="0.35">
      <c r="A72" s="2">
        <v>45574</v>
      </c>
      <c r="B72">
        <v>229.04</v>
      </c>
      <c r="C72">
        <f t="shared" si="1"/>
        <v>-2.1806454626626935E-3</v>
      </c>
    </row>
    <row r="73" spans="1:3" x14ac:dyDescent="0.35">
      <c r="A73" s="2">
        <v>45575</v>
      </c>
      <c r="B73">
        <v>227.55</v>
      </c>
      <c r="C73">
        <f t="shared" si="1"/>
        <v>-6.5266663272085766E-3</v>
      </c>
    </row>
    <row r="74" spans="1:3" x14ac:dyDescent="0.35">
      <c r="A74" s="2">
        <v>45578</v>
      </c>
      <c r="B74">
        <v>231.3</v>
      </c>
      <c r="C74">
        <f t="shared" si="1"/>
        <v>1.6345574774742577E-2</v>
      </c>
    </row>
    <row r="75" spans="1:3" x14ac:dyDescent="0.35">
      <c r="A75" s="2">
        <v>45579</v>
      </c>
      <c r="B75">
        <v>233.85</v>
      </c>
      <c r="C75">
        <f t="shared" si="1"/>
        <v>1.0964314934501682E-2</v>
      </c>
    </row>
    <row r="76" spans="1:3" x14ac:dyDescent="0.35">
      <c r="A76" s="2">
        <v>45580</v>
      </c>
      <c r="B76">
        <v>231.78</v>
      </c>
      <c r="C76">
        <f t="shared" si="1"/>
        <v>-8.8912382656501972E-3</v>
      </c>
    </row>
    <row r="77" spans="1:3" x14ac:dyDescent="0.35">
      <c r="A77" s="2">
        <v>45581</v>
      </c>
      <c r="B77">
        <v>232.15</v>
      </c>
      <c r="C77">
        <f t="shared" si="1"/>
        <v>1.5950685596858294E-3</v>
      </c>
    </row>
    <row r="78" spans="1:3" x14ac:dyDescent="0.35">
      <c r="A78" s="2">
        <v>45582</v>
      </c>
      <c r="B78">
        <v>235</v>
      </c>
      <c r="C78">
        <f t="shared" si="1"/>
        <v>1.2201799678228265E-2</v>
      </c>
    </row>
    <row r="79" spans="1:3" x14ac:dyDescent="0.35">
      <c r="A79" s="2">
        <v>45585</v>
      </c>
      <c r="B79">
        <v>236.48</v>
      </c>
      <c r="C79">
        <f t="shared" si="1"/>
        <v>6.278123615677908E-3</v>
      </c>
    </row>
    <row r="80" spans="1:3" x14ac:dyDescent="0.35">
      <c r="A80" s="2">
        <v>45586</v>
      </c>
      <c r="B80">
        <v>235.86</v>
      </c>
      <c r="C80">
        <f t="shared" si="1"/>
        <v>-2.625229098012868E-3</v>
      </c>
    </row>
    <row r="81" spans="1:3" x14ac:dyDescent="0.35">
      <c r="A81" s="2">
        <v>45587</v>
      </c>
      <c r="B81">
        <v>230.76</v>
      </c>
      <c r="C81">
        <f t="shared" si="1"/>
        <v>-2.1860199273135369E-2</v>
      </c>
    </row>
    <row r="82" spans="1:3" x14ac:dyDescent="0.35">
      <c r="A82" s="2">
        <v>45588</v>
      </c>
      <c r="B82">
        <v>230.57</v>
      </c>
      <c r="C82">
        <f t="shared" si="1"/>
        <v>-8.2370542016678883E-4</v>
      </c>
    </row>
    <row r="83" spans="1:3" x14ac:dyDescent="0.35">
      <c r="A83" s="2">
        <v>45589</v>
      </c>
      <c r="B83">
        <v>231.41</v>
      </c>
      <c r="C83">
        <f t="shared" si="1"/>
        <v>3.6365250690583951E-3</v>
      </c>
    </row>
    <row r="84" spans="1:3" x14ac:dyDescent="0.35">
      <c r="A84" s="2">
        <v>45593</v>
      </c>
      <c r="B84">
        <v>233.4</v>
      </c>
      <c r="C84">
        <f t="shared" si="1"/>
        <v>8.5626908148752033E-3</v>
      </c>
    </row>
    <row r="85" spans="1:3" x14ac:dyDescent="0.35">
      <c r="A85" s="2">
        <v>45594</v>
      </c>
      <c r="B85">
        <v>233.67</v>
      </c>
      <c r="C85">
        <f t="shared" si="1"/>
        <v>1.1561437475111353E-3</v>
      </c>
    </row>
    <row r="86" spans="1:3" x14ac:dyDescent="0.35">
      <c r="A86" s="2">
        <v>45595</v>
      </c>
      <c r="B86">
        <v>230.1</v>
      </c>
      <c r="C86">
        <f t="shared" si="1"/>
        <v>-1.5395866558646653E-2</v>
      </c>
    </row>
    <row r="87" spans="1:3" x14ac:dyDescent="0.35">
      <c r="A87" s="2">
        <v>45596</v>
      </c>
      <c r="B87">
        <v>225.91</v>
      </c>
      <c r="C87">
        <f t="shared" si="1"/>
        <v>-1.8377307172189244E-2</v>
      </c>
    </row>
    <row r="88" spans="1:3" x14ac:dyDescent="0.35">
      <c r="A88" s="2">
        <v>45597</v>
      </c>
      <c r="B88">
        <v>222.91</v>
      </c>
      <c r="C88">
        <f t="shared" si="1"/>
        <v>-1.3368587316289905E-2</v>
      </c>
    </row>
    <row r="89" spans="1:3" x14ac:dyDescent="0.35">
      <c r="A89" s="2">
        <v>45600</v>
      </c>
      <c r="B89">
        <v>222.01</v>
      </c>
      <c r="C89">
        <f t="shared" si="1"/>
        <v>-4.0456766500141109E-3</v>
      </c>
    </row>
    <row r="90" spans="1:3" x14ac:dyDescent="0.35">
      <c r="A90" s="2">
        <v>45601</v>
      </c>
      <c r="B90">
        <v>223.45</v>
      </c>
      <c r="C90">
        <f t="shared" si="1"/>
        <v>6.4652494766336294E-3</v>
      </c>
    </row>
    <row r="91" spans="1:3" x14ac:dyDescent="0.35">
      <c r="A91" s="2">
        <v>45602</v>
      </c>
      <c r="B91">
        <v>222.72</v>
      </c>
      <c r="C91">
        <f t="shared" si="1"/>
        <v>-3.2722982334056835E-3</v>
      </c>
    </row>
    <row r="92" spans="1:3" x14ac:dyDescent="0.35">
      <c r="A92" s="2">
        <v>45603</v>
      </c>
      <c r="B92">
        <v>227.48</v>
      </c>
      <c r="C92">
        <f t="shared" si="1"/>
        <v>2.1146945292544149E-2</v>
      </c>
    </row>
    <row r="93" spans="1:3" x14ac:dyDescent="0.35">
      <c r="A93" s="2">
        <v>45604</v>
      </c>
      <c r="B93">
        <v>226.96</v>
      </c>
      <c r="C93">
        <f t="shared" si="1"/>
        <v>-2.2885319380029265E-3</v>
      </c>
    </row>
    <row r="94" spans="1:3" x14ac:dyDescent="0.35">
      <c r="A94" s="2">
        <v>45607</v>
      </c>
      <c r="B94">
        <v>224.23</v>
      </c>
      <c r="C94">
        <f t="shared" si="1"/>
        <v>-1.2101479715156712E-2</v>
      </c>
    </row>
    <row r="95" spans="1:3" x14ac:dyDescent="0.35">
      <c r="A95" s="2">
        <v>45608</v>
      </c>
      <c r="B95">
        <v>224.23</v>
      </c>
      <c r="C95">
        <f t="shared" si="1"/>
        <v>0</v>
      </c>
    </row>
    <row r="96" spans="1:3" x14ac:dyDescent="0.35">
      <c r="A96" s="2">
        <v>45609</v>
      </c>
      <c r="B96">
        <v>225.12</v>
      </c>
      <c r="C96">
        <f t="shared" si="1"/>
        <v>3.9612825806397481E-3</v>
      </c>
    </row>
    <row r="97" spans="1:3" x14ac:dyDescent="0.35">
      <c r="A97" s="2">
        <v>45610</v>
      </c>
      <c r="B97">
        <v>228.22</v>
      </c>
      <c r="C97">
        <f t="shared" si="1"/>
        <v>1.3676482640454679E-2</v>
      </c>
    </row>
    <row r="98" spans="1:3" x14ac:dyDescent="0.35">
      <c r="A98" s="2">
        <v>45611</v>
      </c>
      <c r="B98">
        <v>225</v>
      </c>
      <c r="C98">
        <f t="shared" si="1"/>
        <v>-1.4209673802113448E-2</v>
      </c>
    </row>
    <row r="99" spans="1:3" x14ac:dyDescent="0.35">
      <c r="A99" s="2">
        <v>45614</v>
      </c>
      <c r="B99">
        <v>228.02</v>
      </c>
      <c r="C99">
        <f t="shared" si="1"/>
        <v>1.3332942201153587E-2</v>
      </c>
    </row>
    <row r="100" spans="1:3" x14ac:dyDescent="0.35">
      <c r="A100" s="2">
        <v>45615</v>
      </c>
      <c r="B100">
        <v>228.28</v>
      </c>
      <c r="C100">
        <f t="shared" si="1"/>
        <v>1.1396012629335743E-3</v>
      </c>
    </row>
    <row r="101" spans="1:3" x14ac:dyDescent="0.35">
      <c r="A101" s="2">
        <v>45616</v>
      </c>
      <c r="B101">
        <v>229</v>
      </c>
      <c r="C101">
        <f t="shared" si="1"/>
        <v>3.1490578857323766E-3</v>
      </c>
    </row>
    <row r="102" spans="1:3" x14ac:dyDescent="0.35">
      <c r="A102" s="2">
        <v>45617</v>
      </c>
      <c r="B102">
        <v>228.52</v>
      </c>
      <c r="C102">
        <f t="shared" si="1"/>
        <v>-2.0982696979778065E-3</v>
      </c>
    </row>
    <row r="103" spans="1:3" x14ac:dyDescent="0.35">
      <c r="A103" s="2">
        <v>45618</v>
      </c>
      <c r="B103">
        <v>229.87</v>
      </c>
      <c r="C103">
        <f t="shared" si="1"/>
        <v>5.890197880063815E-3</v>
      </c>
    </row>
    <row r="104" spans="1:3" x14ac:dyDescent="0.35">
      <c r="A104" s="2">
        <v>45621</v>
      </c>
      <c r="B104">
        <v>232.87</v>
      </c>
      <c r="C104">
        <f t="shared" si="1"/>
        <v>1.2966426208818584E-2</v>
      </c>
    </row>
    <row r="105" spans="1:3" x14ac:dyDescent="0.35">
      <c r="A105" s="2">
        <v>45622</v>
      </c>
      <c r="B105">
        <v>235.06</v>
      </c>
      <c r="C105">
        <f t="shared" si="1"/>
        <v>9.3604427595636724E-3</v>
      </c>
    </row>
    <row r="106" spans="1:3" x14ac:dyDescent="0.35">
      <c r="A106" s="2">
        <v>45623</v>
      </c>
      <c r="B106">
        <v>234.93</v>
      </c>
      <c r="C106">
        <f t="shared" si="1"/>
        <v>-5.5320327375206512E-4</v>
      </c>
    </row>
    <row r="107" spans="1:3" x14ac:dyDescent="0.35">
      <c r="A107" s="2">
        <v>45625</v>
      </c>
      <c r="B107">
        <v>237.33</v>
      </c>
      <c r="C107">
        <f t="shared" si="1"/>
        <v>1.0163980270458799E-2</v>
      </c>
    </row>
    <row r="108" spans="1:3" x14ac:dyDescent="0.35">
      <c r="A108" s="2">
        <v>45628</v>
      </c>
      <c r="B108">
        <v>239.59</v>
      </c>
      <c r="C108">
        <f t="shared" si="1"/>
        <v>9.477551441854002E-3</v>
      </c>
    </row>
    <row r="109" spans="1:3" x14ac:dyDescent="0.35">
      <c r="A109" s="2">
        <v>45629</v>
      </c>
      <c r="B109">
        <v>242.65</v>
      </c>
      <c r="C109">
        <f t="shared" si="1"/>
        <v>1.269094670795666E-2</v>
      </c>
    </row>
    <row r="110" spans="1:3" x14ac:dyDescent="0.35">
      <c r="A110" s="2">
        <v>45630</v>
      </c>
      <c r="B110">
        <v>243.01</v>
      </c>
      <c r="C110">
        <f t="shared" si="1"/>
        <v>1.4825189059665656E-3</v>
      </c>
    </row>
    <row r="111" spans="1:3" x14ac:dyDescent="0.35">
      <c r="A111" s="2">
        <v>45631</v>
      </c>
      <c r="B111">
        <v>243.04</v>
      </c>
      <c r="C111">
        <f t="shared" si="1"/>
        <v>1.2344409027086238E-4</v>
      </c>
    </row>
    <row r="112" spans="1:3" x14ac:dyDescent="0.35">
      <c r="A112" s="2">
        <v>45632</v>
      </c>
      <c r="B112">
        <v>242.84</v>
      </c>
      <c r="C112">
        <f t="shared" si="1"/>
        <v>-8.2324858522934052E-4</v>
      </c>
    </row>
    <row r="113" spans="1:3" x14ac:dyDescent="0.35">
      <c r="A113" s="2">
        <v>45635</v>
      </c>
      <c r="B113">
        <v>246.75</v>
      </c>
      <c r="C113">
        <f t="shared" si="1"/>
        <v>1.5972888051357558E-2</v>
      </c>
    </row>
    <row r="114" spans="1:3" x14ac:dyDescent="0.35">
      <c r="A114" s="2">
        <v>45636</v>
      </c>
      <c r="B114">
        <v>247.77</v>
      </c>
      <c r="C114">
        <f t="shared" si="1"/>
        <v>4.1252181771443009E-3</v>
      </c>
    </row>
    <row r="115" spans="1:3" x14ac:dyDescent="0.35">
      <c r="A115" s="2">
        <v>45637</v>
      </c>
      <c r="B115">
        <v>246.49</v>
      </c>
      <c r="C115">
        <f t="shared" si="1"/>
        <v>-5.1794717822105452E-3</v>
      </c>
    </row>
    <row r="116" spans="1:3" x14ac:dyDescent="0.35">
      <c r="A116" s="2">
        <v>45638</v>
      </c>
      <c r="B116">
        <v>247.96</v>
      </c>
      <c r="C116">
        <f t="shared" si="1"/>
        <v>5.9460181251939897E-3</v>
      </c>
    </row>
    <row r="117" spans="1:3" x14ac:dyDescent="0.35">
      <c r="A117" s="2">
        <v>45639</v>
      </c>
      <c r="B117">
        <v>248.13</v>
      </c>
      <c r="C117">
        <f t="shared" si="1"/>
        <v>6.8535953820605803E-4</v>
      </c>
    </row>
    <row r="118" spans="1:3" x14ac:dyDescent="0.35">
      <c r="A118" s="2">
        <v>45642</v>
      </c>
      <c r="B118">
        <v>251.04</v>
      </c>
      <c r="C118">
        <f t="shared" si="1"/>
        <v>1.1659486612797755E-2</v>
      </c>
    </row>
    <row r="119" spans="1:3" x14ac:dyDescent="0.35">
      <c r="A119" s="2">
        <v>45643</v>
      </c>
      <c r="B119">
        <v>253.48</v>
      </c>
      <c r="C119">
        <f t="shared" si="1"/>
        <v>9.6726354705936723E-3</v>
      </c>
    </row>
    <row r="120" spans="1:3" x14ac:dyDescent="0.35">
      <c r="A120" s="2">
        <v>45644</v>
      </c>
      <c r="B120">
        <v>248.05</v>
      </c>
      <c r="C120">
        <f t="shared" si="1"/>
        <v>-2.1654585708258262E-2</v>
      </c>
    </row>
    <row r="121" spans="1:3" x14ac:dyDescent="0.35">
      <c r="A121" s="2">
        <v>45645</v>
      </c>
      <c r="B121">
        <v>249.79</v>
      </c>
      <c r="C121">
        <f t="shared" si="1"/>
        <v>6.9902261174959015E-3</v>
      </c>
    </row>
    <row r="122" spans="1:3" x14ac:dyDescent="0.35">
      <c r="A122" s="2">
        <v>45646</v>
      </c>
      <c r="B122">
        <v>254.49</v>
      </c>
      <c r="C122">
        <f t="shared" si="1"/>
        <v>1.8640977623199214E-2</v>
      </c>
    </row>
    <row r="123" spans="1:3" x14ac:dyDescent="0.35">
      <c r="A123" s="2">
        <v>45649</v>
      </c>
      <c r="B123">
        <v>255.27</v>
      </c>
      <c r="C123">
        <f t="shared" si="1"/>
        <v>3.0602660418225774E-3</v>
      </c>
    </row>
    <row r="124" spans="1:3" x14ac:dyDescent="0.35">
      <c r="A124" s="2">
        <v>45650</v>
      </c>
      <c r="B124">
        <v>258.2</v>
      </c>
      <c r="C124">
        <f t="shared" si="1"/>
        <v>1.1412669882966294E-2</v>
      </c>
    </row>
    <row r="125" spans="1:3" x14ac:dyDescent="0.35">
      <c r="A125" s="2">
        <v>45652</v>
      </c>
      <c r="B125">
        <v>259.02</v>
      </c>
      <c r="C125">
        <f t="shared" si="1"/>
        <v>3.1708003828989626E-3</v>
      </c>
    </row>
    <row r="126" spans="1:3" x14ac:dyDescent="0.35">
      <c r="A126" s="2">
        <v>45653</v>
      </c>
      <c r="B126">
        <v>255.59</v>
      </c>
      <c r="C126">
        <f t="shared" si="1"/>
        <v>-1.3330680688083499E-2</v>
      </c>
    </row>
    <row r="127" spans="1:3" x14ac:dyDescent="0.35">
      <c r="A127" s="2">
        <v>45656</v>
      </c>
      <c r="B127">
        <v>252.2</v>
      </c>
      <c r="C127">
        <f t="shared" si="1"/>
        <v>-1.3352174576538492E-2</v>
      </c>
    </row>
    <row r="128" spans="1:3" x14ac:dyDescent="0.35">
      <c r="A128" s="2">
        <v>45657</v>
      </c>
      <c r="B128">
        <v>250.42</v>
      </c>
      <c r="C128">
        <f t="shared" si="1"/>
        <v>-7.0829152900175382E-3</v>
      </c>
    </row>
    <row r="129" spans="1:3" x14ac:dyDescent="0.35">
      <c r="A129" s="2">
        <v>45659</v>
      </c>
      <c r="B129">
        <v>243.85</v>
      </c>
      <c r="C129">
        <f t="shared" si="1"/>
        <v>-2.6586226084739983E-2</v>
      </c>
    </row>
    <row r="130" spans="1:3" x14ac:dyDescent="0.35">
      <c r="A130" s="2">
        <v>45660</v>
      </c>
      <c r="B130">
        <v>243.36</v>
      </c>
      <c r="C130">
        <f t="shared" si="1"/>
        <v>-2.0114536450788353E-3</v>
      </c>
    </row>
    <row r="131" spans="1:3" x14ac:dyDescent="0.35">
      <c r="A131" s="2">
        <v>45663</v>
      </c>
      <c r="B131">
        <v>245</v>
      </c>
      <c r="C131">
        <f t="shared" si="1"/>
        <v>6.7163820337442027E-3</v>
      </c>
    </row>
    <row r="132" spans="1:3" x14ac:dyDescent="0.35">
      <c r="A132" s="2">
        <v>45664</v>
      </c>
      <c r="B132">
        <v>242.21</v>
      </c>
      <c r="C132">
        <f t="shared" ref="C132:C189" si="2">LN(B132/B131)</f>
        <v>-1.1453092086491822E-2</v>
      </c>
    </row>
    <row r="133" spans="1:3" x14ac:dyDescent="0.35">
      <c r="A133" s="2">
        <v>45665</v>
      </c>
      <c r="B133">
        <v>242.7</v>
      </c>
      <c r="C133">
        <f t="shared" si="2"/>
        <v>2.0209942743203797E-3</v>
      </c>
    </row>
    <row r="134" spans="1:3" x14ac:dyDescent="0.35">
      <c r="A134" s="2">
        <v>45667</v>
      </c>
      <c r="B134">
        <v>236.85</v>
      </c>
      <c r="C134">
        <f t="shared" si="2"/>
        <v>-2.4399083362794845E-2</v>
      </c>
    </row>
    <row r="135" spans="1:3" x14ac:dyDescent="0.35">
      <c r="A135" s="2">
        <v>45670</v>
      </c>
      <c r="B135">
        <v>234.4</v>
      </c>
      <c r="C135">
        <f t="shared" si="2"/>
        <v>-1.0397971666903203E-2</v>
      </c>
    </row>
    <row r="136" spans="1:3" x14ac:dyDescent="0.35">
      <c r="A136" s="2">
        <v>45671</v>
      </c>
      <c r="B136">
        <v>233.28</v>
      </c>
      <c r="C136">
        <f t="shared" si="2"/>
        <v>-4.7896088825642048E-3</v>
      </c>
    </row>
    <row r="137" spans="1:3" x14ac:dyDescent="0.35">
      <c r="A137" s="2">
        <v>45672</v>
      </c>
      <c r="B137">
        <v>237.87</v>
      </c>
      <c r="C137">
        <f t="shared" si="2"/>
        <v>1.9484857132124001E-2</v>
      </c>
    </row>
    <row r="138" spans="1:3" x14ac:dyDescent="0.35">
      <c r="A138" s="2">
        <v>45673</v>
      </c>
      <c r="B138">
        <v>228.26</v>
      </c>
      <c r="C138">
        <f t="shared" si="2"/>
        <v>-4.1238975826963314E-2</v>
      </c>
    </row>
    <row r="139" spans="1:3" x14ac:dyDescent="0.35">
      <c r="A139" s="2">
        <v>45674</v>
      </c>
      <c r="B139">
        <v>229.98</v>
      </c>
      <c r="C139">
        <f t="shared" si="2"/>
        <v>7.5070184950648353E-3</v>
      </c>
    </row>
    <row r="140" spans="1:3" x14ac:dyDescent="0.35">
      <c r="A140" s="2">
        <v>45678</v>
      </c>
      <c r="B140">
        <v>222.64</v>
      </c>
      <c r="C140">
        <f t="shared" si="2"/>
        <v>-3.2436231402883438E-2</v>
      </c>
    </row>
    <row r="141" spans="1:3" x14ac:dyDescent="0.35">
      <c r="A141" s="2">
        <v>45679</v>
      </c>
      <c r="B141">
        <v>223.83</v>
      </c>
      <c r="C141">
        <f t="shared" si="2"/>
        <v>5.3307179338975266E-3</v>
      </c>
    </row>
    <row r="142" spans="1:3" x14ac:dyDescent="0.35">
      <c r="A142" s="2">
        <v>45680</v>
      </c>
      <c r="B142">
        <v>223.66</v>
      </c>
      <c r="C142">
        <f t="shared" si="2"/>
        <v>-7.5979355149053557E-4</v>
      </c>
    </row>
    <row r="143" spans="1:3" x14ac:dyDescent="0.35">
      <c r="A143" s="2">
        <v>45681</v>
      </c>
      <c r="B143">
        <v>222.78</v>
      </c>
      <c r="C143">
        <f t="shared" si="2"/>
        <v>-3.9423041829985839E-3</v>
      </c>
    </row>
    <row r="144" spans="1:3" x14ac:dyDescent="0.35">
      <c r="A144" s="2">
        <v>45684</v>
      </c>
      <c r="B144">
        <v>229.86</v>
      </c>
      <c r="C144">
        <f t="shared" si="2"/>
        <v>3.1285690523568978E-2</v>
      </c>
    </row>
    <row r="145" spans="1:3" x14ac:dyDescent="0.35">
      <c r="A145" s="2">
        <v>45685</v>
      </c>
      <c r="B145">
        <v>238.26</v>
      </c>
      <c r="C145">
        <f t="shared" si="2"/>
        <v>3.5892086430602384E-2</v>
      </c>
    </row>
    <row r="146" spans="1:3" x14ac:dyDescent="0.35">
      <c r="A146" s="2">
        <v>45686</v>
      </c>
      <c r="B146">
        <v>239.36</v>
      </c>
      <c r="C146">
        <f t="shared" si="2"/>
        <v>4.6061804148975023E-3</v>
      </c>
    </row>
    <row r="147" spans="1:3" x14ac:dyDescent="0.35">
      <c r="A147" s="2">
        <v>45687</v>
      </c>
      <c r="B147">
        <v>237.59</v>
      </c>
      <c r="C147">
        <f t="shared" si="2"/>
        <v>-7.4221957254156003E-3</v>
      </c>
    </row>
    <row r="148" spans="1:3" x14ac:dyDescent="0.35">
      <c r="A148" s="2">
        <v>45688</v>
      </c>
      <c r="B148">
        <v>236</v>
      </c>
      <c r="C148">
        <f t="shared" si="2"/>
        <v>-6.714694035086833E-3</v>
      </c>
    </row>
    <row r="149" spans="1:3" x14ac:dyDescent="0.35">
      <c r="A149" s="2">
        <v>45691</v>
      </c>
      <c r="B149">
        <v>228.01</v>
      </c>
      <c r="C149">
        <f t="shared" si="2"/>
        <v>-3.4442317383852845E-2</v>
      </c>
    </row>
    <row r="150" spans="1:3" x14ac:dyDescent="0.35">
      <c r="A150" s="2">
        <v>45692</v>
      </c>
      <c r="B150">
        <v>232.8</v>
      </c>
      <c r="C150">
        <f t="shared" si="2"/>
        <v>2.0790228215525564E-2</v>
      </c>
    </row>
    <row r="151" spans="1:3" x14ac:dyDescent="0.35">
      <c r="A151" s="2">
        <v>45693</v>
      </c>
      <c r="B151">
        <v>232.47</v>
      </c>
      <c r="C151">
        <f t="shared" si="2"/>
        <v>-1.4185314133143574E-3</v>
      </c>
    </row>
    <row r="152" spans="1:3" x14ac:dyDescent="0.35">
      <c r="A152" s="2">
        <v>45694</v>
      </c>
      <c r="B152">
        <v>233.22</v>
      </c>
      <c r="C152">
        <f t="shared" si="2"/>
        <v>3.2210296482183117E-3</v>
      </c>
    </row>
    <row r="153" spans="1:3" x14ac:dyDescent="0.35">
      <c r="A153" s="2">
        <v>45695</v>
      </c>
      <c r="B153">
        <v>227.63</v>
      </c>
      <c r="C153">
        <f t="shared" si="2"/>
        <v>-2.4260710332889599E-2</v>
      </c>
    </row>
    <row r="154" spans="1:3" x14ac:dyDescent="0.35">
      <c r="A154" s="2">
        <v>45698</v>
      </c>
      <c r="B154">
        <v>227.65</v>
      </c>
      <c r="C154">
        <f t="shared" si="2"/>
        <v>8.7858021493861051E-5</v>
      </c>
    </row>
    <row r="155" spans="1:3" x14ac:dyDescent="0.35">
      <c r="A155" s="2">
        <v>45699</v>
      </c>
      <c r="B155">
        <v>232.62</v>
      </c>
      <c r="C155">
        <f t="shared" si="2"/>
        <v>2.1596859130101596E-2</v>
      </c>
    </row>
    <row r="156" spans="1:3" x14ac:dyDescent="0.35">
      <c r="A156" s="2">
        <v>45700</v>
      </c>
      <c r="B156">
        <v>236.87</v>
      </c>
      <c r="C156">
        <f t="shared" si="2"/>
        <v>1.810524652359782E-2</v>
      </c>
    </row>
    <row r="157" spans="1:3" x14ac:dyDescent="0.35">
      <c r="A157" s="2">
        <v>45701</v>
      </c>
      <c r="B157">
        <v>241.53</v>
      </c>
      <c r="C157">
        <f t="shared" si="2"/>
        <v>1.9482221545508639E-2</v>
      </c>
    </row>
    <row r="158" spans="1:3" x14ac:dyDescent="0.35">
      <c r="A158" s="2">
        <v>45702</v>
      </c>
      <c r="B158">
        <v>244.6</v>
      </c>
      <c r="C158">
        <f t="shared" si="2"/>
        <v>1.2630534273072785E-2</v>
      </c>
    </row>
    <row r="159" spans="1:3" x14ac:dyDescent="0.35">
      <c r="A159" s="2">
        <v>45706</v>
      </c>
      <c r="B159">
        <v>244.47</v>
      </c>
      <c r="C159">
        <f t="shared" si="2"/>
        <v>-5.3162125283384893E-4</v>
      </c>
    </row>
    <row r="160" spans="1:3" x14ac:dyDescent="0.35">
      <c r="A160" s="2">
        <v>45707</v>
      </c>
      <c r="B160">
        <v>244.87</v>
      </c>
      <c r="C160">
        <f t="shared" si="2"/>
        <v>1.6348554750960618E-3</v>
      </c>
    </row>
    <row r="161" spans="1:3" x14ac:dyDescent="0.35">
      <c r="A161" s="2">
        <v>45708</v>
      </c>
      <c r="B161">
        <v>245.83</v>
      </c>
      <c r="C161">
        <f t="shared" si="2"/>
        <v>3.9127826565687213E-3</v>
      </c>
    </row>
    <row r="162" spans="1:3" x14ac:dyDescent="0.35">
      <c r="A162" s="2">
        <v>45709</v>
      </c>
      <c r="B162">
        <v>245.55</v>
      </c>
      <c r="C162">
        <f t="shared" si="2"/>
        <v>-1.1396476466492649E-3</v>
      </c>
    </row>
    <row r="163" spans="1:3" x14ac:dyDescent="0.35">
      <c r="A163" s="2">
        <v>45712</v>
      </c>
      <c r="B163">
        <v>247.1</v>
      </c>
      <c r="C163">
        <f t="shared" si="2"/>
        <v>6.2925205093107527E-3</v>
      </c>
    </row>
    <row r="164" spans="1:3" x14ac:dyDescent="0.35">
      <c r="A164" s="2">
        <v>45713</v>
      </c>
      <c r="B164">
        <v>247.04</v>
      </c>
      <c r="C164">
        <f t="shared" si="2"/>
        <v>-2.4284615815310331E-4</v>
      </c>
    </row>
    <row r="165" spans="1:3" x14ac:dyDescent="0.35">
      <c r="A165" s="2">
        <v>45714</v>
      </c>
      <c r="B165">
        <v>240.36</v>
      </c>
      <c r="C165">
        <f t="shared" si="2"/>
        <v>-2.7412467370684025E-2</v>
      </c>
    </row>
    <row r="166" spans="1:3" x14ac:dyDescent="0.35">
      <c r="A166" s="2">
        <v>45715</v>
      </c>
      <c r="B166">
        <v>237.3</v>
      </c>
      <c r="C166">
        <f t="shared" si="2"/>
        <v>-1.2812636024009335E-2</v>
      </c>
    </row>
    <row r="167" spans="1:3" x14ac:dyDescent="0.35">
      <c r="A167" s="2">
        <v>45716</v>
      </c>
      <c r="B167">
        <v>241.84</v>
      </c>
      <c r="C167">
        <f t="shared" si="2"/>
        <v>1.8951187029484631E-2</v>
      </c>
    </row>
    <row r="168" spans="1:3" x14ac:dyDescent="0.35">
      <c r="A168" s="2">
        <v>45719</v>
      </c>
      <c r="B168">
        <v>238.03</v>
      </c>
      <c r="C168">
        <f t="shared" si="2"/>
        <v>-1.5879634323246551E-2</v>
      </c>
    </row>
    <row r="169" spans="1:3" x14ac:dyDescent="0.35">
      <c r="A169" s="2">
        <v>45720</v>
      </c>
      <c r="B169">
        <v>235.93</v>
      </c>
      <c r="C169">
        <f t="shared" si="2"/>
        <v>-8.8615652893341244E-3</v>
      </c>
    </row>
    <row r="170" spans="1:3" x14ac:dyDescent="0.35">
      <c r="A170" s="2">
        <v>45721</v>
      </c>
      <c r="B170">
        <v>235.74</v>
      </c>
      <c r="C170">
        <f t="shared" si="2"/>
        <v>-8.0564806019855866E-4</v>
      </c>
    </row>
    <row r="171" spans="1:3" x14ac:dyDescent="0.35">
      <c r="A171" s="2">
        <v>45722</v>
      </c>
      <c r="B171">
        <v>235.33</v>
      </c>
      <c r="C171">
        <f t="shared" si="2"/>
        <v>-1.740718379554715E-3</v>
      </c>
    </row>
    <row r="172" spans="1:3" x14ac:dyDescent="0.35">
      <c r="A172" s="2">
        <v>45723</v>
      </c>
      <c r="B172">
        <v>239.07</v>
      </c>
      <c r="C172">
        <f t="shared" si="2"/>
        <v>1.5767611658897701E-2</v>
      </c>
    </row>
    <row r="173" spans="1:3" x14ac:dyDescent="0.35">
      <c r="A173" s="2">
        <v>45726</v>
      </c>
      <c r="B173">
        <v>227.48</v>
      </c>
      <c r="C173">
        <f t="shared" si="2"/>
        <v>-4.9694073639167571E-2</v>
      </c>
    </row>
    <row r="174" spans="1:3" x14ac:dyDescent="0.35">
      <c r="A174" s="2">
        <v>45727</v>
      </c>
      <c r="B174">
        <v>220.84</v>
      </c>
      <c r="C174">
        <f t="shared" si="2"/>
        <v>-2.9623865022754978E-2</v>
      </c>
    </row>
    <row r="175" spans="1:3" x14ac:dyDescent="0.35">
      <c r="A175" s="2">
        <v>45728</v>
      </c>
      <c r="B175">
        <v>216.98</v>
      </c>
      <c r="C175">
        <f t="shared" si="2"/>
        <v>-1.7633274021539299E-2</v>
      </c>
    </row>
    <row r="176" spans="1:3" x14ac:dyDescent="0.35">
      <c r="A176" s="2">
        <v>45729</v>
      </c>
      <c r="B176">
        <v>209.68</v>
      </c>
      <c r="C176">
        <f t="shared" si="2"/>
        <v>-3.4222624379153584E-2</v>
      </c>
    </row>
    <row r="177" spans="1:3" x14ac:dyDescent="0.35">
      <c r="A177" s="2">
        <v>45730</v>
      </c>
      <c r="B177">
        <v>213.49</v>
      </c>
      <c r="C177">
        <f t="shared" si="2"/>
        <v>1.8007434149081746E-2</v>
      </c>
    </row>
    <row r="178" spans="1:3" x14ac:dyDescent="0.35">
      <c r="A178" s="2">
        <v>45733</v>
      </c>
      <c r="B178">
        <v>214</v>
      </c>
      <c r="C178">
        <f t="shared" si="2"/>
        <v>2.3860218576188547E-3</v>
      </c>
    </row>
    <row r="179" spans="1:3" x14ac:dyDescent="0.35">
      <c r="A179" s="2">
        <v>45734</v>
      </c>
      <c r="B179">
        <v>212.69</v>
      </c>
      <c r="C179">
        <f t="shared" si="2"/>
        <v>-6.1403084953978448E-3</v>
      </c>
    </row>
    <row r="180" spans="1:3" x14ac:dyDescent="0.35">
      <c r="A180" s="2">
        <v>45735</v>
      </c>
      <c r="B180">
        <v>215.24</v>
      </c>
      <c r="C180">
        <f t="shared" si="2"/>
        <v>1.1917978094765389E-2</v>
      </c>
    </row>
    <row r="181" spans="1:3" x14ac:dyDescent="0.35">
      <c r="A181" s="2">
        <v>45736</v>
      </c>
      <c r="B181">
        <v>214.1</v>
      </c>
      <c r="C181">
        <f t="shared" si="2"/>
        <v>-5.3104890255818429E-3</v>
      </c>
    </row>
    <row r="182" spans="1:3" x14ac:dyDescent="0.35">
      <c r="A182" s="2">
        <v>45737</v>
      </c>
      <c r="B182">
        <v>218.27</v>
      </c>
      <c r="C182">
        <f t="shared" si="2"/>
        <v>1.9289632955349155E-2</v>
      </c>
    </row>
    <row r="183" spans="1:3" x14ac:dyDescent="0.35">
      <c r="A183" s="2">
        <v>45740</v>
      </c>
      <c r="B183">
        <v>220.73</v>
      </c>
      <c r="C183">
        <f t="shared" si="2"/>
        <v>1.1207406602134005E-2</v>
      </c>
    </row>
    <row r="184" spans="1:3" x14ac:dyDescent="0.35">
      <c r="A184" s="2">
        <v>45741</v>
      </c>
      <c r="B184">
        <v>223.75</v>
      </c>
      <c r="C184">
        <f t="shared" si="2"/>
        <v>1.3589122001844327E-2</v>
      </c>
    </row>
    <row r="185" spans="1:3" x14ac:dyDescent="0.35">
      <c r="A185" s="2">
        <v>45742</v>
      </c>
      <c r="B185">
        <v>221.53</v>
      </c>
      <c r="C185">
        <f t="shared" si="2"/>
        <v>-9.9713366603807335E-3</v>
      </c>
    </row>
    <row r="186" spans="1:3" x14ac:dyDescent="0.35">
      <c r="A186" s="2">
        <v>45743</v>
      </c>
      <c r="B186">
        <v>223.85</v>
      </c>
      <c r="C186">
        <f t="shared" si="2"/>
        <v>1.041816419239041E-2</v>
      </c>
    </row>
    <row r="187" spans="1:3" x14ac:dyDescent="0.35">
      <c r="A187" s="2">
        <v>45744</v>
      </c>
      <c r="B187">
        <v>217.9</v>
      </c>
      <c r="C187">
        <f t="shared" si="2"/>
        <v>-2.693994273640031E-2</v>
      </c>
    </row>
    <row r="188" spans="1:3" x14ac:dyDescent="0.35">
      <c r="A188" s="2">
        <v>45746</v>
      </c>
      <c r="B188">
        <v>222.13</v>
      </c>
      <c r="C188">
        <f t="shared" si="2"/>
        <v>1.9226554118956955E-2</v>
      </c>
    </row>
    <row r="189" spans="1:3" x14ac:dyDescent="0.35">
      <c r="A189" s="2">
        <v>45747</v>
      </c>
      <c r="B189">
        <v>223.19</v>
      </c>
      <c r="C189" s="3">
        <f t="shared" si="2"/>
        <v>4.7606305665627204E-3</v>
      </c>
    </row>
  </sheetData>
  <sortState xmlns:xlrd2="http://schemas.microsoft.com/office/spreadsheetml/2017/richdata2" ref="A2:B189">
    <sortCondition ref="A2:A1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559D-A938-4788-A865-238BC2BB2221}">
  <dimension ref="A1:M191"/>
  <sheetViews>
    <sheetView tabSelected="1" topLeftCell="E1" workbookViewId="0">
      <selection activeCell="M13" sqref="M13"/>
    </sheetView>
  </sheetViews>
  <sheetFormatPr defaultRowHeight="14.5" x14ac:dyDescent="0.35"/>
  <cols>
    <col min="1" max="1" width="10.08984375" bestFit="1" customWidth="1"/>
    <col min="4" max="4" width="14.36328125" customWidth="1"/>
    <col min="5" max="5" width="15.36328125" bestFit="1" customWidth="1"/>
    <col min="6" max="6" width="12.08984375" bestFit="1" customWidth="1"/>
    <col min="7" max="7" width="15.1796875" bestFit="1" customWidth="1"/>
    <col min="10" max="10" width="11.81640625" bestFit="1" customWidth="1"/>
    <col min="12" max="13" width="16.1796875" bestFit="1" customWidth="1"/>
    <col min="14" max="14" width="16.08984375" bestFit="1" customWidth="1"/>
  </cols>
  <sheetData>
    <row r="1" spans="1:13" x14ac:dyDescent="0.35">
      <c r="A1" t="s">
        <v>0</v>
      </c>
      <c r="B1" t="s">
        <v>68</v>
      </c>
      <c r="C1" s="1" t="s">
        <v>7</v>
      </c>
      <c r="D1" t="s">
        <v>70</v>
      </c>
      <c r="E1" t="s">
        <v>8</v>
      </c>
      <c r="F1" t="s">
        <v>9</v>
      </c>
      <c r="G1" t="s">
        <v>69</v>
      </c>
      <c r="H1" t="s">
        <v>10</v>
      </c>
    </row>
    <row r="2" spans="1:13" x14ac:dyDescent="0.35">
      <c r="A2" s="2">
        <v>45474</v>
      </c>
      <c r="B2">
        <v>220.27</v>
      </c>
      <c r="C2" s="1">
        <v>5509.01</v>
      </c>
      <c r="F2" s="4">
        <v>4.2900000000000001E-2</v>
      </c>
      <c r="J2" t="s">
        <v>11</v>
      </c>
    </row>
    <row r="3" spans="1:13" x14ac:dyDescent="0.35">
      <c r="A3" s="2">
        <v>45475</v>
      </c>
      <c r="B3">
        <v>221.55</v>
      </c>
      <c r="C3" s="1">
        <v>5537.02</v>
      </c>
      <c r="D3" s="3">
        <f>LN(B3/B2)</f>
        <v>5.7942310494322798E-3</v>
      </c>
      <c r="E3" s="3">
        <f>LN(C3/C2)</f>
        <v>5.0715161981972666E-3</v>
      </c>
      <c r="F3" s="3">
        <f>F2/252</f>
        <v>1.7023809523809523E-4</v>
      </c>
      <c r="G3" s="4">
        <f>D3-$F$3</f>
        <v>5.623992954194185E-3</v>
      </c>
      <c r="H3" s="4">
        <f>E3-$F$3</f>
        <v>4.9012781029591718E-3</v>
      </c>
      <c r="J3" s="35">
        <f>SLOPE(G3:G189,H3:H189)</f>
        <v>0.90829004771479405</v>
      </c>
    </row>
    <row r="4" spans="1:13" x14ac:dyDescent="0.35">
      <c r="A4" s="2">
        <v>45477</v>
      </c>
      <c r="B4">
        <v>226.34</v>
      </c>
      <c r="C4" s="1">
        <v>5567.19</v>
      </c>
      <c r="D4" s="3">
        <f t="shared" ref="D4:D67" si="0">LN(B4/B3)</f>
        <v>2.1389995892297006E-2</v>
      </c>
      <c r="E4" s="3">
        <f t="shared" ref="E4:E67" si="1">LN(C4/C3)</f>
        <v>5.4339884131971751E-3</v>
      </c>
      <c r="G4" s="4">
        <f t="shared" ref="G4:G67" si="2">D4-$F$3</f>
        <v>2.1219757797058911E-2</v>
      </c>
      <c r="H4" s="4">
        <f t="shared" ref="H4:H67" si="3">E4-$F$3</f>
        <v>5.2637503179590803E-3</v>
      </c>
    </row>
    <row r="5" spans="1:13" x14ac:dyDescent="0.35">
      <c r="A5" s="2">
        <v>45480</v>
      </c>
      <c r="B5">
        <v>227.82</v>
      </c>
      <c r="C5" s="1">
        <v>5572.85</v>
      </c>
      <c r="D5" s="3">
        <f t="shared" si="0"/>
        <v>6.5175499339704939E-3</v>
      </c>
      <c r="E5" s="3">
        <f t="shared" si="1"/>
        <v>1.0161544279964853E-3</v>
      </c>
      <c r="G5" s="4">
        <f t="shared" si="2"/>
        <v>6.3473118387323991E-3</v>
      </c>
      <c r="H5" s="4">
        <f t="shared" si="3"/>
        <v>8.4591633275839001E-4</v>
      </c>
      <c r="J5" t="s">
        <v>12</v>
      </c>
    </row>
    <row r="6" spans="1:13" x14ac:dyDescent="0.35">
      <c r="A6" s="2">
        <v>45481</v>
      </c>
      <c r="B6">
        <v>228.68</v>
      </c>
      <c r="C6" s="1">
        <v>5576.98</v>
      </c>
      <c r="D6" s="3">
        <f t="shared" si="0"/>
        <v>3.7678029240046994E-3</v>
      </c>
      <c r="E6" s="3">
        <f t="shared" si="1"/>
        <v>7.4081850375864739E-4</v>
      </c>
      <c r="G6" s="4">
        <f t="shared" si="2"/>
        <v>3.5975648287666041E-3</v>
      </c>
      <c r="H6" s="4">
        <f t="shared" si="3"/>
        <v>5.7058040852055213E-4</v>
      </c>
      <c r="J6" s="5" cm="1">
        <f t="array" ref="J6:K6">LINEST(G3:G189,H3:H189,FALSE,FALSE)</f>
        <v>0.90832055827199609</v>
      </c>
      <c r="K6">
        <v>0</v>
      </c>
    </row>
    <row r="7" spans="1:13" x14ac:dyDescent="0.35">
      <c r="A7" s="2">
        <v>45482</v>
      </c>
      <c r="B7">
        <v>232.98</v>
      </c>
      <c r="C7" s="1">
        <v>5633.91</v>
      </c>
      <c r="D7" s="3">
        <f t="shared" si="0"/>
        <v>1.8628966575860231E-2</v>
      </c>
      <c r="E7" s="3">
        <f t="shared" si="1"/>
        <v>1.0156283642139425E-2</v>
      </c>
      <c r="G7" s="4">
        <f t="shared" si="2"/>
        <v>1.8458728480622136E-2</v>
      </c>
      <c r="H7" s="4">
        <f t="shared" si="3"/>
        <v>9.9860455469013305E-3</v>
      </c>
    </row>
    <row r="8" spans="1:13" x14ac:dyDescent="0.35">
      <c r="A8" s="2">
        <v>45483</v>
      </c>
      <c r="B8">
        <v>227.57</v>
      </c>
      <c r="C8" s="1">
        <v>5584.54</v>
      </c>
      <c r="D8" s="3">
        <f t="shared" si="0"/>
        <v>-2.349472960050368E-2</v>
      </c>
      <c r="E8" s="3">
        <f t="shared" si="1"/>
        <v>-8.8016292301766504E-3</v>
      </c>
      <c r="G8" s="4">
        <f t="shared" si="2"/>
        <v>-2.3664967695741775E-2</v>
      </c>
      <c r="H8" s="4">
        <f t="shared" si="3"/>
        <v>-8.9718673254147452E-3</v>
      </c>
    </row>
    <row r="9" spans="1:13" x14ac:dyDescent="0.35">
      <c r="A9" s="2">
        <v>45484</v>
      </c>
      <c r="B9">
        <v>230.54</v>
      </c>
      <c r="C9" s="1">
        <v>5615.35</v>
      </c>
      <c r="D9" s="3">
        <f t="shared" si="0"/>
        <v>1.2966499801739235E-2</v>
      </c>
      <c r="E9" s="3">
        <f t="shared" si="1"/>
        <v>5.5018536287759819E-3</v>
      </c>
      <c r="G9" s="4">
        <f t="shared" si="2"/>
        <v>1.279626170650114E-2</v>
      </c>
      <c r="H9" s="4">
        <f t="shared" si="3"/>
        <v>5.3316155335378871E-3</v>
      </c>
      <c r="L9" s="39" t="s">
        <v>17</v>
      </c>
      <c r="M9" s="37">
        <v>0.95</v>
      </c>
    </row>
    <row r="10" spans="1:13" x14ac:dyDescent="0.35">
      <c r="A10" s="2">
        <v>45487</v>
      </c>
      <c r="B10">
        <v>234.4</v>
      </c>
      <c r="C10" s="1">
        <v>5631.22</v>
      </c>
      <c r="D10" s="3">
        <f t="shared" si="0"/>
        <v>1.6604674529990988E-2</v>
      </c>
      <c r="E10" s="3">
        <f t="shared" si="1"/>
        <v>2.822195662042845E-3</v>
      </c>
      <c r="G10" s="4">
        <f t="shared" si="2"/>
        <v>1.6434436434752894E-2</v>
      </c>
      <c r="H10" s="4">
        <f t="shared" si="3"/>
        <v>2.6519575668047498E-3</v>
      </c>
      <c r="L10" s="40" t="s">
        <v>16</v>
      </c>
      <c r="M10" s="38" t="s">
        <v>15</v>
      </c>
    </row>
    <row r="11" spans="1:13" x14ac:dyDescent="0.35">
      <c r="A11" s="2">
        <v>45488</v>
      </c>
      <c r="B11">
        <v>234.82</v>
      </c>
      <c r="C11" s="1">
        <v>5667.2</v>
      </c>
      <c r="D11" s="3">
        <f t="shared" si="0"/>
        <v>1.790205499208203E-3</v>
      </c>
      <c r="E11" s="3">
        <f t="shared" si="1"/>
        <v>6.3690536600414091E-3</v>
      </c>
      <c r="G11" s="4">
        <f t="shared" si="2"/>
        <v>1.6199674039701077E-3</v>
      </c>
      <c r="H11" s="4">
        <f t="shared" si="3"/>
        <v>6.1988155648033142E-3</v>
      </c>
      <c r="L11" s="39" t="s">
        <v>14</v>
      </c>
      <c r="M11" s="37">
        <f>_xlfn.STDEV.S(D3:D189)</f>
        <v>1.4816844182572363E-2</v>
      </c>
    </row>
    <row r="12" spans="1:13" x14ac:dyDescent="0.35">
      <c r="A12" s="2">
        <v>45489</v>
      </c>
      <c r="B12">
        <v>228.88</v>
      </c>
      <c r="C12" s="1">
        <v>5588.27</v>
      </c>
      <c r="D12" s="3">
        <f t="shared" si="0"/>
        <v>-2.5621414460210976E-2</v>
      </c>
      <c r="E12" s="3">
        <f t="shared" si="1"/>
        <v>-1.4025410555021933E-2</v>
      </c>
      <c r="G12" s="4">
        <f t="shared" si="2"/>
        <v>-2.579165255544907E-2</v>
      </c>
      <c r="H12" s="4">
        <f t="shared" si="3"/>
        <v>-1.4195648650260028E-2</v>
      </c>
      <c r="L12" s="40" t="s">
        <v>13</v>
      </c>
      <c r="M12" s="38">
        <v>1.645</v>
      </c>
    </row>
    <row r="13" spans="1:13" x14ac:dyDescent="0.35">
      <c r="A13" s="2">
        <v>45490</v>
      </c>
      <c r="B13">
        <v>224.18</v>
      </c>
      <c r="C13" s="1">
        <v>5544.59</v>
      </c>
      <c r="D13" s="3">
        <f t="shared" si="0"/>
        <v>-2.0748548148905522E-2</v>
      </c>
      <c r="E13" s="3">
        <f t="shared" si="1"/>
        <v>-7.8470804696827295E-3</v>
      </c>
      <c r="G13" s="4">
        <f t="shared" si="2"/>
        <v>-2.0918786244143617E-2</v>
      </c>
      <c r="H13" s="4">
        <f t="shared" si="3"/>
        <v>-8.0173185649208244E-3</v>
      </c>
      <c r="L13" s="39" t="s">
        <v>74</v>
      </c>
      <c r="M13" s="44">
        <f>B189</f>
        <v>223.19</v>
      </c>
    </row>
    <row r="14" spans="1:13" x14ac:dyDescent="0.35">
      <c r="A14" s="2">
        <v>45491</v>
      </c>
      <c r="B14">
        <v>224.31</v>
      </c>
      <c r="C14" s="1">
        <v>5505</v>
      </c>
      <c r="D14" s="3">
        <f t="shared" si="0"/>
        <v>5.7972308698451202E-4</v>
      </c>
      <c r="E14" s="3">
        <f t="shared" si="1"/>
        <v>-7.1659074070294041E-3</v>
      </c>
      <c r="G14" s="4">
        <f t="shared" si="2"/>
        <v>4.0948499174641676E-4</v>
      </c>
      <c r="H14" s="4">
        <f t="shared" si="3"/>
        <v>-7.3361455022674989E-3</v>
      </c>
      <c r="L14" s="20"/>
      <c r="M14" s="38">
        <f>M11*M13*M12</f>
        <v>5.4399680403631949</v>
      </c>
    </row>
    <row r="15" spans="1:13" x14ac:dyDescent="0.35">
      <c r="A15" s="2">
        <v>45494</v>
      </c>
      <c r="B15">
        <v>223.96</v>
      </c>
      <c r="C15" s="1">
        <v>5564.41</v>
      </c>
      <c r="D15" s="3">
        <f t="shared" si="0"/>
        <v>-1.5615591992412968E-3</v>
      </c>
      <c r="E15" s="3">
        <f t="shared" si="1"/>
        <v>1.0734189165974961E-2</v>
      </c>
      <c r="G15" s="4">
        <f t="shared" si="2"/>
        <v>-1.731797294479392E-3</v>
      </c>
      <c r="H15" s="4">
        <f t="shared" si="3"/>
        <v>1.0563951070736866E-2</v>
      </c>
    </row>
    <row r="16" spans="1:13" x14ac:dyDescent="0.35">
      <c r="A16" s="2">
        <v>45495</v>
      </c>
      <c r="B16">
        <v>225.01</v>
      </c>
      <c r="C16" s="1">
        <v>5555.74</v>
      </c>
      <c r="D16" s="3">
        <f t="shared" si="0"/>
        <v>4.6773811805469389E-3</v>
      </c>
      <c r="E16" s="3">
        <f t="shared" si="1"/>
        <v>-1.5593317997995005E-3</v>
      </c>
      <c r="G16" s="4">
        <f t="shared" si="2"/>
        <v>4.5071430853088441E-3</v>
      </c>
      <c r="H16" s="4">
        <f t="shared" si="3"/>
        <v>-1.7295698950375957E-3</v>
      </c>
    </row>
    <row r="17" spans="1:8" x14ac:dyDescent="0.35">
      <c r="A17" s="2">
        <v>45496</v>
      </c>
      <c r="B17">
        <v>218.54</v>
      </c>
      <c r="C17" s="1">
        <v>5427.13</v>
      </c>
      <c r="D17" s="3">
        <f t="shared" si="0"/>
        <v>-2.917578151864024E-2</v>
      </c>
      <c r="E17" s="3">
        <f t="shared" si="1"/>
        <v>-2.3421178443889513E-2</v>
      </c>
      <c r="G17" s="4">
        <f t="shared" si="2"/>
        <v>-2.9346019613878335E-2</v>
      </c>
      <c r="H17" s="4">
        <f t="shared" si="3"/>
        <v>-2.3591416539127608E-2</v>
      </c>
    </row>
    <row r="18" spans="1:8" x14ac:dyDescent="0.35">
      <c r="A18" s="2">
        <v>45497</v>
      </c>
      <c r="B18">
        <v>217.49</v>
      </c>
      <c r="C18" s="1">
        <v>5399.22</v>
      </c>
      <c r="D18" s="3">
        <f t="shared" si="0"/>
        <v>-4.8161916823298888E-3</v>
      </c>
      <c r="E18" s="3">
        <f t="shared" si="1"/>
        <v>-5.1559504042484414E-3</v>
      </c>
      <c r="G18" s="4">
        <f t="shared" si="2"/>
        <v>-4.9864297775679836E-3</v>
      </c>
      <c r="H18" s="4">
        <f t="shared" si="3"/>
        <v>-5.3261884994865363E-3</v>
      </c>
    </row>
    <row r="19" spans="1:8" x14ac:dyDescent="0.35">
      <c r="A19" s="2">
        <v>45498</v>
      </c>
      <c r="B19">
        <v>217.96</v>
      </c>
      <c r="C19" s="1">
        <v>5459.1</v>
      </c>
      <c r="D19" s="3">
        <f t="shared" si="0"/>
        <v>2.1586872546282805E-3</v>
      </c>
      <c r="E19" s="3">
        <f t="shared" si="1"/>
        <v>1.1029442312488889E-2</v>
      </c>
      <c r="G19" s="4">
        <f t="shared" si="2"/>
        <v>1.9884491593901853E-3</v>
      </c>
      <c r="H19" s="4">
        <f t="shared" si="3"/>
        <v>1.0859204217250795E-2</v>
      </c>
    </row>
    <row r="20" spans="1:8" x14ac:dyDescent="0.35">
      <c r="A20" s="2">
        <v>45501</v>
      </c>
      <c r="B20">
        <v>218.24</v>
      </c>
      <c r="C20" s="1">
        <v>5463.54</v>
      </c>
      <c r="D20" s="3">
        <f t="shared" si="0"/>
        <v>1.2838149401997857E-3</v>
      </c>
      <c r="E20" s="3">
        <f t="shared" si="1"/>
        <v>8.129903108684501E-4</v>
      </c>
      <c r="G20" s="4">
        <f t="shared" si="2"/>
        <v>1.1135768449616905E-3</v>
      </c>
      <c r="H20" s="4">
        <f t="shared" si="3"/>
        <v>6.4275221563035484E-4</v>
      </c>
    </row>
    <row r="21" spans="1:8" x14ac:dyDescent="0.35">
      <c r="A21" s="2">
        <v>45502</v>
      </c>
      <c r="B21">
        <v>218.8</v>
      </c>
      <c r="C21" s="1">
        <v>5436.44</v>
      </c>
      <c r="D21" s="3">
        <f t="shared" si="0"/>
        <v>2.5626958927289704E-3</v>
      </c>
      <c r="E21" s="3">
        <f t="shared" si="1"/>
        <v>-4.9724964337360253E-3</v>
      </c>
      <c r="G21" s="4">
        <f t="shared" si="2"/>
        <v>2.3924577974908752E-3</v>
      </c>
      <c r="H21" s="4">
        <f t="shared" si="3"/>
        <v>-5.1427345289741201E-3</v>
      </c>
    </row>
    <row r="22" spans="1:8" x14ac:dyDescent="0.35">
      <c r="A22" s="2">
        <v>45503</v>
      </c>
      <c r="B22">
        <v>222.08</v>
      </c>
      <c r="C22" s="1">
        <v>5522.3</v>
      </c>
      <c r="D22" s="3">
        <f t="shared" si="0"/>
        <v>1.4879606770613507E-2</v>
      </c>
      <c r="E22" s="3">
        <f t="shared" si="1"/>
        <v>1.567000529191805E-2</v>
      </c>
      <c r="G22" s="4">
        <f t="shared" si="2"/>
        <v>1.4709368675375412E-2</v>
      </c>
      <c r="H22" s="4">
        <f t="shared" si="3"/>
        <v>1.5499767196679955E-2</v>
      </c>
    </row>
    <row r="23" spans="1:8" x14ac:dyDescent="0.35">
      <c r="A23" s="2">
        <v>45504</v>
      </c>
      <c r="B23">
        <v>218.36</v>
      </c>
      <c r="C23" s="1">
        <v>5446.68</v>
      </c>
      <c r="D23" s="3">
        <f t="shared" si="0"/>
        <v>-1.689260040488277E-2</v>
      </c>
      <c r="E23" s="3">
        <f t="shared" si="1"/>
        <v>-1.3788191433053192E-2</v>
      </c>
      <c r="G23" s="4">
        <f t="shared" si="2"/>
        <v>-1.7062838500120865E-2</v>
      </c>
      <c r="H23" s="4">
        <f t="shared" si="3"/>
        <v>-1.3958429528291287E-2</v>
      </c>
    </row>
    <row r="24" spans="1:8" x14ac:dyDescent="0.35">
      <c r="A24" s="2">
        <v>45505</v>
      </c>
      <c r="B24">
        <v>219.86</v>
      </c>
      <c r="C24" s="1">
        <v>5346.56</v>
      </c>
      <c r="D24" s="3">
        <f t="shared" si="0"/>
        <v>6.8459032371609137E-3</v>
      </c>
      <c r="E24" s="3">
        <f t="shared" si="1"/>
        <v>-1.8552885294602865E-2</v>
      </c>
      <c r="G24" s="4">
        <f t="shared" si="2"/>
        <v>6.6756651419228189E-3</v>
      </c>
      <c r="H24" s="4">
        <f t="shared" si="3"/>
        <v>-1.8723123389840959E-2</v>
      </c>
    </row>
    <row r="25" spans="1:8" x14ac:dyDescent="0.35">
      <c r="A25" s="2">
        <v>45508</v>
      </c>
      <c r="B25">
        <v>209.27</v>
      </c>
      <c r="C25" s="1">
        <v>5186.33</v>
      </c>
      <c r="D25" s="3">
        <f t="shared" si="0"/>
        <v>-4.9365695898139543E-2</v>
      </c>
      <c r="E25" s="3">
        <f t="shared" si="1"/>
        <v>-3.0427045496882188E-2</v>
      </c>
      <c r="G25" s="4">
        <f t="shared" si="2"/>
        <v>-4.9535933993377641E-2</v>
      </c>
      <c r="H25" s="4">
        <f t="shared" si="3"/>
        <v>-3.0597283592120283E-2</v>
      </c>
    </row>
    <row r="26" spans="1:8" x14ac:dyDescent="0.35">
      <c r="A26" s="2">
        <v>45509</v>
      </c>
      <c r="B26">
        <v>207.23</v>
      </c>
      <c r="C26" s="1">
        <v>5240.03</v>
      </c>
      <c r="D26" s="3">
        <f t="shared" si="0"/>
        <v>-9.7959967031821006E-3</v>
      </c>
      <c r="E26" s="3">
        <f t="shared" si="1"/>
        <v>1.0300905557719547E-2</v>
      </c>
      <c r="G26" s="4">
        <f t="shared" si="2"/>
        <v>-9.9662347984201954E-3</v>
      </c>
      <c r="H26" s="4">
        <f t="shared" si="3"/>
        <v>1.0130667462481452E-2</v>
      </c>
    </row>
    <row r="27" spans="1:8" x14ac:dyDescent="0.35">
      <c r="A27" s="2">
        <v>45510</v>
      </c>
      <c r="B27">
        <v>209.82</v>
      </c>
      <c r="C27" s="1">
        <v>5199.5</v>
      </c>
      <c r="D27" s="3">
        <f t="shared" si="0"/>
        <v>1.2420732753943361E-2</v>
      </c>
      <c r="E27" s="3">
        <f t="shared" si="1"/>
        <v>-7.7647563892511828E-3</v>
      </c>
      <c r="G27" s="4">
        <f t="shared" si="2"/>
        <v>1.2250494658705266E-2</v>
      </c>
      <c r="H27" s="4">
        <f t="shared" si="3"/>
        <v>-7.9349944844892776E-3</v>
      </c>
    </row>
    <row r="28" spans="1:8" x14ac:dyDescent="0.35">
      <c r="A28" s="2">
        <v>45511</v>
      </c>
      <c r="B28">
        <v>213.31</v>
      </c>
      <c r="C28" s="1">
        <v>5319.31</v>
      </c>
      <c r="D28" s="3">
        <f t="shared" si="0"/>
        <v>1.6496486400387027E-2</v>
      </c>
      <c r="E28" s="3">
        <f t="shared" si="1"/>
        <v>2.2781128575607587E-2</v>
      </c>
      <c r="G28" s="4">
        <f t="shared" si="2"/>
        <v>1.6326248305148932E-2</v>
      </c>
      <c r="H28" s="4">
        <f t="shared" si="3"/>
        <v>2.2610890480369492E-2</v>
      </c>
    </row>
    <row r="29" spans="1:8" x14ac:dyDescent="0.35">
      <c r="A29" s="2">
        <v>45512</v>
      </c>
      <c r="B29">
        <v>216.24</v>
      </c>
      <c r="C29" s="1">
        <v>5344.16</v>
      </c>
      <c r="D29" s="3">
        <f t="shared" si="0"/>
        <v>1.3642395264465933E-2</v>
      </c>
      <c r="E29" s="3">
        <f t="shared" si="1"/>
        <v>4.660780212150723E-3</v>
      </c>
      <c r="G29" s="4">
        <f t="shared" si="2"/>
        <v>1.3472157169227839E-2</v>
      </c>
      <c r="H29" s="4">
        <f t="shared" si="3"/>
        <v>4.4905421169126282E-3</v>
      </c>
    </row>
    <row r="30" spans="1:8" x14ac:dyDescent="0.35">
      <c r="A30" s="2">
        <v>45515</v>
      </c>
      <c r="B30">
        <v>217.53</v>
      </c>
      <c r="C30" s="1">
        <v>5344.39</v>
      </c>
      <c r="D30" s="3">
        <f t="shared" si="0"/>
        <v>5.9478700834188188E-3</v>
      </c>
      <c r="E30" s="3">
        <f t="shared" si="1"/>
        <v>4.3036707511422095E-5</v>
      </c>
      <c r="G30" s="4">
        <f t="shared" si="2"/>
        <v>5.777631988180724E-3</v>
      </c>
      <c r="H30" s="4">
        <f t="shared" si="3"/>
        <v>-1.2720138772667313E-4</v>
      </c>
    </row>
    <row r="31" spans="1:8" x14ac:dyDescent="0.35">
      <c r="A31" s="2">
        <v>45516</v>
      </c>
      <c r="B31">
        <v>221.27</v>
      </c>
      <c r="C31" s="1">
        <v>5434.43</v>
      </c>
      <c r="D31" s="3">
        <f t="shared" si="0"/>
        <v>1.7046903231228767E-2</v>
      </c>
      <c r="E31" s="3">
        <f t="shared" si="1"/>
        <v>1.6707226654933075E-2</v>
      </c>
      <c r="G31" s="4">
        <f t="shared" si="2"/>
        <v>1.6876665135990673E-2</v>
      </c>
      <c r="H31" s="4">
        <f t="shared" si="3"/>
        <v>1.653698855969498E-2</v>
      </c>
    </row>
    <row r="32" spans="1:8" x14ac:dyDescent="0.35">
      <c r="A32" s="2">
        <v>45517</v>
      </c>
      <c r="B32">
        <v>221.72</v>
      </c>
      <c r="C32" s="1">
        <v>5455.21</v>
      </c>
      <c r="D32" s="3">
        <f t="shared" si="0"/>
        <v>2.0316492687641797E-3</v>
      </c>
      <c r="E32" s="3">
        <f t="shared" si="1"/>
        <v>3.816476067632372E-3</v>
      </c>
      <c r="G32" s="4">
        <f t="shared" si="2"/>
        <v>1.8614111735260844E-3</v>
      </c>
      <c r="H32" s="4">
        <f t="shared" si="3"/>
        <v>3.6462379723942767E-3</v>
      </c>
    </row>
    <row r="33" spans="1:8" x14ac:dyDescent="0.35">
      <c r="A33" s="2">
        <v>45518</v>
      </c>
      <c r="B33">
        <v>224.72</v>
      </c>
      <c r="C33" s="1">
        <v>5543.22</v>
      </c>
      <c r="D33" s="3">
        <f t="shared" si="0"/>
        <v>1.3439858244384291E-2</v>
      </c>
      <c r="E33" s="3">
        <f t="shared" si="1"/>
        <v>1.6004444012785939E-2</v>
      </c>
      <c r="G33" s="4">
        <f t="shared" si="2"/>
        <v>1.3269620149146196E-2</v>
      </c>
      <c r="H33" s="4">
        <f t="shared" si="3"/>
        <v>1.5834205917547844E-2</v>
      </c>
    </row>
    <row r="34" spans="1:8" x14ac:dyDescent="0.35">
      <c r="A34" s="2">
        <v>45519</v>
      </c>
      <c r="B34">
        <v>226.05</v>
      </c>
      <c r="C34" s="1">
        <v>5554.25</v>
      </c>
      <c r="D34" s="3">
        <f t="shared" si="0"/>
        <v>5.9010309446258903E-3</v>
      </c>
      <c r="E34" s="3">
        <f t="shared" si="1"/>
        <v>1.9878411263283945E-3</v>
      </c>
      <c r="G34" s="4">
        <f t="shared" si="2"/>
        <v>5.7307928493877955E-3</v>
      </c>
      <c r="H34" s="4">
        <f t="shared" si="3"/>
        <v>1.8176030310902993E-3</v>
      </c>
    </row>
    <row r="35" spans="1:8" x14ac:dyDescent="0.35">
      <c r="A35" s="2">
        <v>45522</v>
      </c>
      <c r="B35">
        <v>225.89</v>
      </c>
      <c r="C35" s="1">
        <v>5608.25</v>
      </c>
      <c r="D35" s="3">
        <f t="shared" si="0"/>
        <v>-7.0805862143046461E-4</v>
      </c>
      <c r="E35" s="3">
        <f t="shared" si="1"/>
        <v>9.6753274361777754E-3</v>
      </c>
      <c r="G35" s="4">
        <f t="shared" si="2"/>
        <v>-8.7829671666855987E-4</v>
      </c>
      <c r="H35" s="4">
        <f t="shared" si="3"/>
        <v>9.5050893409396806E-3</v>
      </c>
    </row>
    <row r="36" spans="1:8" x14ac:dyDescent="0.35">
      <c r="A36" s="2">
        <v>45523</v>
      </c>
      <c r="B36">
        <v>226.51</v>
      </c>
      <c r="C36" s="1">
        <v>5597.12</v>
      </c>
      <c r="D36" s="3">
        <f t="shared" si="0"/>
        <v>2.7409389396927126E-3</v>
      </c>
      <c r="E36" s="3">
        <f t="shared" si="1"/>
        <v>-1.9865481747165059E-3</v>
      </c>
      <c r="G36" s="4">
        <f t="shared" si="2"/>
        <v>2.5707008444546173E-3</v>
      </c>
      <c r="H36" s="4">
        <f t="shared" si="3"/>
        <v>-2.1567862699546012E-3</v>
      </c>
    </row>
    <row r="37" spans="1:8" x14ac:dyDescent="0.35">
      <c r="A37" s="2">
        <v>45524</v>
      </c>
      <c r="B37">
        <v>226.4</v>
      </c>
      <c r="C37" s="1">
        <v>5620.85</v>
      </c>
      <c r="D37" s="3">
        <f t="shared" si="0"/>
        <v>-4.8574772984859386E-4</v>
      </c>
      <c r="E37" s="3">
        <f t="shared" si="1"/>
        <v>4.2307182841846242E-3</v>
      </c>
      <c r="G37" s="4">
        <f t="shared" si="2"/>
        <v>-6.5598582508668906E-4</v>
      </c>
      <c r="H37" s="4">
        <f t="shared" si="3"/>
        <v>4.0604801889465294E-3</v>
      </c>
    </row>
    <row r="38" spans="1:8" x14ac:dyDescent="0.35">
      <c r="A38" s="2">
        <v>45525</v>
      </c>
      <c r="B38">
        <v>224.53</v>
      </c>
      <c r="C38" s="1">
        <v>5570.64</v>
      </c>
      <c r="D38" s="3">
        <f t="shared" si="0"/>
        <v>-8.2940177849183654E-3</v>
      </c>
      <c r="E38" s="3">
        <f t="shared" si="1"/>
        <v>-8.9729494254644684E-3</v>
      </c>
      <c r="G38" s="4">
        <f t="shared" si="2"/>
        <v>-8.4642558801564603E-3</v>
      </c>
      <c r="H38" s="4">
        <f t="shared" si="3"/>
        <v>-9.1431875207025632E-3</v>
      </c>
    </row>
    <row r="39" spans="1:8" x14ac:dyDescent="0.35">
      <c r="A39" s="2">
        <v>45526</v>
      </c>
      <c r="B39">
        <v>226.84</v>
      </c>
      <c r="C39" s="1">
        <v>5634.61</v>
      </c>
      <c r="D39" s="3">
        <f t="shared" si="0"/>
        <v>1.0235594601717834E-2</v>
      </c>
      <c r="E39" s="3">
        <f t="shared" si="1"/>
        <v>1.1417986208502448E-2</v>
      </c>
      <c r="G39" s="4">
        <f t="shared" si="2"/>
        <v>1.0065356506479739E-2</v>
      </c>
      <c r="H39" s="4">
        <f t="shared" si="3"/>
        <v>1.1247748113264353E-2</v>
      </c>
    </row>
    <row r="40" spans="1:8" x14ac:dyDescent="0.35">
      <c r="A40" s="2">
        <v>45529</v>
      </c>
      <c r="B40">
        <v>227.18</v>
      </c>
      <c r="C40" s="1">
        <v>5616.84</v>
      </c>
      <c r="D40" s="3">
        <f t="shared" si="0"/>
        <v>1.497731657448228E-3</v>
      </c>
      <c r="E40" s="3">
        <f t="shared" si="1"/>
        <v>-3.1587066155747872E-3</v>
      </c>
      <c r="G40" s="4">
        <f t="shared" si="2"/>
        <v>1.3274935622101327E-3</v>
      </c>
      <c r="H40" s="4">
        <f t="shared" si="3"/>
        <v>-3.3289447108128824E-3</v>
      </c>
    </row>
    <row r="41" spans="1:8" x14ac:dyDescent="0.35">
      <c r="A41" s="2">
        <v>45530</v>
      </c>
      <c r="B41">
        <v>228.03</v>
      </c>
      <c r="C41" s="1">
        <v>5625.8</v>
      </c>
      <c r="D41" s="3">
        <f t="shared" si="0"/>
        <v>3.7345444427833042E-3</v>
      </c>
      <c r="E41" s="3">
        <f t="shared" si="1"/>
        <v>1.5939320118754585E-3</v>
      </c>
      <c r="G41" s="4">
        <f t="shared" si="2"/>
        <v>3.5643063475452089E-3</v>
      </c>
      <c r="H41" s="4">
        <f t="shared" si="3"/>
        <v>1.4236939166373632E-3</v>
      </c>
    </row>
    <row r="42" spans="1:8" x14ac:dyDescent="0.35">
      <c r="A42" s="2">
        <v>45531</v>
      </c>
      <c r="B42">
        <v>226.49</v>
      </c>
      <c r="C42" s="1">
        <v>5592.18</v>
      </c>
      <c r="D42" s="3">
        <f t="shared" si="0"/>
        <v>-6.7764054079900871E-3</v>
      </c>
      <c r="E42" s="3">
        <f t="shared" si="1"/>
        <v>-5.9939669454233853E-3</v>
      </c>
      <c r="G42" s="4">
        <f t="shared" si="2"/>
        <v>-6.946643503228182E-3</v>
      </c>
      <c r="H42" s="4">
        <f t="shared" si="3"/>
        <v>-6.1642050406614801E-3</v>
      </c>
    </row>
    <row r="43" spans="1:8" x14ac:dyDescent="0.35">
      <c r="A43" s="2">
        <v>45532</v>
      </c>
      <c r="B43">
        <v>229.79</v>
      </c>
      <c r="C43" s="1">
        <v>5591.96</v>
      </c>
      <c r="D43" s="3">
        <f t="shared" si="0"/>
        <v>1.4465054528776243E-2</v>
      </c>
      <c r="E43" s="3">
        <f t="shared" si="1"/>
        <v>-3.934142455813639E-5</v>
      </c>
      <c r="G43" s="4">
        <f t="shared" si="2"/>
        <v>1.4294816433538148E-2</v>
      </c>
      <c r="H43" s="4">
        <f t="shared" si="3"/>
        <v>-2.0957951979623163E-4</v>
      </c>
    </row>
    <row r="44" spans="1:8" x14ac:dyDescent="0.35">
      <c r="A44" s="2">
        <v>45533</v>
      </c>
      <c r="B44">
        <v>229</v>
      </c>
      <c r="C44" s="1">
        <v>5648.4</v>
      </c>
      <c r="D44" s="3">
        <f t="shared" si="0"/>
        <v>-3.4438448126052909E-3</v>
      </c>
      <c r="E44" s="3">
        <f t="shared" si="1"/>
        <v>1.0042467382856683E-2</v>
      </c>
      <c r="G44" s="4">
        <f t="shared" si="2"/>
        <v>-3.6140829078433862E-3</v>
      </c>
      <c r="H44" s="4">
        <f t="shared" si="3"/>
        <v>9.8722292876185884E-3</v>
      </c>
    </row>
    <row r="45" spans="1:8" x14ac:dyDescent="0.35">
      <c r="A45" s="2">
        <v>45537</v>
      </c>
      <c r="B45">
        <v>222.77</v>
      </c>
      <c r="C45" s="1">
        <v>5528.93</v>
      </c>
      <c r="D45" s="3">
        <f t="shared" si="0"/>
        <v>-2.7582154477457006E-2</v>
      </c>
      <c r="E45" s="3">
        <f t="shared" si="1"/>
        <v>-2.137801245458143E-2</v>
      </c>
      <c r="G45" s="4">
        <f t="shared" si="2"/>
        <v>-2.77523925726951E-2</v>
      </c>
      <c r="H45" s="4">
        <f t="shared" si="3"/>
        <v>-2.1548250549819525E-2</v>
      </c>
    </row>
    <row r="46" spans="1:8" x14ac:dyDescent="0.35">
      <c r="A46" s="2">
        <v>45538</v>
      </c>
      <c r="B46">
        <v>220.85</v>
      </c>
      <c r="C46" s="1">
        <v>5520.07</v>
      </c>
      <c r="D46" s="3">
        <f t="shared" si="0"/>
        <v>-8.6561110342471426E-3</v>
      </c>
      <c r="E46" s="3">
        <f t="shared" si="1"/>
        <v>-1.6037653903594354E-3</v>
      </c>
      <c r="G46" s="4">
        <f t="shared" si="2"/>
        <v>-8.8263491294852375E-3</v>
      </c>
      <c r="H46" s="4">
        <f t="shared" si="3"/>
        <v>-1.7740034855975306E-3</v>
      </c>
    </row>
    <row r="47" spans="1:8" x14ac:dyDescent="0.35">
      <c r="A47" s="2">
        <v>45539</v>
      </c>
      <c r="B47">
        <v>222.38</v>
      </c>
      <c r="C47" s="1">
        <v>5503.41</v>
      </c>
      <c r="D47" s="3">
        <f t="shared" si="0"/>
        <v>6.9038922325676197E-3</v>
      </c>
      <c r="E47" s="3">
        <f t="shared" si="1"/>
        <v>-3.0226412501879545E-3</v>
      </c>
      <c r="G47" s="4">
        <f t="shared" si="2"/>
        <v>6.7336541373295249E-3</v>
      </c>
      <c r="H47" s="4">
        <f t="shared" si="3"/>
        <v>-3.1928793454260498E-3</v>
      </c>
    </row>
    <row r="48" spans="1:8" x14ac:dyDescent="0.35">
      <c r="A48" s="2">
        <v>45540</v>
      </c>
      <c r="B48">
        <v>220.82</v>
      </c>
      <c r="C48" s="1">
        <v>5408.42</v>
      </c>
      <c r="D48" s="3">
        <f t="shared" si="0"/>
        <v>-7.0397402641122122E-3</v>
      </c>
      <c r="E48" s="3">
        <f t="shared" si="1"/>
        <v>-1.7410901670867562E-2</v>
      </c>
      <c r="G48" s="4">
        <f t="shared" si="2"/>
        <v>-7.209978359350307E-3</v>
      </c>
      <c r="H48" s="4">
        <f t="shared" si="3"/>
        <v>-1.7581139766105657E-2</v>
      </c>
    </row>
    <row r="49" spans="1:8" x14ac:dyDescent="0.35">
      <c r="A49" s="2">
        <v>45543</v>
      </c>
      <c r="B49">
        <v>220.91</v>
      </c>
      <c r="C49" s="1">
        <v>5471.05</v>
      </c>
      <c r="D49" s="3">
        <f t="shared" si="0"/>
        <v>4.0748874310253498E-4</v>
      </c>
      <c r="E49" s="3">
        <f t="shared" si="1"/>
        <v>1.1513555690021488E-2</v>
      </c>
      <c r="G49" s="4">
        <f t="shared" si="2"/>
        <v>2.3725064786443974E-4</v>
      </c>
      <c r="H49" s="4">
        <f t="shared" si="3"/>
        <v>1.1343317594783393E-2</v>
      </c>
    </row>
    <row r="50" spans="1:8" x14ac:dyDescent="0.35">
      <c r="A50" s="2">
        <v>45544</v>
      </c>
      <c r="B50">
        <v>220.11</v>
      </c>
      <c r="C50" s="1">
        <v>5495.52</v>
      </c>
      <c r="D50" s="3">
        <f t="shared" si="0"/>
        <v>-3.6279573600808664E-3</v>
      </c>
      <c r="E50" s="3">
        <f t="shared" si="1"/>
        <v>4.4626607244902189E-3</v>
      </c>
      <c r="G50" s="4">
        <f t="shared" si="2"/>
        <v>-3.7981954553189617E-3</v>
      </c>
      <c r="H50" s="4">
        <f t="shared" si="3"/>
        <v>4.2924226292521241E-3</v>
      </c>
    </row>
    <row r="51" spans="1:8" x14ac:dyDescent="0.35">
      <c r="A51" s="2">
        <v>45545</v>
      </c>
      <c r="B51">
        <v>222.66</v>
      </c>
      <c r="C51" s="1">
        <v>5554.13</v>
      </c>
      <c r="D51" s="3">
        <f t="shared" si="0"/>
        <v>1.1518522906548473E-2</v>
      </c>
      <c r="E51" s="3">
        <f t="shared" si="1"/>
        <v>1.0608580303038784E-2</v>
      </c>
      <c r="G51" s="4">
        <f t="shared" si="2"/>
        <v>1.1348284811310378E-2</v>
      </c>
      <c r="H51" s="4">
        <f t="shared" si="3"/>
        <v>1.043834220780069E-2</v>
      </c>
    </row>
    <row r="52" spans="1:8" x14ac:dyDescent="0.35">
      <c r="A52" s="2">
        <v>45546</v>
      </c>
      <c r="B52">
        <v>222.77</v>
      </c>
      <c r="C52" s="1">
        <v>5595.76</v>
      </c>
      <c r="D52" s="3">
        <f t="shared" si="0"/>
        <v>4.9390477622147076E-4</v>
      </c>
      <c r="E52" s="3">
        <f t="shared" si="1"/>
        <v>7.46737294203047E-3</v>
      </c>
      <c r="G52" s="4">
        <f t="shared" si="2"/>
        <v>3.236666809833755E-4</v>
      </c>
      <c r="H52" s="4">
        <f t="shared" si="3"/>
        <v>7.2971348467923752E-3</v>
      </c>
    </row>
    <row r="53" spans="1:8" x14ac:dyDescent="0.35">
      <c r="A53" s="2">
        <v>45547</v>
      </c>
      <c r="B53">
        <v>222.5</v>
      </c>
      <c r="C53" s="1">
        <v>5626.02</v>
      </c>
      <c r="D53" s="3">
        <f t="shared" si="0"/>
        <v>-1.2127474704876769E-3</v>
      </c>
      <c r="E53" s="3">
        <f t="shared" si="1"/>
        <v>5.3930968783714164E-3</v>
      </c>
      <c r="G53" s="4">
        <f t="shared" si="2"/>
        <v>-1.3829855657257722E-3</v>
      </c>
      <c r="H53" s="4">
        <f t="shared" si="3"/>
        <v>5.2228587831333216E-3</v>
      </c>
    </row>
    <row r="54" spans="1:8" x14ac:dyDescent="0.35">
      <c r="A54" s="2">
        <v>45550</v>
      </c>
      <c r="B54">
        <v>216.32</v>
      </c>
      <c r="C54" s="1">
        <v>5633.09</v>
      </c>
      <c r="D54" s="3">
        <f t="shared" si="0"/>
        <v>-2.8168308751695719E-2</v>
      </c>
      <c r="E54" s="3">
        <f t="shared" si="1"/>
        <v>1.2558720767880025E-3</v>
      </c>
      <c r="G54" s="4">
        <f t="shared" si="2"/>
        <v>-2.8338546846933814E-2</v>
      </c>
      <c r="H54" s="4">
        <f t="shared" si="3"/>
        <v>1.0856339815499072E-3</v>
      </c>
    </row>
    <row r="55" spans="1:8" x14ac:dyDescent="0.35">
      <c r="A55" s="2">
        <v>45551</v>
      </c>
      <c r="B55">
        <v>216.79</v>
      </c>
      <c r="C55" s="1">
        <v>5634.58</v>
      </c>
      <c r="D55" s="3">
        <f t="shared" si="0"/>
        <v>2.1703501858254429E-3</v>
      </c>
      <c r="E55" s="3">
        <f t="shared" si="1"/>
        <v>2.6447349073670164E-4</v>
      </c>
      <c r="G55" s="4">
        <f t="shared" si="2"/>
        <v>2.0001120905873476E-3</v>
      </c>
      <c r="H55" s="4">
        <f t="shared" si="3"/>
        <v>9.4235395498606407E-5</v>
      </c>
    </row>
    <row r="56" spans="1:8" x14ac:dyDescent="0.35">
      <c r="A56" s="2">
        <v>45552</v>
      </c>
      <c r="B56">
        <v>220.69</v>
      </c>
      <c r="C56" s="1">
        <v>5618.26</v>
      </c>
      <c r="D56" s="3">
        <f t="shared" si="0"/>
        <v>1.7829858819643829E-2</v>
      </c>
      <c r="E56" s="3">
        <f t="shared" si="1"/>
        <v>-2.9006031263851696E-3</v>
      </c>
      <c r="G56" s="4">
        <f t="shared" si="2"/>
        <v>1.7659620724405734E-2</v>
      </c>
      <c r="H56" s="4">
        <f t="shared" si="3"/>
        <v>-3.0708412216232648E-3</v>
      </c>
    </row>
    <row r="57" spans="1:8" x14ac:dyDescent="0.35">
      <c r="A57" s="2">
        <v>45553</v>
      </c>
      <c r="B57">
        <v>228.87</v>
      </c>
      <c r="C57" s="1">
        <v>5713.64</v>
      </c>
      <c r="D57" s="3">
        <f t="shared" si="0"/>
        <v>3.6395154910179209E-2</v>
      </c>
      <c r="E57" s="3">
        <f t="shared" si="1"/>
        <v>1.6834291247586949E-2</v>
      </c>
      <c r="G57" s="4">
        <f t="shared" si="2"/>
        <v>3.622491681494111E-2</v>
      </c>
      <c r="H57" s="4">
        <f t="shared" si="3"/>
        <v>1.6664053152348854E-2</v>
      </c>
    </row>
    <row r="58" spans="1:8" x14ac:dyDescent="0.35">
      <c r="A58" s="2">
        <v>45554</v>
      </c>
      <c r="B58">
        <v>228.2</v>
      </c>
      <c r="C58" s="1">
        <v>5702.55</v>
      </c>
      <c r="D58" s="3">
        <f t="shared" si="0"/>
        <v>-2.9317193422724623E-3</v>
      </c>
      <c r="E58" s="3">
        <f t="shared" si="1"/>
        <v>-1.942855451501775E-3</v>
      </c>
      <c r="G58" s="4">
        <f t="shared" si="2"/>
        <v>-3.1019574375105575E-3</v>
      </c>
      <c r="H58" s="4">
        <f t="shared" si="3"/>
        <v>-2.1130935467398703E-3</v>
      </c>
    </row>
    <row r="59" spans="1:8" x14ac:dyDescent="0.35">
      <c r="A59" s="2">
        <v>45557</v>
      </c>
      <c r="B59">
        <v>226.47</v>
      </c>
      <c r="C59" s="1">
        <v>5718.57</v>
      </c>
      <c r="D59" s="3">
        <f t="shared" si="0"/>
        <v>-7.6099516083320351E-3</v>
      </c>
      <c r="E59" s="3">
        <f t="shared" si="1"/>
        <v>2.8053309143568263E-3</v>
      </c>
      <c r="G59" s="4">
        <f t="shared" si="2"/>
        <v>-7.78018970357013E-3</v>
      </c>
      <c r="H59" s="4">
        <f t="shared" si="3"/>
        <v>2.6350928191187311E-3</v>
      </c>
    </row>
    <row r="60" spans="1:8" x14ac:dyDescent="0.35">
      <c r="A60" s="2">
        <v>45558</v>
      </c>
      <c r="B60">
        <v>227.37</v>
      </c>
      <c r="C60" s="1">
        <v>5732.93</v>
      </c>
      <c r="D60" s="3">
        <f t="shared" si="0"/>
        <v>3.9661606724042875E-3</v>
      </c>
      <c r="E60" s="3">
        <f t="shared" si="1"/>
        <v>2.5079697029956895E-3</v>
      </c>
      <c r="G60" s="4">
        <f t="shared" si="2"/>
        <v>3.7959225771661922E-3</v>
      </c>
      <c r="H60" s="4">
        <f t="shared" si="3"/>
        <v>2.3377316077575943E-3</v>
      </c>
    </row>
    <row r="61" spans="1:8" x14ac:dyDescent="0.35">
      <c r="A61" s="2">
        <v>45559</v>
      </c>
      <c r="B61">
        <v>226.37</v>
      </c>
      <c r="C61" s="1">
        <v>5722.26</v>
      </c>
      <c r="D61" s="3">
        <f t="shared" si="0"/>
        <v>-4.407817777012997E-3</v>
      </c>
      <c r="E61" s="3">
        <f t="shared" si="1"/>
        <v>-1.8629115860669923E-3</v>
      </c>
      <c r="G61" s="4">
        <f t="shared" si="2"/>
        <v>-4.5780558722510918E-3</v>
      </c>
      <c r="H61" s="4">
        <f t="shared" si="3"/>
        <v>-2.0331496813050876E-3</v>
      </c>
    </row>
    <row r="62" spans="1:8" x14ac:dyDescent="0.35">
      <c r="A62" s="2">
        <v>45560</v>
      </c>
      <c r="B62">
        <v>227.52</v>
      </c>
      <c r="C62" s="1">
        <v>5745.37</v>
      </c>
      <c r="D62" s="3">
        <f t="shared" si="0"/>
        <v>5.0673178998415468E-3</v>
      </c>
      <c r="E62" s="3">
        <f t="shared" si="1"/>
        <v>4.0304808028723289E-3</v>
      </c>
      <c r="G62" s="4">
        <f t="shared" si="2"/>
        <v>4.8970798046034519E-3</v>
      </c>
      <c r="H62" s="4">
        <f t="shared" si="3"/>
        <v>3.8602427076342336E-3</v>
      </c>
    </row>
    <row r="63" spans="1:8" x14ac:dyDescent="0.35">
      <c r="A63" s="2">
        <v>45561</v>
      </c>
      <c r="B63">
        <v>227.79</v>
      </c>
      <c r="C63" s="1">
        <v>5738.17</v>
      </c>
      <c r="D63" s="3">
        <f t="shared" si="0"/>
        <v>1.1860052783758518E-3</v>
      </c>
      <c r="E63" s="3">
        <f t="shared" si="1"/>
        <v>-1.2539688882457197E-3</v>
      </c>
      <c r="G63" s="4">
        <f t="shared" si="2"/>
        <v>1.0157671831377566E-3</v>
      </c>
      <c r="H63" s="4">
        <f t="shared" si="3"/>
        <v>-1.4242069834838149E-3</v>
      </c>
    </row>
    <row r="64" spans="1:8" x14ac:dyDescent="0.35">
      <c r="A64" s="2">
        <v>45564</v>
      </c>
      <c r="B64">
        <v>233</v>
      </c>
      <c r="C64" s="1">
        <v>5762.48</v>
      </c>
      <c r="D64" s="3">
        <f t="shared" si="0"/>
        <v>2.2614301672448562E-2</v>
      </c>
      <c r="E64" s="3">
        <f t="shared" si="1"/>
        <v>4.227593432856073E-3</v>
      </c>
      <c r="G64" s="4">
        <f t="shared" si="2"/>
        <v>2.2444063577210467E-2</v>
      </c>
      <c r="H64" s="4">
        <f t="shared" si="3"/>
        <v>4.0573553376179782E-3</v>
      </c>
    </row>
    <row r="65" spans="1:8" x14ac:dyDescent="0.35">
      <c r="A65" s="2">
        <v>45565</v>
      </c>
      <c r="B65">
        <v>226.21</v>
      </c>
      <c r="C65" s="1">
        <v>5708.75</v>
      </c>
      <c r="D65" s="3">
        <f t="shared" si="0"/>
        <v>-2.9574682195956357E-2</v>
      </c>
      <c r="E65" s="3">
        <f t="shared" si="1"/>
        <v>-9.3678520838370288E-3</v>
      </c>
      <c r="G65" s="4">
        <f t="shared" si="2"/>
        <v>-2.9744920291194452E-2</v>
      </c>
      <c r="H65" s="4">
        <f t="shared" si="3"/>
        <v>-9.5380901790751236E-3</v>
      </c>
    </row>
    <row r="66" spans="1:8" x14ac:dyDescent="0.35">
      <c r="A66" s="2">
        <v>45566</v>
      </c>
      <c r="B66">
        <v>226.78</v>
      </c>
      <c r="C66" s="1">
        <v>5709.54</v>
      </c>
      <c r="D66" s="3">
        <f t="shared" si="0"/>
        <v>2.5166131739495158E-3</v>
      </c>
      <c r="E66" s="3">
        <f t="shared" si="1"/>
        <v>1.3837448536698041E-4</v>
      </c>
      <c r="G66" s="4">
        <f t="shared" si="2"/>
        <v>2.3463750787114206E-3</v>
      </c>
      <c r="H66" s="4">
        <f t="shared" si="3"/>
        <v>-3.1863609871114821E-5</v>
      </c>
    </row>
    <row r="67" spans="1:8" x14ac:dyDescent="0.35">
      <c r="A67" s="2">
        <v>45567</v>
      </c>
      <c r="B67">
        <v>225.67</v>
      </c>
      <c r="C67" s="1">
        <v>5699.94</v>
      </c>
      <c r="D67" s="3">
        <f t="shared" si="0"/>
        <v>-4.9066293598749146E-3</v>
      </c>
      <c r="E67" s="3">
        <f t="shared" si="1"/>
        <v>-1.6828115331257495E-3</v>
      </c>
      <c r="G67" s="4">
        <f t="shared" si="2"/>
        <v>-5.0768674551130094E-3</v>
      </c>
      <c r="H67" s="4">
        <f t="shared" si="3"/>
        <v>-1.8530496283638447E-3</v>
      </c>
    </row>
    <row r="68" spans="1:8" x14ac:dyDescent="0.35">
      <c r="A68" s="2">
        <v>45568</v>
      </c>
      <c r="B68">
        <v>226.8</v>
      </c>
      <c r="C68" s="1">
        <v>5751.07</v>
      </c>
      <c r="D68" s="3">
        <f t="shared" ref="D68:D131" si="4">LN(B68/B67)</f>
        <v>4.9948166697781288E-3</v>
      </c>
      <c r="E68" s="3">
        <f t="shared" ref="E68:E131" si="5">LN(C68/C67)</f>
        <v>8.9302759844378885E-3</v>
      </c>
      <c r="G68" s="4">
        <f t="shared" ref="G68:G131" si="6">D68-$F$3</f>
        <v>4.824578574540034E-3</v>
      </c>
      <c r="H68" s="4">
        <f t="shared" ref="H68:H131" si="7">E68-$F$3</f>
        <v>8.7600378891997937E-3</v>
      </c>
    </row>
    <row r="69" spans="1:8" x14ac:dyDescent="0.35">
      <c r="A69" s="2">
        <v>45571</v>
      </c>
      <c r="B69">
        <v>221.69</v>
      </c>
      <c r="C69" s="1">
        <v>5695.94</v>
      </c>
      <c r="D69" s="3">
        <f t="shared" si="4"/>
        <v>-2.2788562247735331E-2</v>
      </c>
      <c r="E69" s="3">
        <f t="shared" si="5"/>
        <v>-9.6322841074211688E-3</v>
      </c>
      <c r="G69" s="4">
        <f t="shared" si="6"/>
        <v>-2.2958800342973425E-2</v>
      </c>
      <c r="H69" s="4">
        <f t="shared" si="7"/>
        <v>-9.8025222026592636E-3</v>
      </c>
    </row>
    <row r="70" spans="1:8" x14ac:dyDescent="0.35">
      <c r="A70" s="2">
        <v>45572</v>
      </c>
      <c r="B70">
        <v>225.77</v>
      </c>
      <c r="C70" s="1">
        <v>5751.13</v>
      </c>
      <c r="D70" s="3">
        <f t="shared" si="4"/>
        <v>1.8236772344019592E-2</v>
      </c>
      <c r="E70" s="3">
        <f t="shared" si="5"/>
        <v>9.6427168941927138E-3</v>
      </c>
      <c r="G70" s="4">
        <f t="shared" si="6"/>
        <v>1.8066534248781498E-2</v>
      </c>
      <c r="H70" s="4">
        <f t="shared" si="7"/>
        <v>9.4724787989546189E-3</v>
      </c>
    </row>
    <row r="71" spans="1:8" x14ac:dyDescent="0.35">
      <c r="A71" s="2">
        <v>45573</v>
      </c>
      <c r="B71">
        <v>229.54</v>
      </c>
      <c r="C71" s="1">
        <v>5792.04</v>
      </c>
      <c r="D71" s="3">
        <f t="shared" si="4"/>
        <v>1.6560524302640989E-2</v>
      </c>
      <c r="E71" s="3">
        <f t="shared" si="5"/>
        <v>7.0882038963943272E-3</v>
      </c>
      <c r="G71" s="4">
        <f t="shared" si="6"/>
        <v>1.6390286207402894E-2</v>
      </c>
      <c r="H71" s="4">
        <f t="shared" si="7"/>
        <v>6.9179658011562324E-3</v>
      </c>
    </row>
    <row r="72" spans="1:8" x14ac:dyDescent="0.35">
      <c r="A72" s="2">
        <v>45574</v>
      </c>
      <c r="B72">
        <v>229.04</v>
      </c>
      <c r="C72" s="1">
        <v>5780.05</v>
      </c>
      <c r="D72" s="3">
        <f t="shared" si="4"/>
        <v>-2.1806454626626935E-3</v>
      </c>
      <c r="E72" s="3">
        <f t="shared" si="5"/>
        <v>-2.0722279710146596E-3</v>
      </c>
      <c r="G72" s="4">
        <f t="shared" si="6"/>
        <v>-2.3508835579007887E-3</v>
      </c>
      <c r="H72" s="4">
        <f t="shared" si="7"/>
        <v>-2.2424660662527548E-3</v>
      </c>
    </row>
    <row r="73" spans="1:8" x14ac:dyDescent="0.35">
      <c r="A73" s="2">
        <v>45575</v>
      </c>
      <c r="B73">
        <v>227.55</v>
      </c>
      <c r="C73" s="1">
        <v>5815.03</v>
      </c>
      <c r="D73" s="3">
        <f t="shared" si="4"/>
        <v>-6.5266663272085766E-3</v>
      </c>
      <c r="E73" s="3">
        <f t="shared" si="5"/>
        <v>6.0336118627852325E-3</v>
      </c>
      <c r="G73" s="4">
        <f t="shared" si="6"/>
        <v>-6.6969044224466714E-3</v>
      </c>
      <c r="H73" s="4">
        <f t="shared" si="7"/>
        <v>5.8633737675471377E-3</v>
      </c>
    </row>
    <row r="74" spans="1:8" x14ac:dyDescent="0.35">
      <c r="A74" s="2">
        <v>45578</v>
      </c>
      <c r="B74">
        <v>231.3</v>
      </c>
      <c r="C74" s="1">
        <v>5859.85</v>
      </c>
      <c r="D74" s="3">
        <f t="shared" si="4"/>
        <v>1.6345574774742577E-2</v>
      </c>
      <c r="E74" s="3">
        <f t="shared" si="5"/>
        <v>7.6780609629941675E-3</v>
      </c>
      <c r="G74" s="4">
        <f t="shared" si="6"/>
        <v>1.6175336679504482E-2</v>
      </c>
      <c r="H74" s="4">
        <f t="shared" si="7"/>
        <v>7.5078228677560727E-3</v>
      </c>
    </row>
    <row r="75" spans="1:8" x14ac:dyDescent="0.35">
      <c r="A75" s="2">
        <v>45579</v>
      </c>
      <c r="B75">
        <v>233.85</v>
      </c>
      <c r="C75" s="1">
        <v>5815.26</v>
      </c>
      <c r="D75" s="3">
        <f t="shared" si="4"/>
        <v>1.0964314934501682E-2</v>
      </c>
      <c r="E75" s="3">
        <f t="shared" si="5"/>
        <v>-7.6385090687541464E-3</v>
      </c>
      <c r="G75" s="4">
        <f t="shared" si="6"/>
        <v>1.0794076839263587E-2</v>
      </c>
      <c r="H75" s="4">
        <f t="shared" si="7"/>
        <v>-7.8087471639922412E-3</v>
      </c>
    </row>
    <row r="76" spans="1:8" x14ac:dyDescent="0.35">
      <c r="A76" s="2">
        <v>45580</v>
      </c>
      <c r="B76">
        <v>231.78</v>
      </c>
      <c r="C76" s="1">
        <v>5842.47</v>
      </c>
      <c r="D76" s="3">
        <f t="shared" si="4"/>
        <v>-8.8912382656501972E-3</v>
      </c>
      <c r="E76" s="3">
        <f t="shared" si="5"/>
        <v>4.6681557065759915E-3</v>
      </c>
      <c r="G76" s="4">
        <f t="shared" si="6"/>
        <v>-9.0614763608882921E-3</v>
      </c>
      <c r="H76" s="4">
        <f t="shared" si="7"/>
        <v>4.4979176113378967E-3</v>
      </c>
    </row>
    <row r="77" spans="1:8" x14ac:dyDescent="0.35">
      <c r="A77" s="2">
        <v>45581</v>
      </c>
      <c r="B77">
        <v>232.15</v>
      </c>
      <c r="C77" s="1">
        <v>5841.47</v>
      </c>
      <c r="D77" s="3">
        <f t="shared" si="4"/>
        <v>1.5950685596858294E-3</v>
      </c>
      <c r="E77" s="3">
        <f t="shared" si="5"/>
        <v>-1.7117513483320916E-4</v>
      </c>
      <c r="G77" s="4">
        <f t="shared" si="6"/>
        <v>1.4248304644477342E-3</v>
      </c>
      <c r="H77" s="4">
        <f t="shared" si="7"/>
        <v>-3.4141323007130439E-4</v>
      </c>
    </row>
    <row r="78" spans="1:8" x14ac:dyDescent="0.35">
      <c r="A78" s="2">
        <v>45582</v>
      </c>
      <c r="B78">
        <v>235</v>
      </c>
      <c r="C78" s="1">
        <v>5864.67</v>
      </c>
      <c r="D78" s="3">
        <f t="shared" si="4"/>
        <v>1.2201799678228265E-2</v>
      </c>
      <c r="E78" s="3">
        <f t="shared" si="5"/>
        <v>3.9637370431245362E-3</v>
      </c>
      <c r="G78" s="4">
        <f t="shared" si="6"/>
        <v>1.203156158299017E-2</v>
      </c>
      <c r="H78" s="4">
        <f t="shared" si="7"/>
        <v>3.793498947886441E-3</v>
      </c>
    </row>
    <row r="79" spans="1:8" x14ac:dyDescent="0.35">
      <c r="A79" s="2">
        <v>45585</v>
      </c>
      <c r="B79">
        <v>236.48</v>
      </c>
      <c r="C79" s="1">
        <v>5853.98</v>
      </c>
      <c r="D79" s="3">
        <f t="shared" si="4"/>
        <v>6.278123615677908E-3</v>
      </c>
      <c r="E79" s="3">
        <f t="shared" si="5"/>
        <v>-1.8244427413090425E-3</v>
      </c>
      <c r="G79" s="4">
        <f t="shared" si="6"/>
        <v>6.1078855204398132E-3</v>
      </c>
      <c r="H79" s="4">
        <f t="shared" si="7"/>
        <v>-1.9946808365471375E-3</v>
      </c>
    </row>
    <row r="80" spans="1:8" x14ac:dyDescent="0.35">
      <c r="A80" s="2">
        <v>45586</v>
      </c>
      <c r="B80">
        <v>235.86</v>
      </c>
      <c r="C80" s="1">
        <v>5851.2</v>
      </c>
      <c r="D80" s="3">
        <f t="shared" si="4"/>
        <v>-2.625229098012868E-3</v>
      </c>
      <c r="E80" s="3">
        <f t="shared" si="5"/>
        <v>-4.7500338350551163E-4</v>
      </c>
      <c r="G80" s="4">
        <f t="shared" si="6"/>
        <v>-2.7954671932509632E-3</v>
      </c>
      <c r="H80" s="4">
        <f t="shared" si="7"/>
        <v>-6.4524147874360689E-4</v>
      </c>
    </row>
    <row r="81" spans="1:8" x14ac:dyDescent="0.35">
      <c r="A81" s="2">
        <v>45587</v>
      </c>
      <c r="B81">
        <v>230.76</v>
      </c>
      <c r="C81" s="1">
        <v>5797.42</v>
      </c>
      <c r="D81" s="3">
        <f t="shared" si="4"/>
        <v>-2.1860199273135369E-2</v>
      </c>
      <c r="E81" s="3">
        <f t="shared" si="5"/>
        <v>-9.2337774119530536E-3</v>
      </c>
      <c r="G81" s="4">
        <f t="shared" si="6"/>
        <v>-2.2030437368373464E-2</v>
      </c>
      <c r="H81" s="4">
        <f t="shared" si="7"/>
        <v>-9.4040155071911484E-3</v>
      </c>
    </row>
    <row r="82" spans="1:8" x14ac:dyDescent="0.35">
      <c r="A82" s="2">
        <v>45588</v>
      </c>
      <c r="B82">
        <v>230.57</v>
      </c>
      <c r="C82" s="1">
        <v>5809.86</v>
      </c>
      <c r="D82" s="3">
        <f t="shared" si="4"/>
        <v>-8.2370542016678883E-4</v>
      </c>
      <c r="E82" s="3">
        <f t="shared" si="5"/>
        <v>2.1434831869283494E-3</v>
      </c>
      <c r="G82" s="4">
        <f t="shared" si="6"/>
        <v>-9.9394351540488409E-4</v>
      </c>
      <c r="H82" s="4">
        <f t="shared" si="7"/>
        <v>1.9732450916902541E-3</v>
      </c>
    </row>
    <row r="83" spans="1:8" x14ac:dyDescent="0.35">
      <c r="A83" s="2">
        <v>45589</v>
      </c>
      <c r="B83">
        <v>231.41</v>
      </c>
      <c r="C83" s="1">
        <v>5808.12</v>
      </c>
      <c r="D83" s="3">
        <f t="shared" si="4"/>
        <v>3.6365250690583951E-3</v>
      </c>
      <c r="E83" s="3">
        <f t="shared" si="5"/>
        <v>-2.9953572187414154E-4</v>
      </c>
      <c r="G83" s="4">
        <f t="shared" si="6"/>
        <v>3.4662869738202999E-3</v>
      </c>
      <c r="H83" s="4">
        <f t="shared" si="7"/>
        <v>-4.6977381711223675E-4</v>
      </c>
    </row>
    <row r="84" spans="1:8" x14ac:dyDescent="0.35">
      <c r="A84" s="2">
        <v>45593</v>
      </c>
      <c r="B84">
        <v>233.4</v>
      </c>
      <c r="C84" s="1">
        <v>5823.52</v>
      </c>
      <c r="D84" s="3">
        <f t="shared" si="4"/>
        <v>8.5626908148752033E-3</v>
      </c>
      <c r="E84" s="3">
        <f t="shared" si="5"/>
        <v>2.6479514493707988E-3</v>
      </c>
      <c r="G84" s="4">
        <f t="shared" si="6"/>
        <v>8.3924527196371085E-3</v>
      </c>
      <c r="H84" s="4">
        <f t="shared" si="7"/>
        <v>2.4777133541327035E-3</v>
      </c>
    </row>
    <row r="85" spans="1:8" x14ac:dyDescent="0.35">
      <c r="A85" s="2">
        <v>45594</v>
      </c>
      <c r="B85">
        <v>233.67</v>
      </c>
      <c r="C85" s="1">
        <v>5832.92</v>
      </c>
      <c r="D85" s="3">
        <f t="shared" si="4"/>
        <v>1.1561437475111353E-3</v>
      </c>
      <c r="E85" s="3">
        <f t="shared" si="5"/>
        <v>1.6128426925638532E-3</v>
      </c>
      <c r="G85" s="4">
        <f t="shared" si="6"/>
        <v>9.8590565227304008E-4</v>
      </c>
      <c r="H85" s="4">
        <f t="shared" si="7"/>
        <v>1.442604597325758E-3</v>
      </c>
    </row>
    <row r="86" spans="1:8" x14ac:dyDescent="0.35">
      <c r="A86" s="2">
        <v>45595</v>
      </c>
      <c r="B86">
        <v>230.1</v>
      </c>
      <c r="C86" s="1">
        <v>5813.67</v>
      </c>
      <c r="D86" s="3">
        <f t="shared" si="4"/>
        <v>-1.5395866558646653E-2</v>
      </c>
      <c r="E86" s="3">
        <f t="shared" si="5"/>
        <v>-3.3056916281390038E-3</v>
      </c>
      <c r="G86" s="4">
        <f t="shared" si="6"/>
        <v>-1.5566104653884747E-2</v>
      </c>
      <c r="H86" s="4">
        <f t="shared" si="7"/>
        <v>-3.4759297233770991E-3</v>
      </c>
    </row>
    <row r="87" spans="1:8" x14ac:dyDescent="0.35">
      <c r="A87" s="2">
        <v>45596</v>
      </c>
      <c r="B87">
        <v>225.91</v>
      </c>
      <c r="C87" s="1">
        <v>5705.45</v>
      </c>
      <c r="D87" s="3">
        <f t="shared" si="4"/>
        <v>-1.8377307172189244E-2</v>
      </c>
      <c r="E87" s="3">
        <f t="shared" si="5"/>
        <v>-1.8790182599519829E-2</v>
      </c>
      <c r="G87" s="4">
        <f t="shared" si="6"/>
        <v>-1.8547545267427339E-2</v>
      </c>
      <c r="H87" s="4">
        <f t="shared" si="7"/>
        <v>-1.8960420694757923E-2</v>
      </c>
    </row>
    <row r="88" spans="1:8" x14ac:dyDescent="0.35">
      <c r="A88" s="2">
        <v>45597</v>
      </c>
      <c r="B88">
        <v>222.91</v>
      </c>
      <c r="C88" s="1">
        <v>5728.8</v>
      </c>
      <c r="D88" s="3">
        <f t="shared" si="4"/>
        <v>-1.3368587316289905E-2</v>
      </c>
      <c r="E88" s="3">
        <f t="shared" si="5"/>
        <v>4.0842263302362366E-3</v>
      </c>
      <c r="G88" s="4">
        <f t="shared" si="6"/>
        <v>-1.3538825411528E-2</v>
      </c>
      <c r="H88" s="4">
        <f t="shared" si="7"/>
        <v>3.9139882349981418E-3</v>
      </c>
    </row>
    <row r="89" spans="1:8" x14ac:dyDescent="0.35">
      <c r="A89" s="2">
        <v>45600</v>
      </c>
      <c r="B89">
        <v>222.01</v>
      </c>
      <c r="C89" s="1">
        <v>5712.69</v>
      </c>
      <c r="D89" s="3">
        <f t="shared" si="4"/>
        <v>-4.0456766500141109E-3</v>
      </c>
      <c r="E89" s="3">
        <f t="shared" si="5"/>
        <v>-2.8160686495115016E-3</v>
      </c>
      <c r="G89" s="4">
        <f t="shared" si="6"/>
        <v>-4.2159147452522057E-3</v>
      </c>
      <c r="H89" s="4">
        <f t="shared" si="7"/>
        <v>-2.9863067447495968E-3</v>
      </c>
    </row>
    <row r="90" spans="1:8" x14ac:dyDescent="0.35">
      <c r="A90" s="2">
        <v>45601</v>
      </c>
      <c r="B90">
        <v>223.45</v>
      </c>
      <c r="C90" s="1">
        <v>5782.76</v>
      </c>
      <c r="D90" s="3">
        <f t="shared" si="4"/>
        <v>6.4652494766336294E-3</v>
      </c>
      <c r="E90" s="3">
        <f t="shared" si="5"/>
        <v>1.219106130274809E-2</v>
      </c>
      <c r="G90" s="4">
        <f t="shared" si="6"/>
        <v>6.2950113813955346E-3</v>
      </c>
      <c r="H90" s="4">
        <f t="shared" si="7"/>
        <v>1.2020823207509995E-2</v>
      </c>
    </row>
    <row r="91" spans="1:8" x14ac:dyDescent="0.35">
      <c r="A91" s="2">
        <v>45602</v>
      </c>
      <c r="B91">
        <v>222.72</v>
      </c>
      <c r="C91" s="1">
        <v>5929.04</v>
      </c>
      <c r="D91" s="3">
        <f t="shared" si="4"/>
        <v>-3.2722982334056835E-3</v>
      </c>
      <c r="E91" s="3">
        <f t="shared" si="5"/>
        <v>2.4981233838896531E-2</v>
      </c>
      <c r="G91" s="4">
        <f t="shared" si="6"/>
        <v>-3.4425363286437788E-3</v>
      </c>
      <c r="H91" s="4">
        <f t="shared" si="7"/>
        <v>2.4810995743658436E-2</v>
      </c>
    </row>
    <row r="92" spans="1:8" x14ac:dyDescent="0.35">
      <c r="A92" s="2">
        <v>45603</v>
      </c>
      <c r="B92">
        <v>227.48</v>
      </c>
      <c r="C92" s="1">
        <v>5973.1</v>
      </c>
      <c r="D92" s="3">
        <f t="shared" si="4"/>
        <v>2.1146945292544149E-2</v>
      </c>
      <c r="E92" s="3">
        <f t="shared" si="5"/>
        <v>7.4037444129894632E-3</v>
      </c>
      <c r="G92" s="4">
        <f t="shared" si="6"/>
        <v>2.0976707197306054E-2</v>
      </c>
      <c r="H92" s="4">
        <f t="shared" si="7"/>
        <v>7.2335063177513684E-3</v>
      </c>
    </row>
    <row r="93" spans="1:8" x14ac:dyDescent="0.35">
      <c r="A93" s="2">
        <v>45604</v>
      </c>
      <c r="B93">
        <v>226.96</v>
      </c>
      <c r="C93" s="1">
        <v>5995.54</v>
      </c>
      <c r="D93" s="3">
        <f t="shared" si="4"/>
        <v>-2.2885319380029265E-3</v>
      </c>
      <c r="E93" s="3">
        <f t="shared" si="5"/>
        <v>3.7498038697994338E-3</v>
      </c>
      <c r="G93" s="4">
        <f t="shared" si="6"/>
        <v>-2.4587700332410218E-3</v>
      </c>
      <c r="H93" s="4">
        <f t="shared" si="7"/>
        <v>3.5795657745613385E-3</v>
      </c>
    </row>
    <row r="94" spans="1:8" x14ac:dyDescent="0.35">
      <c r="A94" s="2">
        <v>45607</v>
      </c>
      <c r="B94">
        <v>224.23</v>
      </c>
      <c r="C94" s="1">
        <v>6001.35</v>
      </c>
      <c r="D94" s="3">
        <f t="shared" si="4"/>
        <v>-1.2101479715156712E-2</v>
      </c>
      <c r="E94" s="3">
        <f t="shared" si="5"/>
        <v>9.6858443383637458E-4</v>
      </c>
      <c r="G94" s="4">
        <f t="shared" si="6"/>
        <v>-1.2271717810394807E-2</v>
      </c>
      <c r="H94" s="4">
        <f t="shared" si="7"/>
        <v>7.9834633859827931E-4</v>
      </c>
    </row>
    <row r="95" spans="1:8" x14ac:dyDescent="0.35">
      <c r="A95" s="2">
        <v>45608</v>
      </c>
      <c r="B95">
        <v>224.23</v>
      </c>
      <c r="C95" s="1">
        <v>5983.99</v>
      </c>
      <c r="D95" s="3">
        <f t="shared" si="4"/>
        <v>0</v>
      </c>
      <c r="E95" s="3">
        <f t="shared" si="5"/>
        <v>-2.8968743715661891E-3</v>
      </c>
      <c r="G95" s="4">
        <f t="shared" si="6"/>
        <v>-1.7023809523809523E-4</v>
      </c>
      <c r="H95" s="4">
        <f t="shared" si="7"/>
        <v>-3.0671124668042843E-3</v>
      </c>
    </row>
    <row r="96" spans="1:8" x14ac:dyDescent="0.35">
      <c r="A96" s="2">
        <v>45609</v>
      </c>
      <c r="B96">
        <v>225.12</v>
      </c>
      <c r="C96" s="1">
        <v>5985.38</v>
      </c>
      <c r="D96" s="3">
        <f t="shared" si="4"/>
        <v>3.9612825806397481E-3</v>
      </c>
      <c r="E96" s="3">
        <f t="shared" si="5"/>
        <v>2.322595101076364E-4</v>
      </c>
      <c r="G96" s="4">
        <f t="shared" si="6"/>
        <v>3.7910444854016528E-3</v>
      </c>
      <c r="H96" s="4">
        <f t="shared" si="7"/>
        <v>6.2021414869541168E-5</v>
      </c>
    </row>
    <row r="97" spans="1:8" x14ac:dyDescent="0.35">
      <c r="A97" s="2">
        <v>45610</v>
      </c>
      <c r="B97">
        <v>228.22</v>
      </c>
      <c r="C97" s="1">
        <v>5949.17</v>
      </c>
      <c r="D97" s="3">
        <f t="shared" si="4"/>
        <v>1.3676482640454679E-2</v>
      </c>
      <c r="E97" s="3">
        <f t="shared" si="5"/>
        <v>-6.0681150291174617E-3</v>
      </c>
      <c r="G97" s="4">
        <f t="shared" si="6"/>
        <v>1.3506244545216584E-2</v>
      </c>
      <c r="H97" s="4">
        <f t="shared" si="7"/>
        <v>-6.2383531243555565E-3</v>
      </c>
    </row>
    <row r="98" spans="1:8" x14ac:dyDescent="0.35">
      <c r="A98" s="2">
        <v>45611</v>
      </c>
      <c r="B98">
        <v>225</v>
      </c>
      <c r="C98" s="1">
        <v>5870.62</v>
      </c>
      <c r="D98" s="3">
        <f t="shared" si="4"/>
        <v>-1.4209673802113448E-2</v>
      </c>
      <c r="E98" s="3">
        <f t="shared" si="5"/>
        <v>-1.3291463960568205E-2</v>
      </c>
      <c r="G98" s="4">
        <f t="shared" si="6"/>
        <v>-1.4379911897351542E-2</v>
      </c>
      <c r="H98" s="4">
        <f t="shared" si="7"/>
        <v>-1.34617020558063E-2</v>
      </c>
    </row>
    <row r="99" spans="1:8" x14ac:dyDescent="0.35">
      <c r="A99" s="2">
        <v>45614</v>
      </c>
      <c r="B99">
        <v>228.02</v>
      </c>
      <c r="C99" s="1">
        <v>5893.62</v>
      </c>
      <c r="D99" s="3">
        <f t="shared" si="4"/>
        <v>1.3332942201153587E-2</v>
      </c>
      <c r="E99" s="3">
        <f t="shared" si="5"/>
        <v>3.9101598241076656E-3</v>
      </c>
      <c r="G99" s="4">
        <f t="shared" si="6"/>
        <v>1.3162704105915492E-2</v>
      </c>
      <c r="H99" s="4">
        <f t="shared" si="7"/>
        <v>3.7399217288695704E-3</v>
      </c>
    </row>
    <row r="100" spans="1:8" x14ac:dyDescent="0.35">
      <c r="A100" s="2">
        <v>45615</v>
      </c>
      <c r="B100">
        <v>228.28</v>
      </c>
      <c r="C100" s="1">
        <v>5916.98</v>
      </c>
      <c r="D100" s="3">
        <f t="shared" si="4"/>
        <v>1.1396012629335743E-3</v>
      </c>
      <c r="E100" s="3">
        <f t="shared" si="5"/>
        <v>3.9557737052673715E-3</v>
      </c>
      <c r="G100" s="4">
        <f t="shared" si="6"/>
        <v>9.6936316769547903E-4</v>
      </c>
      <c r="H100" s="4">
        <f t="shared" si="7"/>
        <v>3.7855356100292763E-3</v>
      </c>
    </row>
    <row r="101" spans="1:8" x14ac:dyDescent="0.35">
      <c r="A101" s="2">
        <v>45616</v>
      </c>
      <c r="B101">
        <v>229</v>
      </c>
      <c r="C101" s="1">
        <v>5917.11</v>
      </c>
      <c r="D101" s="3">
        <f t="shared" si="4"/>
        <v>3.1490578857323766E-3</v>
      </c>
      <c r="E101" s="3">
        <f t="shared" si="5"/>
        <v>2.1970426117316337E-5</v>
      </c>
      <c r="G101" s="4">
        <f t="shared" si="6"/>
        <v>2.9788197904942813E-3</v>
      </c>
      <c r="H101" s="4">
        <f t="shared" si="7"/>
        <v>-1.4826766912077891E-4</v>
      </c>
    </row>
    <row r="102" spans="1:8" x14ac:dyDescent="0.35">
      <c r="A102" s="2">
        <v>45617</v>
      </c>
      <c r="B102">
        <v>228.52</v>
      </c>
      <c r="C102" s="1">
        <v>5948.71</v>
      </c>
      <c r="D102" s="3">
        <f t="shared" si="4"/>
        <v>-2.0982696979778065E-3</v>
      </c>
      <c r="E102" s="3">
        <f t="shared" si="5"/>
        <v>5.3262353051749837E-3</v>
      </c>
      <c r="G102" s="4">
        <f t="shared" si="6"/>
        <v>-2.2685077932159017E-3</v>
      </c>
      <c r="H102" s="4">
        <f t="shared" si="7"/>
        <v>5.1559972099368889E-3</v>
      </c>
    </row>
    <row r="103" spans="1:8" x14ac:dyDescent="0.35">
      <c r="A103" s="2">
        <v>45618</v>
      </c>
      <c r="B103">
        <v>229.87</v>
      </c>
      <c r="C103" s="1">
        <v>5969.34</v>
      </c>
      <c r="D103" s="3">
        <f t="shared" si="4"/>
        <v>5.890197880063815E-3</v>
      </c>
      <c r="E103" s="3">
        <f t="shared" si="5"/>
        <v>3.4619792004100735E-3</v>
      </c>
      <c r="G103" s="4">
        <f t="shared" si="6"/>
        <v>5.7199597848257202E-3</v>
      </c>
      <c r="H103" s="4">
        <f t="shared" si="7"/>
        <v>3.2917411051719783E-3</v>
      </c>
    </row>
    <row r="104" spans="1:8" x14ac:dyDescent="0.35">
      <c r="A104" s="2">
        <v>45621</v>
      </c>
      <c r="B104">
        <v>232.87</v>
      </c>
      <c r="C104" s="1">
        <v>5987.37</v>
      </c>
      <c r="D104" s="3">
        <f t="shared" si="4"/>
        <v>1.2966426208818584E-2</v>
      </c>
      <c r="E104" s="3">
        <f t="shared" si="5"/>
        <v>3.015882072251307E-3</v>
      </c>
      <c r="G104" s="4">
        <f t="shared" si="6"/>
        <v>1.2796188113580489E-2</v>
      </c>
      <c r="H104" s="4">
        <f t="shared" si="7"/>
        <v>2.8456439770132118E-3</v>
      </c>
    </row>
    <row r="105" spans="1:8" x14ac:dyDescent="0.35">
      <c r="A105" s="2">
        <v>45622</v>
      </c>
      <c r="B105">
        <v>235.06</v>
      </c>
      <c r="C105" s="1">
        <v>6021.63</v>
      </c>
      <c r="D105" s="3">
        <f t="shared" si="4"/>
        <v>9.3604427595636724E-3</v>
      </c>
      <c r="E105" s="3">
        <f t="shared" si="5"/>
        <v>5.7057361888066833E-3</v>
      </c>
      <c r="G105" s="4">
        <f t="shared" si="6"/>
        <v>9.1902046643255776E-3</v>
      </c>
      <c r="H105" s="4">
        <f t="shared" si="7"/>
        <v>5.5354980935685884E-3</v>
      </c>
    </row>
    <row r="106" spans="1:8" x14ac:dyDescent="0.35">
      <c r="A106" s="2">
        <v>45623</v>
      </c>
      <c r="B106">
        <v>234.93</v>
      </c>
      <c r="C106" s="1">
        <v>5998.74</v>
      </c>
      <c r="D106" s="3">
        <f t="shared" si="4"/>
        <v>-5.5320327375206512E-4</v>
      </c>
      <c r="E106" s="3">
        <f t="shared" si="5"/>
        <v>-3.8085396153748753E-3</v>
      </c>
      <c r="G106" s="4">
        <f t="shared" si="6"/>
        <v>-7.2344136899016038E-4</v>
      </c>
      <c r="H106" s="4">
        <f t="shared" si="7"/>
        <v>-3.9787777106129706E-3</v>
      </c>
    </row>
    <row r="107" spans="1:8" x14ac:dyDescent="0.35">
      <c r="A107" s="2">
        <v>45625</v>
      </c>
      <c r="B107">
        <v>237.33</v>
      </c>
      <c r="C107" s="1">
        <v>6032.38</v>
      </c>
      <c r="D107" s="3">
        <f t="shared" si="4"/>
        <v>1.0163980270458799E-2</v>
      </c>
      <c r="E107" s="3">
        <f t="shared" si="5"/>
        <v>5.5921788939180331E-3</v>
      </c>
      <c r="G107" s="4">
        <f t="shared" si="6"/>
        <v>9.9937421752207042E-3</v>
      </c>
      <c r="H107" s="4">
        <f t="shared" si="7"/>
        <v>5.4219407986799383E-3</v>
      </c>
    </row>
    <row r="108" spans="1:8" x14ac:dyDescent="0.35">
      <c r="A108" s="2">
        <v>45628</v>
      </c>
      <c r="B108">
        <v>239.59</v>
      </c>
      <c r="C108" s="1">
        <v>6047.15</v>
      </c>
      <c r="D108" s="3">
        <f t="shared" si="4"/>
        <v>9.477551441854002E-3</v>
      </c>
      <c r="E108" s="3">
        <f t="shared" si="5"/>
        <v>2.4454606033056034E-3</v>
      </c>
      <c r="G108" s="4">
        <f t="shared" si="6"/>
        <v>9.3073133466159072E-3</v>
      </c>
      <c r="H108" s="4">
        <f t="shared" si="7"/>
        <v>2.2752225080675081E-3</v>
      </c>
    </row>
    <row r="109" spans="1:8" x14ac:dyDescent="0.35">
      <c r="A109" s="2">
        <v>45629</v>
      </c>
      <c r="B109">
        <v>242.65</v>
      </c>
      <c r="C109" s="1">
        <v>6049.88</v>
      </c>
      <c r="D109" s="3">
        <f t="shared" si="4"/>
        <v>1.269094670795666E-2</v>
      </c>
      <c r="E109" s="3">
        <f t="shared" si="5"/>
        <v>4.5135046310470323E-4</v>
      </c>
      <c r="G109" s="4">
        <f t="shared" si="6"/>
        <v>1.2520708612718565E-2</v>
      </c>
      <c r="H109" s="4">
        <f t="shared" si="7"/>
        <v>2.8111236786660797E-4</v>
      </c>
    </row>
    <row r="110" spans="1:8" x14ac:dyDescent="0.35">
      <c r="A110" s="2">
        <v>45630</v>
      </c>
      <c r="B110">
        <v>243.01</v>
      </c>
      <c r="C110" s="1">
        <v>6086.49</v>
      </c>
      <c r="D110" s="3">
        <f t="shared" si="4"/>
        <v>1.4825189059665656E-3</v>
      </c>
      <c r="E110" s="3">
        <f t="shared" si="5"/>
        <v>6.0331237505021089E-3</v>
      </c>
      <c r="G110" s="4">
        <f t="shared" si="6"/>
        <v>1.3122808107284703E-3</v>
      </c>
      <c r="H110" s="4">
        <f t="shared" si="7"/>
        <v>5.862885655264014E-3</v>
      </c>
    </row>
    <row r="111" spans="1:8" x14ac:dyDescent="0.35">
      <c r="A111" s="2">
        <v>45631</v>
      </c>
      <c r="B111">
        <v>243.04</v>
      </c>
      <c r="C111" s="1">
        <v>6075.11</v>
      </c>
      <c r="D111" s="3">
        <f t="shared" si="4"/>
        <v>1.2344409027086238E-4</v>
      </c>
      <c r="E111" s="3">
        <f t="shared" si="5"/>
        <v>-1.8714648272306858E-3</v>
      </c>
      <c r="G111" s="4">
        <f t="shared" si="6"/>
        <v>-4.6794004967232856E-5</v>
      </c>
      <c r="H111" s="4">
        <f t="shared" si="7"/>
        <v>-2.0417029224687809E-3</v>
      </c>
    </row>
    <row r="112" spans="1:8" x14ac:dyDescent="0.35">
      <c r="A112" s="2">
        <v>45632</v>
      </c>
      <c r="B112">
        <v>242.84</v>
      </c>
      <c r="C112" s="1">
        <v>6090.27</v>
      </c>
      <c r="D112" s="3">
        <f t="shared" si="4"/>
        <v>-8.2324858522934052E-4</v>
      </c>
      <c r="E112" s="3">
        <f t="shared" si="5"/>
        <v>2.4923196558419955E-3</v>
      </c>
      <c r="G112" s="4">
        <f t="shared" si="6"/>
        <v>-9.9348668046743568E-4</v>
      </c>
      <c r="H112" s="4">
        <f t="shared" si="7"/>
        <v>2.3220815606039003E-3</v>
      </c>
    </row>
    <row r="113" spans="1:8" x14ac:dyDescent="0.35">
      <c r="A113" s="2">
        <v>45635</v>
      </c>
      <c r="B113">
        <v>246.75</v>
      </c>
      <c r="C113" s="1">
        <v>6052.85</v>
      </c>
      <c r="D113" s="3">
        <f t="shared" si="4"/>
        <v>1.5972888051357558E-2</v>
      </c>
      <c r="E113" s="3">
        <f t="shared" si="5"/>
        <v>-6.1631802121963038E-3</v>
      </c>
      <c r="G113" s="4">
        <f t="shared" si="6"/>
        <v>1.5802649956119463E-2</v>
      </c>
      <c r="H113" s="4">
        <f t="shared" si="7"/>
        <v>-6.3334183074343986E-3</v>
      </c>
    </row>
    <row r="114" spans="1:8" x14ac:dyDescent="0.35">
      <c r="A114" s="2">
        <v>45636</v>
      </c>
      <c r="B114">
        <v>247.77</v>
      </c>
      <c r="C114" s="1">
        <v>6034.91</v>
      </c>
      <c r="D114" s="3">
        <f t="shared" si="4"/>
        <v>4.1252181771443009E-3</v>
      </c>
      <c r="E114" s="3">
        <f t="shared" si="5"/>
        <v>-2.9682940713745675E-3</v>
      </c>
      <c r="G114" s="4">
        <f t="shared" si="6"/>
        <v>3.9549800819062061E-3</v>
      </c>
      <c r="H114" s="4">
        <f t="shared" si="7"/>
        <v>-3.1385321666126628E-3</v>
      </c>
    </row>
    <row r="115" spans="1:8" x14ac:dyDescent="0.35">
      <c r="A115" s="2">
        <v>45637</v>
      </c>
      <c r="B115">
        <v>246.49</v>
      </c>
      <c r="C115" s="1">
        <v>6084.19</v>
      </c>
      <c r="D115" s="3">
        <f t="shared" si="4"/>
        <v>-5.1794717822105452E-3</v>
      </c>
      <c r="E115" s="3">
        <f t="shared" si="5"/>
        <v>8.1326619328850828E-3</v>
      </c>
      <c r="G115" s="4">
        <f t="shared" si="6"/>
        <v>-5.34970987744864E-3</v>
      </c>
      <c r="H115" s="4">
        <f t="shared" si="7"/>
        <v>7.962423837646988E-3</v>
      </c>
    </row>
    <row r="116" spans="1:8" x14ac:dyDescent="0.35">
      <c r="A116" s="2">
        <v>45638</v>
      </c>
      <c r="B116">
        <v>247.96</v>
      </c>
      <c r="C116" s="1">
        <v>6051.25</v>
      </c>
      <c r="D116" s="3">
        <f t="shared" si="4"/>
        <v>5.9460181251939897E-3</v>
      </c>
      <c r="E116" s="3">
        <f t="shared" si="5"/>
        <v>-5.4287410919564485E-3</v>
      </c>
      <c r="G116" s="4">
        <f t="shared" si="6"/>
        <v>5.7757800299558949E-3</v>
      </c>
      <c r="H116" s="4">
        <f t="shared" si="7"/>
        <v>-5.5989791871945433E-3</v>
      </c>
    </row>
    <row r="117" spans="1:8" x14ac:dyDescent="0.35">
      <c r="A117" s="2">
        <v>45639</v>
      </c>
      <c r="B117">
        <v>248.13</v>
      </c>
      <c r="C117" s="1">
        <v>6051.09</v>
      </c>
      <c r="D117" s="3">
        <f t="shared" si="4"/>
        <v>6.8535953820605803E-4</v>
      </c>
      <c r="E117" s="3">
        <f t="shared" si="5"/>
        <v>-2.6441167577320025E-5</v>
      </c>
      <c r="G117" s="4">
        <f t="shared" si="6"/>
        <v>5.1512144296796277E-4</v>
      </c>
      <c r="H117" s="4">
        <f t="shared" si="7"/>
        <v>-1.9667926281541527E-4</v>
      </c>
    </row>
    <row r="118" spans="1:8" x14ac:dyDescent="0.35">
      <c r="A118" s="2">
        <v>45642</v>
      </c>
      <c r="B118">
        <v>251.04</v>
      </c>
      <c r="C118" s="1">
        <v>6074.08</v>
      </c>
      <c r="D118" s="3">
        <f t="shared" si="4"/>
        <v>1.1659486612797755E-2</v>
      </c>
      <c r="E118" s="3">
        <f t="shared" si="5"/>
        <v>3.7921163249597686E-3</v>
      </c>
      <c r="G118" s="4">
        <f t="shared" si="6"/>
        <v>1.1489248517559661E-2</v>
      </c>
      <c r="H118" s="4">
        <f t="shared" si="7"/>
        <v>3.6218782297216734E-3</v>
      </c>
    </row>
    <row r="119" spans="1:8" x14ac:dyDescent="0.35">
      <c r="A119" s="2">
        <v>45643</v>
      </c>
      <c r="B119">
        <v>253.48</v>
      </c>
      <c r="C119" s="1">
        <v>6050.61</v>
      </c>
      <c r="D119" s="3">
        <f t="shared" si="4"/>
        <v>9.6726354705936723E-3</v>
      </c>
      <c r="E119" s="3">
        <f t="shared" si="5"/>
        <v>-3.8714440227630084E-3</v>
      </c>
      <c r="G119" s="4">
        <f t="shared" si="6"/>
        <v>9.5023973753555774E-3</v>
      </c>
      <c r="H119" s="4">
        <f t="shared" si="7"/>
        <v>-4.0416821180011032E-3</v>
      </c>
    </row>
    <row r="120" spans="1:8" x14ac:dyDescent="0.35">
      <c r="A120" s="2">
        <v>45644</v>
      </c>
      <c r="B120">
        <v>248.05</v>
      </c>
      <c r="C120" s="1">
        <v>5872.16</v>
      </c>
      <c r="D120" s="3">
        <f t="shared" si="4"/>
        <v>-2.1654585708258262E-2</v>
      </c>
      <c r="E120" s="3">
        <f t="shared" si="5"/>
        <v>-2.9936554508987644E-2</v>
      </c>
      <c r="G120" s="4">
        <f t="shared" si="6"/>
        <v>-2.1824823803496356E-2</v>
      </c>
      <c r="H120" s="4">
        <f t="shared" si="7"/>
        <v>-3.0106792604225739E-2</v>
      </c>
    </row>
    <row r="121" spans="1:8" x14ac:dyDescent="0.35">
      <c r="A121" s="2">
        <v>45645</v>
      </c>
      <c r="B121">
        <v>249.79</v>
      </c>
      <c r="C121" s="1">
        <v>5867.08</v>
      </c>
      <c r="D121" s="3">
        <f t="shared" si="4"/>
        <v>6.9902261174959015E-3</v>
      </c>
      <c r="E121" s="3">
        <f t="shared" si="5"/>
        <v>-8.6547345775283581E-4</v>
      </c>
      <c r="G121" s="4">
        <f t="shared" si="6"/>
        <v>6.8199880222578066E-3</v>
      </c>
      <c r="H121" s="4">
        <f t="shared" si="7"/>
        <v>-1.035711552990931E-3</v>
      </c>
    </row>
    <row r="122" spans="1:8" x14ac:dyDescent="0.35">
      <c r="A122" s="2">
        <v>45646</v>
      </c>
      <c r="B122">
        <v>254.49</v>
      </c>
      <c r="C122" s="1">
        <v>5930.85</v>
      </c>
      <c r="D122" s="3">
        <f t="shared" si="4"/>
        <v>1.8640977623199214E-2</v>
      </c>
      <c r="E122" s="3">
        <f t="shared" si="5"/>
        <v>1.0810476252410672E-2</v>
      </c>
      <c r="G122" s="4">
        <f t="shared" si="6"/>
        <v>1.8470739527961119E-2</v>
      </c>
      <c r="H122" s="4">
        <f t="shared" si="7"/>
        <v>1.0640238157172577E-2</v>
      </c>
    </row>
    <row r="123" spans="1:8" x14ac:dyDescent="0.35">
      <c r="A123" s="2">
        <v>45649</v>
      </c>
      <c r="B123">
        <v>255.27</v>
      </c>
      <c r="C123" s="1">
        <v>5974.07</v>
      </c>
      <c r="D123" s="3">
        <f t="shared" si="4"/>
        <v>3.0602660418225774E-3</v>
      </c>
      <c r="E123" s="3">
        <f t="shared" si="5"/>
        <v>7.2608954754625398E-3</v>
      </c>
      <c r="G123" s="4">
        <f t="shared" si="6"/>
        <v>2.8900279465844821E-3</v>
      </c>
      <c r="H123" s="4">
        <f t="shared" si="7"/>
        <v>7.090657380224445E-3</v>
      </c>
    </row>
    <row r="124" spans="1:8" x14ac:dyDescent="0.35">
      <c r="A124" s="2">
        <v>45650</v>
      </c>
      <c r="B124">
        <v>258.2</v>
      </c>
      <c r="C124" s="1">
        <v>6040.04</v>
      </c>
      <c r="D124" s="3">
        <f t="shared" si="4"/>
        <v>1.1412669882966294E-2</v>
      </c>
      <c r="E124" s="3">
        <f t="shared" si="5"/>
        <v>1.0982197273831982E-2</v>
      </c>
      <c r="G124" s="4">
        <f t="shared" si="6"/>
        <v>1.1242431787728199E-2</v>
      </c>
      <c r="H124" s="4">
        <f t="shared" si="7"/>
        <v>1.0811959178593887E-2</v>
      </c>
    </row>
    <row r="125" spans="1:8" x14ac:dyDescent="0.35">
      <c r="A125" s="2">
        <v>45652</v>
      </c>
      <c r="B125">
        <v>259.02</v>
      </c>
      <c r="C125" s="1">
        <v>6037.59</v>
      </c>
      <c r="D125" s="3">
        <f t="shared" si="4"/>
        <v>3.1708003828989626E-3</v>
      </c>
      <c r="E125" s="3">
        <f t="shared" si="5"/>
        <v>-4.0570874146761795E-4</v>
      </c>
      <c r="G125" s="4">
        <f t="shared" si="6"/>
        <v>3.0005622876608674E-3</v>
      </c>
      <c r="H125" s="4">
        <f t="shared" si="7"/>
        <v>-5.7594683670571321E-4</v>
      </c>
    </row>
    <row r="126" spans="1:8" x14ac:dyDescent="0.35">
      <c r="A126" s="2">
        <v>45653</v>
      </c>
      <c r="B126">
        <v>255.59</v>
      </c>
      <c r="C126" s="1">
        <v>5970.84</v>
      </c>
      <c r="D126" s="3">
        <f t="shared" si="4"/>
        <v>-1.3330680688083499E-2</v>
      </c>
      <c r="E126" s="3">
        <f t="shared" si="5"/>
        <v>-1.111730467559637E-2</v>
      </c>
      <c r="G126" s="4">
        <f t="shared" si="6"/>
        <v>-1.3500918783321594E-2</v>
      </c>
      <c r="H126" s="4">
        <f t="shared" si="7"/>
        <v>-1.1287542770834465E-2</v>
      </c>
    </row>
    <row r="127" spans="1:8" x14ac:dyDescent="0.35">
      <c r="A127" s="2">
        <v>45656</v>
      </c>
      <c r="B127">
        <v>252.2</v>
      </c>
      <c r="C127" s="1">
        <v>5906.94</v>
      </c>
      <c r="D127" s="3">
        <f t="shared" si="4"/>
        <v>-1.3352174576538492E-2</v>
      </c>
      <c r="E127" s="3">
        <f t="shared" si="5"/>
        <v>-1.0759690191101295E-2</v>
      </c>
      <c r="G127" s="4">
        <f t="shared" si="6"/>
        <v>-1.3522412671776587E-2</v>
      </c>
      <c r="H127" s="4">
        <f t="shared" si="7"/>
        <v>-1.092992828633939E-2</v>
      </c>
    </row>
    <row r="128" spans="1:8" x14ac:dyDescent="0.35">
      <c r="A128" s="2">
        <v>45657</v>
      </c>
      <c r="B128">
        <v>250.42</v>
      </c>
      <c r="C128" s="1">
        <v>5881.63</v>
      </c>
      <c r="D128" s="3">
        <f t="shared" si="4"/>
        <v>-7.0829152900175382E-3</v>
      </c>
      <c r="E128" s="3">
        <f t="shared" si="5"/>
        <v>-4.2939964541344501E-3</v>
      </c>
      <c r="G128" s="4">
        <f t="shared" si="6"/>
        <v>-7.253153385255633E-3</v>
      </c>
      <c r="H128" s="4">
        <f t="shared" si="7"/>
        <v>-4.4642345493725449E-3</v>
      </c>
    </row>
    <row r="129" spans="1:8" x14ac:dyDescent="0.35">
      <c r="A129" s="2">
        <v>45659</v>
      </c>
      <c r="B129">
        <v>243.85</v>
      </c>
      <c r="C129" s="1">
        <v>5868.55</v>
      </c>
      <c r="D129" s="3">
        <f t="shared" si="4"/>
        <v>-2.6586226084739983E-2</v>
      </c>
      <c r="E129" s="3">
        <f t="shared" si="5"/>
        <v>-2.2263497925529528E-3</v>
      </c>
      <c r="G129" s="4">
        <f t="shared" si="6"/>
        <v>-2.6756464179978078E-2</v>
      </c>
      <c r="H129" s="4">
        <f t="shared" si="7"/>
        <v>-2.3965878877910481E-3</v>
      </c>
    </row>
    <row r="130" spans="1:8" x14ac:dyDescent="0.35">
      <c r="A130" s="2">
        <v>45660</v>
      </c>
      <c r="B130">
        <v>243.36</v>
      </c>
      <c r="C130" s="1">
        <v>5942.47</v>
      </c>
      <c r="D130" s="3">
        <f t="shared" si="4"/>
        <v>-2.0114536450788353E-3</v>
      </c>
      <c r="E130" s="3">
        <f t="shared" si="5"/>
        <v>1.2517287272659085E-2</v>
      </c>
      <c r="G130" s="4">
        <f t="shared" si="6"/>
        <v>-2.1816917403169305E-3</v>
      </c>
      <c r="H130" s="4">
        <f t="shared" si="7"/>
        <v>1.234704917742099E-2</v>
      </c>
    </row>
    <row r="131" spans="1:8" x14ac:dyDescent="0.35">
      <c r="A131" s="2">
        <v>45663</v>
      </c>
      <c r="B131">
        <v>245</v>
      </c>
      <c r="C131" s="1">
        <v>5975.38</v>
      </c>
      <c r="D131" s="3">
        <f t="shared" si="4"/>
        <v>6.7163820337442027E-3</v>
      </c>
      <c r="E131" s="3">
        <f t="shared" si="5"/>
        <v>5.5228222624888485E-3</v>
      </c>
      <c r="G131" s="4">
        <f t="shared" si="6"/>
        <v>6.5461439385061078E-3</v>
      </c>
      <c r="H131" s="4">
        <f t="shared" si="7"/>
        <v>5.3525841672507537E-3</v>
      </c>
    </row>
    <row r="132" spans="1:8" x14ac:dyDescent="0.35">
      <c r="A132" s="2">
        <v>45664</v>
      </c>
      <c r="B132">
        <v>242.21</v>
      </c>
      <c r="C132" s="1">
        <v>5909.03</v>
      </c>
      <c r="D132" s="3">
        <f t="shared" ref="D132:D189" si="8">LN(B132/B131)</f>
        <v>-1.1453092086491822E-2</v>
      </c>
      <c r="E132" s="3">
        <f t="shared" ref="E132:E189" si="9">LN(C132/C131)</f>
        <v>-1.116600476981219E-2</v>
      </c>
      <c r="G132" s="4">
        <f t="shared" ref="G132:G189" si="10">D132-$F$3</f>
        <v>-1.1623330181729917E-2</v>
      </c>
      <c r="H132" s="4">
        <f t="shared" ref="H132:H189" si="11">E132-$F$3</f>
        <v>-1.1336242865050285E-2</v>
      </c>
    </row>
    <row r="133" spans="1:8" x14ac:dyDescent="0.35">
      <c r="A133" s="2">
        <v>45665</v>
      </c>
      <c r="B133">
        <v>242.7</v>
      </c>
      <c r="C133" s="1">
        <v>5918.25</v>
      </c>
      <c r="D133" s="3">
        <f t="shared" si="8"/>
        <v>2.0209942743203797E-3</v>
      </c>
      <c r="E133" s="3">
        <f t="shared" si="9"/>
        <v>1.559107735282887E-3</v>
      </c>
      <c r="G133" s="4">
        <f t="shared" si="10"/>
        <v>1.8507561790822844E-3</v>
      </c>
      <c r="H133" s="4">
        <f t="shared" si="11"/>
        <v>1.3888696400447917E-3</v>
      </c>
    </row>
    <row r="134" spans="1:8" x14ac:dyDescent="0.35">
      <c r="A134" s="2">
        <v>45667</v>
      </c>
      <c r="B134">
        <v>236.85</v>
      </c>
      <c r="C134" s="1">
        <v>5827.04</v>
      </c>
      <c r="D134" s="3">
        <f t="shared" si="8"/>
        <v>-2.4399083362794845E-2</v>
      </c>
      <c r="E134" s="3">
        <f t="shared" si="9"/>
        <v>-1.5531644353894208E-2</v>
      </c>
      <c r="G134" s="4">
        <f t="shared" si="10"/>
        <v>-2.456932145803294E-2</v>
      </c>
      <c r="H134" s="4">
        <f t="shared" si="11"/>
        <v>-1.5701882449132305E-2</v>
      </c>
    </row>
    <row r="135" spans="1:8" x14ac:dyDescent="0.35">
      <c r="A135" s="2">
        <v>45670</v>
      </c>
      <c r="B135">
        <v>234.4</v>
      </c>
      <c r="C135" s="1">
        <v>5836.22</v>
      </c>
      <c r="D135" s="3">
        <f t="shared" si="8"/>
        <v>-1.0397971666903203E-2</v>
      </c>
      <c r="E135" s="3">
        <f t="shared" si="9"/>
        <v>1.5741742695762329E-3</v>
      </c>
      <c r="G135" s="4">
        <f t="shared" si="10"/>
        <v>-1.0568209762141298E-2</v>
      </c>
      <c r="H135" s="4">
        <f t="shared" si="11"/>
        <v>1.4039361743381376E-3</v>
      </c>
    </row>
    <row r="136" spans="1:8" x14ac:dyDescent="0.35">
      <c r="A136" s="2">
        <v>45671</v>
      </c>
      <c r="B136">
        <v>233.28</v>
      </c>
      <c r="C136" s="1">
        <v>5842.91</v>
      </c>
      <c r="D136" s="3">
        <f t="shared" si="8"/>
        <v>-4.7896088825642048E-3</v>
      </c>
      <c r="E136" s="3">
        <f t="shared" si="9"/>
        <v>1.1456334044923633E-3</v>
      </c>
      <c r="G136" s="4">
        <f t="shared" si="10"/>
        <v>-4.9598469778022996E-3</v>
      </c>
      <c r="H136" s="4">
        <f t="shared" si="11"/>
        <v>9.7539530925426802E-4</v>
      </c>
    </row>
    <row r="137" spans="1:8" x14ac:dyDescent="0.35">
      <c r="A137" s="2">
        <v>45672</v>
      </c>
      <c r="B137">
        <v>237.87</v>
      </c>
      <c r="C137" s="1">
        <v>5949.91</v>
      </c>
      <c r="D137" s="3">
        <f t="shared" si="8"/>
        <v>1.9484857132124001E-2</v>
      </c>
      <c r="E137" s="3">
        <f t="shared" si="9"/>
        <v>1.8147132985426716E-2</v>
      </c>
      <c r="G137" s="4">
        <f t="shared" si="10"/>
        <v>1.9314619036885906E-2</v>
      </c>
      <c r="H137" s="4">
        <f t="shared" si="11"/>
        <v>1.7976894890188621E-2</v>
      </c>
    </row>
    <row r="138" spans="1:8" x14ac:dyDescent="0.35">
      <c r="A138" s="2">
        <v>45673</v>
      </c>
      <c r="B138">
        <v>228.26</v>
      </c>
      <c r="C138" s="1">
        <v>5937.34</v>
      </c>
      <c r="D138" s="3">
        <f t="shared" si="8"/>
        <v>-4.1238975826963314E-2</v>
      </c>
      <c r="E138" s="3">
        <f t="shared" si="9"/>
        <v>-2.1148717634665781E-3</v>
      </c>
      <c r="G138" s="4">
        <f t="shared" si="10"/>
        <v>-4.1409213922201413E-2</v>
      </c>
      <c r="H138" s="4">
        <f t="shared" si="11"/>
        <v>-2.2851098587046734E-3</v>
      </c>
    </row>
    <row r="139" spans="1:8" x14ac:dyDescent="0.35">
      <c r="A139" s="2">
        <v>45674</v>
      </c>
      <c r="B139">
        <v>229.98</v>
      </c>
      <c r="C139" s="1">
        <v>5996.66</v>
      </c>
      <c r="D139" s="3">
        <f t="shared" si="8"/>
        <v>7.5070184950648353E-3</v>
      </c>
      <c r="E139" s="3">
        <f t="shared" si="9"/>
        <v>9.9414259357241096E-3</v>
      </c>
      <c r="G139" s="4">
        <f t="shared" si="10"/>
        <v>7.3367803998267405E-3</v>
      </c>
      <c r="H139" s="4">
        <f t="shared" si="11"/>
        <v>9.7711878404860147E-3</v>
      </c>
    </row>
    <row r="140" spans="1:8" x14ac:dyDescent="0.35">
      <c r="A140" s="2">
        <v>45678</v>
      </c>
      <c r="B140">
        <v>222.64</v>
      </c>
      <c r="C140" s="1">
        <v>6049.24</v>
      </c>
      <c r="D140" s="3">
        <f t="shared" si="8"/>
        <v>-3.2436231402883438E-2</v>
      </c>
      <c r="E140" s="3">
        <f t="shared" si="9"/>
        <v>8.7299967522312897E-3</v>
      </c>
      <c r="G140" s="4">
        <f t="shared" si="10"/>
        <v>-3.2606469498121536E-2</v>
      </c>
      <c r="H140" s="4">
        <f t="shared" si="11"/>
        <v>8.5597586569931949E-3</v>
      </c>
    </row>
    <row r="141" spans="1:8" x14ac:dyDescent="0.35">
      <c r="A141" s="2">
        <v>45679</v>
      </c>
      <c r="B141">
        <v>223.83</v>
      </c>
      <c r="C141" s="1">
        <v>6086.37</v>
      </c>
      <c r="D141" s="3">
        <f t="shared" si="8"/>
        <v>5.3307179338975266E-3</v>
      </c>
      <c r="E141" s="3">
        <f t="shared" si="9"/>
        <v>6.1192005774427091E-3</v>
      </c>
      <c r="G141" s="4">
        <f t="shared" si="10"/>
        <v>5.1604798386594318E-3</v>
      </c>
      <c r="H141" s="4">
        <f t="shared" si="11"/>
        <v>5.9489624822046143E-3</v>
      </c>
    </row>
    <row r="142" spans="1:8" x14ac:dyDescent="0.35">
      <c r="A142" s="2">
        <v>45680</v>
      </c>
      <c r="B142">
        <v>223.66</v>
      </c>
      <c r="C142" s="1">
        <v>6118.71</v>
      </c>
      <c r="D142" s="3">
        <f t="shared" si="8"/>
        <v>-7.5979355149053557E-4</v>
      </c>
      <c r="E142" s="3">
        <f t="shared" si="9"/>
        <v>5.2994450977238887E-3</v>
      </c>
      <c r="G142" s="4">
        <f t="shared" si="10"/>
        <v>-9.3003164672863083E-4</v>
      </c>
      <c r="H142" s="4">
        <f t="shared" si="11"/>
        <v>5.1292070024857939E-3</v>
      </c>
    </row>
    <row r="143" spans="1:8" x14ac:dyDescent="0.35">
      <c r="A143" s="2">
        <v>45681</v>
      </c>
      <c r="B143">
        <v>222.78</v>
      </c>
      <c r="C143" s="1">
        <v>6101.24</v>
      </c>
      <c r="D143" s="3">
        <f t="shared" si="8"/>
        <v>-3.9423041829985839E-3</v>
      </c>
      <c r="E143" s="3">
        <f t="shared" si="9"/>
        <v>-2.8592607828964826E-3</v>
      </c>
      <c r="G143" s="4">
        <f t="shared" si="10"/>
        <v>-4.1125422782366788E-3</v>
      </c>
      <c r="H143" s="4">
        <f t="shared" si="11"/>
        <v>-3.0294988781345779E-3</v>
      </c>
    </row>
    <row r="144" spans="1:8" x14ac:dyDescent="0.35">
      <c r="A144" s="2">
        <v>45684</v>
      </c>
      <c r="B144">
        <v>229.86</v>
      </c>
      <c r="C144" s="1">
        <v>6012.28</v>
      </c>
      <c r="D144" s="3">
        <f t="shared" si="8"/>
        <v>3.1285690523568978E-2</v>
      </c>
      <c r="E144" s="3">
        <f t="shared" si="9"/>
        <v>-1.4687984883634318E-2</v>
      </c>
      <c r="G144" s="4">
        <f t="shared" si="10"/>
        <v>3.1115452428330883E-2</v>
      </c>
      <c r="H144" s="4">
        <f t="shared" si="11"/>
        <v>-1.4858222978872413E-2</v>
      </c>
    </row>
    <row r="145" spans="1:8" x14ac:dyDescent="0.35">
      <c r="A145" s="2">
        <v>45685</v>
      </c>
      <c r="B145">
        <v>238.26</v>
      </c>
      <c r="C145" s="1">
        <v>6067.7</v>
      </c>
      <c r="D145" s="3">
        <f t="shared" si="8"/>
        <v>3.5892086430602384E-2</v>
      </c>
      <c r="E145" s="3">
        <f t="shared" si="9"/>
        <v>9.1755762546756169E-3</v>
      </c>
      <c r="G145" s="4">
        <f t="shared" si="10"/>
        <v>3.5721848335364285E-2</v>
      </c>
      <c r="H145" s="4">
        <f t="shared" si="11"/>
        <v>9.0053381594375221E-3</v>
      </c>
    </row>
    <row r="146" spans="1:8" x14ac:dyDescent="0.35">
      <c r="A146" s="2">
        <v>45686</v>
      </c>
      <c r="B146">
        <v>239.36</v>
      </c>
      <c r="C146" s="1">
        <v>6039.31</v>
      </c>
      <c r="D146" s="3">
        <f t="shared" si="8"/>
        <v>4.6061804148975023E-3</v>
      </c>
      <c r="E146" s="3">
        <f t="shared" si="9"/>
        <v>-4.6898535700948913E-3</v>
      </c>
      <c r="G146" s="4">
        <f t="shared" si="10"/>
        <v>4.4359423196594075E-3</v>
      </c>
      <c r="H146" s="4">
        <f t="shared" si="11"/>
        <v>-4.8600916653329862E-3</v>
      </c>
    </row>
    <row r="147" spans="1:8" x14ac:dyDescent="0.35">
      <c r="A147" s="2">
        <v>45687</v>
      </c>
      <c r="B147">
        <v>237.59</v>
      </c>
      <c r="C147" s="1">
        <v>6071.17</v>
      </c>
      <c r="D147" s="3">
        <f t="shared" si="8"/>
        <v>-7.4221957254156003E-3</v>
      </c>
      <c r="E147" s="3">
        <f t="shared" si="9"/>
        <v>5.2615707224356184E-3</v>
      </c>
      <c r="G147" s="4">
        <f t="shared" si="10"/>
        <v>-7.5924338206536952E-3</v>
      </c>
      <c r="H147" s="4">
        <f t="shared" si="11"/>
        <v>5.0913326271975236E-3</v>
      </c>
    </row>
    <row r="148" spans="1:8" x14ac:dyDescent="0.35">
      <c r="A148" s="2">
        <v>45688</v>
      </c>
      <c r="B148">
        <v>236</v>
      </c>
      <c r="C148" s="1">
        <v>6040.53</v>
      </c>
      <c r="D148" s="3">
        <f t="shared" si="8"/>
        <v>-6.714694035086833E-3</v>
      </c>
      <c r="E148" s="3">
        <f t="shared" si="9"/>
        <v>-5.0595812914254659E-3</v>
      </c>
      <c r="G148" s="4">
        <f t="shared" si="10"/>
        <v>-6.8849321303249278E-3</v>
      </c>
      <c r="H148" s="4">
        <f t="shared" si="11"/>
        <v>-5.2298193866635607E-3</v>
      </c>
    </row>
    <row r="149" spans="1:8" x14ac:dyDescent="0.35">
      <c r="A149" s="2">
        <v>45691</v>
      </c>
      <c r="B149">
        <v>228.01</v>
      </c>
      <c r="C149" s="1">
        <v>5994.57</v>
      </c>
      <c r="D149" s="3">
        <f t="shared" si="8"/>
        <v>-3.4442317383852845E-2</v>
      </c>
      <c r="E149" s="3">
        <f t="shared" si="9"/>
        <v>-7.637696973119063E-3</v>
      </c>
      <c r="G149" s="4">
        <f t="shared" si="10"/>
        <v>-3.4612555479090944E-2</v>
      </c>
      <c r="H149" s="4">
        <f t="shared" si="11"/>
        <v>-7.8079350683571578E-3</v>
      </c>
    </row>
    <row r="150" spans="1:8" x14ac:dyDescent="0.35">
      <c r="A150" s="2">
        <v>45692</v>
      </c>
      <c r="B150">
        <v>232.8</v>
      </c>
      <c r="C150" s="1">
        <v>6037.88</v>
      </c>
      <c r="D150" s="3">
        <f t="shared" si="8"/>
        <v>2.0790228215525564E-2</v>
      </c>
      <c r="E150" s="3">
        <f t="shared" si="9"/>
        <v>7.1988974883324779E-3</v>
      </c>
      <c r="G150" s="4">
        <f t="shared" si="10"/>
        <v>2.0619990120287469E-2</v>
      </c>
      <c r="H150" s="4">
        <f t="shared" si="11"/>
        <v>7.028659393094383E-3</v>
      </c>
    </row>
    <row r="151" spans="1:8" x14ac:dyDescent="0.35">
      <c r="A151" s="2">
        <v>45693</v>
      </c>
      <c r="B151">
        <v>232.47</v>
      </c>
      <c r="C151" s="1">
        <v>6061.48</v>
      </c>
      <c r="D151" s="3">
        <f t="shared" si="8"/>
        <v>-1.4185314133143574E-3</v>
      </c>
      <c r="E151" s="3">
        <f t="shared" si="9"/>
        <v>3.9010377290886913E-3</v>
      </c>
      <c r="G151" s="4">
        <f t="shared" si="10"/>
        <v>-1.5887695085524526E-3</v>
      </c>
      <c r="H151" s="4">
        <f t="shared" si="11"/>
        <v>3.7307996338505961E-3</v>
      </c>
    </row>
    <row r="152" spans="1:8" x14ac:dyDescent="0.35">
      <c r="A152" s="2">
        <v>45694</v>
      </c>
      <c r="B152">
        <v>233.22</v>
      </c>
      <c r="C152" s="1">
        <v>6083.57</v>
      </c>
      <c r="D152" s="3">
        <f t="shared" si="8"/>
        <v>3.2210296482183117E-3</v>
      </c>
      <c r="E152" s="3">
        <f t="shared" si="9"/>
        <v>3.637700027498819E-3</v>
      </c>
      <c r="G152" s="4">
        <f t="shared" si="10"/>
        <v>3.0507915529802165E-3</v>
      </c>
      <c r="H152" s="4">
        <f t="shared" si="11"/>
        <v>3.4674619322607237E-3</v>
      </c>
    </row>
    <row r="153" spans="1:8" x14ac:dyDescent="0.35">
      <c r="A153" s="2">
        <v>45695</v>
      </c>
      <c r="B153">
        <v>227.63</v>
      </c>
      <c r="C153" s="1">
        <v>6025.99</v>
      </c>
      <c r="D153" s="3">
        <f t="shared" si="8"/>
        <v>-2.4260710332889599E-2</v>
      </c>
      <c r="E153" s="3">
        <f t="shared" si="9"/>
        <v>-9.5099134821077444E-3</v>
      </c>
      <c r="G153" s="4">
        <f t="shared" si="10"/>
        <v>-2.4430948428127694E-2</v>
      </c>
      <c r="H153" s="4">
        <f t="shared" si="11"/>
        <v>-9.6801515773458392E-3</v>
      </c>
    </row>
    <row r="154" spans="1:8" x14ac:dyDescent="0.35">
      <c r="A154" s="2">
        <v>45698</v>
      </c>
      <c r="B154">
        <v>227.65</v>
      </c>
      <c r="C154" s="1">
        <v>6066.44</v>
      </c>
      <c r="D154" s="3">
        <f t="shared" si="8"/>
        <v>8.7858021493861051E-5</v>
      </c>
      <c r="E154" s="3">
        <f t="shared" si="9"/>
        <v>6.6901608481496353E-3</v>
      </c>
      <c r="G154" s="4">
        <f t="shared" si="10"/>
        <v>-8.2380073744234183E-5</v>
      </c>
      <c r="H154" s="4">
        <f t="shared" si="11"/>
        <v>6.5199227529115404E-3</v>
      </c>
    </row>
    <row r="155" spans="1:8" x14ac:dyDescent="0.35">
      <c r="A155" s="2">
        <v>45699</v>
      </c>
      <c r="B155">
        <v>232.62</v>
      </c>
      <c r="C155" s="1">
        <v>6068.5</v>
      </c>
      <c r="D155" s="3">
        <f t="shared" si="8"/>
        <v>2.1596859130101596E-2</v>
      </c>
      <c r="E155" s="3">
        <f t="shared" si="9"/>
        <v>3.3951548500248807E-4</v>
      </c>
      <c r="G155" s="4">
        <f t="shared" si="10"/>
        <v>2.1426621034863501E-2</v>
      </c>
      <c r="H155" s="4">
        <f t="shared" si="11"/>
        <v>1.6927738976439284E-4</v>
      </c>
    </row>
    <row r="156" spans="1:8" x14ac:dyDescent="0.35">
      <c r="A156" s="2">
        <v>45700</v>
      </c>
      <c r="B156">
        <v>236.87</v>
      </c>
      <c r="C156" s="1">
        <v>6051.97</v>
      </c>
      <c r="D156" s="3">
        <f t="shared" si="8"/>
        <v>1.810524652359782E-2</v>
      </c>
      <c r="E156" s="3">
        <f t="shared" si="9"/>
        <v>-2.7276186894511618E-3</v>
      </c>
      <c r="G156" s="4">
        <f t="shared" si="10"/>
        <v>1.7935008428359725E-2</v>
      </c>
      <c r="H156" s="4">
        <f t="shared" si="11"/>
        <v>-2.897856784689257E-3</v>
      </c>
    </row>
    <row r="157" spans="1:8" x14ac:dyDescent="0.35">
      <c r="A157" s="2">
        <v>45701</v>
      </c>
      <c r="B157">
        <v>241.53</v>
      </c>
      <c r="C157" s="1">
        <v>6115.07</v>
      </c>
      <c r="D157" s="3">
        <f t="shared" si="8"/>
        <v>1.9482221545508639E-2</v>
      </c>
      <c r="E157" s="3">
        <f t="shared" si="9"/>
        <v>1.0372377459622351E-2</v>
      </c>
      <c r="G157" s="4">
        <f t="shared" si="10"/>
        <v>1.9311983450270544E-2</v>
      </c>
      <c r="H157" s="4">
        <f t="shared" si="11"/>
        <v>1.0202139364384256E-2</v>
      </c>
    </row>
    <row r="158" spans="1:8" x14ac:dyDescent="0.35">
      <c r="A158" s="2">
        <v>45702</v>
      </c>
      <c r="B158">
        <v>244.6</v>
      </c>
      <c r="C158" s="1">
        <v>6114.63</v>
      </c>
      <c r="D158" s="3">
        <f t="shared" si="8"/>
        <v>1.2630534273072785E-2</v>
      </c>
      <c r="E158" s="3">
        <f t="shared" si="9"/>
        <v>-7.1955976056534599E-5</v>
      </c>
      <c r="G158" s="4">
        <f t="shared" si="10"/>
        <v>1.2460296177834691E-2</v>
      </c>
      <c r="H158" s="4">
        <f t="shared" si="11"/>
        <v>-2.4219407129462983E-4</v>
      </c>
    </row>
    <row r="159" spans="1:8" x14ac:dyDescent="0.35">
      <c r="A159" s="2">
        <v>45706</v>
      </c>
      <c r="B159">
        <v>244.47</v>
      </c>
      <c r="C159" s="1">
        <v>6129.58</v>
      </c>
      <c r="D159" s="3">
        <f t="shared" si="8"/>
        <v>-5.3162125283384893E-4</v>
      </c>
      <c r="E159" s="3">
        <f t="shared" si="9"/>
        <v>2.4419717448794743E-3</v>
      </c>
      <c r="G159" s="4">
        <f t="shared" si="10"/>
        <v>-7.018593480719442E-4</v>
      </c>
      <c r="H159" s="4">
        <f t="shared" si="11"/>
        <v>2.2717336496413791E-3</v>
      </c>
    </row>
    <row r="160" spans="1:8" x14ac:dyDescent="0.35">
      <c r="A160" s="2">
        <v>45707</v>
      </c>
      <c r="B160">
        <v>244.87</v>
      </c>
      <c r="C160" s="1">
        <v>6144.15</v>
      </c>
      <c r="D160" s="3">
        <f t="shared" si="8"/>
        <v>1.6348554750960618E-3</v>
      </c>
      <c r="E160" s="3">
        <f t="shared" si="9"/>
        <v>2.3741775065794562E-3</v>
      </c>
      <c r="G160" s="4">
        <f t="shared" si="10"/>
        <v>1.4646173798579666E-3</v>
      </c>
      <c r="H160" s="4">
        <f t="shared" si="11"/>
        <v>2.203939411341361E-3</v>
      </c>
    </row>
    <row r="161" spans="1:8" x14ac:dyDescent="0.35">
      <c r="A161" s="2">
        <v>45708</v>
      </c>
      <c r="B161">
        <v>245.83</v>
      </c>
      <c r="C161" s="1">
        <v>6117.52</v>
      </c>
      <c r="D161" s="3">
        <f t="shared" si="8"/>
        <v>3.9127826565687213E-3</v>
      </c>
      <c r="E161" s="3">
        <f t="shared" si="9"/>
        <v>-4.3436239711486854E-3</v>
      </c>
      <c r="G161" s="4">
        <f t="shared" si="10"/>
        <v>3.7425445613306261E-3</v>
      </c>
      <c r="H161" s="4">
        <f t="shared" si="11"/>
        <v>-4.5138620663867802E-3</v>
      </c>
    </row>
    <row r="162" spans="1:8" x14ac:dyDescent="0.35">
      <c r="A162" s="2">
        <v>45709</v>
      </c>
      <c r="B162">
        <v>245.55</v>
      </c>
      <c r="C162" s="1">
        <v>6013.13</v>
      </c>
      <c r="D162" s="3">
        <f t="shared" si="8"/>
        <v>-1.1396476466492649E-3</v>
      </c>
      <c r="E162" s="3">
        <f t="shared" si="9"/>
        <v>-1.7211373991262081E-2</v>
      </c>
      <c r="G162" s="4">
        <f t="shared" si="10"/>
        <v>-1.3098857418873601E-3</v>
      </c>
      <c r="H162" s="4">
        <f t="shared" si="11"/>
        <v>-1.7381612086500176E-2</v>
      </c>
    </row>
    <row r="163" spans="1:8" x14ac:dyDescent="0.35">
      <c r="A163" s="2">
        <v>45712</v>
      </c>
      <c r="B163">
        <v>247.1</v>
      </c>
      <c r="C163" s="1">
        <v>5983.25</v>
      </c>
      <c r="D163" s="3">
        <f t="shared" si="8"/>
        <v>6.2925205093107527E-3</v>
      </c>
      <c r="E163" s="3">
        <f t="shared" si="9"/>
        <v>-4.9815130548550111E-3</v>
      </c>
      <c r="G163" s="4">
        <f t="shared" si="10"/>
        <v>6.1222824140726578E-3</v>
      </c>
      <c r="H163" s="4">
        <f t="shared" si="11"/>
        <v>-5.1517511500931059E-3</v>
      </c>
    </row>
    <row r="164" spans="1:8" x14ac:dyDescent="0.35">
      <c r="A164" s="2">
        <v>45713</v>
      </c>
      <c r="B164">
        <v>247.04</v>
      </c>
      <c r="C164" s="1">
        <v>5955.25</v>
      </c>
      <c r="D164" s="3">
        <f t="shared" si="8"/>
        <v>-2.4284615815310331E-4</v>
      </c>
      <c r="E164" s="3">
        <f t="shared" si="9"/>
        <v>-4.690715138395557E-3</v>
      </c>
      <c r="G164" s="4">
        <f t="shared" si="10"/>
        <v>-4.1308425339119852E-4</v>
      </c>
      <c r="H164" s="4">
        <f t="shared" si="11"/>
        <v>-4.8609532336336518E-3</v>
      </c>
    </row>
    <row r="165" spans="1:8" x14ac:dyDescent="0.35">
      <c r="A165" s="2">
        <v>45714</v>
      </c>
      <c r="B165">
        <v>240.36</v>
      </c>
      <c r="C165" s="1">
        <v>5956.06</v>
      </c>
      <c r="D165" s="3">
        <f t="shared" si="8"/>
        <v>-2.7412467370684025E-2</v>
      </c>
      <c r="E165" s="3">
        <f t="shared" si="9"/>
        <v>1.3600519191397061E-4</v>
      </c>
      <c r="G165" s="4">
        <f t="shared" si="10"/>
        <v>-2.7582705465922119E-2</v>
      </c>
      <c r="H165" s="4">
        <f t="shared" si="11"/>
        <v>-3.4232903324124628E-5</v>
      </c>
    </row>
    <row r="166" spans="1:8" x14ac:dyDescent="0.35">
      <c r="A166" s="2">
        <v>45715</v>
      </c>
      <c r="B166">
        <v>237.3</v>
      </c>
      <c r="C166" s="1">
        <v>5861.57</v>
      </c>
      <c r="D166" s="3">
        <f t="shared" si="8"/>
        <v>-1.2812636024009335E-2</v>
      </c>
      <c r="E166" s="3">
        <f t="shared" si="9"/>
        <v>-1.5991702852089028E-2</v>
      </c>
      <c r="G166" s="4">
        <f t="shared" si="10"/>
        <v>-1.298287411924743E-2</v>
      </c>
      <c r="H166" s="4">
        <f t="shared" si="11"/>
        <v>-1.6161940947327123E-2</v>
      </c>
    </row>
    <row r="167" spans="1:8" x14ac:dyDescent="0.35">
      <c r="A167" s="2">
        <v>45716</v>
      </c>
      <c r="B167">
        <v>241.84</v>
      </c>
      <c r="C167" s="1">
        <v>5954.5</v>
      </c>
      <c r="D167" s="3">
        <f t="shared" si="8"/>
        <v>1.8951187029484631E-2</v>
      </c>
      <c r="E167" s="3">
        <f t="shared" si="9"/>
        <v>1.5729750431897126E-2</v>
      </c>
      <c r="G167" s="4">
        <f t="shared" si="10"/>
        <v>1.8780948934246536E-2</v>
      </c>
      <c r="H167" s="4">
        <f t="shared" si="11"/>
        <v>1.5559512336659032E-2</v>
      </c>
    </row>
    <row r="168" spans="1:8" x14ac:dyDescent="0.35">
      <c r="A168" s="2">
        <v>45719</v>
      </c>
      <c r="B168">
        <v>238.03</v>
      </c>
      <c r="C168" s="1">
        <v>5849.72</v>
      </c>
      <c r="D168" s="3">
        <f t="shared" si="8"/>
        <v>-1.5879634323246551E-2</v>
      </c>
      <c r="E168" s="3">
        <f t="shared" si="9"/>
        <v>-1.7753439375493379E-2</v>
      </c>
      <c r="G168" s="4">
        <f t="shared" si="10"/>
        <v>-1.6049872418484646E-2</v>
      </c>
      <c r="H168" s="4">
        <f t="shared" si="11"/>
        <v>-1.7923677470731474E-2</v>
      </c>
    </row>
    <row r="169" spans="1:8" x14ac:dyDescent="0.35">
      <c r="A169" s="2">
        <v>45720</v>
      </c>
      <c r="B169">
        <v>235.93</v>
      </c>
      <c r="C169" s="1">
        <v>5778.15</v>
      </c>
      <c r="D169" s="3">
        <f t="shared" si="8"/>
        <v>-8.8615652893341244E-3</v>
      </c>
      <c r="E169" s="3">
        <f t="shared" si="9"/>
        <v>-1.2310234603366469E-2</v>
      </c>
      <c r="G169" s="4">
        <f t="shared" si="10"/>
        <v>-9.0318033845722193E-3</v>
      </c>
      <c r="H169" s="4">
        <f t="shared" si="11"/>
        <v>-1.2480472698604564E-2</v>
      </c>
    </row>
    <row r="170" spans="1:8" x14ac:dyDescent="0.35">
      <c r="A170" s="2">
        <v>45721</v>
      </c>
      <c r="B170">
        <v>235.74</v>
      </c>
      <c r="C170" s="1">
        <v>5842.63</v>
      </c>
      <c r="D170" s="3">
        <f t="shared" si="8"/>
        <v>-8.0564806019855866E-4</v>
      </c>
      <c r="E170" s="3">
        <f t="shared" si="9"/>
        <v>1.1097475685101249E-2</v>
      </c>
      <c r="G170" s="4">
        <f t="shared" si="10"/>
        <v>-9.7588615543665392E-4</v>
      </c>
      <c r="H170" s="4">
        <f t="shared" si="11"/>
        <v>1.0927237589863154E-2</v>
      </c>
    </row>
    <row r="171" spans="1:8" x14ac:dyDescent="0.35">
      <c r="A171" s="2">
        <v>45722</v>
      </c>
      <c r="B171">
        <v>235.33</v>
      </c>
      <c r="C171" s="1">
        <v>5738.52</v>
      </c>
      <c r="D171" s="3">
        <f t="shared" si="8"/>
        <v>-1.740718379554715E-3</v>
      </c>
      <c r="E171" s="3">
        <f t="shared" si="9"/>
        <v>-1.7979700568310077E-2</v>
      </c>
      <c r="G171" s="4">
        <f t="shared" si="10"/>
        <v>-1.9109564747928102E-3</v>
      </c>
      <c r="H171" s="4">
        <f t="shared" si="11"/>
        <v>-1.8149938663548172E-2</v>
      </c>
    </row>
    <row r="172" spans="1:8" x14ac:dyDescent="0.35">
      <c r="A172" s="2">
        <v>45723</v>
      </c>
      <c r="B172">
        <v>239.07</v>
      </c>
      <c r="C172" s="1">
        <v>5770.2</v>
      </c>
      <c r="D172" s="3">
        <f t="shared" si="8"/>
        <v>1.5767611658897701E-2</v>
      </c>
      <c r="E172" s="3">
        <f t="shared" si="9"/>
        <v>5.5054046005090125E-3</v>
      </c>
      <c r="G172" s="4">
        <f t="shared" si="10"/>
        <v>1.5597373563659606E-2</v>
      </c>
      <c r="H172" s="4">
        <f t="shared" si="11"/>
        <v>5.3351665052709177E-3</v>
      </c>
    </row>
    <row r="173" spans="1:8" x14ac:dyDescent="0.35">
      <c r="A173" s="2">
        <v>45726</v>
      </c>
      <c r="B173">
        <v>227.48</v>
      </c>
      <c r="C173" s="1">
        <v>5614.56</v>
      </c>
      <c r="D173" s="3">
        <f t="shared" si="8"/>
        <v>-4.9694073639167571E-2</v>
      </c>
      <c r="E173" s="3">
        <f t="shared" si="9"/>
        <v>-2.7343518375984407E-2</v>
      </c>
      <c r="G173" s="4">
        <f t="shared" si="10"/>
        <v>-4.986431173440567E-2</v>
      </c>
      <c r="H173" s="4">
        <f t="shared" si="11"/>
        <v>-2.7513756471222502E-2</v>
      </c>
    </row>
    <row r="174" spans="1:8" x14ac:dyDescent="0.35">
      <c r="A174" s="2">
        <v>45727</v>
      </c>
      <c r="B174">
        <v>220.84</v>
      </c>
      <c r="C174" s="1">
        <v>5572.07</v>
      </c>
      <c r="D174" s="3">
        <f t="shared" si="8"/>
        <v>-2.9623865022754978E-2</v>
      </c>
      <c r="E174" s="3">
        <f t="shared" si="9"/>
        <v>-7.596604935651537E-3</v>
      </c>
      <c r="G174" s="4">
        <f t="shared" si="10"/>
        <v>-2.9794103117993073E-2</v>
      </c>
      <c r="H174" s="4">
        <f t="shared" si="11"/>
        <v>-7.7668430308896318E-3</v>
      </c>
    </row>
    <row r="175" spans="1:8" x14ac:dyDescent="0.35">
      <c r="A175" s="2">
        <v>45728</v>
      </c>
      <c r="B175">
        <v>216.98</v>
      </c>
      <c r="C175" s="1">
        <v>5599.3</v>
      </c>
      <c r="D175" s="3">
        <f t="shared" si="8"/>
        <v>-1.7633274021539299E-2</v>
      </c>
      <c r="E175" s="3">
        <f t="shared" si="9"/>
        <v>4.8749712752344252E-3</v>
      </c>
      <c r="G175" s="4">
        <f t="shared" si="10"/>
        <v>-1.7803512116777394E-2</v>
      </c>
      <c r="H175" s="4">
        <f t="shared" si="11"/>
        <v>4.7047331799963303E-3</v>
      </c>
    </row>
    <row r="176" spans="1:8" x14ac:dyDescent="0.35">
      <c r="A176" s="2">
        <v>45729</v>
      </c>
      <c r="B176">
        <v>209.68</v>
      </c>
      <c r="C176" s="1">
        <v>5521.52</v>
      </c>
      <c r="D176" s="3">
        <f t="shared" si="8"/>
        <v>-3.4222624379153584E-2</v>
      </c>
      <c r="E176" s="3">
        <f t="shared" si="9"/>
        <v>-1.3988405225352909E-2</v>
      </c>
      <c r="G176" s="4">
        <f t="shared" si="10"/>
        <v>-3.4392862474391682E-2</v>
      </c>
      <c r="H176" s="4">
        <f t="shared" si="11"/>
        <v>-1.4158643320591004E-2</v>
      </c>
    </row>
    <row r="177" spans="1:8" x14ac:dyDescent="0.35">
      <c r="A177" s="2">
        <v>45730</v>
      </c>
      <c r="B177">
        <v>213.49</v>
      </c>
      <c r="C177" s="1">
        <v>5638.94</v>
      </c>
      <c r="D177" s="3">
        <f t="shared" si="8"/>
        <v>1.8007434149081746E-2</v>
      </c>
      <c r="E177" s="3">
        <f t="shared" si="9"/>
        <v>2.1042919881408308E-2</v>
      </c>
      <c r="G177" s="4">
        <f t="shared" si="10"/>
        <v>1.7837196053843651E-2</v>
      </c>
      <c r="H177" s="4">
        <f t="shared" si="11"/>
        <v>2.0872681786170213E-2</v>
      </c>
    </row>
    <row r="178" spans="1:8" x14ac:dyDescent="0.35">
      <c r="A178" s="2">
        <v>45733</v>
      </c>
      <c r="B178">
        <v>214</v>
      </c>
      <c r="C178" s="1">
        <v>5675.12</v>
      </c>
      <c r="D178" s="3">
        <f t="shared" si="8"/>
        <v>2.3860218576188547E-3</v>
      </c>
      <c r="E178" s="3">
        <f t="shared" si="9"/>
        <v>6.3956039343475201E-3</v>
      </c>
      <c r="G178" s="4">
        <f t="shared" si="10"/>
        <v>2.2157837623807595E-3</v>
      </c>
      <c r="H178" s="4">
        <f t="shared" si="11"/>
        <v>6.2253658391094252E-3</v>
      </c>
    </row>
    <row r="179" spans="1:8" x14ac:dyDescent="0.35">
      <c r="A179" s="2">
        <v>45734</v>
      </c>
      <c r="B179">
        <v>212.69</v>
      </c>
      <c r="C179" s="1">
        <v>5614.66</v>
      </c>
      <c r="D179" s="3">
        <f t="shared" si="8"/>
        <v>-6.1403084953978448E-3</v>
      </c>
      <c r="E179" s="3">
        <f t="shared" si="9"/>
        <v>-1.071067425391002E-2</v>
      </c>
      <c r="G179" s="4">
        <f t="shared" si="10"/>
        <v>-6.3105465906359397E-3</v>
      </c>
      <c r="H179" s="4">
        <f t="shared" si="11"/>
        <v>-1.0880912349148114E-2</v>
      </c>
    </row>
    <row r="180" spans="1:8" x14ac:dyDescent="0.35">
      <c r="A180" s="2">
        <v>45735</v>
      </c>
      <c r="B180">
        <v>215.24</v>
      </c>
      <c r="C180" s="1">
        <v>5675.29</v>
      </c>
      <c r="D180" s="3">
        <f t="shared" si="8"/>
        <v>1.1917978094765389E-2</v>
      </c>
      <c r="E180" s="3">
        <f t="shared" si="9"/>
        <v>1.0740629118978858E-2</v>
      </c>
      <c r="G180" s="4">
        <f t="shared" si="10"/>
        <v>1.1747739999527294E-2</v>
      </c>
      <c r="H180" s="4">
        <f t="shared" si="11"/>
        <v>1.0570391023740763E-2</v>
      </c>
    </row>
    <row r="181" spans="1:8" x14ac:dyDescent="0.35">
      <c r="A181" s="2">
        <v>45736</v>
      </c>
      <c r="B181">
        <v>214.1</v>
      </c>
      <c r="C181" s="1">
        <v>5662.89</v>
      </c>
      <c r="D181" s="3">
        <f t="shared" si="8"/>
        <v>-5.3104890255818429E-3</v>
      </c>
      <c r="E181" s="3">
        <f t="shared" si="9"/>
        <v>-2.1873007738032347E-3</v>
      </c>
      <c r="G181" s="4">
        <f t="shared" si="10"/>
        <v>-5.4807271208199377E-3</v>
      </c>
      <c r="H181" s="4">
        <f t="shared" si="11"/>
        <v>-2.35753886904133E-3</v>
      </c>
    </row>
    <row r="182" spans="1:8" x14ac:dyDescent="0.35">
      <c r="A182" s="2">
        <v>45737</v>
      </c>
      <c r="B182">
        <v>218.27</v>
      </c>
      <c r="C182" s="1">
        <v>5667.56</v>
      </c>
      <c r="D182" s="3">
        <f t="shared" si="8"/>
        <v>1.9289632955349155E-2</v>
      </c>
      <c r="E182" s="3">
        <f t="shared" si="9"/>
        <v>8.2432741231720308E-4</v>
      </c>
      <c r="G182" s="4">
        <f t="shared" si="10"/>
        <v>1.911939486011106E-2</v>
      </c>
      <c r="H182" s="4">
        <f t="shared" si="11"/>
        <v>6.5408931707910782E-4</v>
      </c>
    </row>
    <row r="183" spans="1:8" x14ac:dyDescent="0.35">
      <c r="A183" s="2">
        <v>45740</v>
      </c>
      <c r="B183">
        <v>220.73</v>
      </c>
      <c r="C183" s="1">
        <v>5767.57</v>
      </c>
      <c r="D183" s="3">
        <f t="shared" si="8"/>
        <v>1.1207406602134005E-2</v>
      </c>
      <c r="E183" s="3">
        <f t="shared" si="9"/>
        <v>1.7492157944606672E-2</v>
      </c>
      <c r="G183" s="4">
        <f t="shared" si="10"/>
        <v>1.1037168506895911E-2</v>
      </c>
      <c r="H183" s="4">
        <f t="shared" si="11"/>
        <v>1.7321919849368577E-2</v>
      </c>
    </row>
    <row r="184" spans="1:8" x14ac:dyDescent="0.35">
      <c r="A184" s="2">
        <v>45741</v>
      </c>
      <c r="B184">
        <v>223.75</v>
      </c>
      <c r="C184" s="1">
        <v>5776.65</v>
      </c>
      <c r="D184" s="3">
        <f t="shared" si="8"/>
        <v>1.3589122001844327E-2</v>
      </c>
      <c r="E184" s="3">
        <f t="shared" si="9"/>
        <v>1.5730819184730236E-3</v>
      </c>
      <c r="G184" s="4">
        <f t="shared" si="10"/>
        <v>1.3418883906606232E-2</v>
      </c>
      <c r="H184" s="4">
        <f t="shared" si="11"/>
        <v>1.4028438232349283E-3</v>
      </c>
    </row>
    <row r="185" spans="1:8" x14ac:dyDescent="0.35">
      <c r="A185" s="2">
        <v>45742</v>
      </c>
      <c r="B185">
        <v>221.53</v>
      </c>
      <c r="C185" s="1">
        <v>5712.2</v>
      </c>
      <c r="D185" s="3">
        <f t="shared" si="8"/>
        <v>-9.9713366603807335E-3</v>
      </c>
      <c r="E185" s="3">
        <f t="shared" si="9"/>
        <v>-1.1219691455108281E-2</v>
      </c>
      <c r="G185" s="4">
        <f t="shared" si="10"/>
        <v>-1.0141574755618828E-2</v>
      </c>
      <c r="H185" s="4">
        <f t="shared" si="11"/>
        <v>-1.1389929550346376E-2</v>
      </c>
    </row>
    <row r="186" spans="1:8" x14ac:dyDescent="0.35">
      <c r="A186" s="2">
        <v>45743</v>
      </c>
      <c r="B186">
        <v>223.85</v>
      </c>
      <c r="C186" s="1">
        <v>5693.31</v>
      </c>
      <c r="D186" s="3">
        <f t="shared" si="8"/>
        <v>1.041816419239041E-2</v>
      </c>
      <c r="E186" s="3">
        <f t="shared" si="9"/>
        <v>-3.3124371066493626E-3</v>
      </c>
      <c r="G186" s="4">
        <f t="shared" si="10"/>
        <v>1.0247926097152315E-2</v>
      </c>
      <c r="H186" s="4">
        <f t="shared" si="11"/>
        <v>-3.4826752018874579E-3</v>
      </c>
    </row>
    <row r="187" spans="1:8" x14ac:dyDescent="0.35">
      <c r="A187" s="2">
        <v>45744</v>
      </c>
      <c r="B187">
        <v>217.9</v>
      </c>
      <c r="C187" s="1">
        <v>5580.94</v>
      </c>
      <c r="D187" s="3">
        <f t="shared" si="8"/>
        <v>-2.693994273640031E-2</v>
      </c>
      <c r="E187" s="3">
        <f t="shared" si="9"/>
        <v>-1.9934580336265845E-2</v>
      </c>
      <c r="G187" s="4">
        <f t="shared" si="10"/>
        <v>-2.7110180831638405E-2</v>
      </c>
      <c r="H187" s="4">
        <f t="shared" si="11"/>
        <v>-2.010481843150394E-2</v>
      </c>
    </row>
    <row r="188" spans="1:8" x14ac:dyDescent="0.35">
      <c r="A188" s="2">
        <v>45746</v>
      </c>
      <c r="B188">
        <v>222.13</v>
      </c>
      <c r="C188" s="1">
        <v>5611.85</v>
      </c>
      <c r="D188" s="3">
        <f t="shared" si="8"/>
        <v>1.9226554118956955E-2</v>
      </c>
      <c r="E188" s="3">
        <f t="shared" si="9"/>
        <v>5.523212456950013E-3</v>
      </c>
      <c r="G188" s="4">
        <f t="shared" si="10"/>
        <v>1.905631602371886E-2</v>
      </c>
      <c r="H188" s="4">
        <f t="shared" si="11"/>
        <v>5.3529743617119182E-3</v>
      </c>
    </row>
    <row r="189" spans="1:8" x14ac:dyDescent="0.35">
      <c r="A189" s="2">
        <v>45747</v>
      </c>
      <c r="B189">
        <v>223.19</v>
      </c>
      <c r="C189" s="1">
        <v>5633.07</v>
      </c>
      <c r="D189" s="3">
        <f t="shared" si="8"/>
        <v>4.7606305665627204E-3</v>
      </c>
      <c r="E189" s="3">
        <f t="shared" si="9"/>
        <v>3.7741531622356647E-3</v>
      </c>
      <c r="G189" s="4">
        <f t="shared" si="10"/>
        <v>4.5903924713246256E-3</v>
      </c>
      <c r="H189" s="4">
        <f t="shared" si="11"/>
        <v>3.6039150669975695E-3</v>
      </c>
    </row>
    <row r="191" spans="1:8" x14ac:dyDescent="0.35">
      <c r="B191">
        <f>COUNT(B2:B189)</f>
        <v>188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932C-0DF6-4262-9304-7CD86CA24D90}">
  <dimension ref="A1:H195"/>
  <sheetViews>
    <sheetView topLeftCell="G31" zoomScale="106" zoomScaleNormal="106" workbookViewId="0">
      <selection activeCell="H10" sqref="H10"/>
    </sheetView>
  </sheetViews>
  <sheetFormatPr defaultRowHeight="14.5" x14ac:dyDescent="0.35"/>
  <cols>
    <col min="1" max="1" width="11.6328125" style="6" bestFit="1" customWidth="1"/>
    <col min="2" max="2" width="8.7265625" style="6"/>
    <col min="3" max="3" width="10.36328125" bestFit="1" customWidth="1"/>
    <col min="4" max="5" width="11.36328125" bestFit="1" customWidth="1"/>
    <col min="6" max="6" width="13.6328125" style="6" customWidth="1"/>
    <col min="7" max="7" width="10.36328125" style="6" bestFit="1" customWidth="1"/>
    <col min="8" max="8" width="10" style="6" bestFit="1" customWidth="1"/>
  </cols>
  <sheetData>
    <row r="1" spans="1:8" x14ac:dyDescent="0.35">
      <c r="B1" s="6" t="s">
        <v>25</v>
      </c>
      <c r="C1" s="6">
        <v>9</v>
      </c>
      <c r="D1" s="6">
        <v>12</v>
      </c>
      <c r="E1" s="6">
        <v>26</v>
      </c>
      <c r="G1" s="6">
        <v>9</v>
      </c>
    </row>
    <row r="2" spans="1:8" x14ac:dyDescent="0.35">
      <c r="B2" s="6" t="s">
        <v>24</v>
      </c>
      <c r="C2" s="11">
        <f>2/(1+C1)</f>
        <v>0.2</v>
      </c>
      <c r="D2" s="11">
        <f>2/(1+D1)</f>
        <v>0.15384615384615385</v>
      </c>
      <c r="E2" s="11">
        <f>2/(1+E1)</f>
        <v>7.407407407407407E-2</v>
      </c>
      <c r="F2" s="7"/>
      <c r="G2" s="11">
        <f>2/(1+G1)</f>
        <v>0.2</v>
      </c>
    </row>
    <row r="4" spans="1:8" x14ac:dyDescent="0.35">
      <c r="A4" s="10" t="s">
        <v>0</v>
      </c>
      <c r="B4" s="10" t="s">
        <v>26</v>
      </c>
      <c r="C4" t="s">
        <v>23</v>
      </c>
      <c r="D4" t="s">
        <v>22</v>
      </c>
      <c r="E4" t="s">
        <v>21</v>
      </c>
      <c r="F4" s="6" t="s">
        <v>20</v>
      </c>
      <c r="G4" s="6" t="s">
        <v>19</v>
      </c>
      <c r="H4" s="6" t="s">
        <v>18</v>
      </c>
    </row>
    <row r="5" spans="1:8" x14ac:dyDescent="0.35">
      <c r="A5" s="2">
        <v>45474</v>
      </c>
      <c r="B5">
        <v>63.15</v>
      </c>
      <c r="C5" s="8">
        <f>IF(COUNTA($B$5:$B5)&lt;=C$1,AVERAGE($B$5:$B5),C$2*($B5-$C4)+$C4)</f>
        <v>63.15</v>
      </c>
      <c r="D5" s="8">
        <f>IF(COUNTA($B$5:$B5)&lt;=D$1,AVERAGE($B$5:$B5),D$2*($B5-$D4)+$D4)</f>
        <v>63.15</v>
      </c>
      <c r="E5" s="8">
        <f>IF(COUNTA($B$5:$B5)&lt;=E$1,AVERAGE($B$5:$B5),E$2*($B5-$E4)+$E4)</f>
        <v>63.15</v>
      </c>
      <c r="F5" s="7"/>
    </row>
    <row r="6" spans="1:8" x14ac:dyDescent="0.35">
      <c r="A6" s="2">
        <v>45475</v>
      </c>
      <c r="B6">
        <v>63.33</v>
      </c>
      <c r="C6" s="8">
        <f>IF(COUNTA($B$5:$B6)&lt;=C$1,AVERAGE($B$5:$B6),C$2*($B6-$C5)+$C5)</f>
        <v>63.239999999999995</v>
      </c>
      <c r="D6" s="8">
        <f>IF(COUNTA($B$5:$B6)&lt;=D$1,AVERAGE($B$5:$B6),D$2*($B6-$D5)+$D5)</f>
        <v>63.239999999999995</v>
      </c>
      <c r="E6" s="8">
        <f>IF(COUNTA($B$5:$B6)&lt;=E$1,AVERAGE($B$5:$B6),E$2*($B6-$E5)+$E5)</f>
        <v>63.239999999999995</v>
      </c>
      <c r="F6" s="7"/>
    </row>
    <row r="7" spans="1:8" x14ac:dyDescent="0.35">
      <c r="A7" s="2">
        <v>45477</v>
      </c>
      <c r="B7">
        <v>63.76</v>
      </c>
      <c r="C7" s="8">
        <f>IF(COUNTA($B$5:$B7)&lt;=C$1,AVERAGE($B$5:$B7),C$2*($B7-$C6)+$C6)</f>
        <v>63.413333333333327</v>
      </c>
      <c r="D7" s="8">
        <f>IF(COUNTA($B$5:$B7)&lt;=D$1,AVERAGE($B$5:$B7),D$2*($B7-$D6)+$D6)</f>
        <v>63.413333333333327</v>
      </c>
      <c r="E7" s="8">
        <f>IF(COUNTA($B$5:$B7)&lt;=E$1,AVERAGE($B$5:$B7),E$2*($B7-$E6)+$E6)</f>
        <v>63.413333333333327</v>
      </c>
      <c r="F7" s="7"/>
    </row>
    <row r="8" spans="1:8" x14ac:dyDescent="0.35">
      <c r="A8" s="2">
        <v>45480</v>
      </c>
      <c r="B8">
        <v>62.96</v>
      </c>
      <c r="C8" s="8">
        <f>IF(COUNTA($B$5:$B8)&lt;=C$1,AVERAGE($B$5:$B8),C$2*($B8-$C7)+$C7)</f>
        <v>63.3</v>
      </c>
      <c r="D8" s="8">
        <f>IF(COUNTA($B$5:$B8)&lt;=D$1,AVERAGE($B$5:$B8),D$2*($B8-$D7)+$D7)</f>
        <v>63.3</v>
      </c>
      <c r="E8" s="8">
        <f>IF(COUNTA($B$5:$B8)&lt;=E$1,AVERAGE($B$5:$B8),E$2*($B8-$E7)+$E7)</f>
        <v>63.3</v>
      </c>
      <c r="F8" s="7"/>
    </row>
    <row r="9" spans="1:8" x14ac:dyDescent="0.35">
      <c r="A9" s="2">
        <v>45481</v>
      </c>
      <c r="B9">
        <v>62.69</v>
      </c>
      <c r="C9" s="8">
        <f>IF(COUNTA($B$5:$B9)&lt;=C$1,AVERAGE($B$5:$B9),C$2*($B9-$C8)+$C8)</f>
        <v>63.177999999999997</v>
      </c>
      <c r="D9" s="8">
        <f>IF(COUNTA($B$5:$B9)&lt;=D$1,AVERAGE($B$5:$B9),D$2*($B9-$D8)+$D8)</f>
        <v>63.177999999999997</v>
      </c>
      <c r="E9" s="8">
        <f>IF(COUNTA($B$5:$B9)&lt;=E$1,AVERAGE($B$5:$B9),E$2*($B9-$E8)+$E8)</f>
        <v>63.177999999999997</v>
      </c>
      <c r="F9" s="7"/>
    </row>
    <row r="10" spans="1:8" x14ac:dyDescent="0.35">
      <c r="A10" s="2">
        <v>45482</v>
      </c>
      <c r="B10">
        <v>62.83</v>
      </c>
      <c r="C10" s="8">
        <f>IF(COUNTA($B$5:$B10)&lt;=C$1,AVERAGE($B$5:$B10),C$2*($B10-$C9)+$C9)</f>
        <v>63.12</v>
      </c>
      <c r="D10" s="8">
        <f>IF(COUNTA($B$5:$B10)&lt;=D$1,AVERAGE($B$5:$B10),D$2*($B10-$D9)+$D9)</f>
        <v>63.12</v>
      </c>
      <c r="E10" s="8">
        <f>IF(COUNTA($B$5:$B10)&lt;=E$1,AVERAGE($B$5:$B10),E$2*($B10-$E9)+$E9)</f>
        <v>63.12</v>
      </c>
      <c r="F10" s="7"/>
    </row>
    <row r="11" spans="1:8" x14ac:dyDescent="0.35">
      <c r="A11" s="2">
        <v>45483</v>
      </c>
      <c r="B11">
        <v>63.1</v>
      </c>
      <c r="C11" s="8">
        <f>IF(COUNTA($B$5:$B11)&lt;=C$1,AVERAGE($B$5:$B11),C$2*($B11-$C10)+$C10)</f>
        <v>63.117142857142859</v>
      </c>
      <c r="D11" s="8">
        <f>IF(COUNTA($B$5:$B11)&lt;=D$1,AVERAGE($B$5:$B11),D$2*($B11-$D10)+$D10)</f>
        <v>63.117142857142859</v>
      </c>
      <c r="E11" s="8">
        <f>IF(COUNTA($B$5:$B11)&lt;=E$1,AVERAGE($B$5:$B11),E$2*($B11-$E10)+$E10)</f>
        <v>63.117142857142859</v>
      </c>
      <c r="F11" s="7"/>
    </row>
    <row r="12" spans="1:8" x14ac:dyDescent="0.35">
      <c r="A12" s="2">
        <v>45484</v>
      </c>
      <c r="B12">
        <v>63.7</v>
      </c>
      <c r="C12" s="8">
        <f>IF(COUNTA($B$5:$B12)&lt;=C$1,AVERAGE($B$5:$B12),C$2*($B12-$C11)+$C11)</f>
        <v>63.19</v>
      </c>
      <c r="D12" s="8">
        <f>IF(COUNTA($B$5:$B12)&lt;=D$1,AVERAGE($B$5:$B12),D$2*($B12-$D11)+$D11)</f>
        <v>63.19</v>
      </c>
      <c r="E12" s="8">
        <f>IF(COUNTA($B$5:$B12)&lt;=E$1,AVERAGE($B$5:$B12),E$2*($B12-$E11)+$E11)</f>
        <v>63.19</v>
      </c>
      <c r="F12" s="7"/>
    </row>
    <row r="13" spans="1:8" x14ac:dyDescent="0.35">
      <c r="A13" s="2">
        <v>45487</v>
      </c>
      <c r="B13">
        <v>63.41</v>
      </c>
      <c r="C13" s="8">
        <f>IF(COUNTA($B$5:$B13)&lt;=C$1,AVERAGE($B$5:$B13),C$2*($B13-$C12)+$C12)</f>
        <v>63.214444444444439</v>
      </c>
      <c r="D13" s="8">
        <f>IF(COUNTA($B$5:$B13)&lt;=D$1,AVERAGE($B$5:$B13),D$2*($B13-$D12)+$D12)</f>
        <v>63.214444444444439</v>
      </c>
      <c r="E13" s="8">
        <f>IF(COUNTA($B$5:$B13)&lt;=E$1,AVERAGE($B$5:$B13),E$2*($B13-$E12)+$E12)</f>
        <v>63.214444444444439</v>
      </c>
      <c r="F13" s="7"/>
    </row>
    <row r="14" spans="1:8" x14ac:dyDescent="0.35">
      <c r="A14" s="2">
        <v>45488</v>
      </c>
      <c r="B14">
        <v>64.27</v>
      </c>
      <c r="C14" s="8">
        <f>IF(COUNTA($B$5:$B14)&lt;=C$1,AVERAGE($B$5:$B14),C$2*($B14-$C13)+$C13)</f>
        <v>63.425555555555547</v>
      </c>
      <c r="D14" s="8">
        <f>IF(COUNTA($B$5:$B14)&lt;=D$1,AVERAGE($B$5:$B14),D$2*($B14-$D13)+$D13)</f>
        <v>63.319999999999993</v>
      </c>
      <c r="E14" s="8">
        <f>IF(COUNTA($B$5:$B14)&lt;=E$1,AVERAGE($B$5:$B14),E$2*($B14-$E13)+$E13)</f>
        <v>63.319999999999993</v>
      </c>
      <c r="F14" s="7"/>
    </row>
    <row r="15" spans="1:8" x14ac:dyDescent="0.35">
      <c r="A15" s="2">
        <v>45489</v>
      </c>
      <c r="B15">
        <v>65.209999999999994</v>
      </c>
      <c r="C15" s="8">
        <f>IF(COUNTA($B$5:$B15)&lt;=C$1,AVERAGE($B$5:$B15),C$2*($B15-$C14)+$C14)</f>
        <v>63.782444444444437</v>
      </c>
      <c r="D15" s="8">
        <f>IF(COUNTA($B$5:$B15)&lt;=D$1,AVERAGE($B$5:$B15),D$2*($B15-$D14)+$D14)</f>
        <v>63.491818181818182</v>
      </c>
      <c r="E15" s="8">
        <f>IF(COUNTA($B$5:$B15)&lt;=E$1,AVERAGE($B$5:$B15),E$2*($B15-$E14)+$E14)</f>
        <v>63.491818181818182</v>
      </c>
      <c r="F15" s="7"/>
    </row>
    <row r="16" spans="1:8" x14ac:dyDescent="0.35">
      <c r="A16" s="2">
        <v>45490</v>
      </c>
      <c r="B16">
        <v>65.19</v>
      </c>
      <c r="C16" s="8">
        <f>IF(COUNTA($B$5:$B16)&lt;=C$1,AVERAGE($B$5:$B16),C$2*($B16-$C15)+$C15)</f>
        <v>64.063955555555552</v>
      </c>
      <c r="D16" s="8">
        <f>IF(COUNTA($B$5:$B16)&lt;=D$1,AVERAGE($B$5:$B16),D$2*($B16-$D15)+$D15)</f>
        <v>63.633333333333326</v>
      </c>
      <c r="E16" s="8">
        <f>IF(COUNTA($B$5:$B16)&lt;=E$1,AVERAGE($B$5:$B16),E$2*($B16-$E15)+$E15)</f>
        <v>63.633333333333326</v>
      </c>
      <c r="F16" s="7"/>
    </row>
    <row r="17" spans="1:8" x14ac:dyDescent="0.35">
      <c r="A17" s="2">
        <v>45491</v>
      </c>
      <c r="B17">
        <v>65.290000000000006</v>
      </c>
      <c r="C17" s="8">
        <f>IF(COUNTA($B$5:$B17)&lt;=C$1,AVERAGE($B$5:$B17),C$2*($B17-$C16)+$C16)</f>
        <v>64.309164444444448</v>
      </c>
      <c r="D17" s="8">
        <f>IF(COUNTA($B$5:$B17)&lt;=D$1,AVERAGE($B$5:$B17),D$2*($B17-$D16)+$D16)</f>
        <v>63.888205128205122</v>
      </c>
      <c r="E17" s="8">
        <f>IF(COUNTA($B$5:$B17)&lt;=E$1,AVERAGE($B$5:$B17),E$2*($B17-$E16)+$E16)</f>
        <v>63.76076923076922</v>
      </c>
      <c r="F17" s="7">
        <f t="shared" ref="F17:F48" si="0">D17-E17</f>
        <v>0.12743589743590178</v>
      </c>
      <c r="G17" s="7">
        <f>IF(COUNTA($F$5:$F17)&lt;=G$1,AVERAGE($F$5:$F17),G$2*($F17-$G16)+$G16)</f>
        <v>0.12743589743590178</v>
      </c>
      <c r="H17" s="7">
        <f t="shared" ref="H17:H48" si="1">F17-G17</f>
        <v>0</v>
      </c>
    </row>
    <row r="18" spans="1:8" x14ac:dyDescent="0.35">
      <c r="A18" s="2">
        <v>45494</v>
      </c>
      <c r="B18">
        <v>64.77</v>
      </c>
      <c r="C18" s="8">
        <f>IF(COUNTA($B$5:$B18)&lt;=C$1,AVERAGE($B$5:$B18),C$2*($B18-$C17)+$C17)</f>
        <v>64.401331555555558</v>
      </c>
      <c r="D18" s="8">
        <f>IF(COUNTA($B$5:$B18)&lt;=D$1,AVERAGE($B$5:$B18),D$2*($B18-$D17)+$D17)</f>
        <v>64.023865877712026</v>
      </c>
      <c r="E18" s="8">
        <f>IF(COUNTA($B$5:$B18)&lt;=E$1,AVERAGE($B$5:$B18),E$2*($B18-$E17)+$E17)</f>
        <v>63.832857142857129</v>
      </c>
      <c r="F18" s="7">
        <f t="shared" si="0"/>
        <v>0.191008734854897</v>
      </c>
      <c r="G18" s="7">
        <f>IF(COUNTA($F$5:$F18)&lt;=G$1,AVERAGE($F$5:$F18),G$2*($F18-$G17)+$G17)</f>
        <v>0.15922231614539939</v>
      </c>
      <c r="H18" s="7">
        <f t="shared" si="1"/>
        <v>3.178641870949761E-2</v>
      </c>
    </row>
    <row r="19" spans="1:8" x14ac:dyDescent="0.35">
      <c r="A19" s="2">
        <v>45495</v>
      </c>
      <c r="B19">
        <v>64.959999999999994</v>
      </c>
      <c r="C19" s="8">
        <f>IF(COUNTA($B$5:$B19)&lt;=C$1,AVERAGE($B$5:$B19),C$2*($B19-$C18)+$C18)</f>
        <v>64.513065244444448</v>
      </c>
      <c r="D19" s="8">
        <f>IF(COUNTA($B$5:$B19)&lt;=D$1,AVERAGE($B$5:$B19),D$2*($B19-$D18)+$D18)</f>
        <v>64.167886511910169</v>
      </c>
      <c r="E19" s="8">
        <f>IF(COUNTA($B$5:$B19)&lt;=E$1,AVERAGE($B$5:$B19),E$2*($B19-$E18)+$E18)</f>
        <v>63.907999999999994</v>
      </c>
      <c r="F19" s="7">
        <f t="shared" si="0"/>
        <v>0.25988651191017453</v>
      </c>
      <c r="G19" s="7">
        <f>IF(COUNTA($F$5:$F19)&lt;=G$1,AVERAGE($F$5:$F19),G$2*($F19-$G18)+$G18)</f>
        <v>0.19277704806699111</v>
      </c>
      <c r="H19" s="7">
        <f t="shared" si="1"/>
        <v>6.710946384318342E-2</v>
      </c>
    </row>
    <row r="20" spans="1:8" x14ac:dyDescent="0.35">
      <c r="A20" s="2">
        <v>45496</v>
      </c>
      <c r="B20">
        <v>65.81</v>
      </c>
      <c r="C20" s="8">
        <f>IF(COUNTA($B$5:$B20)&lt;=C$1,AVERAGE($B$5:$B20),C$2*($B20-$C19)+$C19)</f>
        <v>64.772452195555559</v>
      </c>
      <c r="D20" s="8">
        <f>IF(COUNTA($B$5:$B20)&lt;=D$1,AVERAGE($B$5:$B20),D$2*($B20-$D19)+$D19)</f>
        <v>64.420519356231679</v>
      </c>
      <c r="E20" s="8">
        <f>IF(COUNTA($B$5:$B20)&lt;=E$1,AVERAGE($B$5:$B20),E$2*($B20-$E19)+$E19)</f>
        <v>64.02687499999999</v>
      </c>
      <c r="F20" s="7">
        <f t="shared" si="0"/>
        <v>0.39364435623168959</v>
      </c>
      <c r="G20" s="7">
        <f>IF(COUNTA($F$5:$F20)&lt;=G$1,AVERAGE($F$5:$F20),G$2*($F20-$G19)+$G19)</f>
        <v>0.24299387510816572</v>
      </c>
      <c r="H20" s="7">
        <f t="shared" si="1"/>
        <v>0.15065048112352386</v>
      </c>
    </row>
    <row r="21" spans="1:8" x14ac:dyDescent="0.35">
      <c r="A21" s="2">
        <v>45497</v>
      </c>
      <c r="B21">
        <v>66.069999999999993</v>
      </c>
      <c r="C21" s="8">
        <f>IF(COUNTA($B$5:$B21)&lt;=C$1,AVERAGE($B$5:$B21),C$2*($B21-$C20)+$C20)</f>
        <v>65.031961756444446</v>
      </c>
      <c r="D21" s="8">
        <f>IF(COUNTA($B$5:$B21)&lt;=D$1,AVERAGE($B$5:$B21),D$2*($B21-$D20)+$D20)</f>
        <v>64.67428560911911</v>
      </c>
      <c r="E21" s="8">
        <f>IF(COUNTA($B$5:$B21)&lt;=E$1,AVERAGE($B$5:$B21),E$2*($B21-$E20)+$E20)</f>
        <v>64.147058823529392</v>
      </c>
      <c r="F21" s="7">
        <f t="shared" si="0"/>
        <v>0.52722678558971836</v>
      </c>
      <c r="G21" s="7">
        <f>IF(COUNTA($F$5:$F21)&lt;=G$1,AVERAGE($F$5:$F21),G$2*($F21-$G20)+$G20)</f>
        <v>0.29984045720447627</v>
      </c>
      <c r="H21" s="7">
        <f t="shared" si="1"/>
        <v>0.22738632838524209</v>
      </c>
    </row>
    <row r="22" spans="1:8" x14ac:dyDescent="0.35">
      <c r="A22" s="2">
        <v>45498</v>
      </c>
      <c r="B22">
        <v>67.05</v>
      </c>
      <c r="C22" s="8">
        <f>IF(COUNTA($B$5:$B22)&lt;=C$1,AVERAGE($B$5:$B22),C$2*($B22-$C21)+$C21)</f>
        <v>65.435569405155562</v>
      </c>
      <c r="D22" s="8">
        <f>IF(COUNTA($B$5:$B22)&lt;=D$1,AVERAGE($B$5:$B22),D$2*($B22-$D21)+$D21)</f>
        <v>65.039780130793091</v>
      </c>
      <c r="E22" s="8">
        <f>IF(COUNTA($B$5:$B22)&lt;=E$1,AVERAGE($B$5:$B22),E$2*($B22-$E21)+$E21)</f>
        <v>64.308333333333323</v>
      </c>
      <c r="F22" s="7">
        <f t="shared" si="0"/>
        <v>0.73144679745976759</v>
      </c>
      <c r="G22" s="7">
        <f>IF(COUNTA($F$5:$F22)&lt;=G$1,AVERAGE($F$5:$F22),G$2*($F22-$G21)+$G21)</f>
        <v>0.37177484724702481</v>
      </c>
      <c r="H22" s="7">
        <f t="shared" si="1"/>
        <v>0.35967195021274279</v>
      </c>
    </row>
    <row r="23" spans="1:8" x14ac:dyDescent="0.35">
      <c r="A23" s="2">
        <v>45501</v>
      </c>
      <c r="B23">
        <v>66.83</v>
      </c>
      <c r="C23" s="8">
        <f>IF(COUNTA($B$5:$B23)&lt;=C$1,AVERAGE($B$5:$B23),C$2*($B23-$C22)+$C22)</f>
        <v>65.714455524124446</v>
      </c>
      <c r="D23" s="8">
        <f>IF(COUNTA($B$5:$B23)&lt;=D$1,AVERAGE($B$5:$B23),D$2*($B23-$D22)+$D22)</f>
        <v>65.315198572209539</v>
      </c>
      <c r="E23" s="8">
        <f>IF(COUNTA($B$5:$B23)&lt;=E$1,AVERAGE($B$5:$B23),E$2*($B23-$E22)+$E22)</f>
        <v>64.441052631578927</v>
      </c>
      <c r="F23" s="7">
        <f t="shared" si="0"/>
        <v>0.87414594063061202</v>
      </c>
      <c r="G23" s="7">
        <f>IF(COUNTA($F$5:$F23)&lt;=G$1,AVERAGE($F$5:$F23),G$2*($F23-$G22)+$G22)</f>
        <v>0.44354214630182298</v>
      </c>
      <c r="H23" s="7">
        <f t="shared" si="1"/>
        <v>0.43060379432878904</v>
      </c>
    </row>
    <row r="24" spans="1:8" x14ac:dyDescent="0.35">
      <c r="A24" s="2">
        <v>45502</v>
      </c>
      <c r="B24">
        <v>67.680000000000007</v>
      </c>
      <c r="C24" s="8">
        <f>IF(COUNTA($B$5:$B24)&lt;=C$1,AVERAGE($B$5:$B24),C$2*($B24-$C23)+$C23)</f>
        <v>66.107564419299564</v>
      </c>
      <c r="D24" s="8">
        <f>IF(COUNTA($B$5:$B24)&lt;=D$1,AVERAGE($B$5:$B24),D$2*($B24-$D23)+$D23)</f>
        <v>65.679014176484998</v>
      </c>
      <c r="E24" s="8">
        <f>IF(COUNTA($B$5:$B24)&lt;=E$1,AVERAGE($B$5:$B24),E$2*($B24-$E23)+$E23)</f>
        <v>64.60299999999998</v>
      </c>
      <c r="F24" s="7">
        <f t="shared" si="0"/>
        <v>1.0760141764850175</v>
      </c>
      <c r="G24" s="7">
        <f>IF(COUNTA($F$5:$F24)&lt;=G$1,AVERAGE($F$5:$F24),G$2*($F24-$G23)+$G23)</f>
        <v>0.5226011500747223</v>
      </c>
      <c r="H24" s="7">
        <f t="shared" si="1"/>
        <v>0.55341302641029522</v>
      </c>
    </row>
    <row r="25" spans="1:8" x14ac:dyDescent="0.35">
      <c r="A25" s="2">
        <v>45503</v>
      </c>
      <c r="B25">
        <v>66.739999999999995</v>
      </c>
      <c r="C25" s="8">
        <f>IF(COUNTA($B$5:$B25)&lt;=C$1,AVERAGE($B$5:$B25),C$2*($B25-$C24)+$C24)</f>
        <v>66.234051535439647</v>
      </c>
      <c r="D25" s="8">
        <f>IF(COUNTA($B$5:$B25)&lt;=D$1,AVERAGE($B$5:$B25),D$2*($B25-$D24)+$D24)</f>
        <v>65.84224276471808</v>
      </c>
      <c r="E25" s="8">
        <f>IF(COUNTA($B$5:$B25)&lt;=E$1,AVERAGE($B$5:$B25),E$2*($B25-$E24)+$E24)</f>
        <v>64.704761904761895</v>
      </c>
      <c r="F25" s="7">
        <f t="shared" si="0"/>
        <v>1.1374808599561845</v>
      </c>
      <c r="G25" s="7">
        <f>IF(COUNTA($F$5:$F25)&lt;=G$1,AVERAGE($F$5:$F25),G$2*($F25-$G24)+$G24)</f>
        <v>0.59092111783932921</v>
      </c>
      <c r="H25" s="7">
        <f t="shared" si="1"/>
        <v>0.54655974211685532</v>
      </c>
    </row>
    <row r="26" spans="1:8" x14ac:dyDescent="0.35">
      <c r="A26" s="2">
        <v>45504</v>
      </c>
      <c r="B26">
        <v>67.959999999999994</v>
      </c>
      <c r="C26" s="8">
        <f>IF(COUNTA($B$5:$B26)&lt;=C$1,AVERAGE($B$5:$B26),C$2*($B26-$C25)+$C25)</f>
        <v>66.579241228351719</v>
      </c>
      <c r="D26" s="8">
        <f>IF(COUNTA($B$5:$B26)&lt;=D$1,AVERAGE($B$5:$B26),D$2*($B26-$D25)+$D25)</f>
        <v>66.168051570146062</v>
      </c>
      <c r="E26" s="8">
        <f>IF(COUNTA($B$5:$B26)&lt;=E$1,AVERAGE($B$5:$B26),E$2*($B26-$E25)+$E25)</f>
        <v>64.852727272727265</v>
      </c>
      <c r="F26" s="7">
        <f t="shared" si="0"/>
        <v>1.3153242974187975</v>
      </c>
      <c r="G26" s="7">
        <f>IF(COUNTA($F$5:$F26)&lt;=G$1,AVERAGE($F$5:$F26),G$2*($F26-$G25)+$G25)</f>
        <v>0.73580175375522283</v>
      </c>
      <c r="H26" s="7">
        <f t="shared" si="1"/>
        <v>0.5795225436635747</v>
      </c>
    </row>
    <row r="27" spans="1:8" x14ac:dyDescent="0.35">
      <c r="A27" s="2">
        <v>45505</v>
      </c>
      <c r="B27">
        <v>69.33</v>
      </c>
      <c r="C27" s="8">
        <f>IF(COUNTA($B$5:$B27)&lt;=C$1,AVERAGE($B$5:$B27),C$2*($B27-$C26)+$C26)</f>
        <v>67.129392982681381</v>
      </c>
      <c r="D27" s="8">
        <f>IF(COUNTA($B$5:$B27)&lt;=D$1,AVERAGE($B$5:$B27),D$2*($B27-$D26)+$D26)</f>
        <v>66.654505174738972</v>
      </c>
      <c r="E27" s="8">
        <f>IF(COUNTA($B$5:$B27)&lt;=E$1,AVERAGE($B$5:$B27),E$2*($B27-$E26)+$E26)</f>
        <v>65.047391304347812</v>
      </c>
      <c r="F27" s="7">
        <f t="shared" si="0"/>
        <v>1.60711387039116</v>
      </c>
      <c r="G27" s="7">
        <f>IF(COUNTA($F$5:$F27)&lt;=G$1,AVERAGE($F$5:$F27),G$2*($F27-$G26)+$G26)</f>
        <v>0.91006417708241027</v>
      </c>
      <c r="H27" s="7">
        <f t="shared" si="1"/>
        <v>0.69704969330874977</v>
      </c>
    </row>
    <row r="28" spans="1:8" x14ac:dyDescent="0.35">
      <c r="A28" s="2">
        <v>45508</v>
      </c>
      <c r="B28">
        <v>68.099999999999994</v>
      </c>
      <c r="C28" s="8">
        <f>IF(COUNTA($B$5:$B28)&lt;=C$1,AVERAGE($B$5:$B28),C$2*($B28-$C27)+$C27)</f>
        <v>67.323514386145106</v>
      </c>
      <c r="D28" s="8">
        <f>IF(COUNTA($B$5:$B28)&lt;=D$1,AVERAGE($B$5:$B28),D$2*($B28-$D27)+$D27)</f>
        <v>66.876888994009903</v>
      </c>
      <c r="E28" s="8">
        <f>IF(COUNTA($B$5:$B28)&lt;=E$1,AVERAGE($B$5:$B28),E$2*($B28-$E27)+$E27)</f>
        <v>65.174583333333317</v>
      </c>
      <c r="F28" s="7">
        <f t="shared" si="0"/>
        <v>1.7023056606765863</v>
      </c>
      <c r="G28" s="7">
        <f>IF(COUNTA($F$5:$F28)&lt;=G$1,AVERAGE($F$5:$F28),G$2*($F28-$G27)+$G27)</f>
        <v>1.0685124738012455</v>
      </c>
      <c r="H28" s="7">
        <f t="shared" si="1"/>
        <v>0.63379318687534081</v>
      </c>
    </row>
    <row r="29" spans="1:8" x14ac:dyDescent="0.35">
      <c r="A29" s="2">
        <v>45509</v>
      </c>
      <c r="B29">
        <v>68.05</v>
      </c>
      <c r="C29" s="8">
        <f>IF(COUNTA($B$5:$B29)&lt;=C$1,AVERAGE($B$5:$B29),C$2*($B29-$C28)+$C28)</f>
        <v>67.46881150891609</v>
      </c>
      <c r="D29" s="8">
        <f>IF(COUNTA($B$5:$B29)&lt;=D$1,AVERAGE($B$5:$B29),D$2*($B29-$D28)+$D28)</f>
        <v>67.057367610316078</v>
      </c>
      <c r="E29" s="8">
        <f>IF(COUNTA($B$5:$B29)&lt;=E$1,AVERAGE($B$5:$B29),E$2*($B29-$E28)+$E28)</f>
        <v>65.289599999999979</v>
      </c>
      <c r="F29" s="7">
        <f t="shared" si="0"/>
        <v>1.7677676103160991</v>
      </c>
      <c r="G29" s="7">
        <f>IF(COUNTA($F$5:$F29)&lt;=G$1,AVERAGE($F$5:$F29),G$2*($F29-$G28)+$G28)</f>
        <v>1.2083635011042162</v>
      </c>
      <c r="H29" s="7">
        <f t="shared" si="1"/>
        <v>0.55940410921188288</v>
      </c>
    </row>
    <row r="30" spans="1:8" x14ac:dyDescent="0.35">
      <c r="A30" s="2">
        <v>45510</v>
      </c>
      <c r="B30">
        <v>68.459999999999994</v>
      </c>
      <c r="C30" s="8">
        <f>IF(COUNTA($B$5:$B30)&lt;=C$1,AVERAGE($B$5:$B30),C$2*($B30-$C29)+$C29)</f>
        <v>67.667049207132877</v>
      </c>
      <c r="D30" s="8">
        <f>IF(COUNTA($B$5:$B30)&lt;=D$1,AVERAGE($B$5:$B30),D$2*($B30-$D29)+$D29)</f>
        <v>67.273157208728989</v>
      </c>
      <c r="E30" s="8">
        <f>IF(COUNTA($B$5:$B30)&lt;=E$1,AVERAGE($B$5:$B30),E$2*($B30-$E29)+$E29)</f>
        <v>65.411538461538441</v>
      </c>
      <c r="F30" s="7">
        <f t="shared" si="0"/>
        <v>1.8616187471905477</v>
      </c>
      <c r="G30" s="7">
        <f>IF(COUNTA($F$5:$F30)&lt;=G$1,AVERAGE($F$5:$F30),G$2*($F30-$G29)+$G29)</f>
        <v>1.3390145503214825</v>
      </c>
      <c r="H30" s="7">
        <f t="shared" si="1"/>
        <v>0.52260419686906512</v>
      </c>
    </row>
    <row r="31" spans="1:8" x14ac:dyDescent="0.35">
      <c r="A31" s="2">
        <v>45511</v>
      </c>
      <c r="B31">
        <v>68.73</v>
      </c>
      <c r="C31" s="8">
        <f>IF(COUNTA($B$5:$B31)&lt;=C$1,AVERAGE($B$5:$B31),C$2*($B31-$C30)+$C30)</f>
        <v>67.879639365706296</v>
      </c>
      <c r="D31" s="8">
        <f>IF(COUNTA($B$5:$B31)&lt;=D$1,AVERAGE($B$5:$B31),D$2*($B31-$D30)+$D30)</f>
        <v>67.497286868924533</v>
      </c>
      <c r="E31" s="8">
        <f>IF(COUNTA($B$5:$B31)&lt;=E$1,AVERAGE($B$5:$B31),E$2*($B31-$E30)+$E30)</f>
        <v>65.657350427350408</v>
      </c>
      <c r="F31" s="7">
        <f t="shared" si="0"/>
        <v>1.8399364415741246</v>
      </c>
      <c r="G31" s="7">
        <f>IF(COUNTA($F$5:$F31)&lt;=G$1,AVERAGE($F$5:$F31),G$2*($F31-$G30)+$G30)</f>
        <v>1.439198928572011</v>
      </c>
      <c r="H31" s="7">
        <f t="shared" si="1"/>
        <v>0.40073751300211358</v>
      </c>
    </row>
    <row r="32" spans="1:8" x14ac:dyDescent="0.35">
      <c r="A32" s="2">
        <v>45512</v>
      </c>
      <c r="B32">
        <v>68.680000000000007</v>
      </c>
      <c r="C32" s="8">
        <f>IF(COUNTA($B$5:$B32)&lt;=C$1,AVERAGE($B$5:$B32),C$2*($B32-$C31)+$C31)</f>
        <v>68.039711492565033</v>
      </c>
      <c r="D32" s="8">
        <f>IF(COUNTA($B$5:$B32)&lt;=D$1,AVERAGE($B$5:$B32),D$2*($B32-$D31)+$D31)</f>
        <v>67.679242735243832</v>
      </c>
      <c r="E32" s="8">
        <f>IF(COUNTA($B$5:$B32)&lt;=E$1,AVERAGE($B$5:$B32),E$2*($B32-$E31)+$E31)</f>
        <v>65.881250395694821</v>
      </c>
      <c r="F32" s="7">
        <f t="shared" si="0"/>
        <v>1.7979923395490118</v>
      </c>
      <c r="G32" s="7">
        <f>IF(COUNTA($F$5:$F32)&lt;=G$1,AVERAGE($F$5:$F32),G$2*($F32-$G31)+$G31)</f>
        <v>1.5109576107674112</v>
      </c>
      <c r="H32" s="7">
        <f t="shared" si="1"/>
        <v>0.28703472878160063</v>
      </c>
    </row>
    <row r="33" spans="1:8" x14ac:dyDescent="0.35">
      <c r="A33" s="2">
        <v>45515</v>
      </c>
      <c r="B33">
        <v>68.17</v>
      </c>
      <c r="C33" s="8">
        <f>IF(COUNTA($B$5:$B33)&lt;=C$1,AVERAGE($B$5:$B33),C$2*($B33-$C32)+$C32)</f>
        <v>68.065769194052024</v>
      </c>
      <c r="D33" s="8">
        <f>IF(COUNTA($B$5:$B33)&lt;=D$1,AVERAGE($B$5:$B33),D$2*($B33-$D32)+$D32)</f>
        <v>67.754743852898628</v>
      </c>
      <c r="E33" s="8">
        <f>IF(COUNTA($B$5:$B33)&lt;=E$1,AVERAGE($B$5:$B33),E$2*($B33-$E32)+$E32)</f>
        <v>66.050787403421126</v>
      </c>
      <c r="F33" s="7">
        <f t="shared" si="0"/>
        <v>1.7039564494775021</v>
      </c>
      <c r="G33" s="7">
        <f>IF(COUNTA($F$5:$F33)&lt;=G$1,AVERAGE($F$5:$F33),G$2*($F33-$G32)+$G32)</f>
        <v>1.5495573785094294</v>
      </c>
      <c r="H33" s="7">
        <f t="shared" si="1"/>
        <v>0.1543990709680727</v>
      </c>
    </row>
    <row r="34" spans="1:8" x14ac:dyDescent="0.35">
      <c r="A34" s="2">
        <v>45516</v>
      </c>
      <c r="B34">
        <v>68.459999999999994</v>
      </c>
      <c r="C34" s="8">
        <f>IF(COUNTA($B$5:$B34)&lt;=C$1,AVERAGE($B$5:$B34),C$2*($B34-$C33)+$C33)</f>
        <v>68.144615355241612</v>
      </c>
      <c r="D34" s="8">
        <f>IF(COUNTA($B$5:$B34)&lt;=D$1,AVERAGE($B$5:$B34),D$2*($B34-$D33)+$D33)</f>
        <v>67.86324479860653</v>
      </c>
      <c r="E34" s="8">
        <f>IF(COUNTA($B$5:$B34)&lt;=E$1,AVERAGE($B$5:$B34),E$2*($B34-$E33)+$E33)</f>
        <v>66.229247595760299</v>
      </c>
      <c r="F34" s="7">
        <f t="shared" si="0"/>
        <v>1.6339972028462313</v>
      </c>
      <c r="G34" s="7">
        <f>IF(COUNTA($F$5:$F34)&lt;=G$1,AVERAGE($F$5:$F34),G$2*($F34-$G33)+$G33)</f>
        <v>1.5664453433767898</v>
      </c>
      <c r="H34" s="7">
        <f t="shared" si="1"/>
        <v>6.7551859469441533E-2</v>
      </c>
    </row>
    <row r="35" spans="1:8" x14ac:dyDescent="0.35">
      <c r="A35" s="2">
        <v>45517</v>
      </c>
      <c r="B35">
        <v>68.58</v>
      </c>
      <c r="C35" s="8">
        <f>IF(COUNTA($B$5:$B35)&lt;=C$1,AVERAGE($B$5:$B35),C$2*($B35-$C34)+$C34)</f>
        <v>68.231692284193286</v>
      </c>
      <c r="D35" s="8">
        <f>IF(COUNTA($B$5:$B35)&lt;=D$1,AVERAGE($B$5:$B35),D$2*($B35-$D34)+$D34)</f>
        <v>67.973514829590144</v>
      </c>
      <c r="E35" s="8">
        <f>IF(COUNTA($B$5:$B35)&lt;=E$1,AVERAGE($B$5:$B35),E$2*($B35-$E34)+$E34)</f>
        <v>66.403377403481755</v>
      </c>
      <c r="F35" s="7">
        <f t="shared" si="0"/>
        <v>1.5701374261083885</v>
      </c>
      <c r="G35" s="7">
        <f>IF(COUNTA($F$5:$F35)&lt;=G$1,AVERAGE($F$5:$F35),G$2*($F35-$G34)+$G34)</f>
        <v>1.5671837599231095</v>
      </c>
      <c r="H35" s="7">
        <f t="shared" si="1"/>
        <v>2.9536661852789248E-3</v>
      </c>
    </row>
    <row r="36" spans="1:8" x14ac:dyDescent="0.35">
      <c r="A36" s="2">
        <v>45518</v>
      </c>
      <c r="B36">
        <v>68.650000000000006</v>
      </c>
      <c r="C36" s="8">
        <f>IF(COUNTA($B$5:$B36)&lt;=C$1,AVERAGE($B$5:$B36),C$2*($B36-$C35)+$C35)</f>
        <v>68.315353827354627</v>
      </c>
      <c r="D36" s="8">
        <f>IF(COUNTA($B$5:$B36)&lt;=D$1,AVERAGE($B$5:$B36),D$2*($B36-$D35)+$D35)</f>
        <v>68.077589471191658</v>
      </c>
      <c r="E36" s="8">
        <f>IF(COUNTA($B$5:$B36)&lt;=E$1,AVERAGE($B$5:$B36),E$2*($B36-$E35)+$E35)</f>
        <v>66.569793892112742</v>
      </c>
      <c r="F36" s="7">
        <f t="shared" si="0"/>
        <v>1.5077955790789161</v>
      </c>
      <c r="G36" s="7">
        <f>IF(COUNTA($F$5:$F36)&lt;=G$1,AVERAGE($F$5:$F36),G$2*($F36-$G35)+$G35)</f>
        <v>1.5553061237542709</v>
      </c>
      <c r="H36" s="7">
        <f t="shared" si="1"/>
        <v>-4.751054467535476E-2</v>
      </c>
    </row>
    <row r="37" spans="1:8" x14ac:dyDescent="0.35">
      <c r="A37" s="2">
        <v>45519</v>
      </c>
      <c r="B37">
        <v>69.180000000000007</v>
      </c>
      <c r="C37" s="8">
        <f>IF(COUNTA($B$5:$B37)&lt;=C$1,AVERAGE($B$5:$B37),C$2*($B37-$C36)+$C36)</f>
        <v>68.488283061883706</v>
      </c>
      <c r="D37" s="8">
        <f>IF(COUNTA($B$5:$B37)&lt;=D$1,AVERAGE($B$5:$B37),D$2*($B37-$D36)+$D36)</f>
        <v>68.247191091008332</v>
      </c>
      <c r="E37" s="8">
        <f>IF(COUNTA($B$5:$B37)&lt;=E$1,AVERAGE($B$5:$B37),E$2*($B37-$E36)+$E36)</f>
        <v>66.763142492696986</v>
      </c>
      <c r="F37" s="7">
        <f t="shared" si="0"/>
        <v>1.4840485983113467</v>
      </c>
      <c r="G37" s="7">
        <f>IF(COUNTA($F$5:$F37)&lt;=G$1,AVERAGE($F$5:$F37),G$2*($F37-$G36)+$G36)</f>
        <v>1.5410546186656862</v>
      </c>
      <c r="H37" s="7">
        <f t="shared" si="1"/>
        <v>-5.7006020354339437E-2</v>
      </c>
    </row>
    <row r="38" spans="1:8" x14ac:dyDescent="0.35">
      <c r="A38" s="2">
        <v>45522</v>
      </c>
      <c r="B38">
        <v>68.98</v>
      </c>
      <c r="C38" s="8">
        <f>IF(COUNTA($B$5:$B38)&lt;=C$1,AVERAGE($B$5:$B38),C$2*($B38-$C37)+$C37)</f>
        <v>68.586626449506966</v>
      </c>
      <c r="D38" s="8">
        <f>IF(COUNTA($B$5:$B38)&lt;=D$1,AVERAGE($B$5:$B38),D$2*($B38-$D37)+$D37)</f>
        <v>68.359930923160903</v>
      </c>
      <c r="E38" s="8">
        <f>IF(COUNTA($B$5:$B38)&lt;=E$1,AVERAGE($B$5:$B38),E$2*($B38-$E37)+$E37)</f>
        <v>66.92735415990461</v>
      </c>
      <c r="F38" s="7">
        <f t="shared" si="0"/>
        <v>1.4325767632562929</v>
      </c>
      <c r="G38" s="7">
        <f>IF(COUNTA($F$5:$F38)&lt;=G$1,AVERAGE($F$5:$F38),G$2*($F38-$G37)+$G37)</f>
        <v>1.5193590475838075</v>
      </c>
      <c r="H38" s="7">
        <f t="shared" si="1"/>
        <v>-8.6782284327514558E-2</v>
      </c>
    </row>
    <row r="39" spans="1:8" x14ac:dyDescent="0.35">
      <c r="A39" s="2">
        <v>45523</v>
      </c>
      <c r="B39">
        <v>69.38</v>
      </c>
      <c r="C39" s="8">
        <f>IF(COUNTA($B$5:$B39)&lt;=C$1,AVERAGE($B$5:$B39),C$2*($B39-$C38)+$C38)</f>
        <v>68.745301159605575</v>
      </c>
      <c r="D39" s="8">
        <f>IF(COUNTA($B$5:$B39)&lt;=D$1,AVERAGE($B$5:$B39),D$2*($B39-$D38)+$D38)</f>
        <v>68.516864627289991</v>
      </c>
      <c r="E39" s="8">
        <f>IF(COUNTA($B$5:$B39)&lt;=E$1,AVERAGE($B$5:$B39),E$2*($B39-$E38)+$E38)</f>
        <v>67.109031629541306</v>
      </c>
      <c r="F39" s="7">
        <f t="shared" si="0"/>
        <v>1.4078329977486845</v>
      </c>
      <c r="G39" s="7">
        <f>IF(COUNTA($F$5:$F39)&lt;=G$1,AVERAGE($F$5:$F39),G$2*($F39-$G38)+$G38)</f>
        <v>1.4970538376167828</v>
      </c>
      <c r="H39" s="7">
        <f t="shared" si="1"/>
        <v>-8.9220839868098256E-2</v>
      </c>
    </row>
    <row r="40" spans="1:8" x14ac:dyDescent="0.35">
      <c r="A40" s="2">
        <v>45524</v>
      </c>
      <c r="B40">
        <v>69.569999999999993</v>
      </c>
      <c r="C40" s="8">
        <f>IF(COUNTA($B$5:$B40)&lt;=C$1,AVERAGE($B$5:$B40),C$2*($B40-$C39)+$C39)</f>
        <v>68.910240927684455</v>
      </c>
      <c r="D40" s="8">
        <f>IF(COUNTA($B$5:$B40)&lt;=D$1,AVERAGE($B$5:$B40),D$2*($B40-$D39)+$D39)</f>
        <v>68.678885453860758</v>
      </c>
      <c r="E40" s="8">
        <f>IF(COUNTA($B$5:$B40)&lt;=E$1,AVERAGE($B$5:$B40),E$2*($B40-$E39)+$E39)</f>
        <v>67.291325582908613</v>
      </c>
      <c r="F40" s="7">
        <f t="shared" si="0"/>
        <v>1.3875598709521455</v>
      </c>
      <c r="G40" s="7">
        <f>IF(COUNTA($F$5:$F40)&lt;=G$1,AVERAGE($F$5:$F40),G$2*($F40-$G39)+$G39)</f>
        <v>1.4751550442838552</v>
      </c>
      <c r="H40" s="7">
        <f t="shared" si="1"/>
        <v>-8.7595173331709741E-2</v>
      </c>
    </row>
    <row r="41" spans="1:8" x14ac:dyDescent="0.35">
      <c r="A41" s="2">
        <v>45525</v>
      </c>
      <c r="B41">
        <v>69.33</v>
      </c>
      <c r="C41" s="8">
        <f>IF(COUNTA($B$5:$B41)&lt;=C$1,AVERAGE($B$5:$B41),C$2*($B41-$C40)+$C40)</f>
        <v>68.994192742147561</v>
      </c>
      <c r="D41" s="8">
        <f>IF(COUNTA($B$5:$B41)&lt;=D$1,AVERAGE($B$5:$B41),D$2*($B41-$D40)+$D40)</f>
        <v>68.77905692249756</v>
      </c>
      <c r="E41" s="8">
        <f>IF(COUNTA($B$5:$B41)&lt;=E$1,AVERAGE($B$5:$B41),E$2*($B41-$E40)+$E40)</f>
        <v>67.442338502693161</v>
      </c>
      <c r="F41" s="7">
        <f t="shared" si="0"/>
        <v>1.3367184198043986</v>
      </c>
      <c r="G41" s="7">
        <f>IF(COUNTA($F$5:$F41)&lt;=G$1,AVERAGE($F$5:$F41),G$2*($F41-$G40)+$G40)</f>
        <v>1.4474677193879639</v>
      </c>
      <c r="H41" s="7">
        <f t="shared" si="1"/>
        <v>-0.11074929958356527</v>
      </c>
    </row>
    <row r="42" spans="1:8" x14ac:dyDescent="0.35">
      <c r="A42" s="2">
        <v>45526</v>
      </c>
      <c r="B42">
        <v>69.790000000000006</v>
      </c>
      <c r="C42" s="8">
        <f>IF(COUNTA($B$5:$B42)&lt;=C$1,AVERAGE($B$5:$B42),C$2*($B42-$C41)+$C41)</f>
        <v>69.153354193718044</v>
      </c>
      <c r="D42" s="8">
        <f>IF(COUNTA($B$5:$B42)&lt;=D$1,AVERAGE($B$5:$B42),D$2*($B42-$D41)+$D41)</f>
        <v>68.934586626728702</v>
      </c>
      <c r="E42" s="8">
        <f>IF(COUNTA($B$5:$B42)&lt;=E$1,AVERAGE($B$5:$B42),E$2*($B42-$E41)+$E41)</f>
        <v>67.616239354345524</v>
      </c>
      <c r="F42" s="7">
        <f t="shared" si="0"/>
        <v>1.3183472723831784</v>
      </c>
      <c r="G42" s="7">
        <f>IF(COUNTA($F$5:$F42)&lt;=G$1,AVERAGE($F$5:$F42),G$2*($F42-$G41)+$G41)</f>
        <v>1.4216436299870068</v>
      </c>
      <c r="H42" s="7">
        <f t="shared" si="1"/>
        <v>-0.10329635760382838</v>
      </c>
    </row>
    <row r="43" spans="1:8" x14ac:dyDescent="0.35">
      <c r="A43" s="2">
        <v>45529</v>
      </c>
      <c r="B43">
        <v>70.84</v>
      </c>
      <c r="C43" s="8">
        <f>IF(COUNTA($B$5:$B43)&lt;=C$1,AVERAGE($B$5:$B43),C$2*($B43-$C42)+$C42)</f>
        <v>69.490683354974436</v>
      </c>
      <c r="D43" s="8">
        <f>IF(COUNTA($B$5:$B43)&lt;=D$1,AVERAGE($B$5:$B43),D$2*($B43-$D42)+$D42)</f>
        <v>69.227727145693521</v>
      </c>
      <c r="E43" s="8">
        <f>IF(COUNTA($B$5:$B43)&lt;=E$1,AVERAGE($B$5:$B43),E$2*($B43-$E42)+$E42)</f>
        <v>67.855036439208817</v>
      </c>
      <c r="F43" s="7">
        <f t="shared" si="0"/>
        <v>1.372690706484704</v>
      </c>
      <c r="G43" s="7">
        <f>IF(COUNTA($F$5:$F43)&lt;=G$1,AVERAGE($F$5:$F43),G$2*($F43-$G42)+$G42)</f>
        <v>1.4118530452865463</v>
      </c>
      <c r="H43" s="7">
        <f t="shared" si="1"/>
        <v>-3.9162338801842278E-2</v>
      </c>
    </row>
    <row r="44" spans="1:8" x14ac:dyDescent="0.35">
      <c r="A44" s="2">
        <v>45530</v>
      </c>
      <c r="B44">
        <v>71.5</v>
      </c>
      <c r="C44" s="8">
        <f>IF(COUNTA($B$5:$B44)&lt;=C$1,AVERAGE($B$5:$B44),C$2*($B44-$C43)+$C43)</f>
        <v>69.892546683979546</v>
      </c>
      <c r="D44" s="8">
        <f>IF(COUNTA($B$5:$B44)&lt;=D$1,AVERAGE($B$5:$B44),D$2*($B44-$D43)+$D43)</f>
        <v>69.577307584817589</v>
      </c>
      <c r="E44" s="8">
        <f>IF(COUNTA($B$5:$B44)&lt;=E$1,AVERAGE($B$5:$B44),E$2*($B44-$E43)+$E43)</f>
        <v>68.125033740008163</v>
      </c>
      <c r="F44" s="7">
        <f t="shared" si="0"/>
        <v>1.4522738448094259</v>
      </c>
      <c r="G44" s="7">
        <f>IF(COUNTA($F$5:$F44)&lt;=G$1,AVERAGE($F$5:$F44),G$2*($F44-$G43)+$G43)</f>
        <v>1.4199372051911223</v>
      </c>
      <c r="H44" s="7">
        <f t="shared" si="1"/>
        <v>3.2336639618303575E-2</v>
      </c>
    </row>
    <row r="45" spans="1:8" x14ac:dyDescent="0.35">
      <c r="A45" s="2">
        <v>45531</v>
      </c>
      <c r="B45">
        <v>71.75</v>
      </c>
      <c r="C45" s="8">
        <f>IF(COUNTA($B$5:$B45)&lt;=C$1,AVERAGE($B$5:$B45),C$2*($B45-$C44)+$C44)</f>
        <v>70.264037347183631</v>
      </c>
      <c r="D45" s="8">
        <f>IF(COUNTA($B$5:$B45)&lt;=D$1,AVERAGE($B$5:$B45),D$2*($B45-$D44)+$D44)</f>
        <v>69.911567956384118</v>
      </c>
      <c r="E45" s="8">
        <f>IF(COUNTA($B$5:$B45)&lt;=E$1,AVERAGE($B$5:$B45),E$2*($B45-$E44)+$E44)</f>
        <v>68.393549759266818</v>
      </c>
      <c r="F45" s="7">
        <f t="shared" si="0"/>
        <v>1.5180181971172999</v>
      </c>
      <c r="G45" s="7">
        <f>IF(COUNTA($F$5:$F45)&lt;=G$1,AVERAGE($F$5:$F45),G$2*($F45-$G44)+$G44)</f>
        <v>1.4395534035763577</v>
      </c>
      <c r="H45" s="7">
        <f t="shared" si="1"/>
        <v>7.8464793540942157E-2</v>
      </c>
    </row>
    <row r="46" spans="1:8" x14ac:dyDescent="0.35">
      <c r="A46" s="2">
        <v>45532</v>
      </c>
      <c r="B46">
        <v>72.05</v>
      </c>
      <c r="C46" s="8">
        <f>IF(COUNTA($B$5:$B46)&lt;=C$1,AVERAGE($B$5:$B46),C$2*($B46-$C45)+$C45)</f>
        <v>70.621229877746899</v>
      </c>
      <c r="D46" s="8">
        <f>IF(COUNTA($B$5:$B46)&lt;=D$1,AVERAGE($B$5:$B46),D$2*($B46-$D45)+$D45)</f>
        <v>70.240557501555799</v>
      </c>
      <c r="E46" s="8">
        <f>IF(COUNTA($B$5:$B46)&lt;=E$1,AVERAGE($B$5:$B46),E$2*($B46-$E45)+$E45)</f>
        <v>68.664397925247059</v>
      </c>
      <c r="F46" s="7">
        <f t="shared" si="0"/>
        <v>1.5761595763087399</v>
      </c>
      <c r="G46" s="7">
        <f>IF(COUNTA($F$5:$F46)&lt;=G$1,AVERAGE($F$5:$F46),G$2*($F46-$G45)+$G45)</f>
        <v>1.4668746381228341</v>
      </c>
      <c r="H46" s="7">
        <f t="shared" si="1"/>
        <v>0.10928493818590579</v>
      </c>
    </row>
    <row r="47" spans="1:8" x14ac:dyDescent="0.35">
      <c r="A47" s="2">
        <v>45533</v>
      </c>
      <c r="B47">
        <v>72.47</v>
      </c>
      <c r="C47" s="8">
        <f>IF(COUNTA($B$5:$B47)&lt;=C$1,AVERAGE($B$5:$B47),C$2*($B47-$C46)+$C46)</f>
        <v>70.990983902197513</v>
      </c>
      <c r="D47" s="8">
        <f>IF(COUNTA($B$5:$B47)&lt;=D$1,AVERAGE($B$5:$B47),D$2*($B47-$D46)+$D46)</f>
        <v>70.583548655162602</v>
      </c>
      <c r="E47" s="8">
        <f>IF(COUNTA($B$5:$B47)&lt;=E$1,AVERAGE($B$5:$B47),E$2*($B47-$E46)+$E46)</f>
        <v>68.94629437522876</v>
      </c>
      <c r="F47" s="7">
        <f t="shared" si="0"/>
        <v>1.6372542799338419</v>
      </c>
      <c r="G47" s="7">
        <f>IF(COUNTA($F$5:$F47)&lt;=G$1,AVERAGE($F$5:$F47),G$2*($F47-$G46)+$G46)</f>
        <v>1.5009505664850358</v>
      </c>
      <c r="H47" s="7">
        <f t="shared" si="1"/>
        <v>0.1363037134488061</v>
      </c>
    </row>
    <row r="48" spans="1:8" x14ac:dyDescent="0.35">
      <c r="A48" s="2">
        <v>45537</v>
      </c>
      <c r="B48">
        <v>73.010000000000005</v>
      </c>
      <c r="C48" s="8">
        <f>IF(COUNTA($B$5:$B48)&lt;=C$1,AVERAGE($B$5:$B48),C$2*($B48-$C47)+$C47)</f>
        <v>71.394787121758014</v>
      </c>
      <c r="D48" s="8">
        <f>IF(COUNTA($B$5:$B48)&lt;=D$1,AVERAGE($B$5:$B48),D$2*($B48-$D47)+$D47)</f>
        <v>70.956848862060667</v>
      </c>
      <c r="E48" s="8">
        <f>IF(COUNTA($B$5:$B48)&lt;=E$1,AVERAGE($B$5:$B48),E$2*($B48-$E47)+$E47)</f>
        <v>69.247309606693292</v>
      </c>
      <c r="F48" s="7">
        <f t="shared" si="0"/>
        <v>1.7095392553673747</v>
      </c>
      <c r="G48" s="7">
        <f>IF(COUNTA($F$5:$F48)&lt;=G$1,AVERAGE($F$5:$F48),G$2*($F48-$G47)+$G47)</f>
        <v>1.5426683042615035</v>
      </c>
      <c r="H48" s="7">
        <f t="shared" si="1"/>
        <v>0.16687095110587125</v>
      </c>
    </row>
    <row r="49" spans="1:8" x14ac:dyDescent="0.35">
      <c r="A49" s="2">
        <v>45538</v>
      </c>
      <c r="B49">
        <v>72.56</v>
      </c>
      <c r="C49" s="8">
        <f>IF(COUNTA($B$5:$B49)&lt;=C$1,AVERAGE($B$5:$B49),C$2*($B49-$C48)+$C48)</f>
        <v>71.627829697406412</v>
      </c>
      <c r="D49" s="8">
        <f>IF(COUNTA($B$5:$B49)&lt;=D$1,AVERAGE($B$5:$B49),D$2*($B49-$D48)+$D48)</f>
        <v>71.203487498666718</v>
      </c>
      <c r="E49" s="8">
        <f>IF(COUNTA($B$5:$B49)&lt;=E$1,AVERAGE($B$5:$B49),E$2*($B49-$E48)+$E48)</f>
        <v>69.492694080271562</v>
      </c>
      <c r="F49" s="7">
        <f t="shared" ref="F49:F80" si="2">D49-E49</f>
        <v>1.7107934183951556</v>
      </c>
      <c r="G49" s="7">
        <f>IF(COUNTA($F$5:$F49)&lt;=G$1,AVERAGE($F$5:$F49),G$2*($F49-$G48)+$G48)</f>
        <v>1.576293327088234</v>
      </c>
      <c r="H49" s="7">
        <f t="shared" ref="H49:H80" si="3">F49-G49</f>
        <v>0.13450009130692164</v>
      </c>
    </row>
    <row r="50" spans="1:8" x14ac:dyDescent="0.35">
      <c r="A50" s="2">
        <v>45539</v>
      </c>
      <c r="B50">
        <v>71.17</v>
      </c>
      <c r="C50" s="8">
        <f>IF(COUNTA($B$5:$B50)&lt;=C$1,AVERAGE($B$5:$B50),C$2*($B50-$C49)+$C49)</f>
        <v>71.536263757925127</v>
      </c>
      <c r="D50" s="8">
        <f>IF(COUNTA($B$5:$B50)&lt;=D$1,AVERAGE($B$5:$B50),D$2*($B50-$D49)+$D49)</f>
        <v>71.198335575794914</v>
      </c>
      <c r="E50" s="8">
        <f>IF(COUNTA($B$5:$B50)&lt;=E$1,AVERAGE($B$5:$B50),E$2*($B50-$E49)+$E49)</f>
        <v>69.616938963214409</v>
      </c>
      <c r="F50" s="7">
        <f t="shared" si="2"/>
        <v>1.5813966125805052</v>
      </c>
      <c r="G50" s="7">
        <f>IF(COUNTA($F$5:$F50)&lt;=G$1,AVERAGE($F$5:$F50),G$2*($F50-$G49)+$G49)</f>
        <v>1.5773139841866883</v>
      </c>
      <c r="H50" s="7">
        <f t="shared" si="3"/>
        <v>4.0826283938169006E-3</v>
      </c>
    </row>
    <row r="51" spans="1:8" x14ac:dyDescent="0.35">
      <c r="A51" s="2">
        <v>45540</v>
      </c>
      <c r="B51">
        <v>71.14</v>
      </c>
      <c r="C51" s="8">
        <f>IF(COUNTA($B$5:$B51)&lt;=C$1,AVERAGE($B$5:$B51),C$2*($B51-$C50)+$C50)</f>
        <v>71.457011006340096</v>
      </c>
      <c r="D51" s="8">
        <f>IF(COUNTA($B$5:$B51)&lt;=D$1,AVERAGE($B$5:$B51),D$2*($B51-$D50)+$D50)</f>
        <v>71.189360871826466</v>
      </c>
      <c r="E51" s="8">
        <f>IF(COUNTA($B$5:$B51)&lt;=E$1,AVERAGE($B$5:$B51),E$2*($B51-$E50)+$E50)</f>
        <v>69.729758299272603</v>
      </c>
      <c r="F51" s="7">
        <f t="shared" si="2"/>
        <v>1.4596025725538624</v>
      </c>
      <c r="G51" s="7">
        <f>IF(COUNTA($F$5:$F51)&lt;=G$1,AVERAGE($F$5:$F51),G$2*($F51-$G50)+$G50)</f>
        <v>1.5537717018601231</v>
      </c>
      <c r="H51" s="7">
        <f t="shared" si="3"/>
        <v>-9.4169129306260757E-2</v>
      </c>
    </row>
    <row r="52" spans="1:8" x14ac:dyDescent="0.35">
      <c r="A52" s="2">
        <v>45543</v>
      </c>
      <c r="B52">
        <v>71.849999999999994</v>
      </c>
      <c r="C52" s="8">
        <f>IF(COUNTA($B$5:$B52)&lt;=C$1,AVERAGE($B$5:$B52),C$2*($B52-$C51)+$C51)</f>
        <v>71.535608805072073</v>
      </c>
      <c r="D52" s="8">
        <f>IF(COUNTA($B$5:$B52)&lt;=D$1,AVERAGE($B$5:$B52),D$2*($B52-$D51)+$D51)</f>
        <v>71.290997660776242</v>
      </c>
      <c r="E52" s="8">
        <f>IF(COUNTA($B$5:$B52)&lt;=E$1,AVERAGE($B$5:$B52),E$2*($B52-$E51)+$E51)</f>
        <v>69.886813240067227</v>
      </c>
      <c r="F52" s="7">
        <f t="shared" si="2"/>
        <v>1.4041844207090151</v>
      </c>
      <c r="G52" s="7">
        <f>IF(COUNTA($F$5:$F52)&lt;=G$1,AVERAGE($F$5:$F52),G$2*($F52-$G51)+$G51)</f>
        <v>1.5238542456299016</v>
      </c>
      <c r="H52" s="7">
        <f t="shared" si="3"/>
        <v>-0.11966982492088651</v>
      </c>
    </row>
    <row r="53" spans="1:8" x14ac:dyDescent="0.35">
      <c r="A53" s="2">
        <v>45544</v>
      </c>
      <c r="B53">
        <v>71.55</v>
      </c>
      <c r="C53" s="8">
        <f>IF(COUNTA($B$5:$B53)&lt;=C$1,AVERAGE($B$5:$B53),C$2*($B53-$C52)+$C52)</f>
        <v>71.538487044057661</v>
      </c>
      <c r="D53" s="8">
        <f>IF(COUNTA($B$5:$B53)&lt;=D$1,AVERAGE($B$5:$B53),D$2*($B53-$D52)+$D52)</f>
        <v>71.330844174502971</v>
      </c>
      <c r="E53" s="8">
        <f>IF(COUNTA($B$5:$B53)&lt;=E$1,AVERAGE($B$5:$B53),E$2*($B53-$E52)+$E52)</f>
        <v>70.010012259321499</v>
      </c>
      <c r="F53" s="7">
        <f t="shared" si="2"/>
        <v>1.320831915181472</v>
      </c>
      <c r="G53" s="7">
        <f>IF(COUNTA($F$5:$F53)&lt;=G$1,AVERAGE($F$5:$F53),G$2*($F53-$G52)+$G52)</f>
        <v>1.4832497795402158</v>
      </c>
      <c r="H53" s="7">
        <f t="shared" si="3"/>
        <v>-0.16241786435874372</v>
      </c>
    </row>
    <row r="54" spans="1:8" x14ac:dyDescent="0.35">
      <c r="A54" s="2">
        <v>45545</v>
      </c>
      <c r="B54">
        <v>71.08</v>
      </c>
      <c r="C54" s="8">
        <f>IF(COUNTA($B$5:$B54)&lt;=C$1,AVERAGE($B$5:$B54),C$2*($B54-$C53)+$C53)</f>
        <v>71.446789635246134</v>
      </c>
      <c r="D54" s="8">
        <f>IF(COUNTA($B$5:$B54)&lt;=D$1,AVERAGE($B$5:$B54),D$2*($B54-$D53)+$D53)</f>
        <v>71.292252763040977</v>
      </c>
      <c r="E54" s="8">
        <f>IF(COUNTA($B$5:$B54)&lt;=E$1,AVERAGE($B$5:$B54),E$2*($B54-$E53)+$E53)</f>
        <v>70.08927061048287</v>
      </c>
      <c r="F54" s="7">
        <f t="shared" si="2"/>
        <v>1.202982152558107</v>
      </c>
      <c r="G54" s="7">
        <f>IF(COUNTA($F$5:$F54)&lt;=G$1,AVERAGE($F$5:$F54),G$2*($F54-$G53)+$G53)</f>
        <v>1.4271962541437939</v>
      </c>
      <c r="H54" s="7">
        <f t="shared" si="3"/>
        <v>-0.22421410158568689</v>
      </c>
    </row>
    <row r="55" spans="1:8" x14ac:dyDescent="0.35">
      <c r="A55" s="2">
        <v>45546</v>
      </c>
      <c r="B55">
        <v>71.23</v>
      </c>
      <c r="C55" s="8">
        <f>IF(COUNTA($B$5:$B55)&lt;=C$1,AVERAGE($B$5:$B55),C$2*($B55-$C54)+$C54)</f>
        <v>71.403431708196905</v>
      </c>
      <c r="D55" s="8">
        <f>IF(COUNTA($B$5:$B55)&lt;=D$1,AVERAGE($B$5:$B55),D$2*($B55-$D54)+$D54)</f>
        <v>71.282675414880828</v>
      </c>
      <c r="E55" s="8">
        <f>IF(COUNTA($B$5:$B55)&lt;=E$1,AVERAGE($B$5:$B55),E$2*($B55-$E54)+$E54)</f>
        <v>70.173769083780442</v>
      </c>
      <c r="F55" s="7">
        <f t="shared" si="2"/>
        <v>1.1089063311003855</v>
      </c>
      <c r="G55" s="7">
        <f>IF(COUNTA($F$5:$F55)&lt;=G$1,AVERAGE($F$5:$F55),G$2*($F55-$G54)+$G54)</f>
        <v>1.3635382695351121</v>
      </c>
      <c r="H55" s="7">
        <f t="shared" si="3"/>
        <v>-0.25463193843472665</v>
      </c>
    </row>
    <row r="56" spans="1:8" x14ac:dyDescent="0.35">
      <c r="A56" s="2">
        <v>45547</v>
      </c>
      <c r="B56">
        <v>71.41</v>
      </c>
      <c r="C56" s="8">
        <f>IF(COUNTA($B$5:$B56)&lt;=C$1,AVERAGE($B$5:$B56),C$2*($B56-$C55)+$C55)</f>
        <v>71.40474536655752</v>
      </c>
      <c r="D56" s="8">
        <f>IF(COUNTA($B$5:$B56)&lt;=D$1,AVERAGE($B$5:$B56),D$2*($B56-$D55)+$D55)</f>
        <v>71.302263812591463</v>
      </c>
      <c r="E56" s="8">
        <f>IF(COUNTA($B$5:$B56)&lt;=E$1,AVERAGE($B$5:$B56),E$2*($B56-$E55)+$E55)</f>
        <v>70.265341744241155</v>
      </c>
      <c r="F56" s="7">
        <f t="shared" si="2"/>
        <v>1.0369220683503073</v>
      </c>
      <c r="G56" s="7">
        <f>IF(COUNTA($F$5:$F56)&lt;=G$1,AVERAGE($F$5:$F56),G$2*($F56-$G55)+$G55)</f>
        <v>1.2982150292981511</v>
      </c>
      <c r="H56" s="7">
        <f t="shared" si="3"/>
        <v>-0.26129296094784382</v>
      </c>
    </row>
    <row r="57" spans="1:8" x14ac:dyDescent="0.35">
      <c r="A57" s="2">
        <v>45550</v>
      </c>
      <c r="B57">
        <v>72.099999999999994</v>
      </c>
      <c r="C57" s="8">
        <f>IF(COUNTA($B$5:$B57)&lt;=C$1,AVERAGE($B$5:$B57),C$2*($B57-$C56)+$C56)</f>
        <v>71.543796293246018</v>
      </c>
      <c r="D57" s="8">
        <f>IF(COUNTA($B$5:$B57)&lt;=D$1,AVERAGE($B$5:$B57),D$2*($B57-$D56)+$D56)</f>
        <v>71.424992456808155</v>
      </c>
      <c r="E57" s="8">
        <f>IF(COUNTA($B$5:$B57)&lt;=E$1,AVERAGE($B$5:$B57),E$2*($B57-$E56)+$E56)</f>
        <v>70.401242355778848</v>
      </c>
      <c r="F57" s="7">
        <f t="shared" si="2"/>
        <v>1.0237501010293073</v>
      </c>
      <c r="G57" s="7">
        <f>IF(COUNTA($F$5:$F57)&lt;=G$1,AVERAGE($F$5:$F57),G$2*($F57-$G56)+$G56)</f>
        <v>1.2433220436443824</v>
      </c>
      <c r="H57" s="7">
        <f t="shared" si="3"/>
        <v>-0.21957194261507507</v>
      </c>
    </row>
    <row r="58" spans="1:8" x14ac:dyDescent="0.35">
      <c r="A58" s="2">
        <v>45551</v>
      </c>
      <c r="B58">
        <v>71.8</v>
      </c>
      <c r="C58" s="8">
        <f>IF(COUNTA($B$5:$B58)&lt;=C$1,AVERAGE($B$5:$B58),C$2*($B58-$C57)+$C57)</f>
        <v>71.595037034596814</v>
      </c>
      <c r="D58" s="8">
        <f>IF(COUNTA($B$5:$B58)&lt;=D$1,AVERAGE($B$5:$B58),D$2*($B58-$D57)+$D57)</f>
        <v>71.482685924991515</v>
      </c>
      <c r="E58" s="8">
        <f>IF(COUNTA($B$5:$B58)&lt;=E$1,AVERAGE($B$5:$B58),E$2*($B58-$E57)+$E57)</f>
        <v>70.504854033128566</v>
      </c>
      <c r="F58" s="7">
        <f t="shared" si="2"/>
        <v>0.97783189186294805</v>
      </c>
      <c r="G58" s="7">
        <f>IF(COUNTA($F$5:$F58)&lt;=G$1,AVERAGE($F$5:$F58),G$2*($F58-$G57)+$G57)</f>
        <v>1.1902240132880955</v>
      </c>
      <c r="H58" s="7">
        <f t="shared" si="3"/>
        <v>-0.21239212142514741</v>
      </c>
    </row>
    <row r="59" spans="1:8" x14ac:dyDescent="0.35">
      <c r="A59" s="2">
        <v>45552</v>
      </c>
      <c r="B59">
        <v>71.75</v>
      </c>
      <c r="C59" s="8">
        <f>IF(COUNTA($B$5:$B59)&lt;=C$1,AVERAGE($B$5:$B59),C$2*($B59-$C58)+$C58)</f>
        <v>71.626029627677454</v>
      </c>
      <c r="D59" s="8">
        <f>IF(COUNTA($B$5:$B59)&lt;=D$1,AVERAGE($B$5:$B59),D$2*($B59-$D58)+$D58)</f>
        <v>71.523811167300508</v>
      </c>
      <c r="E59" s="8">
        <f>IF(COUNTA($B$5:$B59)&lt;=E$1,AVERAGE($B$5:$B59),E$2*($B59-$E58)+$E58)</f>
        <v>70.597087067711641</v>
      </c>
      <c r="F59" s="7">
        <f t="shared" si="2"/>
        <v>0.92672409958886703</v>
      </c>
      <c r="G59" s="7">
        <f>IF(COUNTA($F$5:$F59)&lt;=G$1,AVERAGE($F$5:$F59),G$2*($F59-$G58)+$G58)</f>
        <v>1.1375240305482497</v>
      </c>
      <c r="H59" s="7">
        <f t="shared" si="3"/>
        <v>-0.21079993095938265</v>
      </c>
    </row>
    <row r="60" spans="1:8" x14ac:dyDescent="0.35">
      <c r="A60" s="2">
        <v>45553</v>
      </c>
      <c r="B60">
        <v>70.62</v>
      </c>
      <c r="C60" s="8">
        <f>IF(COUNTA($B$5:$B60)&lt;=C$1,AVERAGE($B$5:$B60),C$2*($B60-$C59)+$C59)</f>
        <v>71.424823702141964</v>
      </c>
      <c r="D60" s="8">
        <f>IF(COUNTA($B$5:$B60)&lt;=D$1,AVERAGE($B$5:$B60),D$2*($B60-$D59)+$D59)</f>
        <v>71.384763295408121</v>
      </c>
      <c r="E60" s="8">
        <f>IF(COUNTA($B$5:$B60)&lt;=E$1,AVERAGE($B$5:$B60),E$2*($B60-$E59)+$E59)</f>
        <v>70.598784321955222</v>
      </c>
      <c r="F60" s="7">
        <f t="shared" si="2"/>
        <v>0.7859789734528988</v>
      </c>
      <c r="G60" s="7">
        <f>IF(COUNTA($F$5:$F60)&lt;=G$1,AVERAGE($F$5:$F60),G$2*($F60-$G59)+$G59)</f>
        <v>1.0672150191291796</v>
      </c>
      <c r="H60" s="7">
        <f t="shared" si="3"/>
        <v>-0.2812360456762808</v>
      </c>
    </row>
    <row r="61" spans="1:8" x14ac:dyDescent="0.35">
      <c r="A61" s="2">
        <v>45554</v>
      </c>
      <c r="B61">
        <v>71.64</v>
      </c>
      <c r="C61" s="8">
        <f>IF(COUNTA($B$5:$B61)&lt;=C$1,AVERAGE($B$5:$B61),C$2*($B61-$C60)+$C60)</f>
        <v>71.467858961713574</v>
      </c>
      <c r="D61" s="8">
        <f>IF(COUNTA($B$5:$B61)&lt;=D$1,AVERAGE($B$5:$B61),D$2*($B61-$D60)+$D60)</f>
        <v>71.424030480729954</v>
      </c>
      <c r="E61" s="8">
        <f>IF(COUNTA($B$5:$B61)&lt;=E$1,AVERAGE($B$5:$B61),E$2*($B61-$E60)+$E60)</f>
        <v>70.675911409217804</v>
      </c>
      <c r="F61" s="7">
        <f t="shared" si="2"/>
        <v>0.74811907151214996</v>
      </c>
      <c r="G61" s="7">
        <f>IF(COUNTA($F$5:$F61)&lt;=G$1,AVERAGE($F$5:$F61),G$2*($F61-$G60)+$G60)</f>
        <v>1.0033958296057737</v>
      </c>
      <c r="H61" s="7">
        <f t="shared" si="3"/>
        <v>-0.25527675809362371</v>
      </c>
    </row>
    <row r="62" spans="1:8" x14ac:dyDescent="0.35">
      <c r="A62" s="2">
        <v>45557</v>
      </c>
      <c r="B62">
        <v>71.73</v>
      </c>
      <c r="C62" s="8">
        <f>IF(COUNTA($B$5:$B62)&lt;=C$1,AVERAGE($B$5:$B62),C$2*($B62-$C61)+$C61)</f>
        <v>71.52028716937086</v>
      </c>
      <c r="D62" s="8">
        <f>IF(COUNTA($B$5:$B62)&lt;=D$1,AVERAGE($B$5:$B62),D$2*($B62-$D61)+$D61)</f>
        <v>71.471102714463811</v>
      </c>
      <c r="E62" s="8">
        <f>IF(COUNTA($B$5:$B62)&lt;=E$1,AVERAGE($B$5:$B62),E$2*($B62-$E61)+$E61)</f>
        <v>70.753992045572048</v>
      </c>
      <c r="F62" s="7">
        <f t="shared" si="2"/>
        <v>0.71711066889176323</v>
      </c>
      <c r="G62" s="7">
        <f>IF(COUNTA($F$5:$F62)&lt;=G$1,AVERAGE($F$5:$F62),G$2*($F62-$G61)+$G61)</f>
        <v>0.94613879746297158</v>
      </c>
      <c r="H62" s="7">
        <f t="shared" si="3"/>
        <v>-0.22902812857120836</v>
      </c>
    </row>
    <row r="63" spans="1:8" x14ac:dyDescent="0.35">
      <c r="A63" s="2">
        <v>45558</v>
      </c>
      <c r="B63">
        <v>71.33</v>
      </c>
      <c r="C63" s="8">
        <f>IF(COUNTA($B$5:$B63)&lt;=C$1,AVERAGE($B$5:$B63),C$2*($B63-$C62)+$C62)</f>
        <v>71.482229735496688</v>
      </c>
      <c r="D63" s="8">
        <f>IF(COUNTA($B$5:$B63)&lt;=D$1,AVERAGE($B$5:$B63),D$2*($B63-$D62)+$D62)</f>
        <v>71.449394604546299</v>
      </c>
      <c r="E63" s="8">
        <f>IF(COUNTA($B$5:$B63)&lt;=E$1,AVERAGE($B$5:$B63),E$2*($B63-$E62)+$E62)</f>
        <v>70.796659301455605</v>
      </c>
      <c r="F63" s="7">
        <f t="shared" si="2"/>
        <v>0.65273530309069372</v>
      </c>
      <c r="G63" s="7">
        <f>IF(COUNTA($F$5:$F63)&lt;=G$1,AVERAGE($F$5:$F63),G$2*($F63-$G62)+$G62)</f>
        <v>0.88745809858851599</v>
      </c>
      <c r="H63" s="7">
        <f t="shared" si="3"/>
        <v>-0.23472279549782227</v>
      </c>
    </row>
    <row r="64" spans="1:8" x14ac:dyDescent="0.35">
      <c r="A64" s="2">
        <v>45559</v>
      </c>
      <c r="B64">
        <v>71.45</v>
      </c>
      <c r="C64" s="8">
        <f>IF(COUNTA($B$5:$B64)&lt;=C$1,AVERAGE($B$5:$B64),C$2*($B64-$C63)+$C63)</f>
        <v>71.475783788397351</v>
      </c>
      <c r="D64" s="8">
        <f>IF(COUNTA($B$5:$B64)&lt;=D$1,AVERAGE($B$5:$B64),D$2*($B64-$D63)+$D63)</f>
        <v>71.449487742308406</v>
      </c>
      <c r="E64" s="8">
        <f>IF(COUNTA($B$5:$B64)&lt;=E$1,AVERAGE($B$5:$B64),E$2*($B64-$E63)+$E63)</f>
        <v>70.845054908755188</v>
      </c>
      <c r="F64" s="7">
        <f t="shared" si="2"/>
        <v>0.60443283355321853</v>
      </c>
      <c r="G64" s="7">
        <f>IF(COUNTA($F$5:$F64)&lt;=G$1,AVERAGE($F$5:$F64),G$2*($F64-$G63)+$G63)</f>
        <v>0.83085304558145645</v>
      </c>
      <c r="H64" s="7">
        <f t="shared" si="3"/>
        <v>-0.22642021202823792</v>
      </c>
    </row>
    <row r="65" spans="1:8" x14ac:dyDescent="0.35">
      <c r="A65" s="2">
        <v>45560</v>
      </c>
      <c r="B65">
        <v>71.400000000000006</v>
      </c>
      <c r="C65" s="8">
        <f>IF(COUNTA($B$5:$B65)&lt;=C$1,AVERAGE($B$5:$B65),C$2*($B65-$C64)+$C64)</f>
        <v>71.460627030717887</v>
      </c>
      <c r="D65" s="8">
        <f>IF(COUNTA($B$5:$B65)&lt;=D$1,AVERAGE($B$5:$B65),D$2*($B65-$D64)+$D64)</f>
        <v>71.441874243491725</v>
      </c>
      <c r="E65" s="8">
        <f>IF(COUNTA($B$5:$B65)&lt;=E$1,AVERAGE($B$5:$B65),E$2*($B65-$E64)+$E64)</f>
        <v>70.886161952551106</v>
      </c>
      <c r="F65" s="7">
        <f t="shared" si="2"/>
        <v>0.55571229094061891</v>
      </c>
      <c r="G65" s="7">
        <f>IF(COUNTA($F$5:$F65)&lt;=G$1,AVERAGE($F$5:$F65),G$2*($F65-$G64)+$G64)</f>
        <v>0.77582489465328897</v>
      </c>
      <c r="H65" s="7">
        <f t="shared" si="3"/>
        <v>-0.22011260371267005</v>
      </c>
    </row>
    <row r="66" spans="1:8" x14ac:dyDescent="0.35">
      <c r="A66" s="2">
        <v>45561</v>
      </c>
      <c r="B66">
        <v>71.790000000000006</v>
      </c>
      <c r="C66" s="8">
        <f>IF(COUNTA($B$5:$B66)&lt;=C$1,AVERAGE($B$5:$B66),C$2*($B66-$C65)+$C65)</f>
        <v>71.526501624574308</v>
      </c>
      <c r="D66" s="8">
        <f>IF(COUNTA($B$5:$B66)&lt;=D$1,AVERAGE($B$5:$B66),D$2*($B66-$D65)+$D65)</f>
        <v>71.495432052185308</v>
      </c>
      <c r="E66" s="8">
        <f>IF(COUNTA($B$5:$B66)&lt;=E$1,AVERAGE($B$5:$B66),E$2*($B66-$E65)+$E65)</f>
        <v>70.953112919028797</v>
      </c>
      <c r="F66" s="7">
        <f t="shared" si="2"/>
        <v>0.5423191331565107</v>
      </c>
      <c r="G66" s="7">
        <f>IF(COUNTA($F$5:$F66)&lt;=G$1,AVERAGE($F$5:$F66),G$2*($F66-$G65)+$G65)</f>
        <v>0.72912374235393329</v>
      </c>
      <c r="H66" s="7">
        <f t="shared" si="3"/>
        <v>-0.18680460919742259</v>
      </c>
    </row>
    <row r="67" spans="1:8" x14ac:dyDescent="0.35">
      <c r="A67" s="2">
        <v>45564</v>
      </c>
      <c r="B67">
        <v>71.86</v>
      </c>
      <c r="C67" s="8">
        <f>IF(COUNTA($B$5:$B67)&lt;=C$1,AVERAGE($B$5:$B67),C$2*($B67-$C66)+$C66)</f>
        <v>71.593201299659441</v>
      </c>
      <c r="D67" s="8">
        <f>IF(COUNTA($B$5:$B67)&lt;=D$1,AVERAGE($B$5:$B67),D$2*($B67-$D66)+$D66)</f>
        <v>71.551519428772181</v>
      </c>
      <c r="E67" s="8">
        <f>IF(COUNTA($B$5:$B67)&lt;=E$1,AVERAGE($B$5:$B67),E$2*($B67-$E66)+$E66)</f>
        <v>71.020289739841473</v>
      </c>
      <c r="F67" s="7">
        <f t="shared" si="2"/>
        <v>0.53122968893070777</v>
      </c>
      <c r="G67" s="7">
        <f>IF(COUNTA($F$5:$F67)&lt;=G$1,AVERAGE($F$5:$F67),G$2*($F67-$G66)+$G66)</f>
        <v>0.68954493166928821</v>
      </c>
      <c r="H67" s="7">
        <f t="shared" si="3"/>
        <v>-0.15831524273858044</v>
      </c>
    </row>
    <row r="68" spans="1:8" x14ac:dyDescent="0.35">
      <c r="A68" s="2">
        <v>45565</v>
      </c>
      <c r="B68">
        <v>71.709999999999994</v>
      </c>
      <c r="C68" s="8">
        <f>IF(COUNTA($B$5:$B68)&lt;=C$1,AVERAGE($B$5:$B68),C$2*($B68-$C67)+$C67)</f>
        <v>71.616561039727557</v>
      </c>
      <c r="D68" s="8">
        <f>IF(COUNTA($B$5:$B68)&lt;=D$1,AVERAGE($B$5:$B68),D$2*($B68-$D67)+$D67)</f>
        <v>71.575901055114926</v>
      </c>
      <c r="E68" s="8">
        <f>IF(COUNTA($B$5:$B68)&lt;=E$1,AVERAGE($B$5:$B68),E$2*($B68-$E67)+$E67)</f>
        <v>71.071379388742102</v>
      </c>
      <c r="F68" s="7">
        <f t="shared" si="2"/>
        <v>0.50452166637282403</v>
      </c>
      <c r="G68" s="7">
        <f>IF(COUNTA($F$5:$F68)&lt;=G$1,AVERAGE($F$5:$F68),G$2*($F68-$G67)+$G67)</f>
        <v>0.65254027860999542</v>
      </c>
      <c r="H68" s="7">
        <f t="shared" si="3"/>
        <v>-0.14801861223717139</v>
      </c>
    </row>
    <row r="69" spans="1:8" x14ac:dyDescent="0.35">
      <c r="A69" s="2">
        <v>45566</v>
      </c>
      <c r="B69">
        <v>71.010000000000005</v>
      </c>
      <c r="C69" s="8">
        <f>IF(COUNTA($B$5:$B69)&lt;=C$1,AVERAGE($B$5:$B69),C$2*($B69-$C68)+$C68)</f>
        <v>71.49524883178205</v>
      </c>
      <c r="D69" s="8">
        <f>IF(COUNTA($B$5:$B69)&lt;=D$1,AVERAGE($B$5:$B69),D$2*($B69-$D68)+$D68)</f>
        <v>71.488839354328022</v>
      </c>
      <c r="E69" s="8">
        <f>IF(COUNTA($B$5:$B69)&lt;=E$1,AVERAGE($B$5:$B69),E$2*($B69-$E68)+$E68)</f>
        <v>71.066832767353802</v>
      </c>
      <c r="F69" s="7">
        <f t="shared" si="2"/>
        <v>0.42200658697422</v>
      </c>
      <c r="G69" s="7">
        <f>IF(COUNTA($F$5:$F69)&lt;=G$1,AVERAGE($F$5:$F69),G$2*($F69-$G68)+$G68)</f>
        <v>0.60643354028284036</v>
      </c>
      <c r="H69" s="7">
        <f t="shared" si="3"/>
        <v>-0.18442695330862036</v>
      </c>
    </row>
    <row r="70" spans="1:8" x14ac:dyDescent="0.35">
      <c r="A70" s="2">
        <v>45567</v>
      </c>
      <c r="B70">
        <v>70.52</v>
      </c>
      <c r="C70" s="8">
        <f>IF(COUNTA($B$5:$B70)&lt;=C$1,AVERAGE($B$5:$B70),C$2*($B70-$C69)+$C69)</f>
        <v>71.300199065425645</v>
      </c>
      <c r="D70" s="8">
        <f>IF(COUNTA($B$5:$B70)&lt;=D$1,AVERAGE($B$5:$B70),D$2*($B70-$D69)+$D69)</f>
        <v>71.339787145969865</v>
      </c>
      <c r="E70" s="8">
        <f>IF(COUNTA($B$5:$B70)&lt;=E$1,AVERAGE($B$5:$B70),E$2*($B70-$E69)+$E69)</f>
        <v>71.026326636438711</v>
      </c>
      <c r="F70" s="7">
        <f t="shared" si="2"/>
        <v>0.31346050953115423</v>
      </c>
      <c r="G70" s="7">
        <f>IF(COUNTA($F$5:$F70)&lt;=G$1,AVERAGE($F$5:$F70),G$2*($F70-$G69)+$G69)</f>
        <v>0.54783893413250317</v>
      </c>
      <c r="H70" s="7">
        <f t="shared" si="3"/>
        <v>-0.23437842460134894</v>
      </c>
    </row>
    <row r="71" spans="1:8" x14ac:dyDescent="0.35">
      <c r="A71" s="2">
        <v>45568</v>
      </c>
      <c r="B71">
        <v>70.17</v>
      </c>
      <c r="C71" s="8">
        <f>IF(COUNTA($B$5:$B71)&lt;=C$1,AVERAGE($B$5:$B71),C$2*($B71-$C70)+$C70)</f>
        <v>71.074159252340522</v>
      </c>
      <c r="D71" s="8">
        <f>IF(COUNTA($B$5:$B71)&lt;=D$1,AVERAGE($B$5:$B71),D$2*($B71-$D70)+$D70)</f>
        <v>71.159819892743727</v>
      </c>
      <c r="E71" s="8">
        <f>IF(COUNTA($B$5:$B71)&lt;=E$1,AVERAGE($B$5:$B71),E$2*($B71-$E70)+$E70)</f>
        <v>70.962895033739542</v>
      </c>
      <c r="F71" s="7">
        <f t="shared" si="2"/>
        <v>0.19692485900418433</v>
      </c>
      <c r="G71" s="7">
        <f>IF(COUNTA($F$5:$F71)&lt;=G$1,AVERAGE($F$5:$F71),G$2*($F71-$G70)+$G70)</f>
        <v>0.47765611910683942</v>
      </c>
      <c r="H71" s="7">
        <f t="shared" si="3"/>
        <v>-0.28073126010265509</v>
      </c>
    </row>
    <row r="72" spans="1:8" x14ac:dyDescent="0.35">
      <c r="A72" s="2">
        <v>45571</v>
      </c>
      <c r="B72">
        <v>69.010000000000005</v>
      </c>
      <c r="C72" s="8">
        <f>IF(COUNTA($B$5:$B72)&lt;=C$1,AVERAGE($B$5:$B72),C$2*($B72-$C71)+$C71)</f>
        <v>70.661327401872413</v>
      </c>
      <c r="D72" s="8">
        <f>IF(COUNTA($B$5:$B72)&lt;=D$1,AVERAGE($B$5:$B72),D$2*($B72-$D71)+$D71)</f>
        <v>70.829078370783151</v>
      </c>
      <c r="E72" s="8">
        <f>IF(COUNTA($B$5:$B72)&lt;=E$1,AVERAGE($B$5:$B72),E$2*($B72-$E71)+$E71)</f>
        <v>70.818236142351424</v>
      </c>
      <c r="F72" s="7">
        <f t="shared" si="2"/>
        <v>1.0842228431727108E-2</v>
      </c>
      <c r="G72" s="7">
        <f>IF(COUNTA($F$5:$F72)&lt;=G$1,AVERAGE($F$5:$F72),G$2*($F72-$G71)+$G71)</f>
        <v>0.38429334097181694</v>
      </c>
      <c r="H72" s="7">
        <f t="shared" si="3"/>
        <v>-0.37345111254008984</v>
      </c>
    </row>
    <row r="73" spans="1:8" x14ac:dyDescent="0.35">
      <c r="A73" s="2">
        <v>45572</v>
      </c>
      <c r="B73">
        <v>69.180000000000007</v>
      </c>
      <c r="C73" s="8">
        <f>IF(COUNTA($B$5:$B73)&lt;=C$1,AVERAGE($B$5:$B73),C$2*($B73-$C72)+$C72)</f>
        <v>70.365061921497926</v>
      </c>
      <c r="D73" s="8">
        <f>IF(COUNTA($B$5:$B73)&lt;=D$1,AVERAGE($B$5:$B73),D$2*($B73-$D72)+$D72)</f>
        <v>70.575374006047284</v>
      </c>
      <c r="E73" s="8">
        <f>IF(COUNTA($B$5:$B73)&lt;=E$1,AVERAGE($B$5:$B73),E$2*($B73-$E72)+$E72)</f>
        <v>70.696885316992066</v>
      </c>
      <c r="F73" s="7">
        <f t="shared" si="2"/>
        <v>-0.12151131094478274</v>
      </c>
      <c r="G73" s="7">
        <f>IF(COUNTA($F$5:$F73)&lt;=G$1,AVERAGE($F$5:$F73),G$2*($F73-$G72)+$G72)</f>
        <v>0.28313241058849697</v>
      </c>
      <c r="H73" s="7">
        <f t="shared" si="3"/>
        <v>-0.40464372153327971</v>
      </c>
    </row>
    <row r="74" spans="1:8" x14ac:dyDescent="0.35">
      <c r="A74" s="2">
        <v>45573</v>
      </c>
      <c r="B74">
        <v>69.569999999999993</v>
      </c>
      <c r="C74" s="8">
        <f>IF(COUNTA($B$5:$B74)&lt;=C$1,AVERAGE($B$5:$B74),C$2*($B74-$C73)+$C73)</f>
        <v>70.206049537198339</v>
      </c>
      <c r="D74" s="8">
        <f>IF(COUNTA($B$5:$B74)&lt;=D$1,AVERAGE($B$5:$B74),D$2*($B74-$D73)+$D73)</f>
        <v>70.420701082040011</v>
      </c>
      <c r="E74" s="8">
        <f>IF(COUNTA($B$5:$B74)&lt;=E$1,AVERAGE($B$5:$B74),E$2*($B74-$E73)+$E73)</f>
        <v>70.613412330548215</v>
      </c>
      <c r="F74" s="7">
        <f t="shared" si="2"/>
        <v>-0.19271124850820343</v>
      </c>
      <c r="G74" s="7">
        <f>IF(COUNTA($F$5:$F74)&lt;=G$1,AVERAGE($F$5:$F74),G$2*($F74-$G73)+$G73)</f>
        <v>0.18796367876915687</v>
      </c>
      <c r="H74" s="7">
        <f t="shared" si="3"/>
        <v>-0.3806749272773603</v>
      </c>
    </row>
    <row r="75" spans="1:8" x14ac:dyDescent="0.35">
      <c r="A75" s="2">
        <v>45574</v>
      </c>
      <c r="B75">
        <v>69.25</v>
      </c>
      <c r="C75" s="8">
        <f>IF(COUNTA($B$5:$B75)&lt;=C$1,AVERAGE($B$5:$B75),C$2*($B75-$C74)+$C74)</f>
        <v>70.014839629758669</v>
      </c>
      <c r="D75" s="8">
        <f>IF(COUNTA($B$5:$B75)&lt;=D$1,AVERAGE($B$5:$B75),D$2*($B75-$D74)+$D74)</f>
        <v>70.240593223264625</v>
      </c>
      <c r="E75" s="8">
        <f>IF(COUNTA($B$5:$B75)&lt;=E$1,AVERAGE($B$5:$B75),E$2*($B75-$E74)+$E74)</f>
        <v>70.512418824581687</v>
      </c>
      <c r="F75" s="7">
        <f t="shared" si="2"/>
        <v>-0.27182560131706168</v>
      </c>
      <c r="G75" s="7">
        <f>IF(COUNTA($F$5:$F75)&lt;=G$1,AVERAGE($F$5:$F75),G$2*($F75-$G74)+$G74)</f>
        <v>9.6005822751913161E-2</v>
      </c>
      <c r="H75" s="7">
        <f t="shared" si="3"/>
        <v>-0.36783142406897484</v>
      </c>
    </row>
    <row r="76" spans="1:8" x14ac:dyDescent="0.35">
      <c r="A76" s="2">
        <v>45575</v>
      </c>
      <c r="B76">
        <v>69.569999999999993</v>
      </c>
      <c r="C76" s="8">
        <f>IF(COUNTA($B$5:$B76)&lt;=C$1,AVERAGE($B$5:$B76),C$2*($B76-$C75)+$C75)</f>
        <v>69.925871703806934</v>
      </c>
      <c r="D76" s="8">
        <f>IF(COUNTA($B$5:$B76)&lt;=D$1,AVERAGE($B$5:$B76),D$2*($B76-$D75)+$D75)</f>
        <v>70.137425035070066</v>
      </c>
      <c r="E76" s="8">
        <f>IF(COUNTA($B$5:$B76)&lt;=E$1,AVERAGE($B$5:$B76),E$2*($B76-$E75)+$E75)</f>
        <v>70.442610022760817</v>
      </c>
      <c r="F76" s="7">
        <f t="shared" si="2"/>
        <v>-0.30518498769075109</v>
      </c>
      <c r="G76" s="7">
        <f>IF(COUNTA($F$5:$F76)&lt;=G$1,AVERAGE($F$5:$F76),G$2*($F76-$G75)+$G75)</f>
        <v>1.5767660663380312E-2</v>
      </c>
      <c r="H76" s="7">
        <f t="shared" si="3"/>
        <v>-0.3209526483541314</v>
      </c>
    </row>
    <row r="77" spans="1:8" x14ac:dyDescent="0.35">
      <c r="A77" s="2">
        <v>45578</v>
      </c>
      <c r="B77">
        <v>70.34</v>
      </c>
      <c r="C77" s="8">
        <f>IF(COUNTA($B$5:$B77)&lt;=C$1,AVERAGE($B$5:$B77),C$2*($B77-$C76)+$C76)</f>
        <v>70.008697363045542</v>
      </c>
      <c r="D77" s="8">
        <f>IF(COUNTA($B$5:$B77)&lt;=D$1,AVERAGE($B$5:$B77),D$2*($B77-$D76)+$D76)</f>
        <v>70.168590414290051</v>
      </c>
      <c r="E77" s="8">
        <f>IF(COUNTA($B$5:$B77)&lt;=E$1,AVERAGE($B$5:$B77),E$2*($B77-$E76)+$E76)</f>
        <v>70.435009280334086</v>
      </c>
      <c r="F77" s="7">
        <f t="shared" si="2"/>
        <v>-0.26641886604403453</v>
      </c>
      <c r="G77" s="7">
        <f>IF(COUNTA($F$5:$F77)&lt;=G$1,AVERAGE($F$5:$F77),G$2*($F77-$G76)+$G76)</f>
        <v>-4.0669644678102662E-2</v>
      </c>
      <c r="H77" s="7">
        <f t="shared" si="3"/>
        <v>-0.22574922136593187</v>
      </c>
    </row>
    <row r="78" spans="1:8" x14ac:dyDescent="0.35">
      <c r="A78" s="2">
        <v>45579</v>
      </c>
      <c r="B78">
        <v>70.34</v>
      </c>
      <c r="C78" s="8">
        <f>IF(COUNTA($B$5:$B78)&lt;=C$1,AVERAGE($B$5:$B78),C$2*($B78-$C77)+$C77)</f>
        <v>70.074957890436437</v>
      </c>
      <c r="D78" s="8">
        <f>IF(COUNTA($B$5:$B78)&lt;=D$1,AVERAGE($B$5:$B78),D$2*($B78-$D77)+$D77)</f>
        <v>70.194961119783883</v>
      </c>
      <c r="E78" s="8">
        <f>IF(COUNTA($B$5:$B78)&lt;=E$1,AVERAGE($B$5:$B78),E$2*($B78-$E77)+$E77)</f>
        <v>70.4279715558649</v>
      </c>
      <c r="F78" s="7">
        <f t="shared" si="2"/>
        <v>-0.23301043608101679</v>
      </c>
      <c r="G78" s="7">
        <f>IF(COUNTA($F$5:$F78)&lt;=G$1,AVERAGE($F$5:$F78),G$2*($F78-$G77)+$G77)</f>
        <v>-7.9137802958685499E-2</v>
      </c>
      <c r="H78" s="7">
        <f t="shared" si="3"/>
        <v>-0.15387263312233129</v>
      </c>
    </row>
    <row r="79" spans="1:8" x14ac:dyDescent="0.35">
      <c r="A79" s="2">
        <v>45580</v>
      </c>
      <c r="B79">
        <v>70.569999999999993</v>
      </c>
      <c r="C79" s="8">
        <f>IF(COUNTA($B$5:$B79)&lt;=C$1,AVERAGE($B$5:$B79),C$2*($B79-$C78)+$C78)</f>
        <v>70.173966312349151</v>
      </c>
      <c r="D79" s="8">
        <f>IF(COUNTA($B$5:$B79)&lt;=D$1,AVERAGE($B$5:$B79),D$2*($B79-$D78)+$D78)</f>
        <v>70.252659409047894</v>
      </c>
      <c r="E79" s="8">
        <f>IF(COUNTA($B$5:$B79)&lt;=E$1,AVERAGE($B$5:$B79),E$2*($B79-$E78)+$E78)</f>
        <v>70.438492181356395</v>
      </c>
      <c r="F79" s="7">
        <f t="shared" si="2"/>
        <v>-0.18583277230850115</v>
      </c>
      <c r="G79" s="7">
        <f>IF(COUNTA($F$5:$F79)&lt;=G$1,AVERAGE($F$5:$F79),G$2*($F79-$G78)+$G78)</f>
        <v>-0.10047679682864863</v>
      </c>
      <c r="H79" s="7">
        <f t="shared" si="3"/>
        <v>-8.5355975479852519E-2</v>
      </c>
    </row>
    <row r="80" spans="1:8" x14ac:dyDescent="0.35">
      <c r="A80" s="2">
        <v>45581</v>
      </c>
      <c r="B80">
        <v>69.900000000000006</v>
      </c>
      <c r="C80" s="8">
        <f>IF(COUNTA($B$5:$B80)&lt;=C$1,AVERAGE($B$5:$B80),C$2*($B80-$C79)+$C79)</f>
        <v>70.119173049879322</v>
      </c>
      <c r="D80" s="8">
        <f>IF(COUNTA($B$5:$B80)&lt;=D$1,AVERAGE($B$5:$B80),D$2*($B80-$D79)+$D79)</f>
        <v>70.198404115348225</v>
      </c>
      <c r="E80" s="8">
        <f>IF(COUNTA($B$5:$B80)&lt;=E$1,AVERAGE($B$5:$B80),E$2*($B80-$E79)+$E79)</f>
        <v>70.398603871626293</v>
      </c>
      <c r="F80" s="7">
        <f t="shared" si="2"/>
        <v>-0.2001997562780673</v>
      </c>
      <c r="G80" s="7">
        <f>IF(COUNTA($F$5:$F80)&lt;=G$1,AVERAGE($F$5:$F80),G$2*($F80-$G79)+$G79)</f>
        <v>-0.12042138871853236</v>
      </c>
      <c r="H80" s="7">
        <f t="shared" si="3"/>
        <v>-7.9778367559534935E-2</v>
      </c>
    </row>
    <row r="81" spans="1:8" x14ac:dyDescent="0.35">
      <c r="A81" s="2">
        <v>45582</v>
      </c>
      <c r="B81">
        <v>70.44</v>
      </c>
      <c r="C81" s="8">
        <f>IF(COUNTA($B$5:$B81)&lt;=C$1,AVERAGE($B$5:$B81),C$2*($B81-$C80)+$C80)</f>
        <v>70.183338439903451</v>
      </c>
      <c r="D81" s="8">
        <f>IF(COUNTA($B$5:$B81)&lt;=D$1,AVERAGE($B$5:$B81),D$2*($B81-$D80)+$D80)</f>
        <v>70.235572712986965</v>
      </c>
      <c r="E81" s="8">
        <f>IF(COUNTA($B$5:$B81)&lt;=E$1,AVERAGE($B$5:$B81),E$2*($B81-$E80)+$E80)</f>
        <v>70.40167025150582</v>
      </c>
      <c r="F81" s="7">
        <f t="shared" ref="F81:F112" si="4">D81-E81</f>
        <v>-0.166097538518855</v>
      </c>
      <c r="G81" s="7">
        <f>IF(COUNTA($F$5:$F81)&lt;=G$1,AVERAGE($F$5:$F81),G$2*($F81-$G80)+$G80)</f>
        <v>-0.12955661867859689</v>
      </c>
      <c r="H81" s="7">
        <f t="shared" ref="H81:H112" si="5">F81-G81</f>
        <v>-3.6540919840258118E-2</v>
      </c>
    </row>
    <row r="82" spans="1:8" x14ac:dyDescent="0.35">
      <c r="A82" s="2">
        <v>45585</v>
      </c>
      <c r="B82">
        <v>69.45</v>
      </c>
      <c r="C82" s="8">
        <f>IF(COUNTA($B$5:$B82)&lt;=C$1,AVERAGE($B$5:$B82),C$2*($B82-$C81)+$C81)</f>
        <v>70.036670751922756</v>
      </c>
      <c r="D82" s="8">
        <f>IF(COUNTA($B$5:$B82)&lt;=D$1,AVERAGE($B$5:$B82),D$2*($B82-$D81)+$D81)</f>
        <v>70.114715372527428</v>
      </c>
      <c r="E82" s="8">
        <f>IF(COUNTA($B$5:$B82)&lt;=E$1,AVERAGE($B$5:$B82),E$2*($B82-$E81)+$E81)</f>
        <v>70.331176158801682</v>
      </c>
      <c r="F82" s="7">
        <f t="shared" si="4"/>
        <v>-0.21646078627425425</v>
      </c>
      <c r="G82" s="7">
        <f>IF(COUNTA($F$5:$F82)&lt;=G$1,AVERAGE($F$5:$F82),G$2*($F82-$G81)+$G81)</f>
        <v>-0.14693745219772836</v>
      </c>
      <c r="H82" s="7">
        <f t="shared" si="5"/>
        <v>-6.9523334076525889E-2</v>
      </c>
    </row>
    <row r="83" spans="1:8" x14ac:dyDescent="0.35">
      <c r="A83" s="2">
        <v>45586</v>
      </c>
      <c r="B83">
        <v>69.45</v>
      </c>
      <c r="C83" s="8">
        <f>IF(COUNTA($B$5:$B83)&lt;=C$1,AVERAGE($B$5:$B83),C$2*($B83-$C82)+$C82)</f>
        <v>69.919336601538205</v>
      </c>
      <c r="D83" s="8">
        <f>IF(COUNTA($B$5:$B83)&lt;=D$1,AVERAGE($B$5:$B83),D$2*($B83-$D82)+$D82)</f>
        <v>70.012451469061673</v>
      </c>
      <c r="E83" s="8">
        <f>IF(COUNTA($B$5:$B83)&lt;=E$1,AVERAGE($B$5:$B83),E$2*($B83-$E82)+$E82)</f>
        <v>70.265903850742305</v>
      </c>
      <c r="F83" s="7">
        <f t="shared" si="4"/>
        <v>-0.25345238168063133</v>
      </c>
      <c r="G83" s="7">
        <f>IF(COUNTA($F$5:$F83)&lt;=G$1,AVERAGE($F$5:$F83),G$2*($F83-$G82)+$G82)</f>
        <v>-0.16824043809430894</v>
      </c>
      <c r="H83" s="7">
        <f t="shared" si="5"/>
        <v>-8.5211943586322392E-2</v>
      </c>
    </row>
    <row r="84" spans="1:8" x14ac:dyDescent="0.35">
      <c r="A84" s="2">
        <v>45587</v>
      </c>
      <c r="B84">
        <v>68.010000000000005</v>
      </c>
      <c r="C84" s="8">
        <f>IF(COUNTA($B$5:$B84)&lt;=C$1,AVERAGE($B$5:$B84),C$2*($B84-$C83)+$C83)</f>
        <v>69.537469281230571</v>
      </c>
      <c r="D84" s="8">
        <f>IF(COUNTA($B$5:$B84)&lt;=D$1,AVERAGE($B$5:$B84),D$2*($B84-$D83)+$D83)</f>
        <v>69.704382012282949</v>
      </c>
      <c r="E84" s="8">
        <f>IF(COUNTA($B$5:$B84)&lt;=E$1,AVERAGE($B$5:$B84),E$2*($B84-$E83)+$E83)</f>
        <v>70.098799861798426</v>
      </c>
      <c r="F84" s="7">
        <f t="shared" si="4"/>
        <v>-0.39441784951547731</v>
      </c>
      <c r="G84" s="7">
        <f>IF(COUNTA($F$5:$F84)&lt;=G$1,AVERAGE($F$5:$F84),G$2*($F84-$G83)+$G83)</f>
        <v>-0.21347592037854263</v>
      </c>
      <c r="H84" s="7">
        <f t="shared" si="5"/>
        <v>-0.18094192913693469</v>
      </c>
    </row>
    <row r="85" spans="1:8" x14ac:dyDescent="0.35">
      <c r="A85" s="2">
        <v>45588</v>
      </c>
      <c r="B85">
        <v>67.3</v>
      </c>
      <c r="C85" s="8">
        <f>IF(COUNTA($B$5:$B85)&lt;=C$1,AVERAGE($B$5:$B85),C$2*($B85-$C84)+$C84)</f>
        <v>69.089975424984459</v>
      </c>
      <c r="D85" s="8">
        <f>IF(COUNTA($B$5:$B85)&lt;=D$1,AVERAGE($B$5:$B85),D$2*($B85-$D84)+$D84)</f>
        <v>69.334477087316344</v>
      </c>
      <c r="E85" s="8">
        <f>IF(COUNTA($B$5:$B85)&lt;=E$1,AVERAGE($B$5:$B85),E$2*($B85-$E84)+$E84)</f>
        <v>69.891481353517065</v>
      </c>
      <c r="F85" s="7">
        <f t="shared" si="4"/>
        <v>-0.55700426620072108</v>
      </c>
      <c r="G85" s="7">
        <f>IF(COUNTA($F$5:$F85)&lt;=G$1,AVERAGE($F$5:$F85),G$2*($F85-$G84)+$G84)</f>
        <v>-0.28218158954297834</v>
      </c>
      <c r="H85" s="7">
        <f t="shared" si="5"/>
        <v>-0.27482267665774274</v>
      </c>
    </row>
    <row r="86" spans="1:8" x14ac:dyDescent="0.35">
      <c r="A86" s="2">
        <v>45589</v>
      </c>
      <c r="B86">
        <v>66.92</v>
      </c>
      <c r="C86" s="8">
        <f>IF(COUNTA($B$5:$B86)&lt;=C$1,AVERAGE($B$5:$B86),C$2*($B86-$C85)+$C85)</f>
        <v>68.655980339987565</v>
      </c>
      <c r="D86" s="8">
        <f>IF(COUNTA($B$5:$B86)&lt;=D$1,AVERAGE($B$5:$B86),D$2*($B86-$D85)+$D85)</f>
        <v>68.963019073883061</v>
      </c>
      <c r="E86" s="8">
        <f>IF(COUNTA($B$5:$B86)&lt;=E$1,AVERAGE($B$5:$B86),E$2*($B86-$E85)+$E85)</f>
        <v>69.671371623626911</v>
      </c>
      <c r="F86" s="7">
        <f t="shared" si="4"/>
        <v>-0.70835254974385009</v>
      </c>
      <c r="G86" s="7">
        <f>IF(COUNTA($F$5:$F86)&lt;=G$1,AVERAGE($F$5:$F86),G$2*($F86-$G85)+$G85)</f>
        <v>-0.36741578158315269</v>
      </c>
      <c r="H86" s="7">
        <f t="shared" si="5"/>
        <v>-0.3409367681606974</v>
      </c>
    </row>
    <row r="87" spans="1:8" x14ac:dyDescent="0.35">
      <c r="A87" s="2">
        <v>45593</v>
      </c>
      <c r="B87">
        <v>66.67</v>
      </c>
      <c r="C87" s="8">
        <f>IF(COUNTA($B$5:$B87)&lt;=C$1,AVERAGE($B$5:$B87),C$2*($B87-$C86)+$C86)</f>
        <v>68.258784271990052</v>
      </c>
      <c r="D87" s="8">
        <f>IF(COUNTA($B$5:$B87)&lt;=D$1,AVERAGE($B$5:$B87),D$2*($B87-$D86)+$D86)</f>
        <v>68.610246908670277</v>
      </c>
      <c r="E87" s="8">
        <f>IF(COUNTA($B$5:$B87)&lt;=E$1,AVERAGE($B$5:$B87),E$2*($B87-$E86)+$E86)</f>
        <v>69.449047799654551</v>
      </c>
      <c r="F87" s="7">
        <f t="shared" si="4"/>
        <v>-0.83880089098427391</v>
      </c>
      <c r="G87" s="7">
        <f>IF(COUNTA($F$5:$F87)&lt;=G$1,AVERAGE($F$5:$F87),G$2*($F87-$G86)+$G86)</f>
        <v>-0.46169280346337693</v>
      </c>
      <c r="H87" s="7">
        <f t="shared" si="5"/>
        <v>-0.37710808752089697</v>
      </c>
    </row>
    <row r="88" spans="1:8" x14ac:dyDescent="0.35">
      <c r="A88" s="2">
        <v>45594</v>
      </c>
      <c r="B88">
        <v>65.56</v>
      </c>
      <c r="C88" s="8">
        <f>IF(COUNTA($B$5:$B88)&lt;=C$1,AVERAGE($B$5:$B88),C$2*($B88-$C87)+$C87)</f>
        <v>67.719027417592045</v>
      </c>
      <c r="D88" s="8">
        <f>IF(COUNTA($B$5:$B88)&lt;=D$1,AVERAGE($B$5:$B88),D$2*($B88-$D87)+$D87)</f>
        <v>68.140978153490238</v>
      </c>
      <c r="E88" s="8">
        <f>IF(COUNTA($B$5:$B88)&lt;=E$1,AVERAGE($B$5:$B88),E$2*($B88-$E87)+$E87)</f>
        <v>69.16097018486532</v>
      </c>
      <c r="F88" s="7">
        <f t="shared" si="4"/>
        <v>-1.0199920313750823</v>
      </c>
      <c r="G88" s="7">
        <f>IF(COUNTA($F$5:$F88)&lt;=G$1,AVERAGE($F$5:$F88),G$2*($F88-$G87)+$G87)</f>
        <v>-0.57335264904571803</v>
      </c>
      <c r="H88" s="7">
        <f t="shared" si="5"/>
        <v>-0.44663938232936429</v>
      </c>
    </row>
    <row r="89" spans="1:8" x14ac:dyDescent="0.35">
      <c r="A89" s="2">
        <v>45595</v>
      </c>
      <c r="B89">
        <v>65.92</v>
      </c>
      <c r="C89" s="8">
        <f>IF(COUNTA($B$5:$B89)&lt;=C$1,AVERAGE($B$5:$B89),C$2*($B89-$C88)+$C88)</f>
        <v>67.359221934073631</v>
      </c>
      <c r="D89" s="8">
        <f>IF(COUNTA($B$5:$B89)&lt;=D$1,AVERAGE($B$5:$B89),D$2*($B89-$D88)+$D88)</f>
        <v>67.799289206799429</v>
      </c>
      <c r="E89" s="8">
        <f>IF(COUNTA($B$5:$B89)&lt;=E$1,AVERAGE($B$5:$B89),E$2*($B89-$E88)+$E88)</f>
        <v>68.920898319319747</v>
      </c>
      <c r="F89" s="7">
        <f t="shared" si="4"/>
        <v>-1.1216091125203178</v>
      </c>
      <c r="G89" s="7">
        <f>IF(COUNTA($F$5:$F89)&lt;=G$1,AVERAGE($F$5:$F89),G$2*($F89-$G88)+$G88)</f>
        <v>-0.68300394174063794</v>
      </c>
      <c r="H89" s="7">
        <f t="shared" si="5"/>
        <v>-0.43860517077967986</v>
      </c>
    </row>
    <row r="90" spans="1:8" x14ac:dyDescent="0.35">
      <c r="A90" s="2">
        <v>45596</v>
      </c>
      <c r="B90">
        <v>65.31</v>
      </c>
      <c r="C90" s="8">
        <f>IF(COUNTA($B$5:$B90)&lt;=C$1,AVERAGE($B$5:$B90),C$2*($B90-$C89)+$C89)</f>
        <v>66.949377547258905</v>
      </c>
      <c r="D90" s="8">
        <f>IF(COUNTA($B$5:$B90)&lt;=D$1,AVERAGE($B$5:$B90),D$2*($B90-$D89)+$D89)</f>
        <v>67.416321636522596</v>
      </c>
      <c r="E90" s="8">
        <f>IF(COUNTA($B$5:$B90)&lt;=E$1,AVERAGE($B$5:$B90),E$2*($B90-$E89)+$E89)</f>
        <v>68.653424369740506</v>
      </c>
      <c r="F90" s="7">
        <f t="shared" si="4"/>
        <v>-1.2371027332179096</v>
      </c>
      <c r="G90" s="7">
        <f>IF(COUNTA($F$5:$F90)&lt;=G$1,AVERAGE($F$5:$F90),G$2*($F90-$G89)+$G89)</f>
        <v>-0.79382370003609226</v>
      </c>
      <c r="H90" s="7">
        <f t="shared" si="5"/>
        <v>-0.44327903318181738</v>
      </c>
    </row>
    <row r="91" spans="1:8" x14ac:dyDescent="0.35">
      <c r="A91" s="2">
        <v>45597</v>
      </c>
      <c r="B91">
        <v>65.010000000000005</v>
      </c>
      <c r="C91" s="8">
        <f>IF(COUNTA($B$5:$B91)&lt;=C$1,AVERAGE($B$5:$B91),C$2*($B91-$C90)+$C90)</f>
        <v>66.561502037807131</v>
      </c>
      <c r="D91" s="8">
        <f>IF(COUNTA($B$5:$B91)&lt;=D$1,AVERAGE($B$5:$B91),D$2*($B91-$D90)+$D90)</f>
        <v>67.046118307826816</v>
      </c>
      <c r="E91" s="8">
        <f>IF(COUNTA($B$5:$B91)&lt;=E$1,AVERAGE($B$5:$B91),E$2*($B91-$E90)+$E90)</f>
        <v>68.383541083093064</v>
      </c>
      <c r="F91" s="7">
        <f t="shared" si="4"/>
        <v>-1.3374227752662478</v>
      </c>
      <c r="G91" s="7">
        <f>IF(COUNTA($F$5:$F91)&lt;=G$1,AVERAGE($F$5:$F91),G$2*($F91-$G90)+$G90)</f>
        <v>-0.90254351508212338</v>
      </c>
      <c r="H91" s="7">
        <f t="shared" si="5"/>
        <v>-0.43487926018412437</v>
      </c>
    </row>
    <row r="92" spans="1:8" x14ac:dyDescent="0.35">
      <c r="A92" s="2">
        <v>45600</v>
      </c>
      <c r="B92">
        <v>65.11</v>
      </c>
      <c r="C92" s="8">
        <f>IF(COUNTA($B$5:$B92)&lt;=C$1,AVERAGE($B$5:$B92),C$2*($B92-$C91)+$C91)</f>
        <v>66.271201630245699</v>
      </c>
      <c r="D92" s="8">
        <f>IF(COUNTA($B$5:$B92)&lt;=D$1,AVERAGE($B$5:$B92),D$2*($B92-$D91)+$D91)</f>
        <v>66.748253952776537</v>
      </c>
      <c r="E92" s="8">
        <f>IF(COUNTA($B$5:$B92)&lt;=E$1,AVERAGE($B$5:$B92),E$2*($B92-$E91)+$E91)</f>
        <v>68.141056558419507</v>
      </c>
      <c r="F92" s="7">
        <f t="shared" si="4"/>
        <v>-1.3928026056429701</v>
      </c>
      <c r="G92" s="7">
        <f>IF(COUNTA($F$5:$F92)&lt;=G$1,AVERAGE($F$5:$F92),G$2*($F92-$G91)+$G91)</f>
        <v>-1.0005953331942927</v>
      </c>
      <c r="H92" s="7">
        <f t="shared" si="5"/>
        <v>-0.39220727244867737</v>
      </c>
    </row>
    <row r="93" spans="1:8" x14ac:dyDescent="0.35">
      <c r="A93" s="2">
        <v>45601</v>
      </c>
      <c r="B93">
        <v>65.37</v>
      </c>
      <c r="C93" s="8">
        <f>IF(COUNTA($B$5:$B93)&lt;=C$1,AVERAGE($B$5:$B93),C$2*($B93-$C92)+$C92)</f>
        <v>66.090961304196554</v>
      </c>
      <c r="D93" s="8">
        <f>IF(COUNTA($B$5:$B93)&lt;=D$1,AVERAGE($B$5:$B93),D$2*($B93-$D92)+$D92)</f>
        <v>66.536214883118603</v>
      </c>
      <c r="E93" s="8">
        <f>IF(COUNTA($B$5:$B93)&lt;=E$1,AVERAGE($B$5:$B93),E$2*($B93-$E92)+$E92)</f>
        <v>67.93579310964769</v>
      </c>
      <c r="F93" s="7">
        <f t="shared" si="4"/>
        <v>-1.399578226529087</v>
      </c>
      <c r="G93" s="7">
        <f>IF(COUNTA($F$5:$F93)&lt;=G$1,AVERAGE($F$5:$F93),G$2*($F93-$G92)+$G92)</f>
        <v>-1.0803919118612515</v>
      </c>
      <c r="H93" s="7">
        <f t="shared" si="5"/>
        <v>-0.31918631466783554</v>
      </c>
    </row>
    <row r="94" spans="1:8" x14ac:dyDescent="0.35">
      <c r="A94" s="2">
        <v>45602</v>
      </c>
      <c r="B94">
        <v>63.7</v>
      </c>
      <c r="C94" s="8">
        <f>IF(COUNTA($B$5:$B94)&lt;=C$1,AVERAGE($B$5:$B94),C$2*($B94-$C93)+$C93)</f>
        <v>65.612769043357247</v>
      </c>
      <c r="D94" s="8">
        <f>IF(COUNTA($B$5:$B94)&lt;=D$1,AVERAGE($B$5:$B94),D$2*($B94-$D93)+$D93)</f>
        <v>66.099874131869583</v>
      </c>
      <c r="E94" s="8">
        <f>IF(COUNTA($B$5:$B94)&lt;=E$1,AVERAGE($B$5:$B94),E$2*($B94-$E93)+$E93)</f>
        <v>67.622030657081197</v>
      </c>
      <c r="F94" s="7">
        <f t="shared" si="4"/>
        <v>-1.5221565252116136</v>
      </c>
      <c r="G94" s="7">
        <f>IF(COUNTA($F$5:$F94)&lt;=G$1,AVERAGE($F$5:$F94),G$2*($F94-$G93)+$G93)</f>
        <v>-1.1687448345313238</v>
      </c>
      <c r="H94" s="7">
        <f t="shared" si="5"/>
        <v>-0.35341169068028977</v>
      </c>
    </row>
    <row r="95" spans="1:8" x14ac:dyDescent="0.35">
      <c r="A95" s="2">
        <v>45603</v>
      </c>
      <c r="B95">
        <v>63.66</v>
      </c>
      <c r="C95" s="8">
        <f>IF(COUNTA($B$5:$B95)&lt;=C$1,AVERAGE($B$5:$B95),C$2*($B95-$C94)+$C94)</f>
        <v>65.222215234685791</v>
      </c>
      <c r="D95" s="8">
        <f>IF(COUNTA($B$5:$B95)&lt;=D$1,AVERAGE($B$5:$B95),D$2*($B95-$D94)+$D94)</f>
        <v>65.724508880812721</v>
      </c>
      <c r="E95" s="8">
        <f>IF(COUNTA($B$5:$B95)&lt;=E$1,AVERAGE($B$5:$B95),E$2*($B95-$E94)+$E94)</f>
        <v>67.328546904704808</v>
      </c>
      <c r="F95" s="7">
        <f t="shared" si="4"/>
        <v>-1.6040380238920875</v>
      </c>
      <c r="G95" s="7">
        <f>IF(COUNTA($F$5:$F95)&lt;=G$1,AVERAGE($F$5:$F95),G$2*($F95-$G94)+$G94)</f>
        <v>-1.2558034724034766</v>
      </c>
      <c r="H95" s="7">
        <f t="shared" si="5"/>
        <v>-0.34823455148861093</v>
      </c>
    </row>
    <row r="96" spans="1:8" x14ac:dyDescent="0.35">
      <c r="A96" s="2">
        <v>45604</v>
      </c>
      <c r="B96">
        <v>63.92</v>
      </c>
      <c r="C96" s="8">
        <f>IF(COUNTA($B$5:$B96)&lt;=C$1,AVERAGE($B$5:$B96),C$2*($B96-$C95)+$C95)</f>
        <v>64.961772187748636</v>
      </c>
      <c r="D96" s="8">
        <f>IF(COUNTA($B$5:$B96)&lt;=D$1,AVERAGE($B$5:$B96),D$2*($B96-$D95)+$D95)</f>
        <v>65.446892129918453</v>
      </c>
      <c r="E96" s="8">
        <f>IF(COUNTA($B$5:$B96)&lt;=E$1,AVERAGE($B$5:$B96),E$2*($B96-$E95)+$E95)</f>
        <v>67.076061948800742</v>
      </c>
      <c r="F96" s="7">
        <f t="shared" si="4"/>
        <v>-1.6291698188822892</v>
      </c>
      <c r="G96" s="7">
        <f>IF(COUNTA($F$5:$F96)&lt;=G$1,AVERAGE($F$5:$F96),G$2*($F96-$G95)+$G95)</f>
        <v>-1.3304767416992391</v>
      </c>
      <c r="H96" s="7">
        <f t="shared" si="5"/>
        <v>-0.29869307718305005</v>
      </c>
    </row>
    <row r="97" spans="1:8" x14ac:dyDescent="0.35">
      <c r="A97" s="2">
        <v>45607</v>
      </c>
      <c r="B97">
        <v>63.36</v>
      </c>
      <c r="C97" s="8">
        <f>IF(COUNTA($B$5:$B97)&lt;=C$1,AVERAGE($B$5:$B97),C$2*($B97-$C96)+$C96)</f>
        <v>64.641417750198912</v>
      </c>
      <c r="D97" s="8">
        <f>IF(COUNTA($B$5:$B97)&lt;=D$1,AVERAGE($B$5:$B97),D$2*($B97-$D96)+$D96)</f>
        <v>65.125831802238693</v>
      </c>
      <c r="E97" s="8">
        <f>IF(COUNTA($B$5:$B97)&lt;=E$1,AVERAGE($B$5:$B97),E$2*($B97-$E96)+$E96)</f>
        <v>66.800798100741432</v>
      </c>
      <c r="F97" s="7">
        <f t="shared" si="4"/>
        <v>-1.6749662985027385</v>
      </c>
      <c r="G97" s="7">
        <f>IF(COUNTA($F$5:$F97)&lt;=G$1,AVERAGE($F$5:$F97),G$2*($F97-$G96)+$G96)</f>
        <v>-1.3993746530599389</v>
      </c>
      <c r="H97" s="7">
        <f t="shared" si="5"/>
        <v>-0.27559164544279957</v>
      </c>
    </row>
    <row r="98" spans="1:8" x14ac:dyDescent="0.35">
      <c r="A98" s="2">
        <v>45608</v>
      </c>
      <c r="B98">
        <v>63.2</v>
      </c>
      <c r="C98" s="8">
        <f>IF(COUNTA($B$5:$B98)&lt;=C$1,AVERAGE($B$5:$B98),C$2*($B98-$C97)+$C97)</f>
        <v>64.353134200159133</v>
      </c>
      <c r="D98" s="8">
        <f>IF(COUNTA($B$5:$B98)&lt;=D$1,AVERAGE($B$5:$B98),D$2*($B98-$D97)+$D97)</f>
        <v>64.829549986509662</v>
      </c>
      <c r="E98" s="8">
        <f>IF(COUNTA($B$5:$B98)&lt;=E$1,AVERAGE($B$5:$B98),E$2*($B98-$E97)+$E97)</f>
        <v>66.534072315501319</v>
      </c>
      <c r="F98" s="7">
        <f t="shared" si="4"/>
        <v>-1.7045223289916578</v>
      </c>
      <c r="G98" s="7">
        <f>IF(COUNTA($F$5:$F98)&lt;=G$1,AVERAGE($F$5:$F98),G$2*($F98-$G97)+$G97)</f>
        <v>-1.4604041882462826</v>
      </c>
      <c r="H98" s="7">
        <f t="shared" si="5"/>
        <v>-0.24411814074537519</v>
      </c>
    </row>
    <row r="99" spans="1:8" x14ac:dyDescent="0.35">
      <c r="A99" s="2">
        <v>45609</v>
      </c>
      <c r="B99">
        <v>63</v>
      </c>
      <c r="C99" s="8">
        <f>IF(COUNTA($B$5:$B99)&lt;=C$1,AVERAGE($B$5:$B99),C$2*($B99-$C98)+$C98)</f>
        <v>64.082507360127309</v>
      </c>
      <c r="D99" s="8">
        <f>IF(COUNTA($B$5:$B99)&lt;=D$1,AVERAGE($B$5:$B99),D$2*($B99-$D98)+$D98)</f>
        <v>64.548080757815868</v>
      </c>
      <c r="E99" s="8">
        <f>IF(COUNTA($B$5:$B99)&lt;=E$1,AVERAGE($B$5:$B99),E$2*($B99-$E98)+$E98)</f>
        <v>66.272289181019744</v>
      </c>
      <c r="F99" s="7">
        <f t="shared" si="4"/>
        <v>-1.7242084232038764</v>
      </c>
      <c r="G99" s="7">
        <f>IF(COUNTA($F$5:$F99)&lt;=G$1,AVERAGE($F$5:$F99),G$2*($F99-$G98)+$G98)</f>
        <v>-1.5131650352378014</v>
      </c>
      <c r="H99" s="7">
        <f t="shared" si="5"/>
        <v>-0.21104338796607491</v>
      </c>
    </row>
    <row r="100" spans="1:8" x14ac:dyDescent="0.35">
      <c r="A100" s="2">
        <v>45610</v>
      </c>
      <c r="B100">
        <v>62.55</v>
      </c>
      <c r="C100" s="8">
        <f>IF(COUNTA($B$5:$B100)&lt;=C$1,AVERAGE($B$5:$B100),C$2*($B100-$C99)+$C99)</f>
        <v>63.776005888101849</v>
      </c>
      <c r="D100" s="8">
        <f>IF(COUNTA($B$5:$B100)&lt;=D$1,AVERAGE($B$5:$B100),D$2*($B100-$D99)+$D99)</f>
        <v>64.240683718151885</v>
      </c>
      <c r="E100" s="8">
        <f>IF(COUNTA($B$5:$B100)&lt;=E$1,AVERAGE($B$5:$B100),E$2*($B100-$E99)+$E99)</f>
        <v>65.996564056499764</v>
      </c>
      <c r="F100" s="7">
        <f t="shared" si="4"/>
        <v>-1.7558803383478789</v>
      </c>
      <c r="G100" s="7">
        <f>IF(COUNTA($F$5:$F100)&lt;=G$1,AVERAGE($F$5:$F100),G$2*($F100-$G99)+$G99)</f>
        <v>-1.5617080958598168</v>
      </c>
      <c r="H100" s="7">
        <f t="shared" si="5"/>
        <v>-0.19417224248806209</v>
      </c>
    </row>
    <row r="101" spans="1:8" x14ac:dyDescent="0.35">
      <c r="A101" s="2">
        <v>45611</v>
      </c>
      <c r="B101">
        <v>61.74</v>
      </c>
      <c r="C101" s="8">
        <f>IF(COUNTA($B$5:$B101)&lt;=C$1,AVERAGE($B$5:$B101),C$2*($B101-$C100)+$C100)</f>
        <v>63.368804710481477</v>
      </c>
      <c r="D101" s="8">
        <f>IF(COUNTA($B$5:$B101)&lt;=D$1,AVERAGE($B$5:$B101),D$2*($B101-$D100)+$D100)</f>
        <v>63.855963146128516</v>
      </c>
      <c r="E101" s="8">
        <f>IF(COUNTA($B$5:$B101)&lt;=E$1,AVERAGE($B$5:$B101),E$2*($B101-$E100)+$E100)</f>
        <v>65.681263015277565</v>
      </c>
      <c r="F101" s="7">
        <f t="shared" si="4"/>
        <v>-1.825299869149049</v>
      </c>
      <c r="G101" s="7">
        <f>IF(COUNTA($F$5:$F101)&lt;=G$1,AVERAGE($F$5:$F101),G$2*($F101-$G100)+$G100)</f>
        <v>-1.6144264505176633</v>
      </c>
      <c r="H101" s="7">
        <f t="shared" si="5"/>
        <v>-0.21087341863138565</v>
      </c>
    </row>
    <row r="102" spans="1:8" x14ac:dyDescent="0.35">
      <c r="A102" s="2">
        <v>45614</v>
      </c>
      <c r="B102">
        <v>61.86</v>
      </c>
      <c r="C102" s="8">
        <f>IF(COUNTA($B$5:$B102)&lt;=C$1,AVERAGE($B$5:$B102),C$2*($B102-$C101)+$C101)</f>
        <v>63.067043768385183</v>
      </c>
      <c r="D102" s="8">
        <f>IF(COUNTA($B$5:$B102)&lt;=D$1,AVERAGE($B$5:$B102),D$2*($B102-$D101)+$D101)</f>
        <v>63.548891892877975</v>
      </c>
      <c r="E102" s="8">
        <f>IF(COUNTA($B$5:$B102)&lt;=E$1,AVERAGE($B$5:$B102),E$2*($B102-$E101)+$E101)</f>
        <v>65.398206495627377</v>
      </c>
      <c r="F102" s="7">
        <f t="shared" si="4"/>
        <v>-1.8493146027494021</v>
      </c>
      <c r="G102" s="7">
        <f>IF(COUNTA($F$5:$F102)&lt;=G$1,AVERAGE($F$5:$F102),G$2*($F102-$G101)+$G101)</f>
        <v>-1.6614040809640112</v>
      </c>
      <c r="H102" s="7">
        <f t="shared" si="5"/>
        <v>-0.18791052178539092</v>
      </c>
    </row>
    <row r="103" spans="1:8" x14ac:dyDescent="0.35">
      <c r="A103" s="2">
        <v>45615</v>
      </c>
      <c r="B103">
        <v>62.59</v>
      </c>
      <c r="C103" s="8">
        <f>IF(COUNTA($B$5:$B103)&lt;=C$1,AVERAGE($B$5:$B103),C$2*($B103-$C102)+$C102)</f>
        <v>62.971635014708149</v>
      </c>
      <c r="D103" s="8">
        <f>IF(COUNTA($B$5:$B103)&lt;=D$1,AVERAGE($B$5:$B103),D$2*($B103-$D102)+$D102)</f>
        <v>63.401370063204439</v>
      </c>
      <c r="E103" s="8">
        <f>IF(COUNTA($B$5:$B103)&lt;=E$1,AVERAGE($B$5:$B103),E$2*($B103-$E102)+$E102)</f>
        <v>65.190191199654976</v>
      </c>
      <c r="F103" s="7">
        <f t="shared" si="4"/>
        <v>-1.7888211364505366</v>
      </c>
      <c r="G103" s="7">
        <f>IF(COUNTA($F$5:$F103)&lt;=G$1,AVERAGE($F$5:$F103),G$2*($F103-$G102)+$G102)</f>
        <v>-1.6868874920613162</v>
      </c>
      <c r="H103" s="7">
        <f t="shared" si="5"/>
        <v>-0.10193364438922048</v>
      </c>
    </row>
    <row r="104" spans="1:8" x14ac:dyDescent="0.35">
      <c r="A104" s="2">
        <v>45616</v>
      </c>
      <c r="B104">
        <v>62.99</v>
      </c>
      <c r="C104" s="8">
        <f>IF(COUNTA($B$5:$B104)&lt;=C$1,AVERAGE($B$5:$B104),C$2*($B104-$C103)+$C103)</f>
        <v>62.975308011766522</v>
      </c>
      <c r="D104" s="8">
        <f>IF(COUNTA($B$5:$B104)&lt;=D$1,AVERAGE($B$5:$B104),D$2*($B104-$D103)+$D103)</f>
        <v>63.338082361172987</v>
      </c>
      <c r="E104" s="8">
        <f>IF(COUNTA($B$5:$B104)&lt;=E$1,AVERAGE($B$5:$B104),E$2*($B104-$E103)+$E103)</f>
        <v>65.027214073754607</v>
      </c>
      <c r="F104" s="7">
        <f t="shared" si="4"/>
        <v>-1.6891317125816201</v>
      </c>
      <c r="G104" s="7">
        <f>IF(COUNTA($F$5:$F104)&lt;=G$1,AVERAGE($F$5:$F104),G$2*($F104-$G103)+$G103)</f>
        <v>-1.687336336165377</v>
      </c>
      <c r="H104" s="7">
        <f t="shared" si="5"/>
        <v>-1.7953764162430552E-3</v>
      </c>
    </row>
    <row r="105" spans="1:8" x14ac:dyDescent="0.35">
      <c r="A105" s="2">
        <v>45617</v>
      </c>
      <c r="B105">
        <v>63.76</v>
      </c>
      <c r="C105" s="8">
        <f>IF(COUNTA($B$5:$B105)&lt;=C$1,AVERAGE($B$5:$B105),C$2*($B105-$C104)+$C104)</f>
        <v>63.13224640941322</v>
      </c>
      <c r="D105" s="8">
        <f>IF(COUNTA($B$5:$B105)&lt;=D$1,AVERAGE($B$5:$B105),D$2*($B105-$D104)+$D104)</f>
        <v>63.402992767146372</v>
      </c>
      <c r="E105" s="8">
        <f>IF(COUNTA($B$5:$B105)&lt;=E$1,AVERAGE($B$5:$B105),E$2*($B105-$E104)+$E104)</f>
        <v>64.933346364587592</v>
      </c>
      <c r="F105" s="7">
        <f t="shared" si="4"/>
        <v>-1.5303535974412199</v>
      </c>
      <c r="G105" s="7">
        <f>IF(COUNTA($F$5:$F105)&lt;=G$1,AVERAGE($F$5:$F105),G$2*($F105-$G104)+$G104)</f>
        <v>-1.6559397884205456</v>
      </c>
      <c r="H105" s="7">
        <f t="shared" si="5"/>
        <v>0.12558619097932566</v>
      </c>
    </row>
    <row r="106" spans="1:8" x14ac:dyDescent="0.35">
      <c r="A106" s="2">
        <v>45618</v>
      </c>
      <c r="B106">
        <v>63.92</v>
      </c>
      <c r="C106" s="8">
        <f>IF(COUNTA($B$5:$B106)&lt;=C$1,AVERAGE($B$5:$B106),C$2*($B106-$C105)+$C105)</f>
        <v>63.289797127530576</v>
      </c>
      <c r="D106" s="8">
        <f>IF(COUNTA($B$5:$B106)&lt;=D$1,AVERAGE($B$5:$B106),D$2*($B106-$D105)+$D105)</f>
        <v>63.482532341431543</v>
      </c>
      <c r="E106" s="8">
        <f>IF(COUNTA($B$5:$B106)&lt;=E$1,AVERAGE($B$5:$B106),E$2*($B106-$E105)+$E105)</f>
        <v>64.858283670914432</v>
      </c>
      <c r="F106" s="7">
        <f t="shared" si="4"/>
        <v>-1.3757513294828883</v>
      </c>
      <c r="G106" s="7">
        <f>IF(COUNTA($F$5:$F106)&lt;=G$1,AVERAGE($F$5:$F106),G$2*($F106-$G105)+$G105)</f>
        <v>-1.5999020966330142</v>
      </c>
      <c r="H106" s="7">
        <f t="shared" si="5"/>
        <v>0.22415076715012594</v>
      </c>
    </row>
    <row r="107" spans="1:8" x14ac:dyDescent="0.35">
      <c r="A107" s="2">
        <v>45621</v>
      </c>
      <c r="B107">
        <v>64.38</v>
      </c>
      <c r="C107" s="8">
        <f>IF(COUNTA($B$5:$B107)&lt;=C$1,AVERAGE($B$5:$B107),C$2*($B107-$C106)+$C106)</f>
        <v>63.50783770202446</v>
      </c>
      <c r="D107" s="8">
        <f>IF(COUNTA($B$5:$B107)&lt;=D$1,AVERAGE($B$5:$B107),D$2*($B107-$D106)+$D106)</f>
        <v>63.620604288903614</v>
      </c>
      <c r="E107" s="8">
        <f>IF(COUNTA($B$5:$B107)&lt;=E$1,AVERAGE($B$5:$B107),E$2*($B107-$E106)+$E106)</f>
        <v>64.8228552508467</v>
      </c>
      <c r="F107" s="7">
        <f t="shared" si="4"/>
        <v>-1.2022509619430863</v>
      </c>
      <c r="G107" s="7">
        <f>IF(COUNTA($F$5:$F107)&lt;=G$1,AVERAGE($F$5:$F107),G$2*($F107-$G106)+$G106)</f>
        <v>-1.5203718696950286</v>
      </c>
      <c r="H107" s="7">
        <f t="shared" si="5"/>
        <v>0.31812090775194224</v>
      </c>
    </row>
    <row r="108" spans="1:8" x14ac:dyDescent="0.35">
      <c r="A108" s="2">
        <v>45622</v>
      </c>
      <c r="B108">
        <v>64.55</v>
      </c>
      <c r="C108" s="8">
        <f>IF(COUNTA($B$5:$B108)&lt;=C$1,AVERAGE($B$5:$B108),C$2*($B108-$C107)+$C107)</f>
        <v>63.716270161619569</v>
      </c>
      <c r="D108" s="8">
        <f>IF(COUNTA($B$5:$B108)&lt;=D$1,AVERAGE($B$5:$B108),D$2*($B108-$D107)+$D107)</f>
        <v>63.763588244456905</v>
      </c>
      <c r="E108" s="8">
        <f>IF(COUNTA($B$5:$B108)&lt;=E$1,AVERAGE($B$5:$B108),E$2*($B108-$E107)+$E107)</f>
        <v>64.802643750783986</v>
      </c>
      <c r="F108" s="7">
        <f t="shared" si="4"/>
        <v>-1.039055506327081</v>
      </c>
      <c r="G108" s="7">
        <f>IF(COUNTA($F$5:$F108)&lt;=G$1,AVERAGE($F$5:$F108),G$2*($F108-$G107)+$G107)</f>
        <v>-1.4241085970214391</v>
      </c>
      <c r="H108" s="7">
        <f t="shared" si="5"/>
        <v>0.38505309069435811</v>
      </c>
    </row>
    <row r="109" spans="1:8" x14ac:dyDescent="0.35">
      <c r="A109" s="2">
        <v>45623</v>
      </c>
      <c r="B109">
        <v>64.430000000000007</v>
      </c>
      <c r="C109" s="8">
        <f>IF(COUNTA($B$5:$B109)&lt;=C$1,AVERAGE($B$5:$B109),C$2*($B109-$C108)+$C108)</f>
        <v>63.859016129295654</v>
      </c>
      <c r="D109" s="8">
        <f>IF(COUNTA($B$5:$B109)&lt;=D$1,AVERAGE($B$5:$B109),D$2*($B109-$D108)+$D108)</f>
        <v>63.866113129925075</v>
      </c>
      <c r="E109" s="8">
        <f>IF(COUNTA($B$5:$B109)&lt;=E$1,AVERAGE($B$5:$B109),E$2*($B109-$E108)+$E108)</f>
        <v>64.775040509985175</v>
      </c>
      <c r="F109" s="7">
        <f t="shared" si="4"/>
        <v>-0.90892738006009921</v>
      </c>
      <c r="G109" s="7">
        <f>IF(COUNTA($F$5:$F109)&lt;=G$1,AVERAGE($F$5:$F109),G$2*($F109-$G108)+$G108)</f>
        <v>-1.3210723536291711</v>
      </c>
      <c r="H109" s="7">
        <f t="shared" si="5"/>
        <v>0.41214497356907187</v>
      </c>
    </row>
    <row r="110" spans="1:8" x14ac:dyDescent="0.35">
      <c r="A110" s="2">
        <v>45625</v>
      </c>
      <c r="B110">
        <v>64.08</v>
      </c>
      <c r="C110" s="8">
        <f>IF(COUNTA($B$5:$B110)&lt;=C$1,AVERAGE($B$5:$B110),C$2*($B110-$C109)+$C109)</f>
        <v>63.903212903436525</v>
      </c>
      <c r="D110" s="8">
        <f>IF(COUNTA($B$5:$B110)&lt;=D$1,AVERAGE($B$5:$B110),D$2*($B110-$D109)+$D109)</f>
        <v>63.899018802244292</v>
      </c>
      <c r="E110" s="8">
        <f>IF(COUNTA($B$5:$B110)&lt;=E$1,AVERAGE($B$5:$B110),E$2*($B110-$E109)+$E109)</f>
        <v>64.723556027764047</v>
      </c>
      <c r="F110" s="7">
        <f t="shared" si="4"/>
        <v>-0.82453722551975517</v>
      </c>
      <c r="G110" s="7">
        <f>IF(COUNTA($F$5:$F110)&lt;=G$1,AVERAGE($F$5:$F110),G$2*($F110-$G109)+$G109)</f>
        <v>-1.221765328007288</v>
      </c>
      <c r="H110" s="7">
        <f t="shared" si="5"/>
        <v>0.39722810248753282</v>
      </c>
    </row>
    <row r="111" spans="1:8" x14ac:dyDescent="0.35">
      <c r="A111" s="2">
        <v>45628</v>
      </c>
      <c r="B111">
        <v>63.65</v>
      </c>
      <c r="C111" s="8">
        <f>IF(COUNTA($B$5:$B111)&lt;=C$1,AVERAGE($B$5:$B111),C$2*($B111-$C110)+$C110)</f>
        <v>63.852570322749223</v>
      </c>
      <c r="D111" s="8">
        <f>IF(COUNTA($B$5:$B111)&lt;=D$1,AVERAGE($B$5:$B111),D$2*($B111-$D110)+$D110)</f>
        <v>63.86070821728363</v>
      </c>
      <c r="E111" s="8">
        <f>IF(COUNTA($B$5:$B111)&lt;=E$1,AVERAGE($B$5:$B111),E$2*($B111-$E110)+$E110)</f>
        <v>64.64403335904079</v>
      </c>
      <c r="F111" s="7">
        <f t="shared" si="4"/>
        <v>-0.78332514175716028</v>
      </c>
      <c r="G111" s="7">
        <f>IF(COUNTA($F$5:$F111)&lt;=G$1,AVERAGE($F$5:$F111),G$2*($F111-$G110)+$G110)</f>
        <v>-1.1340772907572625</v>
      </c>
      <c r="H111" s="7">
        <f t="shared" si="5"/>
        <v>0.35075214900010221</v>
      </c>
    </row>
    <row r="112" spans="1:8" x14ac:dyDescent="0.35">
      <c r="A112" s="2">
        <v>45629</v>
      </c>
      <c r="B112">
        <v>63.52</v>
      </c>
      <c r="C112" s="8">
        <f>IF(COUNTA($B$5:$B112)&lt;=C$1,AVERAGE($B$5:$B112),C$2*($B112-$C111)+$C111)</f>
        <v>63.78605625819938</v>
      </c>
      <c r="D112" s="8">
        <f>IF(COUNTA($B$5:$B112)&lt;=D$1,AVERAGE($B$5:$B112),D$2*($B112-$D111)+$D111)</f>
        <v>63.808291568470764</v>
      </c>
      <c r="E112" s="8">
        <f>IF(COUNTA($B$5:$B112)&lt;=E$1,AVERAGE($B$5:$B112),E$2*($B112-$E111)+$E111)</f>
        <v>64.560771628741477</v>
      </c>
      <c r="F112" s="7">
        <f t="shared" si="4"/>
        <v>-0.75248006027071312</v>
      </c>
      <c r="G112" s="7">
        <f>IF(COUNTA($F$5:$F112)&lt;=G$1,AVERAGE($F$5:$F112),G$2*($F112-$G111)+$G111)</f>
        <v>-1.0577578446599527</v>
      </c>
      <c r="H112" s="7">
        <f t="shared" si="5"/>
        <v>0.30527778438923958</v>
      </c>
    </row>
    <row r="113" spans="1:8" x14ac:dyDescent="0.35">
      <c r="A113" s="2">
        <v>45630</v>
      </c>
      <c r="B113">
        <v>62.21</v>
      </c>
      <c r="C113" s="8">
        <f>IF(COUNTA($B$5:$B113)&lt;=C$1,AVERAGE($B$5:$B113),C$2*($B113-$C112)+$C112)</f>
        <v>63.470845006559507</v>
      </c>
      <c r="D113" s="8">
        <f>IF(COUNTA($B$5:$B113)&lt;=D$1,AVERAGE($B$5:$B113),D$2*($B113-$D112)+$D112)</f>
        <v>63.562400557936797</v>
      </c>
      <c r="E113" s="8">
        <f>IF(COUNTA($B$5:$B113)&lt;=E$1,AVERAGE($B$5:$B113),E$2*($B113-$E112)+$E112)</f>
        <v>64.386640396982855</v>
      </c>
      <c r="F113" s="7">
        <f t="shared" ref="F113:F144" si="6">D113-E113</f>
        <v>-0.82423983904605791</v>
      </c>
      <c r="G113" s="7">
        <f>IF(COUNTA($F$5:$F113)&lt;=G$1,AVERAGE($F$5:$F113),G$2*($F113-$G112)+$G112)</f>
        <v>-1.0110542435371737</v>
      </c>
      <c r="H113" s="7">
        <f t="shared" ref="H113:H144" si="7">F113-G113</f>
        <v>0.18681440449111575</v>
      </c>
    </row>
    <row r="114" spans="1:8" x14ac:dyDescent="0.35">
      <c r="A114" s="2">
        <v>45631</v>
      </c>
      <c r="B114">
        <v>62.92</v>
      </c>
      <c r="C114" s="8">
        <f>IF(COUNTA($B$5:$B114)&lt;=C$1,AVERAGE($B$5:$B114),C$2*($B114-$C113)+$C113)</f>
        <v>63.360676005247605</v>
      </c>
      <c r="D114" s="8">
        <f>IF(COUNTA($B$5:$B114)&lt;=D$1,AVERAGE($B$5:$B114),D$2*($B114-$D113)+$D113)</f>
        <v>63.463569702869599</v>
      </c>
      <c r="E114" s="8">
        <f>IF(COUNTA($B$5:$B114)&lt;=E$1,AVERAGE($B$5:$B114),E$2*($B114-$E113)+$E113)</f>
        <v>64.278000367576723</v>
      </c>
      <c r="F114" s="7">
        <f t="shared" si="6"/>
        <v>-0.81443066470712466</v>
      </c>
      <c r="G114" s="7">
        <f>IF(COUNTA($F$5:$F114)&lt;=G$1,AVERAGE($F$5:$F114),G$2*($F114-$G113)+$G113)</f>
        <v>-0.97172952777116384</v>
      </c>
      <c r="H114" s="7">
        <f t="shared" si="7"/>
        <v>0.15729886306403917</v>
      </c>
    </row>
    <row r="115" spans="1:8" x14ac:dyDescent="0.35">
      <c r="A115" s="2">
        <v>45632</v>
      </c>
      <c r="B115">
        <v>62.53</v>
      </c>
      <c r="C115" s="8">
        <f>IF(COUNTA($B$5:$B115)&lt;=C$1,AVERAGE($B$5:$B115),C$2*($B115-$C114)+$C114)</f>
        <v>63.194540804198084</v>
      </c>
      <c r="D115" s="8">
        <f>IF(COUNTA($B$5:$B115)&lt;=D$1,AVERAGE($B$5:$B115),D$2*($B115-$D114)+$D114)</f>
        <v>63.319943594735811</v>
      </c>
      <c r="E115" s="8">
        <f>IF(COUNTA($B$5:$B115)&lt;=E$1,AVERAGE($B$5:$B115),E$2*($B115-$E114)+$E114)</f>
        <v>64.148518858867334</v>
      </c>
      <c r="F115" s="7">
        <f t="shared" si="6"/>
        <v>-0.82857526413152272</v>
      </c>
      <c r="G115" s="7">
        <f>IF(COUNTA($F$5:$F115)&lt;=G$1,AVERAGE($F$5:$F115),G$2*($F115-$G114)+$G114)</f>
        <v>-0.94309867504323563</v>
      </c>
      <c r="H115" s="7">
        <f t="shared" si="7"/>
        <v>0.11452341091171292</v>
      </c>
    </row>
    <row r="116" spans="1:8" x14ac:dyDescent="0.35">
      <c r="A116" s="2">
        <v>45635</v>
      </c>
      <c r="B116">
        <v>62.6</v>
      </c>
      <c r="C116" s="8">
        <f>IF(COUNTA($B$5:$B116)&lt;=C$1,AVERAGE($B$5:$B116),C$2*($B116-$C115)+$C115)</f>
        <v>63.075632643358468</v>
      </c>
      <c r="D116" s="8">
        <f>IF(COUNTA($B$5:$B116)&lt;=D$1,AVERAGE($B$5:$B116),D$2*($B116-$D115)+$D115)</f>
        <v>63.209183041699532</v>
      </c>
      <c r="E116" s="8">
        <f>IF(COUNTA($B$5:$B116)&lt;=E$1,AVERAGE($B$5:$B116),E$2*($B116-$E115)+$E115)</f>
        <v>64.033813758210499</v>
      </c>
      <c r="F116" s="7">
        <f t="shared" si="6"/>
        <v>-0.82463071651096698</v>
      </c>
      <c r="G116" s="7">
        <f>IF(COUNTA($F$5:$F116)&lt;=G$1,AVERAGE($F$5:$F116),G$2*($F116-$G115)+$G115)</f>
        <v>-0.91940508333678195</v>
      </c>
      <c r="H116" s="7">
        <f t="shared" si="7"/>
        <v>9.4774366825814971E-2</v>
      </c>
    </row>
    <row r="117" spans="1:8" x14ac:dyDescent="0.35">
      <c r="A117" s="2">
        <v>45636</v>
      </c>
      <c r="B117">
        <v>62.91</v>
      </c>
      <c r="C117" s="8">
        <f>IF(COUNTA($B$5:$B117)&lt;=C$1,AVERAGE($B$5:$B117),C$2*($B117-$C116)+$C116)</f>
        <v>63.042506114686773</v>
      </c>
      <c r="D117" s="8">
        <f>IF(COUNTA($B$5:$B117)&lt;=D$1,AVERAGE($B$5:$B117),D$2*($B117-$D116)+$D116)</f>
        <v>63.163154881438068</v>
      </c>
      <c r="E117" s="8">
        <f>IF(COUNTA($B$5:$B117)&lt;=E$1,AVERAGE($B$5:$B117),E$2*($B117-$E116)+$E116)</f>
        <v>63.950568294639353</v>
      </c>
      <c r="F117" s="7">
        <f t="shared" si="6"/>
        <v>-0.78741341320128555</v>
      </c>
      <c r="G117" s="7">
        <f>IF(COUNTA($F$5:$F117)&lt;=G$1,AVERAGE($F$5:$F117),G$2*($F117-$G116)+$G116)</f>
        <v>-0.89300674930968271</v>
      </c>
      <c r="H117" s="7">
        <f t="shared" si="7"/>
        <v>0.10559333610839716</v>
      </c>
    </row>
    <row r="118" spans="1:8" x14ac:dyDescent="0.35">
      <c r="A118" s="2">
        <v>45637</v>
      </c>
      <c r="B118">
        <v>62.64</v>
      </c>
      <c r="C118" s="8">
        <f>IF(COUNTA($B$5:$B118)&lt;=C$1,AVERAGE($B$5:$B118),C$2*($B118-$C117)+$C117)</f>
        <v>62.962004891749416</v>
      </c>
      <c r="D118" s="8">
        <f>IF(COUNTA($B$5:$B118)&lt;=D$1,AVERAGE($B$5:$B118),D$2*($B118-$D117)+$D117)</f>
        <v>63.082669515062982</v>
      </c>
      <c r="E118" s="8">
        <f>IF(COUNTA($B$5:$B118)&lt;=E$1,AVERAGE($B$5:$B118),E$2*($B118-$E117)+$E117)</f>
        <v>63.853489161703102</v>
      </c>
      <c r="F118" s="7">
        <f t="shared" si="6"/>
        <v>-0.77081964664012048</v>
      </c>
      <c r="G118" s="7">
        <f>IF(COUNTA($F$5:$F118)&lt;=G$1,AVERAGE($F$5:$F118),G$2*($F118-$G117)+$G117)</f>
        <v>-0.86856932877577031</v>
      </c>
      <c r="H118" s="7">
        <f t="shared" si="7"/>
        <v>9.7749682135649829E-2</v>
      </c>
    </row>
    <row r="119" spans="1:8" x14ac:dyDescent="0.35">
      <c r="A119" s="2">
        <v>45638</v>
      </c>
      <c r="B119">
        <v>63.84</v>
      </c>
      <c r="C119" s="8">
        <f>IF(COUNTA($B$5:$B119)&lt;=C$1,AVERAGE($B$5:$B119),C$2*($B119-$C118)+$C118)</f>
        <v>63.137603913399531</v>
      </c>
      <c r="D119" s="8">
        <f>IF(COUNTA($B$5:$B119)&lt;=D$1,AVERAGE($B$5:$B119),D$2*($B119-$D118)+$D118)</f>
        <v>63.199181897360987</v>
      </c>
      <c r="E119" s="8">
        <f>IF(COUNTA($B$5:$B119)&lt;=E$1,AVERAGE($B$5:$B119),E$2*($B119-$E118)+$E118)</f>
        <v>63.852489964539913</v>
      </c>
      <c r="F119" s="7">
        <f t="shared" si="6"/>
        <v>-0.65330806717892642</v>
      </c>
      <c r="G119" s="7">
        <f>IF(COUNTA($F$5:$F119)&lt;=G$1,AVERAGE($F$5:$F119),G$2*($F119-$G118)+$G118)</f>
        <v>-0.82551707645640149</v>
      </c>
      <c r="H119" s="7">
        <f t="shared" si="7"/>
        <v>0.17220900927747507</v>
      </c>
    </row>
    <row r="120" spans="1:8" x14ac:dyDescent="0.35">
      <c r="A120" s="2">
        <v>45639</v>
      </c>
      <c r="B120">
        <v>63.12</v>
      </c>
      <c r="C120" s="8">
        <f>IF(COUNTA($B$5:$B120)&lt;=C$1,AVERAGE($B$5:$B120),C$2*($B120-$C119)+$C119)</f>
        <v>63.134083130719624</v>
      </c>
      <c r="D120" s="8">
        <f>IF(COUNTA($B$5:$B120)&lt;=D$1,AVERAGE($B$5:$B120),D$2*($B120-$D119)+$D119)</f>
        <v>63.187000066997754</v>
      </c>
      <c r="E120" s="8">
        <f>IF(COUNTA($B$5:$B120)&lt;=E$1,AVERAGE($B$5:$B120),E$2*($B120-$E119)+$E119)</f>
        <v>63.798231448648067</v>
      </c>
      <c r="F120" s="7">
        <f t="shared" si="6"/>
        <v>-0.61123138165031321</v>
      </c>
      <c r="G120" s="7">
        <f>IF(COUNTA($F$5:$F120)&lt;=G$1,AVERAGE($F$5:$F120),G$2*($F120-$G119)+$G119)</f>
        <v>-0.78265993749518381</v>
      </c>
      <c r="H120" s="7">
        <f t="shared" si="7"/>
        <v>0.1714285558448706</v>
      </c>
    </row>
    <row r="121" spans="1:8" x14ac:dyDescent="0.35">
      <c r="A121" s="2">
        <v>45642</v>
      </c>
      <c r="B121">
        <v>62.55</v>
      </c>
      <c r="C121" s="8">
        <f>IF(COUNTA($B$5:$B121)&lt;=C$1,AVERAGE($B$5:$B121),C$2*($B121-$C120)+$C120)</f>
        <v>63.017266504575701</v>
      </c>
      <c r="D121" s="8">
        <f>IF(COUNTA($B$5:$B121)&lt;=D$1,AVERAGE($B$5:$B121),D$2*($B121-$D120)+$D120)</f>
        <v>63.089000056690409</v>
      </c>
      <c r="E121" s="8">
        <f>IF(COUNTA($B$5:$B121)&lt;=E$1,AVERAGE($B$5:$B121),E$2*($B121-$E120)+$E120)</f>
        <v>63.705769859859323</v>
      </c>
      <c r="F121" s="7">
        <f t="shared" si="6"/>
        <v>-0.61676980316891417</v>
      </c>
      <c r="G121" s="7">
        <f>IF(COUNTA($F$5:$F121)&lt;=G$1,AVERAGE($F$5:$F121),G$2*($F121-$G120)+$G120)</f>
        <v>-0.74948191062992986</v>
      </c>
      <c r="H121" s="7">
        <f t="shared" si="7"/>
        <v>0.13271210746101569</v>
      </c>
    </row>
    <row r="122" spans="1:8" x14ac:dyDescent="0.35">
      <c r="A122" s="2">
        <v>45643</v>
      </c>
      <c r="B122">
        <v>63.4</v>
      </c>
      <c r="C122" s="8">
        <f>IF(COUNTA($B$5:$B122)&lt;=C$1,AVERAGE($B$5:$B122),C$2*($B122-$C121)+$C121)</f>
        <v>63.093813203660559</v>
      </c>
      <c r="D122" s="8">
        <f>IF(COUNTA($B$5:$B122)&lt;=D$1,AVERAGE($B$5:$B122),D$2*($B122-$D121)+$D121)</f>
        <v>63.136846201814961</v>
      </c>
      <c r="E122" s="8">
        <f>IF(COUNTA($B$5:$B122)&lt;=E$1,AVERAGE($B$5:$B122),E$2*($B122-$E121)+$E121)</f>
        <v>63.683120240610485</v>
      </c>
      <c r="F122" s="7">
        <f t="shared" si="6"/>
        <v>-0.54627403879552361</v>
      </c>
      <c r="G122" s="7">
        <f>IF(COUNTA($F$5:$F122)&lt;=G$1,AVERAGE($F$5:$F122),G$2*($F122-$G121)+$G121)</f>
        <v>-0.70884033626304865</v>
      </c>
      <c r="H122" s="7">
        <f t="shared" si="7"/>
        <v>0.16256629746752504</v>
      </c>
    </row>
    <row r="123" spans="1:8" x14ac:dyDescent="0.35">
      <c r="A123" s="2">
        <v>45644</v>
      </c>
      <c r="B123">
        <v>62.85</v>
      </c>
      <c r="C123" s="8">
        <f>IF(COUNTA($B$5:$B123)&lt;=C$1,AVERAGE($B$5:$B123),C$2*($B123-$C122)+$C122)</f>
        <v>63.045050562928445</v>
      </c>
      <c r="D123" s="8">
        <f>IF(COUNTA($B$5:$B123)&lt;=D$1,AVERAGE($B$5:$B123),D$2*($B123-$D122)+$D122)</f>
        <v>63.092716016920349</v>
      </c>
      <c r="E123" s="8">
        <f>IF(COUNTA($B$5:$B123)&lt;=E$1,AVERAGE($B$5:$B123),E$2*($B123-$E122)+$E122)</f>
        <v>63.621407630194895</v>
      </c>
      <c r="F123" s="7">
        <f t="shared" si="6"/>
        <v>-0.52869161327454606</v>
      </c>
      <c r="G123" s="7">
        <f>IF(COUNTA($F$5:$F123)&lt;=G$1,AVERAGE($F$5:$F123),G$2*($F123-$G122)+$G122)</f>
        <v>-0.67281059166534818</v>
      </c>
      <c r="H123" s="7">
        <f t="shared" si="7"/>
        <v>0.14411897839080212</v>
      </c>
    </row>
    <row r="124" spans="1:8" x14ac:dyDescent="0.35">
      <c r="A124" s="2">
        <v>45645</v>
      </c>
      <c r="B124">
        <v>62.45</v>
      </c>
      <c r="C124" s="8">
        <f>IF(COUNTA($B$5:$B124)&lt;=C$1,AVERAGE($B$5:$B124),C$2*($B124-$C123)+$C123)</f>
        <v>62.926040450342754</v>
      </c>
      <c r="D124" s="8">
        <f>IF(COUNTA($B$5:$B124)&lt;=D$1,AVERAGE($B$5:$B124),D$2*($B124-$D123)+$D123)</f>
        <v>62.993836629701832</v>
      </c>
      <c r="E124" s="8">
        <f>IF(COUNTA($B$5:$B124)&lt;=E$1,AVERAGE($B$5:$B124),E$2*($B124-$E123)+$E123)</f>
        <v>63.534636694624901</v>
      </c>
      <c r="F124" s="7">
        <f t="shared" si="6"/>
        <v>-0.54080006492306865</v>
      </c>
      <c r="G124" s="7">
        <f>IF(COUNTA($F$5:$F124)&lt;=G$1,AVERAGE($F$5:$F124),G$2*($F124-$G123)+$G123)</f>
        <v>-0.64640848631689229</v>
      </c>
      <c r="H124" s="7">
        <f t="shared" si="7"/>
        <v>0.10560842139382365</v>
      </c>
    </row>
    <row r="125" spans="1:8" x14ac:dyDescent="0.35">
      <c r="A125" s="2">
        <v>45646</v>
      </c>
      <c r="B125">
        <v>62.55</v>
      </c>
      <c r="C125" s="8">
        <f>IF(COUNTA($B$5:$B125)&lt;=C$1,AVERAGE($B$5:$B125),C$2*($B125-$C124)+$C124)</f>
        <v>62.850832360274204</v>
      </c>
      <c r="D125" s="8">
        <f>IF(COUNTA($B$5:$B125)&lt;=D$1,AVERAGE($B$5:$B125),D$2*($B125-$D124)+$D124)</f>
        <v>62.925554071286165</v>
      </c>
      <c r="E125" s="8">
        <f>IF(COUNTA($B$5:$B125)&lt;=E$1,AVERAGE($B$5:$B125),E$2*($B125-$E124)+$E124)</f>
        <v>63.461700643171206</v>
      </c>
      <c r="F125" s="7">
        <f t="shared" si="6"/>
        <v>-0.53614657188504111</v>
      </c>
      <c r="G125" s="7">
        <f>IF(COUNTA($F$5:$F125)&lt;=G$1,AVERAGE($F$5:$F125),G$2*($F125-$G124)+$G124)</f>
        <v>-0.62435610343052206</v>
      </c>
      <c r="H125" s="7">
        <f t="shared" si="7"/>
        <v>8.8209531545480946E-2</v>
      </c>
    </row>
    <row r="126" spans="1:8" x14ac:dyDescent="0.35">
      <c r="A126" s="2">
        <v>45649</v>
      </c>
      <c r="B126">
        <v>62.38</v>
      </c>
      <c r="C126" s="8">
        <f>IF(COUNTA($B$5:$B126)&lt;=C$1,AVERAGE($B$5:$B126),C$2*($B126-$C125)+$C125)</f>
        <v>62.756665888219366</v>
      </c>
      <c r="D126" s="8">
        <f>IF(COUNTA($B$5:$B126)&lt;=D$1,AVERAGE($B$5:$B126),D$2*($B126-$D125)+$D125)</f>
        <v>62.841622675703675</v>
      </c>
      <c r="E126" s="8">
        <f>IF(COUNTA($B$5:$B126)&lt;=E$1,AVERAGE($B$5:$B126),E$2*($B126-$E125)+$E125)</f>
        <v>63.381574669602969</v>
      </c>
      <c r="F126" s="7">
        <f t="shared" si="6"/>
        <v>-0.53995199389929383</v>
      </c>
      <c r="G126" s="7">
        <f>IF(COUNTA($F$5:$F126)&lt;=G$1,AVERAGE($F$5:$F126),G$2*($F126-$G125)+$G125)</f>
        <v>-0.60747528152427643</v>
      </c>
      <c r="H126" s="7">
        <f t="shared" si="7"/>
        <v>6.7523287624982609E-2</v>
      </c>
    </row>
    <row r="127" spans="1:8" x14ac:dyDescent="0.35">
      <c r="A127" s="2">
        <v>45650</v>
      </c>
      <c r="B127">
        <v>62.84</v>
      </c>
      <c r="C127" s="8">
        <f>IF(COUNTA($B$5:$B127)&lt;=C$1,AVERAGE($B$5:$B127),C$2*($B127-$C126)+$C126)</f>
        <v>62.773332710575495</v>
      </c>
      <c r="D127" s="8">
        <f>IF(COUNTA($B$5:$B127)&lt;=D$1,AVERAGE($B$5:$B127),D$2*($B127-$D126)+$D126)</f>
        <v>62.841373033287724</v>
      </c>
      <c r="E127" s="8">
        <f>IF(COUNTA($B$5:$B127)&lt;=E$1,AVERAGE($B$5:$B127),E$2*($B127-$E126)+$E126)</f>
        <v>63.341458027410155</v>
      </c>
      <c r="F127" s="7">
        <f t="shared" si="6"/>
        <v>-0.50008499412243168</v>
      </c>
      <c r="G127" s="7">
        <f>IF(COUNTA($F$5:$F127)&lt;=G$1,AVERAGE($F$5:$F127),G$2*($F127-$G126)+$G126)</f>
        <v>-0.58599722404390753</v>
      </c>
      <c r="H127" s="7">
        <f t="shared" si="7"/>
        <v>8.5912229921475847E-2</v>
      </c>
    </row>
    <row r="128" spans="1:8" x14ac:dyDescent="0.35">
      <c r="A128" s="2">
        <v>45652</v>
      </c>
      <c r="B128">
        <v>62.57</v>
      </c>
      <c r="C128" s="8">
        <f>IF(COUNTA($B$5:$B128)&lt;=C$1,AVERAGE($B$5:$B128),C$2*($B128-$C127)+$C127)</f>
        <v>62.732666168460398</v>
      </c>
      <c r="D128" s="8">
        <f>IF(COUNTA($B$5:$B128)&lt;=D$1,AVERAGE($B$5:$B128),D$2*($B128-$D127)+$D127)</f>
        <v>62.79962333585884</v>
      </c>
      <c r="E128" s="8">
        <f>IF(COUNTA($B$5:$B128)&lt;=E$1,AVERAGE($B$5:$B128),E$2*($B128-$E127)+$E127)</f>
        <v>63.284312988342734</v>
      </c>
      <c r="F128" s="7">
        <f t="shared" si="6"/>
        <v>-0.48468965248389395</v>
      </c>
      <c r="G128" s="7">
        <f>IF(COUNTA($F$5:$F128)&lt;=G$1,AVERAGE($F$5:$F128),G$2*($F128-$G127)+$G127)</f>
        <v>-0.56573570973190479</v>
      </c>
      <c r="H128" s="7">
        <f t="shared" si="7"/>
        <v>8.1046057248010839E-2</v>
      </c>
    </row>
    <row r="129" spans="1:8" x14ac:dyDescent="0.35">
      <c r="A129" s="2">
        <v>45653</v>
      </c>
      <c r="B129">
        <v>62.45</v>
      </c>
      <c r="C129" s="8">
        <f>IF(COUNTA($B$5:$B129)&lt;=C$1,AVERAGE($B$5:$B129),C$2*($B129-$C128)+$C128)</f>
        <v>62.676132934768319</v>
      </c>
      <c r="D129" s="8">
        <f>IF(COUNTA($B$5:$B129)&lt;=D$1,AVERAGE($B$5:$B129),D$2*($B129-$D128)+$D128)</f>
        <v>62.745835130342094</v>
      </c>
      <c r="E129" s="8">
        <f>IF(COUNTA($B$5:$B129)&lt;=E$1,AVERAGE($B$5:$B129),E$2*($B129-$E128)+$E128)</f>
        <v>63.222512026243272</v>
      </c>
      <c r="F129" s="7">
        <f t="shared" si="6"/>
        <v>-0.47667689590117845</v>
      </c>
      <c r="G129" s="7">
        <f>IF(COUNTA($F$5:$F129)&lt;=G$1,AVERAGE($F$5:$F129),G$2*($F129-$G128)+$G128)</f>
        <v>-0.54792394696575952</v>
      </c>
      <c r="H129" s="7">
        <f t="shared" si="7"/>
        <v>7.1247051064581068E-2</v>
      </c>
    </row>
    <row r="130" spans="1:8" x14ac:dyDescent="0.35">
      <c r="A130" s="2">
        <v>45656</v>
      </c>
      <c r="B130">
        <v>62.03</v>
      </c>
      <c r="C130" s="8">
        <f>IF(COUNTA($B$5:$B130)&lt;=C$1,AVERAGE($B$5:$B130),C$2*($B130-$C129)+$C129)</f>
        <v>62.546906347814655</v>
      </c>
      <c r="D130" s="8">
        <f>IF(COUNTA($B$5:$B130)&lt;=D$1,AVERAGE($B$5:$B130),D$2*($B130-$D129)+$D129)</f>
        <v>62.635706648751004</v>
      </c>
      <c r="E130" s="8">
        <f>IF(COUNTA($B$5:$B130)&lt;=E$1,AVERAGE($B$5:$B130),E$2*($B130-$E129)+$E129)</f>
        <v>63.134177802077105</v>
      </c>
      <c r="F130" s="7">
        <f t="shared" si="6"/>
        <v>-0.49847115332610059</v>
      </c>
      <c r="G130" s="7">
        <f>IF(COUNTA($F$5:$F130)&lt;=G$1,AVERAGE($F$5:$F130),G$2*($F130-$G129)+$G129)</f>
        <v>-0.53803338823782776</v>
      </c>
      <c r="H130" s="7">
        <f t="shared" si="7"/>
        <v>3.9562234911727168E-2</v>
      </c>
    </row>
    <row r="131" spans="1:8" x14ac:dyDescent="0.35">
      <c r="A131" s="2">
        <v>45657</v>
      </c>
      <c r="B131">
        <v>62.26</v>
      </c>
      <c r="C131" s="8">
        <f>IF(COUNTA($B$5:$B131)&lt;=C$1,AVERAGE($B$5:$B131),C$2*($B131-$C130)+$C130)</f>
        <v>62.489525078251724</v>
      </c>
      <c r="D131" s="8">
        <f>IF(COUNTA($B$5:$B131)&lt;=D$1,AVERAGE($B$5:$B131),D$2*($B131-$D130)+$D130)</f>
        <v>62.577905625866237</v>
      </c>
      <c r="E131" s="8">
        <f>IF(COUNTA($B$5:$B131)&lt;=E$1,AVERAGE($B$5:$B131),E$2*($B131-$E130)+$E130)</f>
        <v>63.069423890812132</v>
      </c>
      <c r="F131" s="7">
        <f t="shared" si="6"/>
        <v>-0.49151826494589557</v>
      </c>
      <c r="G131" s="7">
        <f>IF(COUNTA($F$5:$F131)&lt;=G$1,AVERAGE($F$5:$F131),G$2*($F131-$G130)+$G130)</f>
        <v>-0.52873036357944136</v>
      </c>
      <c r="H131" s="7">
        <f t="shared" si="7"/>
        <v>3.7212098633545798E-2</v>
      </c>
    </row>
    <row r="132" spans="1:8" x14ac:dyDescent="0.35">
      <c r="A132" s="2">
        <v>45659</v>
      </c>
      <c r="B132">
        <v>61.84</v>
      </c>
      <c r="C132" s="8">
        <f>IF(COUNTA($B$5:$B132)&lt;=C$1,AVERAGE($B$5:$B132),C$2*($B132-$C131)+$C131)</f>
        <v>62.35962006260138</v>
      </c>
      <c r="D132" s="8">
        <f>IF(COUNTA($B$5:$B132)&lt;=D$1,AVERAGE($B$5:$B132),D$2*($B132-$D131)+$D131)</f>
        <v>62.46438168342528</v>
      </c>
      <c r="E132" s="8">
        <f>IF(COUNTA($B$5:$B132)&lt;=E$1,AVERAGE($B$5:$B132),E$2*($B132-$E131)+$E131)</f>
        <v>62.978355454455681</v>
      </c>
      <c r="F132" s="7">
        <f t="shared" si="6"/>
        <v>-0.51397377103040043</v>
      </c>
      <c r="G132" s="7">
        <f>IF(COUNTA($F$5:$F132)&lt;=G$1,AVERAGE($F$5:$F132),G$2*($F132-$G131)+$G131)</f>
        <v>-0.52577904506963313</v>
      </c>
      <c r="H132" s="7">
        <f t="shared" si="7"/>
        <v>1.1805274039232705E-2</v>
      </c>
    </row>
    <row r="133" spans="1:8" x14ac:dyDescent="0.35">
      <c r="A133" s="2">
        <v>45660</v>
      </c>
      <c r="B133">
        <v>61.75</v>
      </c>
      <c r="C133" s="8">
        <f>IF(COUNTA($B$5:$B133)&lt;=C$1,AVERAGE($B$5:$B133),C$2*($B133-$C132)+$C132)</f>
        <v>62.237696050081105</v>
      </c>
      <c r="D133" s="8">
        <f>IF(COUNTA($B$5:$B133)&lt;=D$1,AVERAGE($B$5:$B133),D$2*($B133-$D132)+$D132)</f>
        <v>62.354476809052159</v>
      </c>
      <c r="E133" s="8">
        <f>IF(COUNTA($B$5:$B133)&lt;=E$1,AVERAGE($B$5:$B133),E$2*($B133-$E132)+$E132)</f>
        <v>62.887366161533038</v>
      </c>
      <c r="F133" s="7">
        <f t="shared" si="6"/>
        <v>-0.5328893524808791</v>
      </c>
      <c r="G133" s="7">
        <f>IF(COUNTA($F$5:$F133)&lt;=G$1,AVERAGE($F$5:$F133),G$2*($F133-$G132)+$G132)</f>
        <v>-0.52720110655188235</v>
      </c>
      <c r="H133" s="7">
        <f t="shared" si="7"/>
        <v>-5.6882459289967491E-3</v>
      </c>
    </row>
    <row r="134" spans="1:8" x14ac:dyDescent="0.35">
      <c r="A134" s="2">
        <v>45663</v>
      </c>
      <c r="B134">
        <v>60.81</v>
      </c>
      <c r="C134" s="8">
        <f>IF(COUNTA($B$5:$B134)&lt;=C$1,AVERAGE($B$5:$B134),C$2*($B134-$C133)+$C133)</f>
        <v>61.952156840064887</v>
      </c>
      <c r="D134" s="8">
        <f>IF(COUNTA($B$5:$B134)&lt;=D$1,AVERAGE($B$5:$B134),D$2*($B134-$D133)+$D133)</f>
        <v>62.116864992274905</v>
      </c>
      <c r="E134" s="8">
        <f>IF(COUNTA($B$5:$B134)&lt;=E$1,AVERAGE($B$5:$B134),E$2*($B134-$E133)+$E133)</f>
        <v>62.733487186604663</v>
      </c>
      <c r="F134" s="7">
        <f t="shared" si="6"/>
        <v>-0.61662219432975718</v>
      </c>
      <c r="G134" s="7">
        <f>IF(COUNTA($F$5:$F134)&lt;=G$1,AVERAGE($F$5:$F134),G$2*($F134-$G133)+$G133)</f>
        <v>-0.54508532410745736</v>
      </c>
      <c r="H134" s="7">
        <f t="shared" si="7"/>
        <v>-7.153687022229982E-2</v>
      </c>
    </row>
    <row r="135" spans="1:8" x14ac:dyDescent="0.35">
      <c r="A135" s="2">
        <v>45664</v>
      </c>
      <c r="B135">
        <v>60.84</v>
      </c>
      <c r="C135" s="8">
        <f>IF(COUNTA($B$5:$B135)&lt;=C$1,AVERAGE($B$5:$B135),C$2*($B135-$C134)+$C134)</f>
        <v>61.729725472051911</v>
      </c>
      <c r="D135" s="8">
        <f>IF(COUNTA($B$5:$B135)&lt;=D$1,AVERAGE($B$5:$B135),D$2*($B135-$D134)+$D134)</f>
        <v>61.920424224232612</v>
      </c>
      <c r="E135" s="8">
        <f>IF(COUNTA($B$5:$B135)&lt;=E$1,AVERAGE($B$5:$B135),E$2*($B135-$E134)+$E134)</f>
        <v>62.593228876485796</v>
      </c>
      <c r="F135" s="7">
        <f t="shared" si="6"/>
        <v>-0.67280465225318409</v>
      </c>
      <c r="G135" s="7">
        <f>IF(COUNTA($F$5:$F135)&lt;=G$1,AVERAGE($F$5:$F135),G$2*($F135-$G134)+$G134)</f>
        <v>-0.5706291897366027</v>
      </c>
      <c r="H135" s="7">
        <f t="shared" si="7"/>
        <v>-0.10217546251658138</v>
      </c>
    </row>
    <row r="136" spans="1:8" x14ac:dyDescent="0.35">
      <c r="A136" s="2">
        <v>45665</v>
      </c>
      <c r="B136">
        <v>61.71</v>
      </c>
      <c r="C136" s="8">
        <f>IF(COUNTA($B$5:$B136)&lt;=C$1,AVERAGE($B$5:$B136),C$2*($B136-$C135)+$C135)</f>
        <v>61.725780377641527</v>
      </c>
      <c r="D136" s="8">
        <f>IF(COUNTA($B$5:$B136)&lt;=D$1,AVERAGE($B$5:$B136),D$2*($B136-$D135)+$D135)</f>
        <v>61.888051266658366</v>
      </c>
      <c r="E136" s="8">
        <f>IF(COUNTA($B$5:$B136)&lt;=E$1,AVERAGE($B$5:$B136),E$2*($B136-$E135)+$E135)</f>
        <v>62.527804515264627</v>
      </c>
      <c r="F136" s="7">
        <f t="shared" si="6"/>
        <v>-0.63975324860626159</v>
      </c>
      <c r="G136" s="7">
        <f>IF(COUNTA($F$5:$F136)&lt;=G$1,AVERAGE($F$5:$F136),G$2*($F136-$G135)+$G135)</f>
        <v>-0.5844540015105345</v>
      </c>
      <c r="H136" s="7">
        <f t="shared" si="7"/>
        <v>-5.5299247095727089E-2</v>
      </c>
    </row>
    <row r="137" spans="1:8" x14ac:dyDescent="0.35">
      <c r="A137" s="2">
        <v>45667</v>
      </c>
      <c r="B137">
        <v>61.07</v>
      </c>
      <c r="C137" s="8">
        <f>IF(COUNTA($B$5:$B137)&lt;=C$1,AVERAGE($B$5:$B137),C$2*($B137-$C136)+$C136)</f>
        <v>61.594624302113225</v>
      </c>
      <c r="D137" s="8">
        <f>IF(COUNTA($B$5:$B137)&lt;=D$1,AVERAGE($B$5:$B137),D$2*($B137-$D136)+$D136)</f>
        <v>61.762197225634004</v>
      </c>
      <c r="E137" s="8">
        <f>IF(COUNTA($B$5:$B137)&lt;=E$1,AVERAGE($B$5:$B137),E$2*($B137-$E136)+$E136)</f>
        <v>62.419818995615394</v>
      </c>
      <c r="F137" s="7">
        <f t="shared" si="6"/>
        <v>-0.65762176998138955</v>
      </c>
      <c r="G137" s="7">
        <f>IF(COUNTA($F$5:$F137)&lt;=G$1,AVERAGE($F$5:$F137),G$2*($F137-$G136)+$G136)</f>
        <v>-0.59908755520470547</v>
      </c>
      <c r="H137" s="7">
        <f t="shared" si="7"/>
        <v>-5.8534214776684079E-2</v>
      </c>
    </row>
    <row r="138" spans="1:8" x14ac:dyDescent="0.35">
      <c r="A138" s="2">
        <v>45670</v>
      </c>
      <c r="B138">
        <v>61.65</v>
      </c>
      <c r="C138" s="8">
        <f>IF(COUNTA($B$5:$B138)&lt;=C$1,AVERAGE($B$5:$B138),C$2*($B138-$C137)+$C137)</f>
        <v>61.605699441690582</v>
      </c>
      <c r="D138" s="8">
        <f>IF(COUNTA($B$5:$B138)&lt;=D$1,AVERAGE($B$5:$B138),D$2*($B138-$D137)+$D137)</f>
        <v>61.744936113998001</v>
      </c>
      <c r="E138" s="8">
        <f>IF(COUNTA($B$5:$B138)&lt;=E$1,AVERAGE($B$5:$B138),E$2*($B138-$E137)+$E137)</f>
        <v>62.36279536631055</v>
      </c>
      <c r="F138" s="7">
        <f t="shared" si="6"/>
        <v>-0.61785925231254879</v>
      </c>
      <c r="G138" s="7">
        <f>IF(COUNTA($F$5:$F138)&lt;=G$1,AVERAGE($F$5:$F138),G$2*($F138-$G137)+$G137)</f>
        <v>-0.60284189462627413</v>
      </c>
      <c r="H138" s="7">
        <f t="shared" si="7"/>
        <v>-1.5017357686274657E-2</v>
      </c>
    </row>
    <row r="139" spans="1:8" x14ac:dyDescent="0.35">
      <c r="A139" s="2">
        <v>45671</v>
      </c>
      <c r="B139">
        <v>62.04</v>
      </c>
      <c r="C139" s="8">
        <f>IF(COUNTA($B$5:$B139)&lt;=C$1,AVERAGE($B$5:$B139),C$2*($B139-$C138)+$C138)</f>
        <v>61.692559553352467</v>
      </c>
      <c r="D139" s="8">
        <f>IF(COUNTA($B$5:$B139)&lt;=D$1,AVERAGE($B$5:$B139),D$2*($B139-$D138)+$D138)</f>
        <v>61.79033055799831</v>
      </c>
      <c r="E139" s="8">
        <f>IF(COUNTA($B$5:$B139)&lt;=E$1,AVERAGE($B$5:$B139),E$2*($B139-$E138)+$E138)</f>
        <v>62.338884598435698</v>
      </c>
      <c r="F139" s="7">
        <f t="shared" si="6"/>
        <v>-0.54855404043738787</v>
      </c>
      <c r="G139" s="7">
        <f>IF(COUNTA($F$5:$F139)&lt;=G$1,AVERAGE($F$5:$F139),G$2*($F139-$G138)+$G138)</f>
        <v>-0.59198432378849686</v>
      </c>
      <c r="H139" s="7">
        <f t="shared" si="7"/>
        <v>4.3430283351108989E-2</v>
      </c>
    </row>
    <row r="140" spans="1:8" x14ac:dyDescent="0.35">
      <c r="A140" s="2">
        <v>45672</v>
      </c>
      <c r="B140">
        <v>61.77</v>
      </c>
      <c r="C140" s="8">
        <f>IF(COUNTA($B$5:$B140)&lt;=C$1,AVERAGE($B$5:$B140),C$2*($B140-$C139)+$C139)</f>
        <v>61.708047642681976</v>
      </c>
      <c r="D140" s="8">
        <f>IF(COUNTA($B$5:$B140)&lt;=D$1,AVERAGE($B$5:$B140),D$2*($B140-$D139)+$D139)</f>
        <v>61.787202779844726</v>
      </c>
      <c r="E140" s="8">
        <f>IF(COUNTA($B$5:$B140)&lt;=E$1,AVERAGE($B$5:$B140),E$2*($B140-$E139)+$E139)</f>
        <v>62.296744998551574</v>
      </c>
      <c r="F140" s="7">
        <f t="shared" si="6"/>
        <v>-0.5095422187068479</v>
      </c>
      <c r="G140" s="7">
        <f>IF(COUNTA($F$5:$F140)&lt;=G$1,AVERAGE($F$5:$F140),G$2*($F140-$G139)+$G139)</f>
        <v>-0.57549590277216711</v>
      </c>
      <c r="H140" s="7">
        <f t="shared" si="7"/>
        <v>6.5953684065319207E-2</v>
      </c>
    </row>
    <row r="141" spans="1:8" x14ac:dyDescent="0.35">
      <c r="A141" s="2">
        <v>45673</v>
      </c>
      <c r="B141">
        <v>62.25</v>
      </c>
      <c r="C141" s="8">
        <f>IF(COUNTA($B$5:$B141)&lt;=C$1,AVERAGE($B$5:$B141),C$2*($B141-$C140)+$C140)</f>
        <v>61.816438114145583</v>
      </c>
      <c r="D141" s="8">
        <f>IF(COUNTA($B$5:$B141)&lt;=D$1,AVERAGE($B$5:$B141),D$2*($B141-$D140)+$D140)</f>
        <v>61.858402352176306</v>
      </c>
      <c r="E141" s="8">
        <f>IF(COUNTA($B$5:$B141)&lt;=E$1,AVERAGE($B$5:$B141),E$2*($B141-$E140)+$E140)</f>
        <v>62.293282406066275</v>
      </c>
      <c r="F141" s="7">
        <f t="shared" si="6"/>
        <v>-0.43488005388996953</v>
      </c>
      <c r="G141" s="7">
        <f>IF(COUNTA($F$5:$F141)&lt;=G$1,AVERAGE($F$5:$F141),G$2*($F141-$G140)+$G140)</f>
        <v>-0.54737273299572764</v>
      </c>
      <c r="H141" s="7">
        <f t="shared" si="7"/>
        <v>0.11249267910575811</v>
      </c>
    </row>
    <row r="142" spans="1:8" x14ac:dyDescent="0.35">
      <c r="A142" s="2">
        <v>45674</v>
      </c>
      <c r="B142">
        <v>62.71</v>
      </c>
      <c r="C142" s="8">
        <f>IF(COUNTA($B$5:$B142)&lt;=C$1,AVERAGE($B$5:$B142),C$2*($B142-$C141)+$C141)</f>
        <v>61.995150491316465</v>
      </c>
      <c r="D142" s="8">
        <f>IF(COUNTA($B$5:$B142)&lt;=D$1,AVERAGE($B$5:$B142),D$2*($B142-$D141)+$D141)</f>
        <v>61.989417374918411</v>
      </c>
      <c r="E142" s="8">
        <f>IF(COUNTA($B$5:$B142)&lt;=E$1,AVERAGE($B$5:$B142),E$2*($B142-$E141)+$E141)</f>
        <v>62.324150375987294</v>
      </c>
      <c r="F142" s="7">
        <f t="shared" si="6"/>
        <v>-0.3347330010688836</v>
      </c>
      <c r="G142" s="7">
        <f>IF(COUNTA($F$5:$F142)&lt;=G$1,AVERAGE($F$5:$F142),G$2*($F142-$G141)+$G141)</f>
        <v>-0.50484478661035881</v>
      </c>
      <c r="H142" s="7">
        <f t="shared" si="7"/>
        <v>0.17011178554147521</v>
      </c>
    </row>
    <row r="143" spans="1:8" x14ac:dyDescent="0.35">
      <c r="A143" s="2">
        <v>45678</v>
      </c>
      <c r="B143">
        <v>62.42</v>
      </c>
      <c r="C143" s="8">
        <f>IF(COUNTA($B$5:$B143)&lt;=C$1,AVERAGE($B$5:$B143),C$2*($B143-$C142)+$C142)</f>
        <v>62.080120393053171</v>
      </c>
      <c r="D143" s="8">
        <f>IF(COUNTA($B$5:$B143)&lt;=D$1,AVERAGE($B$5:$B143),D$2*($B143-$D142)+$D142)</f>
        <v>62.055660855700197</v>
      </c>
      <c r="E143" s="8">
        <f>IF(COUNTA($B$5:$B143)&lt;=E$1,AVERAGE($B$5:$B143),E$2*($B143-$E142)+$E142)</f>
        <v>62.331250348136386</v>
      </c>
      <c r="F143" s="7">
        <f t="shared" si="6"/>
        <v>-0.27558949243618969</v>
      </c>
      <c r="G143" s="7">
        <f>IF(COUNTA($F$5:$F143)&lt;=G$1,AVERAGE($F$5:$F143),G$2*($F143-$G142)+$G142)</f>
        <v>-0.458993727775525</v>
      </c>
      <c r="H143" s="7">
        <f t="shared" si="7"/>
        <v>0.18340423533933531</v>
      </c>
    </row>
    <row r="144" spans="1:8" x14ac:dyDescent="0.35">
      <c r="A144" s="2">
        <v>45679</v>
      </c>
      <c r="B144">
        <v>61.78</v>
      </c>
      <c r="C144" s="8">
        <f>IF(COUNTA($B$5:$B144)&lt;=C$1,AVERAGE($B$5:$B144),C$2*($B144-$C143)+$C143)</f>
        <v>62.02009631444254</v>
      </c>
      <c r="D144" s="8">
        <f>IF(COUNTA($B$5:$B144)&lt;=D$1,AVERAGE($B$5:$B144),D$2*($B144-$D143)+$D143)</f>
        <v>62.013251493284784</v>
      </c>
      <c r="E144" s="8">
        <f>IF(COUNTA($B$5:$B144)&lt;=E$1,AVERAGE($B$5:$B144),E$2*($B144-$E143)+$E143)</f>
        <v>62.290416989015171</v>
      </c>
      <c r="F144" s="7">
        <f t="shared" si="6"/>
        <v>-0.27716549573038662</v>
      </c>
      <c r="G144" s="7">
        <f>IF(COUNTA($F$5:$F144)&lt;=G$1,AVERAGE($F$5:$F144),G$2*($F144-$G143)+$G143)</f>
        <v>-0.42262808136649732</v>
      </c>
      <c r="H144" s="7">
        <f t="shared" si="7"/>
        <v>0.1454625856361107</v>
      </c>
    </row>
    <row r="145" spans="1:8" x14ac:dyDescent="0.35">
      <c r="A145" s="2">
        <v>45680</v>
      </c>
      <c r="B145">
        <v>61.53</v>
      </c>
      <c r="C145" s="8">
        <f>IF(COUNTA($B$5:$B145)&lt;=C$1,AVERAGE($B$5:$B145),C$2*($B145-$C144)+$C144)</f>
        <v>61.922077051554034</v>
      </c>
      <c r="D145" s="8">
        <f>IF(COUNTA($B$5:$B145)&lt;=D$1,AVERAGE($B$5:$B145),D$2*($B145-$D144)+$D144)</f>
        <v>61.93890510970251</v>
      </c>
      <c r="E145" s="8">
        <f>IF(COUNTA($B$5:$B145)&lt;=E$1,AVERAGE($B$5:$B145),E$2*($B145-$E144)+$E144)</f>
        <v>62.234089804643673</v>
      </c>
      <c r="F145" s="7">
        <f t="shared" ref="F145:F176" si="8">D145-E145</f>
        <v>-0.29518469494116317</v>
      </c>
      <c r="G145" s="7">
        <f>IF(COUNTA($F$5:$F145)&lt;=G$1,AVERAGE($F$5:$F145),G$2*($F145-$G144)+$G144)</f>
        <v>-0.3971394040814305</v>
      </c>
      <c r="H145" s="7">
        <f t="shared" ref="H145:H176" si="9">F145-G145</f>
        <v>0.10195470914026733</v>
      </c>
    </row>
    <row r="146" spans="1:8" x14ac:dyDescent="0.35">
      <c r="A146" s="2">
        <v>45681</v>
      </c>
      <c r="B146">
        <v>61.92</v>
      </c>
      <c r="C146" s="8">
        <f>IF(COUNTA($B$5:$B146)&lt;=C$1,AVERAGE($B$5:$B146),C$2*($B146-$C145)+$C145)</f>
        <v>61.921661641243226</v>
      </c>
      <c r="D146" s="8">
        <f>IF(COUNTA($B$5:$B146)&lt;=D$1,AVERAGE($B$5:$B146),D$2*($B146-$D145)+$D145)</f>
        <v>61.935996631286741</v>
      </c>
      <c r="E146" s="8">
        <f>IF(COUNTA($B$5:$B146)&lt;=E$1,AVERAGE($B$5:$B146),E$2*($B146-$E145)+$E145)</f>
        <v>62.210823893188589</v>
      </c>
      <c r="F146" s="7">
        <f t="shared" si="8"/>
        <v>-0.27482726190184792</v>
      </c>
      <c r="G146" s="7">
        <f>IF(COUNTA($F$5:$F146)&lt;=G$1,AVERAGE($F$5:$F146),G$2*($F146-$G145)+$G145)</f>
        <v>-0.372676975645514</v>
      </c>
      <c r="H146" s="7">
        <f t="shared" si="9"/>
        <v>9.7849713743666078E-2</v>
      </c>
    </row>
    <row r="147" spans="1:8" x14ac:dyDescent="0.35">
      <c r="A147" s="2">
        <v>45684</v>
      </c>
      <c r="B147">
        <v>63.87</v>
      </c>
      <c r="C147" s="8">
        <f>IF(COUNTA($B$5:$B147)&lt;=C$1,AVERAGE($B$5:$B147),C$2*($B147-$C146)+$C146)</f>
        <v>62.31132931299458</v>
      </c>
      <c r="D147" s="8">
        <f>IF(COUNTA($B$5:$B147)&lt;=D$1,AVERAGE($B$5:$B147),D$2*($B147-$D146)+$D146)</f>
        <v>62.233535611088783</v>
      </c>
      <c r="E147" s="8">
        <f>IF(COUNTA($B$5:$B147)&lt;=E$1,AVERAGE($B$5:$B147),E$2*($B147-$E146)+$E146)</f>
        <v>62.33372582702647</v>
      </c>
      <c r="F147" s="7">
        <f t="shared" si="8"/>
        <v>-0.10019021593768684</v>
      </c>
      <c r="G147" s="7">
        <f>IF(COUNTA($F$5:$F147)&lt;=G$1,AVERAGE($F$5:$F147),G$2*($F147-$G146)+$G146)</f>
        <v>-0.31817962370394859</v>
      </c>
      <c r="H147" s="7">
        <f t="shared" si="9"/>
        <v>0.21798940776626174</v>
      </c>
    </row>
    <row r="148" spans="1:8" x14ac:dyDescent="0.35">
      <c r="A148" s="2">
        <v>45685</v>
      </c>
      <c r="B148">
        <v>62.36</v>
      </c>
      <c r="C148" s="8">
        <f>IF(COUNTA($B$5:$B148)&lt;=C$1,AVERAGE($B$5:$B148),C$2*($B148-$C147)+$C147)</f>
        <v>62.321063450395663</v>
      </c>
      <c r="D148" s="8">
        <f>IF(COUNTA($B$5:$B148)&lt;=D$1,AVERAGE($B$5:$B148),D$2*($B148-$D147)+$D147)</f>
        <v>62.252991670921276</v>
      </c>
      <c r="E148" s="8">
        <f>IF(COUNTA($B$5:$B148)&lt;=E$1,AVERAGE($B$5:$B148),E$2*($B148-$E147)+$E147)</f>
        <v>62.335672062061548</v>
      </c>
      <c r="F148" s="7">
        <f t="shared" si="8"/>
        <v>-8.2680391140272036E-2</v>
      </c>
      <c r="G148" s="7">
        <f>IF(COUNTA($F$5:$F148)&lt;=G$1,AVERAGE($F$5:$F148),G$2*($F148-$G147)+$G147)</f>
        <v>-0.27107977719121329</v>
      </c>
      <c r="H148" s="7">
        <f t="shared" si="9"/>
        <v>0.18839938605094125</v>
      </c>
    </row>
    <row r="149" spans="1:8" x14ac:dyDescent="0.35">
      <c r="A149" s="2">
        <v>45686</v>
      </c>
      <c r="B149">
        <v>62.83</v>
      </c>
      <c r="C149" s="8">
        <f>IF(COUNTA($B$5:$B149)&lt;=C$1,AVERAGE($B$5:$B149),C$2*($B149-$C148)+$C148)</f>
        <v>62.422850760316528</v>
      </c>
      <c r="D149" s="8">
        <f>IF(COUNTA($B$5:$B149)&lt;=D$1,AVERAGE($B$5:$B149),D$2*($B149-$D148)+$D148)</f>
        <v>62.341762183087233</v>
      </c>
      <c r="E149" s="8">
        <f>IF(COUNTA($B$5:$B149)&lt;=E$1,AVERAGE($B$5:$B149),E$2*($B149-$E148)+$E148)</f>
        <v>62.372288946353287</v>
      </c>
      <c r="F149" s="7">
        <f t="shared" si="8"/>
        <v>-3.0526763266053081E-2</v>
      </c>
      <c r="G149" s="7">
        <f>IF(COUNTA($F$5:$F149)&lt;=G$1,AVERAGE($F$5:$F149),G$2*($F149-$G148)+$G148)</f>
        <v>-0.22296917440618125</v>
      </c>
      <c r="H149" s="7">
        <f t="shared" si="9"/>
        <v>0.19244241114012817</v>
      </c>
    </row>
    <row r="150" spans="1:8" x14ac:dyDescent="0.35">
      <c r="A150" s="2">
        <v>45687</v>
      </c>
      <c r="B150">
        <v>64.05</v>
      </c>
      <c r="C150" s="8">
        <f>IF(COUNTA($B$5:$B150)&lt;=C$1,AVERAGE($B$5:$B150),C$2*($B150-$C149)+$C149)</f>
        <v>62.748280608253225</v>
      </c>
      <c r="D150" s="8">
        <f>IF(COUNTA($B$5:$B150)&lt;=D$1,AVERAGE($B$5:$B150),D$2*($B150-$D149)+$D149)</f>
        <v>62.604568001073815</v>
      </c>
      <c r="E150" s="8">
        <f>IF(COUNTA($B$5:$B150)&lt;=E$1,AVERAGE($B$5:$B150),E$2*($B150-$E149)+$E149)</f>
        <v>62.496563839216009</v>
      </c>
      <c r="F150" s="7">
        <f t="shared" si="8"/>
        <v>0.10800416185780648</v>
      </c>
      <c r="G150" s="7">
        <f>IF(COUNTA($F$5:$F150)&lt;=G$1,AVERAGE($F$5:$F150),G$2*($F150-$G149)+$G149)</f>
        <v>-0.1567745071533837</v>
      </c>
      <c r="H150" s="7">
        <f t="shared" si="9"/>
        <v>0.26477866901119018</v>
      </c>
    </row>
    <row r="151" spans="1:8" x14ac:dyDescent="0.35">
      <c r="A151" s="2">
        <v>45688</v>
      </c>
      <c r="B151">
        <v>63.48</v>
      </c>
      <c r="C151" s="8">
        <f>IF(COUNTA($B$5:$B151)&lt;=C$1,AVERAGE($B$5:$B151),C$2*($B151-$C150)+$C150)</f>
        <v>62.894624486602581</v>
      </c>
      <c r="D151" s="8">
        <f>IF(COUNTA($B$5:$B151)&lt;=D$1,AVERAGE($B$5:$B151),D$2*($B151-$D150)+$D150)</f>
        <v>62.73924984706246</v>
      </c>
      <c r="E151" s="8">
        <f>IF(COUNTA($B$5:$B151)&lt;=E$1,AVERAGE($B$5:$B151),E$2*($B151-$E150)+$E150)</f>
        <v>62.569410962237043</v>
      </c>
      <c r="F151" s="7">
        <f t="shared" si="8"/>
        <v>0.16983888482541687</v>
      </c>
      <c r="G151" s="7">
        <f>IF(COUNTA($F$5:$F151)&lt;=G$1,AVERAGE($F$5:$F151),G$2*($F151-$G150)+$G150)</f>
        <v>-9.1451828757623588E-2</v>
      </c>
      <c r="H151" s="7">
        <f t="shared" si="9"/>
        <v>0.26129071358304046</v>
      </c>
    </row>
    <row r="152" spans="1:8" x14ac:dyDescent="0.35">
      <c r="A152" s="2">
        <v>45691</v>
      </c>
      <c r="B152">
        <v>63.35</v>
      </c>
      <c r="C152" s="8">
        <f>IF(COUNTA($B$5:$B152)&lt;=C$1,AVERAGE($B$5:$B152),C$2*($B152-$C151)+$C151)</f>
        <v>62.985699589282063</v>
      </c>
      <c r="D152" s="8">
        <f>IF(COUNTA($B$5:$B152)&lt;=D$1,AVERAGE($B$5:$B152),D$2*($B152-$D151)+$D151)</f>
        <v>62.833211409052851</v>
      </c>
      <c r="E152" s="8">
        <f>IF(COUNTA($B$5:$B152)&lt;=E$1,AVERAGE($B$5:$B152),E$2*($B152-$E151)+$E151)</f>
        <v>62.627232372441703</v>
      </c>
      <c r="F152" s="7">
        <f t="shared" si="8"/>
        <v>0.20597903661114714</v>
      </c>
      <c r="G152" s="7">
        <f>IF(COUNTA($F$5:$F152)&lt;=G$1,AVERAGE($F$5:$F152),G$2*($F152-$G151)+$G151)</f>
        <v>-3.1965655683869443E-2</v>
      </c>
      <c r="H152" s="7">
        <f t="shared" si="9"/>
        <v>0.23794469229501658</v>
      </c>
    </row>
    <row r="153" spans="1:8" x14ac:dyDescent="0.35">
      <c r="A153" s="2">
        <v>45692</v>
      </c>
      <c r="B153">
        <v>62.67</v>
      </c>
      <c r="C153" s="8">
        <f>IF(COUNTA($B$5:$B153)&lt;=C$1,AVERAGE($B$5:$B153),C$2*($B153-$C152)+$C152)</f>
        <v>62.922559671425653</v>
      </c>
      <c r="D153" s="8">
        <f>IF(COUNTA($B$5:$B153)&lt;=D$1,AVERAGE($B$5:$B153),D$2*($B153-$D152)+$D152)</f>
        <v>62.80810196150626</v>
      </c>
      <c r="E153" s="8">
        <f>IF(COUNTA($B$5:$B153)&lt;=E$1,AVERAGE($B$5:$B153),E$2*($B153-$E152)+$E152)</f>
        <v>62.630400344853427</v>
      </c>
      <c r="F153" s="7">
        <f t="shared" si="8"/>
        <v>0.17770161665283268</v>
      </c>
      <c r="G153" s="7">
        <f>IF(COUNTA($F$5:$F153)&lt;=G$1,AVERAGE($F$5:$F153),G$2*($F153-$G152)+$G152)</f>
        <v>9.9677987834709825E-3</v>
      </c>
      <c r="H153" s="7">
        <f t="shared" si="9"/>
        <v>0.1677338178693617</v>
      </c>
    </row>
    <row r="154" spans="1:8" x14ac:dyDescent="0.35">
      <c r="A154" s="2">
        <v>45693</v>
      </c>
      <c r="B154">
        <v>63.12</v>
      </c>
      <c r="C154" s="8">
        <f>IF(COUNTA($B$5:$B154)&lt;=C$1,AVERAGE($B$5:$B154),C$2*($B154-$C153)+$C153)</f>
        <v>62.962047737140523</v>
      </c>
      <c r="D154" s="8">
        <f>IF(COUNTA($B$5:$B154)&lt;=D$1,AVERAGE($B$5:$B154),D$2*($B154-$D153)+$D153)</f>
        <v>62.856086275120681</v>
      </c>
      <c r="E154" s="8">
        <f>IF(COUNTA($B$5:$B154)&lt;=E$1,AVERAGE($B$5:$B154),E$2*($B154-$E153)+$E153)</f>
        <v>62.666666985975397</v>
      </c>
      <c r="F154" s="7">
        <f t="shared" si="8"/>
        <v>0.18941928914528461</v>
      </c>
      <c r="G154" s="7">
        <f>IF(COUNTA($F$5:$F154)&lt;=G$1,AVERAGE($F$5:$F154),G$2*($F154-$G153)+$G153)</f>
        <v>4.585809685583371E-2</v>
      </c>
      <c r="H154" s="7">
        <f t="shared" si="9"/>
        <v>0.14356119228945091</v>
      </c>
    </row>
    <row r="155" spans="1:8" x14ac:dyDescent="0.35">
      <c r="A155" s="2">
        <v>45694</v>
      </c>
      <c r="B155">
        <v>63.36</v>
      </c>
      <c r="C155" s="8">
        <f>IF(COUNTA($B$5:$B155)&lt;=C$1,AVERAGE($B$5:$B155),C$2*($B155-$C154)+$C154)</f>
        <v>63.041638189712415</v>
      </c>
      <c r="D155" s="8">
        <f>IF(COUNTA($B$5:$B155)&lt;=D$1,AVERAGE($B$5:$B155),D$2*($B155-$D154)+$D154)</f>
        <v>62.933611463563651</v>
      </c>
      <c r="E155" s="8">
        <f>IF(COUNTA($B$5:$B155)&lt;=E$1,AVERAGE($B$5:$B155),E$2*($B155-$E154)+$E154)</f>
        <v>62.718024987014253</v>
      </c>
      <c r="F155" s="7">
        <f t="shared" si="8"/>
        <v>0.21558647654939733</v>
      </c>
      <c r="G155" s="7">
        <f>IF(COUNTA($F$5:$F155)&lt;=G$1,AVERAGE($F$5:$F155),G$2*($F155-$G154)+$G154)</f>
        <v>7.9803772794546438E-2</v>
      </c>
      <c r="H155" s="7">
        <f t="shared" si="9"/>
        <v>0.13578270375485091</v>
      </c>
    </row>
    <row r="156" spans="1:8" x14ac:dyDescent="0.35">
      <c r="A156" s="2">
        <v>45695</v>
      </c>
      <c r="B156">
        <v>63.84</v>
      </c>
      <c r="C156" s="8">
        <f>IF(COUNTA($B$5:$B156)&lt;=C$1,AVERAGE($B$5:$B156),C$2*($B156-$C155)+$C155)</f>
        <v>63.201310551769936</v>
      </c>
      <c r="D156" s="8">
        <f>IF(COUNTA($B$5:$B156)&lt;=D$1,AVERAGE($B$5:$B156),D$2*($B156-$D155)+$D155)</f>
        <v>63.073055853784631</v>
      </c>
      <c r="E156" s="8">
        <f>IF(COUNTA($B$5:$B156)&lt;=E$1,AVERAGE($B$5:$B156),E$2*($B156-$E155)+$E155)</f>
        <v>62.801134247235417</v>
      </c>
      <c r="F156" s="7">
        <f t="shared" si="8"/>
        <v>0.27192160654921338</v>
      </c>
      <c r="G156" s="7">
        <f>IF(COUNTA($F$5:$F156)&lt;=G$1,AVERAGE($F$5:$F156),G$2*($F156-$G155)+$G155)</f>
        <v>0.11822733954547983</v>
      </c>
      <c r="H156" s="7">
        <f t="shared" si="9"/>
        <v>0.15369426700373356</v>
      </c>
    </row>
    <row r="157" spans="1:8" x14ac:dyDescent="0.35">
      <c r="A157" s="2">
        <v>45698</v>
      </c>
      <c r="B157">
        <v>64.55</v>
      </c>
      <c r="C157" s="8">
        <f>IF(COUNTA($B$5:$B157)&lt;=C$1,AVERAGE($B$5:$B157),C$2*($B157-$C156)+$C156)</f>
        <v>63.471048441415945</v>
      </c>
      <c r="D157" s="8">
        <f>IF(COUNTA($B$5:$B157)&lt;=D$1,AVERAGE($B$5:$B157),D$2*($B157-$D156)+$D156)</f>
        <v>63.300278030125455</v>
      </c>
      <c r="E157" s="8">
        <f>IF(COUNTA($B$5:$B157)&lt;=E$1,AVERAGE($B$5:$B157),E$2*($B157-$E156)+$E156)</f>
        <v>62.930679858551315</v>
      </c>
      <c r="F157" s="7">
        <f t="shared" si="8"/>
        <v>0.36959817157413966</v>
      </c>
      <c r="G157" s="7">
        <f>IF(COUNTA($F$5:$F157)&lt;=G$1,AVERAGE($F$5:$F157),G$2*($F157-$G156)+$G156)</f>
        <v>0.1685015059512118</v>
      </c>
      <c r="H157" s="7">
        <f t="shared" si="9"/>
        <v>0.20109666562292786</v>
      </c>
    </row>
    <row r="158" spans="1:8" x14ac:dyDescent="0.35">
      <c r="A158" s="2">
        <v>45699</v>
      </c>
      <c r="B158">
        <v>67.599999999999994</v>
      </c>
      <c r="C158" s="8">
        <f>IF(COUNTA($B$5:$B158)&lt;=C$1,AVERAGE($B$5:$B158),C$2*($B158-$C157)+$C157)</f>
        <v>64.296838753132761</v>
      </c>
      <c r="D158" s="8">
        <f>IF(COUNTA($B$5:$B158)&lt;=D$1,AVERAGE($B$5:$B158),D$2*($B158-$D157)+$D157)</f>
        <v>63.961773717798458</v>
      </c>
      <c r="E158" s="8">
        <f>IF(COUNTA($B$5:$B158)&lt;=E$1,AVERAGE($B$5:$B158),E$2*($B158-$E157)+$E157)</f>
        <v>63.276555424584551</v>
      </c>
      <c r="F158" s="7">
        <f t="shared" si="8"/>
        <v>0.68521829321390726</v>
      </c>
      <c r="G158" s="7">
        <f>IF(COUNTA($F$5:$F158)&lt;=G$1,AVERAGE($F$5:$F158),G$2*($F158-$G157)+$G157)</f>
        <v>0.27184486340375091</v>
      </c>
      <c r="H158" s="7">
        <f t="shared" si="9"/>
        <v>0.41337342981015635</v>
      </c>
    </row>
    <row r="159" spans="1:8" x14ac:dyDescent="0.35">
      <c r="A159" s="2">
        <v>45700</v>
      </c>
      <c r="B159">
        <v>68.709999999999994</v>
      </c>
      <c r="C159" s="8">
        <f>IF(COUNTA($B$5:$B159)&lt;=C$1,AVERAGE($B$5:$B159),C$2*($B159-$C158)+$C158)</f>
        <v>65.179471002506205</v>
      </c>
      <c r="D159" s="8">
        <f>IF(COUNTA($B$5:$B159)&lt;=D$1,AVERAGE($B$5:$B159),D$2*($B159-$D158)+$D158)</f>
        <v>64.692270068906382</v>
      </c>
      <c r="E159" s="8">
        <f>IF(COUNTA($B$5:$B159)&lt;=E$1,AVERAGE($B$5:$B159),E$2*($B159-$E158)+$E158)</f>
        <v>63.67903280054125</v>
      </c>
      <c r="F159" s="7">
        <f t="shared" si="8"/>
        <v>1.0132372683651312</v>
      </c>
      <c r="G159" s="7">
        <f>IF(COUNTA($F$5:$F159)&lt;=G$1,AVERAGE($F$5:$F159),G$2*($F159-$G158)+$G158)</f>
        <v>0.42012334439602694</v>
      </c>
      <c r="H159" s="7">
        <f t="shared" si="9"/>
        <v>0.59311392396910423</v>
      </c>
    </row>
    <row r="160" spans="1:8" x14ac:dyDescent="0.35">
      <c r="A160" s="2">
        <v>45701</v>
      </c>
      <c r="B160">
        <v>69.5</v>
      </c>
      <c r="C160" s="8">
        <f>IF(COUNTA($B$5:$B160)&lt;=C$1,AVERAGE($B$5:$B160),C$2*($B160-$C159)+$C159)</f>
        <v>66.043576802004964</v>
      </c>
      <c r="D160" s="8">
        <f>IF(COUNTA($B$5:$B160)&lt;=D$1,AVERAGE($B$5:$B160),D$2*($B160-$D159)+$D159)</f>
        <v>65.431920827536175</v>
      </c>
      <c r="E160" s="8">
        <f>IF(COUNTA($B$5:$B160)&lt;=E$1,AVERAGE($B$5:$B160),E$2*($B160-$E159)+$E159)</f>
        <v>64.110215556056716</v>
      </c>
      <c r="F160" s="7">
        <f t="shared" si="8"/>
        <v>1.321705271479459</v>
      </c>
      <c r="G160" s="7">
        <f>IF(COUNTA($F$5:$F160)&lt;=G$1,AVERAGE($F$5:$F160),G$2*($F160-$G159)+$G159)</f>
        <v>0.60043972981271332</v>
      </c>
      <c r="H160" s="7">
        <f t="shared" si="9"/>
        <v>0.72126554166674572</v>
      </c>
    </row>
    <row r="161" spans="1:8" x14ac:dyDescent="0.35">
      <c r="A161" s="2">
        <v>45702</v>
      </c>
      <c r="B161">
        <v>68.87</v>
      </c>
      <c r="C161" s="8">
        <f>IF(COUNTA($B$5:$B161)&lt;=C$1,AVERAGE($B$5:$B161),C$2*($B161-$C160)+$C160)</f>
        <v>66.608861441603977</v>
      </c>
      <c r="D161" s="8">
        <f>IF(COUNTA($B$5:$B161)&lt;=D$1,AVERAGE($B$5:$B161),D$2*($B161-$D160)+$D160)</f>
        <v>65.960856084838298</v>
      </c>
      <c r="E161" s="8">
        <f>IF(COUNTA($B$5:$B161)&lt;=E$1,AVERAGE($B$5:$B161),E$2*($B161-$E160)+$E160)</f>
        <v>64.462792181533999</v>
      </c>
      <c r="F161" s="7">
        <f t="shared" si="8"/>
        <v>1.4980639033042991</v>
      </c>
      <c r="G161" s="7">
        <f>IF(COUNTA($F$5:$F161)&lt;=G$1,AVERAGE($F$5:$F161),G$2*($F161-$G160)+$G160)</f>
        <v>0.77996456451103047</v>
      </c>
      <c r="H161" s="7">
        <f t="shared" si="9"/>
        <v>0.71809933879326859</v>
      </c>
    </row>
    <row r="162" spans="1:8" x14ac:dyDescent="0.35">
      <c r="A162" s="2">
        <v>45706</v>
      </c>
      <c r="B162">
        <v>69.05</v>
      </c>
      <c r="C162" s="8">
        <f>IF(COUNTA($B$5:$B162)&lt;=C$1,AVERAGE($B$5:$B162),C$2*($B162-$C161)+$C161)</f>
        <v>67.097089153283179</v>
      </c>
      <c r="D162" s="8">
        <f>IF(COUNTA($B$5:$B162)&lt;=D$1,AVERAGE($B$5:$B162),D$2*($B162-$D161)+$D161)</f>
        <v>66.436108994863176</v>
      </c>
      <c r="E162" s="8">
        <f>IF(COUNTA($B$5:$B162)&lt;=E$1,AVERAGE($B$5:$B162),E$2*($B162-$E161)+$E161)</f>
        <v>64.802585353272221</v>
      </c>
      <c r="F162" s="7">
        <f t="shared" si="8"/>
        <v>1.6335236415909549</v>
      </c>
      <c r="G162" s="7">
        <f>IF(COUNTA($F$5:$F162)&lt;=G$1,AVERAGE($F$5:$F162),G$2*($F162-$G161)+$G161)</f>
        <v>0.95067637992701537</v>
      </c>
      <c r="H162" s="7">
        <f t="shared" si="9"/>
        <v>0.6828472616639395</v>
      </c>
    </row>
    <row r="163" spans="1:8" x14ac:dyDescent="0.35">
      <c r="A163" s="2">
        <v>45707</v>
      </c>
      <c r="B163">
        <v>70.069999999999993</v>
      </c>
      <c r="C163" s="8">
        <f>IF(COUNTA($B$5:$B163)&lt;=C$1,AVERAGE($B$5:$B163),C$2*($B163-$C162)+$C162)</f>
        <v>67.691671322626547</v>
      </c>
      <c r="D163" s="8">
        <f>IF(COUNTA($B$5:$B163)&lt;=D$1,AVERAGE($B$5:$B163),D$2*($B163-$D162)+$D162)</f>
        <v>66.995169149499603</v>
      </c>
      <c r="E163" s="8">
        <f>IF(COUNTA($B$5:$B163)&lt;=E$1,AVERAGE($B$5:$B163),E$2*($B163-$E162)+$E162)</f>
        <v>65.192764215992796</v>
      </c>
      <c r="F163" s="7">
        <f t="shared" si="8"/>
        <v>1.8024049335068071</v>
      </c>
      <c r="G163" s="7">
        <f>IF(COUNTA($F$5:$F163)&lt;=G$1,AVERAGE($F$5:$F163),G$2*($F163-$G162)+$G162)</f>
        <v>1.1210220906429738</v>
      </c>
      <c r="H163" s="7">
        <f t="shared" si="9"/>
        <v>0.68138284286383333</v>
      </c>
    </row>
    <row r="164" spans="1:8" x14ac:dyDescent="0.35">
      <c r="A164" s="2">
        <v>45708</v>
      </c>
      <c r="B164">
        <v>70.040000000000006</v>
      </c>
      <c r="C164" s="8">
        <f>IF(COUNTA($B$5:$B164)&lt;=C$1,AVERAGE($B$5:$B164),C$2*($B164-$C163)+$C163)</f>
        <v>68.161337058101239</v>
      </c>
      <c r="D164" s="8">
        <f>IF(COUNTA($B$5:$B164)&lt;=D$1,AVERAGE($B$5:$B164),D$2*($B164-$D163)+$D163)</f>
        <v>67.46360466496121</v>
      </c>
      <c r="E164" s="8">
        <f>IF(COUNTA($B$5:$B164)&lt;=E$1,AVERAGE($B$5:$B164),E$2*($B164-$E163)+$E163)</f>
        <v>65.551818718511853</v>
      </c>
      <c r="F164" s="7">
        <f t="shared" si="8"/>
        <v>1.9117859464493563</v>
      </c>
      <c r="G164" s="7">
        <f>IF(COUNTA($F$5:$F164)&lt;=G$1,AVERAGE($F$5:$F164),G$2*($F164-$G163)+$G163)</f>
        <v>1.2791748618042502</v>
      </c>
      <c r="H164" s="7">
        <f t="shared" si="9"/>
        <v>0.63261108464510607</v>
      </c>
    </row>
    <row r="165" spans="1:8" x14ac:dyDescent="0.35">
      <c r="A165" s="2">
        <v>45709</v>
      </c>
      <c r="B165">
        <v>71.349999999999994</v>
      </c>
      <c r="C165" s="8">
        <f>IF(COUNTA($B$5:$B165)&lt;=C$1,AVERAGE($B$5:$B165),C$2*($B165-$C164)+$C164)</f>
        <v>68.799069646480987</v>
      </c>
      <c r="D165" s="8">
        <f>IF(COUNTA($B$5:$B165)&lt;=D$1,AVERAGE($B$5:$B165),D$2*($B165-$D164)+$D164)</f>
        <v>68.061511639582562</v>
      </c>
      <c r="E165" s="8">
        <f>IF(COUNTA($B$5:$B165)&lt;=E$1,AVERAGE($B$5:$B165),E$2*($B165-$E164)+$E164)</f>
        <v>65.981313628251712</v>
      </c>
      <c r="F165" s="7">
        <f t="shared" si="8"/>
        <v>2.0801980113308502</v>
      </c>
      <c r="G165" s="7">
        <f>IF(COUNTA($F$5:$F165)&lt;=G$1,AVERAGE($F$5:$F165),G$2*($F165-$G164)+$G164)</f>
        <v>1.4393794917095701</v>
      </c>
      <c r="H165" s="7">
        <f t="shared" si="9"/>
        <v>0.64081851962128011</v>
      </c>
    </row>
    <row r="166" spans="1:8" x14ac:dyDescent="0.35">
      <c r="A166" s="2">
        <v>45712</v>
      </c>
      <c r="B166">
        <v>70.59</v>
      </c>
      <c r="C166" s="8">
        <f>IF(COUNTA($B$5:$B166)&lt;=C$1,AVERAGE($B$5:$B166),C$2*($B166-$C165)+$C165)</f>
        <v>69.157255717184796</v>
      </c>
      <c r="D166" s="8">
        <f>IF(COUNTA($B$5:$B166)&lt;=D$1,AVERAGE($B$5:$B166),D$2*($B166-$D165)+$D165)</f>
        <v>68.450509848877559</v>
      </c>
      <c r="E166" s="8">
        <f>IF(COUNTA($B$5:$B166)&lt;=E$1,AVERAGE($B$5:$B166),E$2*($B166-$E165)+$E165)</f>
        <v>66.322697803936776</v>
      </c>
      <c r="F166" s="7">
        <f t="shared" si="8"/>
        <v>2.1278120449407822</v>
      </c>
      <c r="G166" s="7">
        <f>IF(COUNTA($F$5:$F166)&lt;=G$1,AVERAGE($F$5:$F166),G$2*($F166-$G165)+$G165)</f>
        <v>1.5770660023558125</v>
      </c>
      <c r="H166" s="7">
        <f t="shared" si="9"/>
        <v>0.55074604258496973</v>
      </c>
    </row>
    <row r="167" spans="1:8" x14ac:dyDescent="0.35">
      <c r="A167" s="2">
        <v>45713</v>
      </c>
      <c r="B167">
        <v>71.489999999999995</v>
      </c>
      <c r="C167" s="8">
        <f>IF(COUNTA($B$5:$B167)&lt;=C$1,AVERAGE($B$5:$B167),C$2*($B167-$C166)+$C166)</f>
        <v>69.623804573747833</v>
      </c>
      <c r="D167" s="8">
        <f>IF(COUNTA($B$5:$B167)&lt;=D$1,AVERAGE($B$5:$B167),D$2*($B167-$D166)+$D166)</f>
        <v>68.918123718281009</v>
      </c>
      <c r="E167" s="8">
        <f>IF(COUNTA($B$5:$B167)&lt;=E$1,AVERAGE($B$5:$B167),E$2*($B167-$E166)+$E166)</f>
        <v>66.705460929571089</v>
      </c>
      <c r="F167" s="7">
        <f t="shared" si="8"/>
        <v>2.2126627887099204</v>
      </c>
      <c r="G167" s="7">
        <f>IF(COUNTA($F$5:$F167)&lt;=G$1,AVERAGE($F$5:$F167),G$2*($F167-$G166)+$G166)</f>
        <v>1.7041853596266341</v>
      </c>
      <c r="H167" s="7">
        <f t="shared" si="9"/>
        <v>0.5084774290832863</v>
      </c>
    </row>
    <row r="168" spans="1:8" x14ac:dyDescent="0.35">
      <c r="A168" s="2">
        <v>45714</v>
      </c>
      <c r="B168">
        <v>70.8</v>
      </c>
      <c r="C168" s="8">
        <f>IF(COUNTA($B$5:$B168)&lt;=C$1,AVERAGE($B$5:$B168),C$2*($B168-$C167)+$C167)</f>
        <v>69.85904365899826</v>
      </c>
      <c r="D168" s="8">
        <f>IF(COUNTA($B$5:$B168)&lt;=D$1,AVERAGE($B$5:$B168),D$2*($B168-$D167)+$D167)</f>
        <v>69.207643146237771</v>
      </c>
      <c r="E168" s="8">
        <f>IF(COUNTA($B$5:$B168)&lt;=E$1,AVERAGE($B$5:$B168),E$2*($B168-$E167)+$E167)</f>
        <v>67.008760119973232</v>
      </c>
      <c r="F168" s="7">
        <f t="shared" si="8"/>
        <v>2.1988830262645394</v>
      </c>
      <c r="G168" s="7">
        <f>IF(COUNTA($F$5:$F168)&lt;=G$1,AVERAGE($F$5:$F168),G$2*($F168-$G167)+$G167)</f>
        <v>1.8031248929542152</v>
      </c>
      <c r="H168" s="7">
        <f t="shared" si="9"/>
        <v>0.39575813331032417</v>
      </c>
    </row>
    <row r="169" spans="1:8" x14ac:dyDescent="0.35">
      <c r="A169" s="2">
        <v>45715</v>
      </c>
      <c r="B169">
        <v>70.87</v>
      </c>
      <c r="C169" s="8">
        <f>IF(COUNTA($B$5:$B169)&lt;=C$1,AVERAGE($B$5:$B169),C$2*($B169-$C168)+$C168)</f>
        <v>70.061234927198612</v>
      </c>
      <c r="D169" s="8">
        <f>IF(COUNTA($B$5:$B169)&lt;=D$1,AVERAGE($B$5:$B169),D$2*($B169-$D168)+$D168)</f>
        <v>69.463390354508888</v>
      </c>
      <c r="E169" s="8">
        <f>IF(COUNTA($B$5:$B169)&lt;=E$1,AVERAGE($B$5:$B169),E$2*($B169-$E168)+$E168)</f>
        <v>67.294777888864104</v>
      </c>
      <c r="F169" s="7">
        <f t="shared" si="8"/>
        <v>2.1686124656447845</v>
      </c>
      <c r="G169" s="7">
        <f>IF(COUNTA($F$5:$F169)&lt;=G$1,AVERAGE($F$5:$F169),G$2*($F169-$G168)+$G168)</f>
        <v>1.876222407492329</v>
      </c>
      <c r="H169" s="7">
        <f t="shared" si="9"/>
        <v>0.29239005815245545</v>
      </c>
    </row>
    <row r="170" spans="1:8" x14ac:dyDescent="0.35">
      <c r="A170" s="2">
        <v>45716</v>
      </c>
      <c r="B170">
        <v>71.209999999999994</v>
      </c>
      <c r="C170" s="8">
        <f>IF(COUNTA($B$5:$B170)&lt;=C$1,AVERAGE($B$5:$B170),C$2*($B170-$C169)+$C169)</f>
        <v>70.290987941758885</v>
      </c>
      <c r="D170" s="8">
        <f>IF(COUNTA($B$5:$B170)&lt;=D$1,AVERAGE($B$5:$B170),D$2*($B170-$D169)+$D169)</f>
        <v>69.732099530738296</v>
      </c>
      <c r="E170" s="8">
        <f>IF(COUNTA($B$5:$B170)&lt;=E$1,AVERAGE($B$5:$B170),E$2*($B170-$E169)+$E169)</f>
        <v>67.584794341540842</v>
      </c>
      <c r="F170" s="7">
        <f t="shared" si="8"/>
        <v>2.1473051891974535</v>
      </c>
      <c r="G170" s="7">
        <f>IF(COUNTA($F$5:$F170)&lt;=G$1,AVERAGE($F$5:$F170),G$2*($F170-$G169)+$G169)</f>
        <v>1.9304389638333539</v>
      </c>
      <c r="H170" s="7">
        <f t="shared" si="9"/>
        <v>0.21686622536409961</v>
      </c>
    </row>
    <row r="171" spans="1:8" x14ac:dyDescent="0.35">
      <c r="A171" s="2">
        <v>45719</v>
      </c>
      <c r="B171">
        <v>72.319999999999993</v>
      </c>
      <c r="C171" s="8">
        <f>IF(COUNTA($B$5:$B171)&lt;=C$1,AVERAGE($B$5:$B171),C$2*($B171-$C170)+$C170)</f>
        <v>70.69679035340711</v>
      </c>
      <c r="D171" s="8">
        <f>IF(COUNTA($B$5:$B171)&lt;=D$1,AVERAGE($B$5:$B171),D$2*($B171-$D170)+$D170)</f>
        <v>70.130238064470859</v>
      </c>
      <c r="E171" s="8">
        <f>IF(COUNTA($B$5:$B171)&lt;=E$1,AVERAGE($B$5:$B171),E$2*($B171-$E170)+$E170)</f>
        <v>67.935550316241518</v>
      </c>
      <c r="F171" s="7">
        <f t="shared" si="8"/>
        <v>2.1946877482293417</v>
      </c>
      <c r="G171" s="7">
        <f>IF(COUNTA($F$5:$F171)&lt;=G$1,AVERAGE($F$5:$F171),G$2*($F171-$G170)+$G170)</f>
        <v>1.9832887207125514</v>
      </c>
      <c r="H171" s="7">
        <f t="shared" si="9"/>
        <v>0.21139902751679029</v>
      </c>
    </row>
    <row r="172" spans="1:8" x14ac:dyDescent="0.35">
      <c r="A172" s="2">
        <v>45720</v>
      </c>
      <c r="B172">
        <v>70.19</v>
      </c>
      <c r="C172" s="8">
        <f>IF(COUNTA($B$5:$B172)&lt;=C$1,AVERAGE($B$5:$B172),C$2*($B172-$C171)+$C171)</f>
        <v>70.595432282725682</v>
      </c>
      <c r="D172" s="8">
        <f>IF(COUNTA($B$5:$B172)&lt;=D$1,AVERAGE($B$5:$B172),D$2*($B172-$D171)+$D171)</f>
        <v>70.139432208398418</v>
      </c>
      <c r="E172" s="8">
        <f>IF(COUNTA($B$5:$B172)&lt;=E$1,AVERAGE($B$5:$B172),E$2*($B172-$E171)+$E171)</f>
        <v>68.102546589112521</v>
      </c>
      <c r="F172" s="7">
        <f t="shared" si="8"/>
        <v>2.0368856192858971</v>
      </c>
      <c r="G172" s="7">
        <f>IF(COUNTA($F$5:$F172)&lt;=G$1,AVERAGE($F$5:$F172),G$2*($F172-$G171)+$G171)</f>
        <v>1.9940081004272205</v>
      </c>
      <c r="H172" s="7">
        <f t="shared" si="9"/>
        <v>4.2877518858676522E-2</v>
      </c>
    </row>
    <row r="173" spans="1:8" x14ac:dyDescent="0.35">
      <c r="A173" s="2">
        <v>45721</v>
      </c>
      <c r="B173">
        <v>70.08</v>
      </c>
      <c r="C173" s="8">
        <f>IF(COUNTA($B$5:$B173)&lt;=C$1,AVERAGE($B$5:$B173),C$2*($B173-$C172)+$C172)</f>
        <v>70.492345826180539</v>
      </c>
      <c r="D173" s="8">
        <f>IF(COUNTA($B$5:$B173)&lt;=D$1,AVERAGE($B$5:$B173),D$2*($B173-$D172)+$D172)</f>
        <v>70.130288791721739</v>
      </c>
      <c r="E173" s="8">
        <f>IF(COUNTA($B$5:$B173)&lt;=E$1,AVERAGE($B$5:$B173),E$2*($B173-$E172)+$E172)</f>
        <v>68.249024619548635</v>
      </c>
      <c r="F173" s="7">
        <f t="shared" si="8"/>
        <v>1.881264172173104</v>
      </c>
      <c r="G173" s="7">
        <f>IF(COUNTA($F$5:$F173)&lt;=G$1,AVERAGE($F$5:$F173),G$2*($F173-$G172)+$G172)</f>
        <v>1.9714593147763972</v>
      </c>
      <c r="H173" s="7">
        <f t="shared" si="9"/>
        <v>-9.0195142603293199E-2</v>
      </c>
    </row>
    <row r="174" spans="1:8" x14ac:dyDescent="0.35">
      <c r="A174" s="2">
        <v>45722</v>
      </c>
      <c r="B174">
        <v>70.459999999999994</v>
      </c>
      <c r="C174" s="8">
        <f>IF(COUNTA($B$5:$B174)&lt;=C$1,AVERAGE($B$5:$B174),C$2*($B174-$C173)+$C173)</f>
        <v>70.485876660944427</v>
      </c>
      <c r="D174" s="8">
        <f>IF(COUNTA($B$5:$B174)&lt;=D$1,AVERAGE($B$5:$B174),D$2*($B174-$D173)+$D173)</f>
        <v>70.181013592995313</v>
      </c>
      <c r="E174" s="8">
        <f>IF(COUNTA($B$5:$B174)&lt;=E$1,AVERAGE($B$5:$B174),E$2*($B174-$E173)+$E173)</f>
        <v>68.412800573656142</v>
      </c>
      <c r="F174" s="7">
        <f t="shared" si="8"/>
        <v>1.7682130193391714</v>
      </c>
      <c r="G174" s="7">
        <f>IF(COUNTA($F$5:$F174)&lt;=G$1,AVERAGE($F$5:$F174),G$2*($F174-$G173)+$G173)</f>
        <v>1.930810055688952</v>
      </c>
      <c r="H174" s="7">
        <f t="shared" si="9"/>
        <v>-0.16259703634978062</v>
      </c>
    </row>
    <row r="175" spans="1:8" x14ac:dyDescent="0.35">
      <c r="A175" s="2">
        <v>45723</v>
      </c>
      <c r="B175">
        <v>71.430000000000007</v>
      </c>
      <c r="C175" s="8">
        <f>IF(COUNTA($B$5:$B175)&lt;=C$1,AVERAGE($B$5:$B175),C$2*($B175-$C174)+$C174)</f>
        <v>70.674701328755546</v>
      </c>
      <c r="D175" s="8">
        <f>IF(COUNTA($B$5:$B175)&lt;=D$1,AVERAGE($B$5:$B175),D$2*($B175-$D174)+$D174)</f>
        <v>70.373165347919112</v>
      </c>
      <c r="E175" s="8">
        <f>IF(COUNTA($B$5:$B175)&lt;=E$1,AVERAGE($B$5:$B175),E$2*($B175-$E174)+$E174)</f>
        <v>68.63629682745939</v>
      </c>
      <c r="F175" s="7">
        <f t="shared" si="8"/>
        <v>1.7368685204597227</v>
      </c>
      <c r="G175" s="7">
        <f>IF(COUNTA($F$5:$F175)&lt;=G$1,AVERAGE($F$5:$F175),G$2*($F175-$G174)+$G174)</f>
        <v>1.8920217486431061</v>
      </c>
      <c r="H175" s="7">
        <f t="shared" si="9"/>
        <v>-0.1551532281833834</v>
      </c>
    </row>
    <row r="176" spans="1:8" x14ac:dyDescent="0.35">
      <c r="A176" s="2">
        <v>45726</v>
      </c>
      <c r="B176">
        <v>71.45</v>
      </c>
      <c r="C176" s="8">
        <f>IF(COUNTA($B$5:$B176)&lt;=C$1,AVERAGE($B$5:$B176),C$2*($B176-$C175)+$C175)</f>
        <v>70.82976106300444</v>
      </c>
      <c r="D176" s="8">
        <f>IF(COUNTA($B$5:$B176)&lt;=D$1,AVERAGE($B$5:$B176),D$2*($B176-$D175)+$D175)</f>
        <v>70.538832217470016</v>
      </c>
      <c r="E176" s="8">
        <f>IF(COUNTA($B$5:$B176)&lt;=E$1,AVERAGE($B$5:$B176),E$2*($B176-$E175)+$E175)</f>
        <v>68.844719284684615</v>
      </c>
      <c r="F176" s="7">
        <f t="shared" si="8"/>
        <v>1.6941129327854014</v>
      </c>
      <c r="G176" s="7">
        <f>IF(COUNTA($F$5:$F176)&lt;=G$1,AVERAGE($F$5:$F176),G$2*($F176-$G175)+$G175)</f>
        <v>1.8524399854715652</v>
      </c>
      <c r="H176" s="7">
        <f t="shared" si="9"/>
        <v>-0.15832705268616376</v>
      </c>
    </row>
    <row r="177" spans="1:8" x14ac:dyDescent="0.35">
      <c r="A177" s="2">
        <v>45727</v>
      </c>
      <c r="B177">
        <v>71.040000000000006</v>
      </c>
      <c r="C177" s="8">
        <f>IF(COUNTA($B$5:$B177)&lt;=C$1,AVERAGE($B$5:$B177),C$2*($B177-$C176)+$C176)</f>
        <v>70.871808850403553</v>
      </c>
      <c r="D177" s="8">
        <f>IF(COUNTA($B$5:$B177)&lt;=D$1,AVERAGE($B$5:$B177),D$2*($B177-$D176)+$D176)</f>
        <v>70.615934953243865</v>
      </c>
      <c r="E177" s="8">
        <f>IF(COUNTA($B$5:$B177)&lt;=E$1,AVERAGE($B$5:$B177),E$2*($B177-$E176)+$E176)</f>
        <v>69.007332671004278</v>
      </c>
      <c r="F177" s="7">
        <f t="shared" ref="F177:F192" si="10">D177-E177</f>
        <v>1.6086022822395876</v>
      </c>
      <c r="G177" s="7">
        <f>IF(COUNTA($F$5:$F177)&lt;=G$1,AVERAGE($F$5:$F177),G$2*($F177-$G176)+$G176)</f>
        <v>1.8036724448251698</v>
      </c>
      <c r="H177" s="7">
        <f t="shared" ref="H177:H192" si="11">F177-G177</f>
        <v>-0.19507016258558219</v>
      </c>
    </row>
    <row r="178" spans="1:8" x14ac:dyDescent="0.35">
      <c r="A178" s="2">
        <v>45728</v>
      </c>
      <c r="B178">
        <v>69.94</v>
      </c>
      <c r="C178" s="8">
        <f>IF(COUNTA($B$5:$B178)&lt;=C$1,AVERAGE($B$5:$B178),C$2*($B178-$C177)+$C177)</f>
        <v>70.685447080322845</v>
      </c>
      <c r="D178" s="8">
        <f>IF(COUNTA($B$5:$B178)&lt;=D$1,AVERAGE($B$5:$B178),D$2*($B178-$D177)+$D177)</f>
        <v>70.51194496043712</v>
      </c>
      <c r="E178" s="8">
        <f>IF(COUNTA($B$5:$B178)&lt;=E$1,AVERAGE($B$5:$B178),E$2*($B178-$E177)+$E177)</f>
        <v>69.076419139818782</v>
      </c>
      <c r="F178" s="7">
        <f t="shared" si="10"/>
        <v>1.4355258206183379</v>
      </c>
      <c r="G178" s="7">
        <f>IF(COUNTA($F$5:$F178)&lt;=G$1,AVERAGE($F$5:$F178),G$2*($F178-$G177)+$G177)</f>
        <v>1.7300431199838033</v>
      </c>
      <c r="H178" s="7">
        <f t="shared" si="11"/>
        <v>-0.29451729936546545</v>
      </c>
    </row>
    <row r="179" spans="1:8" x14ac:dyDescent="0.35">
      <c r="A179" s="2">
        <v>45729</v>
      </c>
      <c r="B179">
        <v>69.62</v>
      </c>
      <c r="C179" s="8">
        <f>IF(COUNTA($B$5:$B179)&lt;=C$1,AVERAGE($B$5:$B179),C$2*($B179-$C178)+$C178)</f>
        <v>70.472357664258283</v>
      </c>
      <c r="D179" s="8">
        <f>IF(COUNTA($B$5:$B179)&lt;=D$1,AVERAGE($B$5:$B179),D$2*($B179-$D178)+$D178)</f>
        <v>70.374722658831416</v>
      </c>
      <c r="E179" s="8">
        <f>IF(COUNTA($B$5:$B179)&lt;=E$1,AVERAGE($B$5:$B179),E$2*($B179-$E178)+$E178)</f>
        <v>69.116684388721097</v>
      </c>
      <c r="F179" s="7">
        <f t="shared" si="10"/>
        <v>1.258038270110319</v>
      </c>
      <c r="G179" s="7">
        <f>IF(COUNTA($F$5:$F179)&lt;=G$1,AVERAGE($F$5:$F179),G$2*($F179-$G178)+$G178)</f>
        <v>1.6356421500091065</v>
      </c>
      <c r="H179" s="7">
        <f t="shared" si="11"/>
        <v>-0.37760387989878752</v>
      </c>
    </row>
    <row r="180" spans="1:8" x14ac:dyDescent="0.35">
      <c r="A180" s="2">
        <v>45730</v>
      </c>
      <c r="B180">
        <v>69.16</v>
      </c>
      <c r="C180" s="8">
        <f>IF(COUNTA($B$5:$B180)&lt;=C$1,AVERAGE($B$5:$B180),C$2*($B180-$C179)+$C179)</f>
        <v>70.20988613140662</v>
      </c>
      <c r="D180" s="8">
        <f>IF(COUNTA($B$5:$B180)&lt;=D$1,AVERAGE($B$5:$B180),D$2*($B180-$D179)+$D179)</f>
        <v>70.187842249780431</v>
      </c>
      <c r="E180" s="8">
        <f>IF(COUNTA($B$5:$B180)&lt;=E$1,AVERAGE($B$5:$B180),E$2*($B180-$E179)+$E179)</f>
        <v>69.119892952519535</v>
      </c>
      <c r="F180" s="7">
        <f t="shared" si="10"/>
        <v>1.0679492972608955</v>
      </c>
      <c r="G180" s="7">
        <f>IF(COUNTA($F$5:$F180)&lt;=G$1,AVERAGE($F$5:$F180),G$2*($F180-$G179)+$G179)</f>
        <v>1.5221035794594644</v>
      </c>
      <c r="H180" s="7">
        <f t="shared" si="11"/>
        <v>-0.4541542821985689</v>
      </c>
    </row>
    <row r="181" spans="1:8" x14ac:dyDescent="0.35">
      <c r="A181" s="2">
        <v>45733</v>
      </c>
      <c r="B181">
        <v>70.12</v>
      </c>
      <c r="C181" s="8">
        <f>IF(COUNTA($B$5:$B181)&lt;=C$1,AVERAGE($B$5:$B181),C$2*($B181-$C180)+$C180)</f>
        <v>70.191908905125302</v>
      </c>
      <c r="D181" s="8">
        <f>IF(COUNTA($B$5:$B181)&lt;=D$1,AVERAGE($B$5:$B181),D$2*($B181-$D180)+$D180)</f>
        <v>70.177404980583447</v>
      </c>
      <c r="E181" s="8">
        <f>IF(COUNTA($B$5:$B181)&lt;=E$1,AVERAGE($B$5:$B181),E$2*($B181-$E180)+$E180)</f>
        <v>69.193974956036612</v>
      </c>
      <c r="F181" s="7">
        <f t="shared" si="10"/>
        <v>0.98343002454683415</v>
      </c>
      <c r="G181" s="7">
        <f>IF(COUNTA($F$5:$F181)&lt;=G$1,AVERAGE($F$5:$F181),G$2*($F181-$G180)+$G180)</f>
        <v>1.4143688684769384</v>
      </c>
      <c r="H181" s="7">
        <f t="shared" si="11"/>
        <v>-0.43093884393010429</v>
      </c>
    </row>
    <row r="182" spans="1:8" x14ac:dyDescent="0.35">
      <c r="A182" s="2">
        <v>45734</v>
      </c>
      <c r="B182">
        <v>69.38</v>
      </c>
      <c r="C182" s="8">
        <f>IF(COUNTA($B$5:$B182)&lt;=C$1,AVERAGE($B$5:$B182),C$2*($B182-$C181)+$C181)</f>
        <v>70.029527124100241</v>
      </c>
      <c r="D182" s="8">
        <f>IF(COUNTA($B$5:$B182)&lt;=D$1,AVERAGE($B$5:$B182),D$2*($B182-$D181)+$D181)</f>
        <v>70.054727291262921</v>
      </c>
      <c r="E182" s="8">
        <f>IF(COUNTA($B$5:$B182)&lt;=E$1,AVERAGE($B$5:$B182),E$2*($B182-$E181)+$E181)</f>
        <v>69.207754588922782</v>
      </c>
      <c r="F182" s="7">
        <f t="shared" si="10"/>
        <v>0.84697270234013899</v>
      </c>
      <c r="G182" s="7">
        <f>IF(COUNTA($F$5:$F182)&lt;=G$1,AVERAGE($F$5:$F182),G$2*($F182-$G181)+$G181)</f>
        <v>1.3008896352495785</v>
      </c>
      <c r="H182" s="7">
        <f t="shared" si="11"/>
        <v>-0.45391693290943946</v>
      </c>
    </row>
    <row r="183" spans="1:8" x14ac:dyDescent="0.35">
      <c r="A183" s="2">
        <v>45735</v>
      </c>
      <c r="B183">
        <v>69.28</v>
      </c>
      <c r="C183" s="8">
        <f>IF(COUNTA($B$5:$B183)&lt;=C$1,AVERAGE($B$5:$B183),C$2*($B183-$C182)+$C182)</f>
        <v>69.879621699280193</v>
      </c>
      <c r="D183" s="8">
        <f>IF(COUNTA($B$5:$B183)&lt;=D$1,AVERAGE($B$5:$B183),D$2*($B183-$D182)+$D182)</f>
        <v>69.935538477222465</v>
      </c>
      <c r="E183" s="8">
        <f>IF(COUNTA($B$5:$B183)&lt;=E$1,AVERAGE($B$5:$B183),E$2*($B183-$E182)+$E182)</f>
        <v>69.213106100854432</v>
      </c>
      <c r="F183" s="7">
        <f t="shared" si="10"/>
        <v>0.72243237636803315</v>
      </c>
      <c r="G183" s="7">
        <f>IF(COUNTA($F$5:$F183)&lt;=G$1,AVERAGE($F$5:$F183),G$2*($F183-$G182)+$G182)</f>
        <v>1.1851981834732694</v>
      </c>
      <c r="H183" s="7">
        <f t="shared" si="11"/>
        <v>-0.46276580710523629</v>
      </c>
    </row>
    <row r="184" spans="1:8" x14ac:dyDescent="0.35">
      <c r="A184" s="2">
        <v>45736</v>
      </c>
      <c r="B184">
        <v>69.709999999999994</v>
      </c>
      <c r="C184" s="8">
        <f>IF(COUNTA($B$5:$B184)&lt;=C$1,AVERAGE($B$5:$B184),C$2*($B184-$C183)+$C183)</f>
        <v>69.84569735942415</v>
      </c>
      <c r="D184" s="8">
        <f>IF(COUNTA($B$5:$B184)&lt;=D$1,AVERAGE($B$5:$B184),D$2*($B184-$D183)+$D183)</f>
        <v>69.900840249957469</v>
      </c>
      <c r="E184" s="8">
        <f>IF(COUNTA($B$5:$B184)&lt;=E$1,AVERAGE($B$5:$B184),E$2*($B184-$E183)+$E183)</f>
        <v>69.249913056346699</v>
      </c>
      <c r="F184" s="7">
        <f t="shared" si="10"/>
        <v>0.65092719361076945</v>
      </c>
      <c r="G184" s="7">
        <f>IF(COUNTA($F$5:$F184)&lt;=G$1,AVERAGE($F$5:$F184),G$2*($F184-$G183)+$G183)</f>
        <v>1.0783439855007695</v>
      </c>
      <c r="H184" s="7">
        <f t="shared" si="11"/>
        <v>-0.42741679189000004</v>
      </c>
    </row>
    <row r="185" spans="1:8" x14ac:dyDescent="0.35">
      <c r="A185" s="2">
        <v>45737</v>
      </c>
      <c r="B185">
        <v>68.67</v>
      </c>
      <c r="C185" s="8">
        <f>IF(COUNTA($B$5:$B185)&lt;=C$1,AVERAGE($B$5:$B185),C$2*($B185-$C184)+$C184)</f>
        <v>69.610557887539315</v>
      </c>
      <c r="D185" s="8">
        <f>IF(COUNTA($B$5:$B185)&lt;=D$1,AVERAGE($B$5:$B185),D$2*($B185-$D184)+$D184)</f>
        <v>69.711480211502476</v>
      </c>
      <c r="E185" s="8">
        <f>IF(COUNTA($B$5:$B185)&lt;=E$1,AVERAGE($B$5:$B185),E$2*($B185-$E184)+$E184)</f>
        <v>69.206956533654349</v>
      </c>
      <c r="F185" s="7">
        <f t="shared" si="10"/>
        <v>0.50452367784812679</v>
      </c>
      <c r="G185" s="7">
        <f>IF(COUNTA($F$5:$F185)&lt;=G$1,AVERAGE($F$5:$F185),G$2*($F185-$G184)+$G184)</f>
        <v>0.96357992397024095</v>
      </c>
      <c r="H185" s="7">
        <f t="shared" si="11"/>
        <v>-0.45905624612211415</v>
      </c>
    </row>
    <row r="186" spans="1:8" x14ac:dyDescent="0.35">
      <c r="A186" s="2">
        <v>45740</v>
      </c>
      <c r="B186">
        <v>68.95</v>
      </c>
      <c r="C186" s="8">
        <f>IF(COUNTA($B$5:$B186)&lt;=C$1,AVERAGE($B$5:$B186),C$2*($B186-$C185)+$C185)</f>
        <v>69.478446310031458</v>
      </c>
      <c r="D186" s="8">
        <f>IF(COUNTA($B$5:$B186)&lt;=D$1,AVERAGE($B$5:$B186),D$2*($B186-$D185)+$D185)</f>
        <v>69.594329409732865</v>
      </c>
      <c r="E186" s="8">
        <f>IF(COUNTA($B$5:$B186)&lt;=E$1,AVERAGE($B$5:$B186),E$2*($B186-$E185)+$E185)</f>
        <v>69.18792271634662</v>
      </c>
      <c r="F186" s="7">
        <f t="shared" si="10"/>
        <v>0.40640669338624491</v>
      </c>
      <c r="G186" s="7">
        <f>IF(COUNTA($F$5:$F186)&lt;=G$1,AVERAGE($F$5:$F186),G$2*($F186-$G185)+$G185)</f>
        <v>0.85214527785344174</v>
      </c>
      <c r="H186" s="7">
        <f t="shared" si="11"/>
        <v>-0.44573858446719683</v>
      </c>
    </row>
    <row r="187" spans="1:8" x14ac:dyDescent="0.35">
      <c r="A187" s="2">
        <v>45741</v>
      </c>
      <c r="B187">
        <v>68.81</v>
      </c>
      <c r="C187" s="8">
        <f>IF(COUNTA($B$5:$B187)&lt;=C$1,AVERAGE($B$5:$B187),C$2*($B187-$C186)+$C186)</f>
        <v>69.344757048025173</v>
      </c>
      <c r="D187" s="8">
        <f>IF(COUNTA($B$5:$B187)&lt;=D$1,AVERAGE($B$5:$B187),D$2*($B187-$D186)+$D186)</f>
        <v>69.473663346697037</v>
      </c>
      <c r="E187" s="8">
        <f>IF(COUNTA($B$5:$B187)&lt;=E$1,AVERAGE($B$5:$B187),E$2*($B187-$E186)+$E186)</f>
        <v>69.15992844106168</v>
      </c>
      <c r="F187" s="7">
        <f t="shared" si="10"/>
        <v>0.31373490563535711</v>
      </c>
      <c r="G187" s="7">
        <f>IF(COUNTA($F$5:$F187)&lt;=G$1,AVERAGE($F$5:$F187),G$2*($F187-$G186)+$G186)</f>
        <v>0.74446320340982486</v>
      </c>
      <c r="H187" s="7">
        <f t="shared" si="11"/>
        <v>-0.43072829777446775</v>
      </c>
    </row>
    <row r="188" spans="1:8" x14ac:dyDescent="0.35">
      <c r="A188" s="2">
        <v>45742</v>
      </c>
      <c r="B188">
        <v>70.02</v>
      </c>
      <c r="C188" s="8">
        <f>IF(COUNTA($B$5:$B188)&lt;=C$1,AVERAGE($B$5:$B188),C$2*($B188-$C187)+$C187)</f>
        <v>69.479805638420132</v>
      </c>
      <c r="D188" s="8">
        <f>IF(COUNTA($B$5:$B188)&lt;=D$1,AVERAGE($B$5:$B188),D$2*($B188-$D187)+$D187)</f>
        <v>69.557715139512879</v>
      </c>
      <c r="E188" s="8">
        <f>IF(COUNTA($B$5:$B188)&lt;=E$1,AVERAGE($B$5:$B188),E$2*($B188-$E187)+$E187)</f>
        <v>69.223637445427485</v>
      </c>
      <c r="F188" s="7">
        <f t="shared" si="10"/>
        <v>0.33407769408539423</v>
      </c>
      <c r="G188" s="7">
        <f>IF(COUNTA($F$5:$F188)&lt;=G$1,AVERAGE($F$5:$F188),G$2*($F188-$G187)+$G187)</f>
        <v>0.66238610154493871</v>
      </c>
      <c r="H188" s="7">
        <f t="shared" si="11"/>
        <v>-0.32830840745954448</v>
      </c>
    </row>
    <row r="189" spans="1:8" x14ac:dyDescent="0.35">
      <c r="A189" s="2">
        <v>45743</v>
      </c>
      <c r="B189">
        <v>70.739999999999995</v>
      </c>
      <c r="C189" s="8">
        <f>IF(COUNTA($B$5:$B189)&lt;=C$1,AVERAGE($B$5:$B189),C$2*($B189-$C188)+$C188)</f>
        <v>69.73184451073611</v>
      </c>
      <c r="D189" s="8">
        <f>IF(COUNTA($B$5:$B189)&lt;=D$1,AVERAGE($B$5:$B189),D$2*($B189-$D188)+$D188)</f>
        <v>69.739605118049354</v>
      </c>
      <c r="E189" s="8">
        <f>IF(COUNTA($B$5:$B189)&lt;=E$1,AVERAGE($B$5:$B189),E$2*($B189-$E188)+$E188)</f>
        <v>69.33596059761804</v>
      </c>
      <c r="F189" s="7">
        <f t="shared" si="10"/>
        <v>0.40364452043131394</v>
      </c>
      <c r="G189" s="7">
        <f>IF(COUNTA($F$5:$F189)&lt;=G$1,AVERAGE($F$5:$F189),G$2*($F189-$G188)+$G188)</f>
        <v>0.6106377853222138</v>
      </c>
      <c r="H189" s="7">
        <f t="shared" si="11"/>
        <v>-0.20699326489089986</v>
      </c>
    </row>
    <row r="190" spans="1:8" x14ac:dyDescent="0.35">
      <c r="A190" s="2">
        <v>45744</v>
      </c>
      <c r="B190">
        <v>70.37</v>
      </c>
      <c r="C190" s="8">
        <f>IF(COUNTA($B$5:$B190)&lt;=C$1,AVERAGE($B$5:$B190),C$2*($B190-$C189)+$C189)</f>
        <v>69.859475608588895</v>
      </c>
      <c r="D190" s="8">
        <f>IF(COUNTA($B$5:$B190)&lt;=D$1,AVERAGE($B$5:$B190),D$2*($B190-$D189)+$D189)</f>
        <v>69.836588946041758</v>
      </c>
      <c r="E190" s="8">
        <f>IF(COUNTA($B$5:$B190)&lt;=E$1,AVERAGE($B$5:$B190),E$2*($B190-$E189)+$E189)</f>
        <v>69.412556108905591</v>
      </c>
      <c r="F190" s="7">
        <f t="shared" si="10"/>
        <v>0.42403283713616702</v>
      </c>
      <c r="G190" s="7">
        <f>IF(COUNTA($F$5:$F190)&lt;=G$1,AVERAGE($F$5:$F190),G$2*($F190-$G189)+$G189)</f>
        <v>0.57331679568500449</v>
      </c>
      <c r="H190" s="7">
        <f t="shared" si="11"/>
        <v>-0.14928395854883747</v>
      </c>
    </row>
    <row r="191" spans="1:8" x14ac:dyDescent="0.35">
      <c r="A191" s="2">
        <v>45746</v>
      </c>
      <c r="B191">
        <v>71.62</v>
      </c>
      <c r="C191" s="8">
        <f>IF(COUNTA($B$5:$B191)&lt;=C$1,AVERAGE($B$5:$B191),C$2*($B191-$C190)+$C190)</f>
        <v>70.211580486871114</v>
      </c>
      <c r="D191" s="8">
        <f>IF(COUNTA($B$5:$B191)&lt;=D$1,AVERAGE($B$5:$B191),D$2*($B191-$D190)+$D190)</f>
        <v>70.110959877419944</v>
      </c>
      <c r="E191" s="8">
        <f>IF(COUNTA($B$5:$B191)&lt;=E$1,AVERAGE($B$5:$B191),E$2*($B191-$E190)+$E190)</f>
        <v>69.57607047120888</v>
      </c>
      <c r="F191" s="7">
        <f t="shared" si="10"/>
        <v>0.53488940621106451</v>
      </c>
      <c r="G191" s="7">
        <f>IF(COUNTA($F$5:$F191)&lt;=G$1,AVERAGE($F$5:$F191),G$2*($F191-$G190)+$G190)</f>
        <v>0.56563131779021647</v>
      </c>
      <c r="H191" s="7">
        <f t="shared" si="11"/>
        <v>-3.0741911579151959E-2</v>
      </c>
    </row>
    <row r="192" spans="1:8" x14ac:dyDescent="0.35">
      <c r="A192" s="2">
        <v>45747</v>
      </c>
      <c r="B192">
        <v>71.87</v>
      </c>
      <c r="C192" s="8">
        <f>IF(COUNTA($B$5:$B192)&lt;=C$1,AVERAGE($B$5:$B192),C$2*($B192-$C191)+$C191)</f>
        <v>70.543264389496898</v>
      </c>
      <c r="D192" s="8">
        <f>IF(COUNTA($B$5:$B192)&lt;=D$1,AVERAGE($B$5:$B192),D$2*($B192-$D191)+$D191)</f>
        <v>70.381581434739957</v>
      </c>
      <c r="E192" s="8">
        <f>IF(COUNTA($B$5:$B192)&lt;=E$1,AVERAGE($B$5:$B192),E$2*($B192-$E191)+$E191)</f>
        <v>69.745991177045255</v>
      </c>
      <c r="F192" s="7">
        <f t="shared" si="10"/>
        <v>0.63559025769470168</v>
      </c>
      <c r="G192" s="7">
        <f>IF(COUNTA($F$5:$F192)&lt;=G$1,AVERAGE($F$5:$F192),G$2*($F192-$G191)+$G191)</f>
        <v>0.57962310577111353</v>
      </c>
      <c r="H192" s="7">
        <f t="shared" si="11"/>
        <v>5.5967151923588143E-2</v>
      </c>
    </row>
    <row r="193" spans="1:8" x14ac:dyDescent="0.35">
      <c r="A193" s="9"/>
      <c r="C193" s="8"/>
      <c r="D193" s="8"/>
      <c r="E193" s="8"/>
      <c r="F193" s="7"/>
      <c r="G193" s="7"/>
      <c r="H193" s="7"/>
    </row>
    <row r="194" spans="1:8" x14ac:dyDescent="0.35">
      <c r="A194" s="9"/>
      <c r="C194" s="8"/>
      <c r="D194" s="8"/>
      <c r="E194" s="8"/>
      <c r="F194" s="7"/>
      <c r="G194" s="7"/>
      <c r="H194" s="7"/>
    </row>
    <row r="195" spans="1:8" x14ac:dyDescent="0.35">
      <c r="A195" s="6">
        <f>COUNT(A5:A192)</f>
        <v>188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CAFA-0D95-4CF8-BE8C-7389EF7E6D30}">
  <dimension ref="A1:I189"/>
  <sheetViews>
    <sheetView zoomScale="93" zoomScaleNormal="93" workbookViewId="0">
      <selection activeCell="X27" sqref="X27"/>
    </sheetView>
  </sheetViews>
  <sheetFormatPr defaultRowHeight="14" x14ac:dyDescent="0.35"/>
  <cols>
    <col min="1" max="1" width="11.81640625" style="12" bestFit="1" customWidth="1"/>
    <col min="2" max="2" width="7.453125" style="12" bestFit="1" customWidth="1"/>
    <col min="3" max="3" width="7.7265625" style="12" bestFit="1" customWidth="1"/>
    <col min="4" max="5" width="6.453125" style="12" bestFit="1" customWidth="1"/>
    <col min="6" max="9" width="12.7265625" style="12" bestFit="1" customWidth="1"/>
    <col min="10" max="16384" width="8.7265625" style="12"/>
  </cols>
  <sheetData>
    <row r="1" spans="1:9" ht="14.5" x14ac:dyDescent="0.35">
      <c r="A1" t="s">
        <v>0</v>
      </c>
      <c r="B1" t="s">
        <v>1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</row>
    <row r="2" spans="1:9" ht="14.5" x14ac:dyDescent="0.35">
      <c r="A2" s="2">
        <v>45474</v>
      </c>
      <c r="B2">
        <v>63.15</v>
      </c>
    </row>
    <row r="3" spans="1:9" ht="14.5" x14ac:dyDescent="0.35">
      <c r="A3" s="2">
        <v>45475</v>
      </c>
      <c r="B3">
        <v>63.33</v>
      </c>
      <c r="C3" s="12">
        <f t="shared" ref="C3:C66" si="0">B3-B2</f>
        <v>0.17999999999999972</v>
      </c>
      <c r="D3" s="12">
        <f t="shared" ref="D3:D66" si="1">IF(C3&gt;0,C3,0)</f>
        <v>0.17999999999999972</v>
      </c>
      <c r="E3" s="12">
        <f t="shared" ref="E3:E66" si="2">IF(C3&lt;0,-C3,0)</f>
        <v>0</v>
      </c>
    </row>
    <row r="4" spans="1:9" ht="14.5" x14ac:dyDescent="0.35">
      <c r="A4" s="2">
        <v>45477</v>
      </c>
      <c r="B4">
        <v>63.76</v>
      </c>
      <c r="C4" s="12">
        <f t="shared" si="0"/>
        <v>0.42999999999999972</v>
      </c>
      <c r="D4" s="12">
        <f t="shared" si="1"/>
        <v>0.42999999999999972</v>
      </c>
      <c r="E4" s="12">
        <f t="shared" si="2"/>
        <v>0</v>
      </c>
    </row>
    <row r="5" spans="1:9" ht="14.5" x14ac:dyDescent="0.35">
      <c r="A5" s="2">
        <v>45480</v>
      </c>
      <c r="B5">
        <v>62.96</v>
      </c>
      <c r="C5" s="12">
        <f t="shared" si="0"/>
        <v>-0.79999999999999716</v>
      </c>
      <c r="D5" s="12">
        <f t="shared" si="1"/>
        <v>0</v>
      </c>
      <c r="E5" s="12">
        <f t="shared" si="2"/>
        <v>0.79999999999999716</v>
      </c>
    </row>
    <row r="6" spans="1:9" ht="14.5" x14ac:dyDescent="0.35">
      <c r="A6" s="2">
        <v>45481</v>
      </c>
      <c r="B6">
        <v>62.69</v>
      </c>
      <c r="C6" s="12">
        <f t="shared" si="0"/>
        <v>-0.27000000000000313</v>
      </c>
      <c r="D6" s="12">
        <f t="shared" si="1"/>
        <v>0</v>
      </c>
      <c r="E6" s="12">
        <f t="shared" si="2"/>
        <v>0.27000000000000313</v>
      </c>
    </row>
    <row r="7" spans="1:9" ht="14.5" x14ac:dyDescent="0.35">
      <c r="A7" s="2">
        <v>45482</v>
      </c>
      <c r="B7">
        <v>62.83</v>
      </c>
      <c r="C7" s="12">
        <f t="shared" si="0"/>
        <v>0.14000000000000057</v>
      </c>
      <c r="D7" s="12">
        <f t="shared" si="1"/>
        <v>0.14000000000000057</v>
      </c>
      <c r="E7" s="12">
        <f t="shared" si="2"/>
        <v>0</v>
      </c>
    </row>
    <row r="8" spans="1:9" ht="14.5" x14ac:dyDescent="0.35">
      <c r="A8" s="2">
        <v>45483</v>
      </c>
      <c r="B8">
        <v>63.1</v>
      </c>
      <c r="C8" s="12">
        <f t="shared" si="0"/>
        <v>0.27000000000000313</v>
      </c>
      <c r="D8" s="12">
        <f t="shared" si="1"/>
        <v>0.27000000000000313</v>
      </c>
      <c r="E8" s="12">
        <f t="shared" si="2"/>
        <v>0</v>
      </c>
    </row>
    <row r="9" spans="1:9" ht="14.5" x14ac:dyDescent="0.35">
      <c r="A9" s="2">
        <v>45484</v>
      </c>
      <c r="B9">
        <v>63.7</v>
      </c>
      <c r="C9" s="12">
        <f t="shared" si="0"/>
        <v>0.60000000000000142</v>
      </c>
      <c r="D9" s="12">
        <f t="shared" si="1"/>
        <v>0.60000000000000142</v>
      </c>
      <c r="E9" s="12">
        <f t="shared" si="2"/>
        <v>0</v>
      </c>
    </row>
    <row r="10" spans="1:9" ht="14.5" x14ac:dyDescent="0.35">
      <c r="A10" s="2">
        <v>45487</v>
      </c>
      <c r="B10">
        <v>63.41</v>
      </c>
      <c r="C10" s="12">
        <f t="shared" si="0"/>
        <v>-0.29000000000000625</v>
      </c>
      <c r="D10" s="12">
        <f t="shared" si="1"/>
        <v>0</v>
      </c>
      <c r="E10" s="12">
        <f t="shared" si="2"/>
        <v>0.29000000000000625</v>
      </c>
    </row>
    <row r="11" spans="1:9" ht="14.5" x14ac:dyDescent="0.35">
      <c r="A11" s="2">
        <v>45488</v>
      </c>
      <c r="B11">
        <v>64.27</v>
      </c>
      <c r="C11" s="12">
        <f t="shared" si="0"/>
        <v>0.85999999999999943</v>
      </c>
      <c r="D11" s="12">
        <f t="shared" si="1"/>
        <v>0.85999999999999943</v>
      </c>
      <c r="E11" s="12">
        <f t="shared" si="2"/>
        <v>0</v>
      </c>
      <c r="F11" s="12">
        <f>SUM(D2:D11)/14</f>
        <v>0.17714285714285744</v>
      </c>
      <c r="G11" s="12">
        <f>SUM(E2:E11)/14</f>
        <v>9.7142857142857614E-2</v>
      </c>
      <c r="H11" s="12">
        <f>F11/G11</f>
        <v>1.8235294117647001</v>
      </c>
      <c r="I11" s="12">
        <f>IF(G11=0,100,100-(100/(1+H11)))</f>
        <v>64.583333333333258</v>
      </c>
    </row>
    <row r="12" spans="1:9" ht="14.5" x14ac:dyDescent="0.35">
      <c r="A12" s="2">
        <v>45489</v>
      </c>
      <c r="B12">
        <v>65.209999999999994</v>
      </c>
      <c r="C12" s="12">
        <f t="shared" si="0"/>
        <v>0.93999999999999773</v>
      </c>
      <c r="D12" s="12">
        <f t="shared" si="1"/>
        <v>0.93999999999999773</v>
      </c>
      <c r="E12" s="12">
        <f t="shared" si="2"/>
        <v>0</v>
      </c>
      <c r="F12" s="12">
        <f>((F11*13)+D12)/14</f>
        <v>0.23163265306122457</v>
      </c>
      <c r="G12" s="12">
        <f>((G11*13)+E12)/14</f>
        <v>9.0204081632653491E-2</v>
      </c>
      <c r="H12" s="12">
        <f t="shared" ref="H12:H75" si="3">F12/G12</f>
        <v>2.5678733031674095</v>
      </c>
      <c r="I12" s="12">
        <f t="shared" ref="I12:I75" si="4">IF(G12=0,100,100-(100/(1+H12)))</f>
        <v>71.97209892200371</v>
      </c>
    </row>
    <row r="13" spans="1:9" ht="14.5" x14ac:dyDescent="0.35">
      <c r="A13" s="2">
        <v>45490</v>
      </c>
      <c r="B13">
        <v>65.19</v>
      </c>
      <c r="C13" s="12">
        <f t="shared" si="0"/>
        <v>-1.9999999999996021E-2</v>
      </c>
      <c r="D13" s="12">
        <f t="shared" si="1"/>
        <v>0</v>
      </c>
      <c r="E13" s="12">
        <f t="shared" si="2"/>
        <v>1.9999999999996021E-2</v>
      </c>
      <c r="F13" s="12">
        <f t="shared" ref="F13:G28" si="5">((F12*13)+D13)/14</f>
        <v>0.21508746355685138</v>
      </c>
      <c r="G13" s="12">
        <f t="shared" si="5"/>
        <v>8.518950437317796E-2</v>
      </c>
      <c r="H13" s="12">
        <f t="shared" si="3"/>
        <v>2.5248117727583819</v>
      </c>
      <c r="I13" s="12">
        <f t="shared" si="4"/>
        <v>71.629690761687442</v>
      </c>
    </row>
    <row r="14" spans="1:9" ht="14.5" x14ac:dyDescent="0.35">
      <c r="A14" s="2">
        <v>45491</v>
      </c>
      <c r="B14">
        <v>65.290000000000006</v>
      </c>
      <c r="C14" s="12">
        <f t="shared" si="0"/>
        <v>0.10000000000000853</v>
      </c>
      <c r="D14" s="12">
        <f t="shared" si="1"/>
        <v>0.10000000000000853</v>
      </c>
      <c r="E14" s="12">
        <f t="shared" si="2"/>
        <v>0</v>
      </c>
      <c r="F14" s="12">
        <f t="shared" si="5"/>
        <v>0.2068669304456483</v>
      </c>
      <c r="G14" s="12">
        <f t="shared" si="5"/>
        <v>7.9104539775093824E-2</v>
      </c>
      <c r="H14" s="12">
        <f t="shared" si="3"/>
        <v>2.6151081977570727</v>
      </c>
      <c r="I14" s="12">
        <f t="shared" si="4"/>
        <v>72.338310631465149</v>
      </c>
    </row>
    <row r="15" spans="1:9" ht="14.5" x14ac:dyDescent="0.35">
      <c r="A15" s="2">
        <v>45494</v>
      </c>
      <c r="B15">
        <v>64.77</v>
      </c>
      <c r="C15" s="12">
        <f t="shared" si="0"/>
        <v>-0.52000000000001023</v>
      </c>
      <c r="D15" s="12">
        <f t="shared" si="1"/>
        <v>0</v>
      </c>
      <c r="E15" s="12">
        <f t="shared" si="2"/>
        <v>0.52000000000001023</v>
      </c>
      <c r="F15" s="12">
        <f t="shared" si="5"/>
        <v>0.19209072112810199</v>
      </c>
      <c r="G15" s="12">
        <f t="shared" si="5"/>
        <v>0.11059707264830214</v>
      </c>
      <c r="H15" s="12">
        <f t="shared" si="3"/>
        <v>1.7368517676679296</v>
      </c>
      <c r="I15" s="12">
        <f t="shared" si="4"/>
        <v>63.461667459904135</v>
      </c>
    </row>
    <row r="16" spans="1:9" ht="14.5" x14ac:dyDescent="0.35">
      <c r="A16" s="2">
        <v>45495</v>
      </c>
      <c r="B16">
        <v>64.959999999999994</v>
      </c>
      <c r="C16" s="12">
        <f t="shared" si="0"/>
        <v>0.18999999999999773</v>
      </c>
      <c r="D16" s="12">
        <f t="shared" si="1"/>
        <v>0.18999999999999773</v>
      </c>
      <c r="E16" s="12">
        <f t="shared" si="2"/>
        <v>0</v>
      </c>
      <c r="F16" s="12">
        <f t="shared" si="5"/>
        <v>0.19194138390466597</v>
      </c>
      <c r="G16" s="12">
        <f t="shared" si="5"/>
        <v>0.10269728174485197</v>
      </c>
      <c r="H16" s="12">
        <f t="shared" si="3"/>
        <v>1.8690016000767971</v>
      </c>
      <c r="I16" s="12">
        <f t="shared" si="4"/>
        <v>65.144669142978785</v>
      </c>
    </row>
    <row r="17" spans="1:9" ht="14.5" x14ac:dyDescent="0.35">
      <c r="A17" s="2">
        <v>45496</v>
      </c>
      <c r="B17">
        <v>65.81</v>
      </c>
      <c r="C17" s="12">
        <f t="shared" si="0"/>
        <v>0.85000000000000853</v>
      </c>
      <c r="D17" s="12">
        <f t="shared" si="1"/>
        <v>0.85000000000000853</v>
      </c>
      <c r="E17" s="12">
        <f t="shared" si="2"/>
        <v>0</v>
      </c>
      <c r="F17" s="12">
        <f t="shared" si="5"/>
        <v>0.23894557076861903</v>
      </c>
      <c r="G17" s="12">
        <f t="shared" si="5"/>
        <v>9.5361761620219684E-2</v>
      </c>
      <c r="H17" s="12">
        <f t="shared" si="3"/>
        <v>2.5056748817227708</v>
      </c>
      <c r="I17" s="12">
        <f t="shared" si="4"/>
        <v>71.474822003215067</v>
      </c>
    </row>
    <row r="18" spans="1:9" ht="14.5" x14ac:dyDescent="0.35">
      <c r="A18" s="2">
        <v>45497</v>
      </c>
      <c r="B18">
        <v>66.069999999999993</v>
      </c>
      <c r="C18" s="12">
        <f t="shared" si="0"/>
        <v>0.25999999999999091</v>
      </c>
      <c r="D18" s="12">
        <f t="shared" si="1"/>
        <v>0.25999999999999091</v>
      </c>
      <c r="E18" s="12">
        <f t="shared" si="2"/>
        <v>0</v>
      </c>
      <c r="F18" s="12">
        <f t="shared" si="5"/>
        <v>0.24044945857085986</v>
      </c>
      <c r="G18" s="12">
        <f t="shared" si="5"/>
        <v>8.855020721877542E-2</v>
      </c>
      <c r="H18" s="12">
        <f t="shared" si="3"/>
        <v>2.7154025509708468</v>
      </c>
      <c r="I18" s="12">
        <f t="shared" si="4"/>
        <v>73.085016057312643</v>
      </c>
    </row>
    <row r="19" spans="1:9" ht="14.5" x14ac:dyDescent="0.35">
      <c r="A19" s="2">
        <v>45498</v>
      </c>
      <c r="B19">
        <v>67.05</v>
      </c>
      <c r="C19" s="12">
        <f t="shared" si="0"/>
        <v>0.98000000000000398</v>
      </c>
      <c r="D19" s="12">
        <f t="shared" si="1"/>
        <v>0.98000000000000398</v>
      </c>
      <c r="E19" s="12">
        <f t="shared" si="2"/>
        <v>0</v>
      </c>
      <c r="F19" s="12">
        <f t="shared" si="5"/>
        <v>0.2932744972443701</v>
      </c>
      <c r="G19" s="12">
        <f t="shared" si="5"/>
        <v>8.2225192417434312E-2</v>
      </c>
      <c r="H19" s="12">
        <f t="shared" si="3"/>
        <v>3.5667231492204663</v>
      </c>
      <c r="I19" s="12">
        <f t="shared" si="4"/>
        <v>78.102460619477256</v>
      </c>
    </row>
    <row r="20" spans="1:9" ht="14.5" x14ac:dyDescent="0.35">
      <c r="A20" s="2">
        <v>45501</v>
      </c>
      <c r="B20">
        <v>66.83</v>
      </c>
      <c r="C20" s="12">
        <f t="shared" si="0"/>
        <v>-0.21999999999999886</v>
      </c>
      <c r="D20" s="12">
        <f t="shared" si="1"/>
        <v>0</v>
      </c>
      <c r="E20" s="12">
        <f t="shared" si="2"/>
        <v>0.21999999999999886</v>
      </c>
      <c r="F20" s="12">
        <f t="shared" si="5"/>
        <v>0.27232631886977227</v>
      </c>
      <c r="G20" s="12">
        <f t="shared" si="5"/>
        <v>9.2066250101903196E-2</v>
      </c>
      <c r="H20" s="12">
        <f t="shared" si="3"/>
        <v>2.9579386427528966</v>
      </c>
      <c r="I20" s="12">
        <f t="shared" si="4"/>
        <v>74.734322831632824</v>
      </c>
    </row>
    <row r="21" spans="1:9" ht="14.5" x14ac:dyDescent="0.35">
      <c r="A21" s="2">
        <v>45502</v>
      </c>
      <c r="B21">
        <v>67.680000000000007</v>
      </c>
      <c r="C21" s="12">
        <f t="shared" si="0"/>
        <v>0.85000000000000853</v>
      </c>
      <c r="D21" s="12">
        <f t="shared" si="1"/>
        <v>0.85000000000000853</v>
      </c>
      <c r="E21" s="12">
        <f t="shared" si="2"/>
        <v>0</v>
      </c>
      <c r="F21" s="12">
        <f t="shared" si="5"/>
        <v>0.31358872466478915</v>
      </c>
      <c r="G21" s="12">
        <f t="shared" si="5"/>
        <v>8.5490089380338682E-2</v>
      </c>
      <c r="H21" s="12">
        <f t="shared" si="3"/>
        <v>3.668129568442227</v>
      </c>
      <c r="I21" s="12">
        <f t="shared" si="4"/>
        <v>78.578143872435319</v>
      </c>
    </row>
    <row r="22" spans="1:9" ht="14.5" x14ac:dyDescent="0.35">
      <c r="A22" s="2">
        <v>45503</v>
      </c>
      <c r="B22">
        <v>66.739999999999995</v>
      </c>
      <c r="C22" s="12">
        <f t="shared" si="0"/>
        <v>-0.94000000000001194</v>
      </c>
      <c r="D22" s="12">
        <f t="shared" si="1"/>
        <v>0</v>
      </c>
      <c r="E22" s="12">
        <f t="shared" si="2"/>
        <v>0.94000000000001194</v>
      </c>
      <c r="F22" s="12">
        <f t="shared" si="5"/>
        <v>0.29118953004587567</v>
      </c>
      <c r="G22" s="12">
        <f t="shared" si="5"/>
        <v>0.14652651156745819</v>
      </c>
      <c r="H22" s="12">
        <f t="shared" si="3"/>
        <v>1.9872822121464155</v>
      </c>
      <c r="I22" s="12">
        <f t="shared" si="4"/>
        <v>66.524756317499637</v>
      </c>
    </row>
    <row r="23" spans="1:9" ht="14.5" x14ac:dyDescent="0.35">
      <c r="A23" s="2">
        <v>45504</v>
      </c>
      <c r="B23">
        <v>67.959999999999994</v>
      </c>
      <c r="C23" s="12">
        <f t="shared" si="0"/>
        <v>1.2199999999999989</v>
      </c>
      <c r="D23" s="12">
        <f t="shared" si="1"/>
        <v>1.2199999999999989</v>
      </c>
      <c r="E23" s="12">
        <f t="shared" si="2"/>
        <v>0</v>
      </c>
      <c r="F23" s="12">
        <f t="shared" si="5"/>
        <v>0.35753313504259882</v>
      </c>
      <c r="G23" s="12">
        <f t="shared" si="5"/>
        <v>0.13606033216978261</v>
      </c>
      <c r="H23" s="12">
        <f t="shared" si="3"/>
        <v>2.6277543891077073</v>
      </c>
      <c r="I23" s="12">
        <f t="shared" si="4"/>
        <v>72.43473805717143</v>
      </c>
    </row>
    <row r="24" spans="1:9" ht="14.5" x14ac:dyDescent="0.35">
      <c r="A24" s="2">
        <v>45505</v>
      </c>
      <c r="B24">
        <v>69.33</v>
      </c>
      <c r="C24" s="12">
        <f t="shared" si="0"/>
        <v>1.3700000000000045</v>
      </c>
      <c r="D24" s="12">
        <f t="shared" si="1"/>
        <v>1.3700000000000045</v>
      </c>
      <c r="E24" s="12">
        <f t="shared" si="2"/>
        <v>0</v>
      </c>
      <c r="F24" s="12">
        <f t="shared" si="5"/>
        <v>0.42985219682527065</v>
      </c>
      <c r="G24" s="12">
        <f t="shared" si="5"/>
        <v>0.12634173701479814</v>
      </c>
      <c r="H24" s="12">
        <f t="shared" si="3"/>
        <v>3.4022976649032692</v>
      </c>
      <c r="I24" s="12">
        <f t="shared" si="4"/>
        <v>77.284589182317987</v>
      </c>
    </row>
    <row r="25" spans="1:9" ht="14.5" x14ac:dyDescent="0.35">
      <c r="A25" s="2">
        <v>45508</v>
      </c>
      <c r="B25">
        <v>68.099999999999994</v>
      </c>
      <c r="C25" s="12">
        <f t="shared" si="0"/>
        <v>-1.230000000000004</v>
      </c>
      <c r="D25" s="12">
        <f t="shared" si="1"/>
        <v>0</v>
      </c>
      <c r="E25" s="12">
        <f t="shared" si="2"/>
        <v>1.230000000000004</v>
      </c>
      <c r="F25" s="12">
        <f t="shared" si="5"/>
        <v>0.39914846848060848</v>
      </c>
      <c r="G25" s="12">
        <f t="shared" si="5"/>
        <v>0.20517447008517001</v>
      </c>
      <c r="H25" s="12">
        <f t="shared" si="3"/>
        <v>1.9454100128291687</v>
      </c>
      <c r="I25" s="12">
        <f t="shared" si="4"/>
        <v>66.048869405469787</v>
      </c>
    </row>
    <row r="26" spans="1:9" ht="14.5" x14ac:dyDescent="0.35">
      <c r="A26" s="2">
        <v>45509</v>
      </c>
      <c r="B26">
        <v>68.05</v>
      </c>
      <c r="C26" s="12">
        <f t="shared" si="0"/>
        <v>-4.9999999999997158E-2</v>
      </c>
      <c r="D26" s="12">
        <f t="shared" si="1"/>
        <v>0</v>
      </c>
      <c r="E26" s="12">
        <f t="shared" si="2"/>
        <v>4.9999999999997158E-2</v>
      </c>
      <c r="F26" s="12">
        <f t="shared" si="5"/>
        <v>0.37063786358913647</v>
      </c>
      <c r="G26" s="12">
        <f t="shared" si="5"/>
        <v>0.19409057936480051</v>
      </c>
      <c r="H26" s="12">
        <f t="shared" si="3"/>
        <v>1.9096128457245147</v>
      </c>
      <c r="I26" s="12">
        <f t="shared" si="4"/>
        <v>65.631166308966698</v>
      </c>
    </row>
    <row r="27" spans="1:9" ht="14.5" x14ac:dyDescent="0.35">
      <c r="A27" s="2">
        <v>45510</v>
      </c>
      <c r="B27">
        <v>68.459999999999994</v>
      </c>
      <c r="C27" s="12">
        <f t="shared" si="0"/>
        <v>0.40999999999999659</v>
      </c>
      <c r="D27" s="12">
        <f t="shared" si="1"/>
        <v>0.40999999999999659</v>
      </c>
      <c r="E27" s="12">
        <f t="shared" si="2"/>
        <v>0</v>
      </c>
      <c r="F27" s="12">
        <f t="shared" si="5"/>
        <v>0.37344944476134073</v>
      </c>
      <c r="G27" s="12">
        <f t="shared" si="5"/>
        <v>0.18022696655302903</v>
      </c>
      <c r="H27" s="12">
        <f t="shared" si="3"/>
        <v>2.0721063662327079</v>
      </c>
      <c r="I27" s="12">
        <f t="shared" si="4"/>
        <v>67.449043724801442</v>
      </c>
    </row>
    <row r="28" spans="1:9" ht="14.5" x14ac:dyDescent="0.35">
      <c r="A28" s="2">
        <v>45511</v>
      </c>
      <c r="B28">
        <v>68.73</v>
      </c>
      <c r="C28" s="12">
        <f t="shared" si="0"/>
        <v>0.27000000000001023</v>
      </c>
      <c r="D28" s="12">
        <f t="shared" si="1"/>
        <v>0.27000000000001023</v>
      </c>
      <c r="E28" s="12">
        <f t="shared" si="2"/>
        <v>0</v>
      </c>
      <c r="F28" s="12">
        <f t="shared" si="5"/>
        <v>0.36606019870695994</v>
      </c>
      <c r="G28" s="12">
        <f t="shared" si="5"/>
        <v>0.16735361179924121</v>
      </c>
      <c r="H28" s="12">
        <f t="shared" si="3"/>
        <v>2.1873456734599119</v>
      </c>
      <c r="I28" s="12">
        <f t="shared" si="4"/>
        <v>68.62593196819833</v>
      </c>
    </row>
    <row r="29" spans="1:9" ht="14.5" x14ac:dyDescent="0.35">
      <c r="A29" s="2">
        <v>45512</v>
      </c>
      <c r="B29">
        <v>68.680000000000007</v>
      </c>
      <c r="C29" s="12">
        <f t="shared" si="0"/>
        <v>-4.9999999999997158E-2</v>
      </c>
      <c r="D29" s="12">
        <f t="shared" si="1"/>
        <v>0</v>
      </c>
      <c r="E29" s="12">
        <f t="shared" si="2"/>
        <v>4.9999999999997158E-2</v>
      </c>
      <c r="F29" s="12">
        <f t="shared" ref="F29:G44" si="6">((F28*13)+D29)/14</f>
        <v>0.3399130416564628</v>
      </c>
      <c r="G29" s="12">
        <f t="shared" si="6"/>
        <v>0.15897121095643807</v>
      </c>
      <c r="H29" s="12">
        <f t="shared" si="3"/>
        <v>2.1382050222263649</v>
      </c>
      <c r="I29" s="12">
        <f t="shared" si="4"/>
        <v>68.134650447708452</v>
      </c>
    </row>
    <row r="30" spans="1:9" ht="14.5" x14ac:dyDescent="0.35">
      <c r="A30" s="2">
        <v>45515</v>
      </c>
      <c r="B30">
        <v>68.17</v>
      </c>
      <c r="C30" s="12">
        <f t="shared" si="0"/>
        <v>-0.51000000000000512</v>
      </c>
      <c r="D30" s="12">
        <f t="shared" si="1"/>
        <v>0</v>
      </c>
      <c r="E30" s="12">
        <f t="shared" si="2"/>
        <v>0.51000000000000512</v>
      </c>
      <c r="F30" s="12">
        <f t="shared" si="6"/>
        <v>0.31563353868100119</v>
      </c>
      <c r="G30" s="12">
        <f t="shared" si="6"/>
        <v>0.18404469588812145</v>
      </c>
      <c r="H30" s="12">
        <f t="shared" si="3"/>
        <v>1.7149830760288307</v>
      </c>
      <c r="I30" s="12">
        <f t="shared" si="4"/>
        <v>63.16735788045181</v>
      </c>
    </row>
    <row r="31" spans="1:9" ht="14.5" x14ac:dyDescent="0.35">
      <c r="A31" s="2">
        <v>45516</v>
      </c>
      <c r="B31">
        <v>68.459999999999994</v>
      </c>
      <c r="C31" s="12">
        <f t="shared" si="0"/>
        <v>0.28999999999999204</v>
      </c>
      <c r="D31" s="12">
        <f t="shared" si="1"/>
        <v>0.28999999999999204</v>
      </c>
      <c r="E31" s="12">
        <f t="shared" si="2"/>
        <v>0</v>
      </c>
      <c r="F31" s="12">
        <f t="shared" si="6"/>
        <v>0.3138025716323577</v>
      </c>
      <c r="G31" s="12">
        <f t="shared" si="6"/>
        <v>0.17089864618182707</v>
      </c>
      <c r="H31" s="12">
        <f t="shared" si="3"/>
        <v>1.8361910912886252</v>
      </c>
      <c r="I31" s="12">
        <f t="shared" si="4"/>
        <v>64.741444852869577</v>
      </c>
    </row>
    <row r="32" spans="1:9" ht="14.5" x14ac:dyDescent="0.35">
      <c r="A32" s="2">
        <v>45517</v>
      </c>
      <c r="B32">
        <v>68.58</v>
      </c>
      <c r="C32" s="12">
        <f t="shared" si="0"/>
        <v>0.12000000000000455</v>
      </c>
      <c r="D32" s="12">
        <f t="shared" si="1"/>
        <v>0.12000000000000455</v>
      </c>
      <c r="E32" s="12">
        <f t="shared" si="2"/>
        <v>0</v>
      </c>
      <c r="F32" s="12">
        <f t="shared" si="6"/>
        <v>0.29995953080147536</v>
      </c>
      <c r="G32" s="12">
        <f t="shared" si="6"/>
        <v>0.15869160002598229</v>
      </c>
      <c r="H32" s="12">
        <f t="shared" si="3"/>
        <v>1.890204212147105</v>
      </c>
      <c r="I32" s="12">
        <f t="shared" si="4"/>
        <v>65.400368742210446</v>
      </c>
    </row>
    <row r="33" spans="1:9" ht="14.5" x14ac:dyDescent="0.35">
      <c r="A33" s="2">
        <v>45518</v>
      </c>
      <c r="B33">
        <v>68.650000000000006</v>
      </c>
      <c r="C33" s="12">
        <f t="shared" si="0"/>
        <v>7.000000000000739E-2</v>
      </c>
      <c r="D33" s="12">
        <f t="shared" si="1"/>
        <v>7.000000000000739E-2</v>
      </c>
      <c r="E33" s="12">
        <f t="shared" si="2"/>
        <v>0</v>
      </c>
      <c r="F33" s="12">
        <f t="shared" si="6"/>
        <v>0.28353385002994191</v>
      </c>
      <c r="G33" s="12">
        <f t="shared" si="6"/>
        <v>0.14735648573841215</v>
      </c>
      <c r="H33" s="12">
        <f t="shared" si="3"/>
        <v>1.9241355316607671</v>
      </c>
      <c r="I33" s="12">
        <f t="shared" si="4"/>
        <v>65.801858731491535</v>
      </c>
    </row>
    <row r="34" spans="1:9" ht="14.5" x14ac:dyDescent="0.35">
      <c r="A34" s="2">
        <v>45519</v>
      </c>
      <c r="B34">
        <v>69.180000000000007</v>
      </c>
      <c r="C34" s="12">
        <f t="shared" si="0"/>
        <v>0.53000000000000114</v>
      </c>
      <c r="D34" s="12">
        <f t="shared" si="1"/>
        <v>0.53000000000000114</v>
      </c>
      <c r="E34" s="12">
        <f t="shared" si="2"/>
        <v>0</v>
      </c>
      <c r="F34" s="12">
        <f t="shared" si="6"/>
        <v>0.30113857502780333</v>
      </c>
      <c r="G34" s="12">
        <f t="shared" si="6"/>
        <v>0.13683102247138271</v>
      </c>
      <c r="H34" s="12">
        <f t="shared" si="3"/>
        <v>2.2008062907721415</v>
      </c>
      <c r="I34" s="12">
        <f t="shared" si="4"/>
        <v>68.757871949859037</v>
      </c>
    </row>
    <row r="35" spans="1:9" ht="14.5" x14ac:dyDescent="0.35">
      <c r="A35" s="2">
        <v>45522</v>
      </c>
      <c r="B35">
        <v>68.98</v>
      </c>
      <c r="C35" s="12">
        <f t="shared" si="0"/>
        <v>-0.20000000000000284</v>
      </c>
      <c r="D35" s="12">
        <f t="shared" si="1"/>
        <v>0</v>
      </c>
      <c r="E35" s="12">
        <f t="shared" si="2"/>
        <v>0.20000000000000284</v>
      </c>
      <c r="F35" s="12">
        <f t="shared" si="6"/>
        <v>0.27962867681153164</v>
      </c>
      <c r="G35" s="12">
        <f t="shared" si="6"/>
        <v>0.14134309229485559</v>
      </c>
      <c r="H35" s="12">
        <f t="shared" si="3"/>
        <v>1.9783681839095379</v>
      </c>
      <c r="I35" s="12">
        <f t="shared" si="4"/>
        <v>66.424567472804654</v>
      </c>
    </row>
    <row r="36" spans="1:9" ht="14.5" x14ac:dyDescent="0.35">
      <c r="A36" s="2">
        <v>45523</v>
      </c>
      <c r="B36">
        <v>69.38</v>
      </c>
      <c r="C36" s="12">
        <f t="shared" si="0"/>
        <v>0.39999999999999147</v>
      </c>
      <c r="D36" s="12">
        <f t="shared" si="1"/>
        <v>0.39999999999999147</v>
      </c>
      <c r="E36" s="12">
        <f t="shared" si="2"/>
        <v>0</v>
      </c>
      <c r="F36" s="12">
        <f t="shared" si="6"/>
        <v>0.28822662846785019</v>
      </c>
      <c r="G36" s="12">
        <f t="shared" si="6"/>
        <v>0.13124715713093732</v>
      </c>
      <c r="H36" s="12">
        <f t="shared" si="3"/>
        <v>2.1960599739337896</v>
      </c>
      <c r="I36" s="12">
        <f t="shared" si="4"/>
        <v>68.711475749650106</v>
      </c>
    </row>
    <row r="37" spans="1:9" ht="14.5" x14ac:dyDescent="0.35">
      <c r="A37" s="2">
        <v>45524</v>
      </c>
      <c r="B37">
        <v>69.569999999999993</v>
      </c>
      <c r="C37" s="12">
        <f t="shared" si="0"/>
        <v>0.18999999999999773</v>
      </c>
      <c r="D37" s="12">
        <f t="shared" si="1"/>
        <v>0.18999999999999773</v>
      </c>
      <c r="E37" s="12">
        <f t="shared" si="2"/>
        <v>0</v>
      </c>
      <c r="F37" s="12">
        <f t="shared" si="6"/>
        <v>0.28121044072014645</v>
      </c>
      <c r="G37" s="12">
        <f t="shared" si="6"/>
        <v>0.12187236019301322</v>
      </c>
      <c r="H37" s="12">
        <f t="shared" si="3"/>
        <v>2.3074176972923501</v>
      </c>
      <c r="I37" s="12">
        <f t="shared" si="4"/>
        <v>69.764931692218383</v>
      </c>
    </row>
    <row r="38" spans="1:9" ht="14.5" x14ac:dyDescent="0.35">
      <c r="A38" s="2">
        <v>45525</v>
      </c>
      <c r="B38">
        <v>69.33</v>
      </c>
      <c r="C38" s="12">
        <f t="shared" si="0"/>
        <v>-0.23999999999999488</v>
      </c>
      <c r="D38" s="12">
        <f t="shared" si="1"/>
        <v>0</v>
      </c>
      <c r="E38" s="12">
        <f t="shared" si="2"/>
        <v>0.23999999999999488</v>
      </c>
      <c r="F38" s="12">
        <f t="shared" si="6"/>
        <v>0.2611239806687074</v>
      </c>
      <c r="G38" s="12">
        <f t="shared" si="6"/>
        <v>0.13031004875065474</v>
      </c>
      <c r="H38" s="12">
        <f t="shared" si="3"/>
        <v>2.0038668020788029</v>
      </c>
      <c r="I38" s="12">
        <f t="shared" si="4"/>
        <v>66.709575827131957</v>
      </c>
    </row>
    <row r="39" spans="1:9" ht="14.5" x14ac:dyDescent="0.35">
      <c r="A39" s="2">
        <v>45526</v>
      </c>
      <c r="B39">
        <v>69.790000000000006</v>
      </c>
      <c r="C39" s="12">
        <f t="shared" si="0"/>
        <v>0.46000000000000796</v>
      </c>
      <c r="D39" s="12">
        <f t="shared" si="1"/>
        <v>0.46000000000000796</v>
      </c>
      <c r="E39" s="12">
        <f t="shared" si="2"/>
        <v>0</v>
      </c>
      <c r="F39" s="12">
        <f t="shared" si="6"/>
        <v>0.27532941062094313</v>
      </c>
      <c r="G39" s="12">
        <f t="shared" si="6"/>
        <v>0.12100218812560797</v>
      </c>
      <c r="H39" s="12">
        <f t="shared" si="3"/>
        <v>2.2754085267874138</v>
      </c>
      <c r="I39" s="12">
        <f t="shared" si="4"/>
        <v>69.469457265508794</v>
      </c>
    </row>
    <row r="40" spans="1:9" ht="14.5" x14ac:dyDescent="0.35">
      <c r="A40" s="2">
        <v>45529</v>
      </c>
      <c r="B40">
        <v>70.84</v>
      </c>
      <c r="C40" s="12">
        <f t="shared" si="0"/>
        <v>1.0499999999999972</v>
      </c>
      <c r="D40" s="12">
        <f t="shared" si="1"/>
        <v>1.0499999999999972</v>
      </c>
      <c r="E40" s="12">
        <f t="shared" si="2"/>
        <v>0</v>
      </c>
      <c r="F40" s="12">
        <f t="shared" si="6"/>
        <v>0.33066302414801846</v>
      </c>
      <c r="G40" s="12">
        <f t="shared" si="6"/>
        <v>0.11235917468806454</v>
      </c>
      <c r="H40" s="12">
        <f t="shared" si="3"/>
        <v>2.9429107597667628</v>
      </c>
      <c r="I40" s="12">
        <f t="shared" si="4"/>
        <v>74.638026044009337</v>
      </c>
    </row>
    <row r="41" spans="1:9" ht="14.5" x14ac:dyDescent="0.35">
      <c r="A41" s="2">
        <v>45530</v>
      </c>
      <c r="B41">
        <v>71.5</v>
      </c>
      <c r="C41" s="12">
        <f t="shared" si="0"/>
        <v>0.65999999999999659</v>
      </c>
      <c r="D41" s="12">
        <f t="shared" si="1"/>
        <v>0.65999999999999659</v>
      </c>
      <c r="E41" s="12">
        <f t="shared" si="2"/>
        <v>0</v>
      </c>
      <c r="F41" s="12">
        <f t="shared" si="6"/>
        <v>0.35418709385173119</v>
      </c>
      <c r="G41" s="12">
        <f t="shared" si="6"/>
        <v>0.10433351935320279</v>
      </c>
      <c r="H41" s="12">
        <f t="shared" si="3"/>
        <v>3.3947584251681673</v>
      </c>
      <c r="I41" s="12">
        <f t="shared" si="4"/>
        <v>77.245620731434528</v>
      </c>
    </row>
    <row r="42" spans="1:9" ht="14.5" x14ac:dyDescent="0.35">
      <c r="A42" s="2">
        <v>45531</v>
      </c>
      <c r="B42">
        <v>71.75</v>
      </c>
      <c r="C42" s="12">
        <f t="shared" si="0"/>
        <v>0.25</v>
      </c>
      <c r="D42" s="12">
        <f t="shared" si="1"/>
        <v>0.25</v>
      </c>
      <c r="E42" s="12">
        <f t="shared" si="2"/>
        <v>0</v>
      </c>
      <c r="F42" s="12">
        <f t="shared" si="6"/>
        <v>0.34674515857660754</v>
      </c>
      <c r="G42" s="12">
        <f t="shared" si="6"/>
        <v>9.6881125113688293E-2</v>
      </c>
      <c r="H42" s="12">
        <f t="shared" si="3"/>
        <v>3.5790785683971795</v>
      </c>
      <c r="I42" s="12">
        <f t="shared" si="4"/>
        <v>78.161545274598083</v>
      </c>
    </row>
    <row r="43" spans="1:9" ht="14.5" x14ac:dyDescent="0.35">
      <c r="A43" s="2">
        <v>45532</v>
      </c>
      <c r="B43">
        <v>72.05</v>
      </c>
      <c r="C43" s="12">
        <f t="shared" si="0"/>
        <v>0.29999999999999716</v>
      </c>
      <c r="D43" s="12">
        <f t="shared" si="1"/>
        <v>0.29999999999999716</v>
      </c>
      <c r="E43" s="12">
        <f t="shared" si="2"/>
        <v>0</v>
      </c>
      <c r="F43" s="12">
        <f t="shared" si="6"/>
        <v>0.3434062186782782</v>
      </c>
      <c r="G43" s="12">
        <f t="shared" si="6"/>
        <v>8.996104474842484E-2</v>
      </c>
      <c r="H43" s="12">
        <f t="shared" si="3"/>
        <v>3.8172769073392852</v>
      </c>
      <c r="I43" s="12">
        <f t="shared" si="4"/>
        <v>79.241384308291146</v>
      </c>
    </row>
    <row r="44" spans="1:9" ht="14.5" x14ac:dyDescent="0.35">
      <c r="A44" s="2">
        <v>45533</v>
      </c>
      <c r="B44">
        <v>72.47</v>
      </c>
      <c r="C44" s="12">
        <f t="shared" si="0"/>
        <v>0.42000000000000171</v>
      </c>
      <c r="D44" s="12">
        <f t="shared" si="1"/>
        <v>0.42000000000000171</v>
      </c>
      <c r="E44" s="12">
        <f t="shared" si="2"/>
        <v>0</v>
      </c>
      <c r="F44" s="12">
        <f t="shared" si="6"/>
        <v>0.34887720305840125</v>
      </c>
      <c r="G44" s="12">
        <f t="shared" si="6"/>
        <v>8.3535255837823064E-2</v>
      </c>
      <c r="H44" s="12">
        <f t="shared" si="3"/>
        <v>4.1764067106673872</v>
      </c>
      <c r="I44" s="12">
        <f t="shared" si="4"/>
        <v>80.681579792808222</v>
      </c>
    </row>
    <row r="45" spans="1:9" ht="14.5" x14ac:dyDescent="0.35">
      <c r="A45" s="2">
        <v>45537</v>
      </c>
      <c r="B45">
        <v>73.010000000000005</v>
      </c>
      <c r="C45" s="12">
        <f t="shared" si="0"/>
        <v>0.54000000000000625</v>
      </c>
      <c r="D45" s="12">
        <f t="shared" si="1"/>
        <v>0.54000000000000625</v>
      </c>
      <c r="E45" s="12">
        <f t="shared" si="2"/>
        <v>0</v>
      </c>
      <c r="F45" s="12">
        <f t="shared" ref="F45:G60" si="7">((F44*13)+D45)/14</f>
        <v>0.36252883141137299</v>
      </c>
      <c r="G45" s="12">
        <f t="shared" si="7"/>
        <v>7.7568451849407125E-2</v>
      </c>
      <c r="H45" s="12">
        <f t="shared" si="3"/>
        <v>4.6736633614293783</v>
      </c>
      <c r="I45" s="12">
        <f t="shared" si="4"/>
        <v>82.374703321346374</v>
      </c>
    </row>
    <row r="46" spans="1:9" ht="14.5" x14ac:dyDescent="0.35">
      <c r="A46" s="2">
        <v>45538</v>
      </c>
      <c r="B46">
        <v>72.56</v>
      </c>
      <c r="C46" s="12">
        <f t="shared" si="0"/>
        <v>-0.45000000000000284</v>
      </c>
      <c r="D46" s="12">
        <f t="shared" si="1"/>
        <v>0</v>
      </c>
      <c r="E46" s="12">
        <f t="shared" si="2"/>
        <v>0.45000000000000284</v>
      </c>
      <c r="F46" s="12">
        <f t="shared" si="7"/>
        <v>0.33663391488198918</v>
      </c>
      <c r="G46" s="12">
        <f t="shared" si="7"/>
        <v>0.10417070528873539</v>
      </c>
      <c r="H46" s="12">
        <f t="shared" si="3"/>
        <v>3.2315602927802338</v>
      </c>
      <c r="I46" s="12">
        <f t="shared" si="4"/>
        <v>76.368055024380226</v>
      </c>
    </row>
    <row r="47" spans="1:9" ht="14.5" x14ac:dyDescent="0.35">
      <c r="A47" s="2">
        <v>45539</v>
      </c>
      <c r="B47">
        <v>71.17</v>
      </c>
      <c r="C47" s="12">
        <f t="shared" si="0"/>
        <v>-1.3900000000000006</v>
      </c>
      <c r="D47" s="12">
        <f t="shared" si="1"/>
        <v>0</v>
      </c>
      <c r="E47" s="12">
        <f t="shared" si="2"/>
        <v>1.3900000000000006</v>
      </c>
      <c r="F47" s="12">
        <f t="shared" si="7"/>
        <v>0.31258863524756142</v>
      </c>
      <c r="G47" s="12">
        <f t="shared" si="7"/>
        <v>0.19601565491096862</v>
      </c>
      <c r="H47" s="12">
        <f t="shared" si="3"/>
        <v>1.5947126028762391</v>
      </c>
      <c r="I47" s="12">
        <f t="shared" si="4"/>
        <v>61.460086219510401</v>
      </c>
    </row>
    <row r="48" spans="1:9" ht="14.5" x14ac:dyDescent="0.35">
      <c r="A48" s="2">
        <v>45540</v>
      </c>
      <c r="B48">
        <v>71.14</v>
      </c>
      <c r="C48" s="12">
        <f t="shared" si="0"/>
        <v>-3.0000000000001137E-2</v>
      </c>
      <c r="D48" s="12">
        <f t="shared" si="1"/>
        <v>0</v>
      </c>
      <c r="E48" s="12">
        <f t="shared" si="2"/>
        <v>3.0000000000001137E-2</v>
      </c>
      <c r="F48" s="12">
        <f t="shared" si="7"/>
        <v>0.29026087558702135</v>
      </c>
      <c r="G48" s="12">
        <f t="shared" si="7"/>
        <v>0.18415739384589952</v>
      </c>
      <c r="H48" s="12">
        <f t="shared" si="3"/>
        <v>1.5761565122381556</v>
      </c>
      <c r="I48" s="12">
        <f t="shared" si="4"/>
        <v>61.182482692745886</v>
      </c>
    </row>
    <row r="49" spans="1:9" ht="14.5" x14ac:dyDescent="0.35">
      <c r="A49" s="2">
        <v>45543</v>
      </c>
      <c r="B49">
        <v>71.849999999999994</v>
      </c>
      <c r="C49" s="12">
        <f t="shared" si="0"/>
        <v>0.70999999999999375</v>
      </c>
      <c r="D49" s="12">
        <f t="shared" si="1"/>
        <v>0.70999999999999375</v>
      </c>
      <c r="E49" s="12">
        <f t="shared" si="2"/>
        <v>0</v>
      </c>
      <c r="F49" s="12">
        <f t="shared" si="7"/>
        <v>0.32024224161651943</v>
      </c>
      <c r="G49" s="12">
        <f t="shared" si="7"/>
        <v>0.17100329428547814</v>
      </c>
      <c r="H49" s="12">
        <f t="shared" si="3"/>
        <v>1.872725569145453</v>
      </c>
      <c r="I49" s="12">
        <f t="shared" si="4"/>
        <v>65.189852774643242</v>
      </c>
    </row>
    <row r="50" spans="1:9" ht="14.5" x14ac:dyDescent="0.35">
      <c r="A50" s="2">
        <v>45544</v>
      </c>
      <c r="B50">
        <v>71.55</v>
      </c>
      <c r="C50" s="12">
        <f t="shared" si="0"/>
        <v>-0.29999999999999716</v>
      </c>
      <c r="D50" s="12">
        <f t="shared" si="1"/>
        <v>0</v>
      </c>
      <c r="E50" s="12">
        <f t="shared" si="2"/>
        <v>0.29999999999999716</v>
      </c>
      <c r="F50" s="12">
        <f t="shared" si="7"/>
        <v>0.29736779578676803</v>
      </c>
      <c r="G50" s="12">
        <f t="shared" si="7"/>
        <v>0.18021734469365808</v>
      </c>
      <c r="H50" s="12">
        <f t="shared" si="3"/>
        <v>1.6500509220810451</v>
      </c>
      <c r="I50" s="12">
        <f t="shared" si="4"/>
        <v>62.264876056996101</v>
      </c>
    </row>
    <row r="51" spans="1:9" ht="14.5" x14ac:dyDescent="0.35">
      <c r="A51" s="2">
        <v>45545</v>
      </c>
      <c r="B51">
        <v>71.08</v>
      </c>
      <c r="C51" s="12">
        <f t="shared" si="0"/>
        <v>-0.46999999999999886</v>
      </c>
      <c r="D51" s="12">
        <f t="shared" si="1"/>
        <v>0</v>
      </c>
      <c r="E51" s="12">
        <f t="shared" si="2"/>
        <v>0.46999999999999886</v>
      </c>
      <c r="F51" s="12">
        <f t="shared" si="7"/>
        <v>0.27612723894485602</v>
      </c>
      <c r="G51" s="12">
        <f t="shared" si="7"/>
        <v>0.20091610578696814</v>
      </c>
      <c r="H51" s="12">
        <f t="shared" si="3"/>
        <v>1.3743409860712432</v>
      </c>
      <c r="I51" s="12">
        <f t="shared" si="4"/>
        <v>57.883050249885443</v>
      </c>
    </row>
    <row r="52" spans="1:9" ht="14.5" x14ac:dyDescent="0.35">
      <c r="A52" s="2">
        <v>45546</v>
      </c>
      <c r="B52">
        <v>71.23</v>
      </c>
      <c r="C52" s="12">
        <f t="shared" si="0"/>
        <v>0.15000000000000568</v>
      </c>
      <c r="D52" s="12">
        <f t="shared" si="1"/>
        <v>0.15000000000000568</v>
      </c>
      <c r="E52" s="12">
        <f t="shared" si="2"/>
        <v>0</v>
      </c>
      <c r="F52" s="12">
        <f t="shared" si="7"/>
        <v>0.26711815044879528</v>
      </c>
      <c r="G52" s="12">
        <f t="shared" si="7"/>
        <v>0.18656495537361328</v>
      </c>
      <c r="H52" s="12">
        <f t="shared" si="3"/>
        <v>1.4317702374160619</v>
      </c>
      <c r="I52" s="12">
        <f t="shared" si="4"/>
        <v>58.877693927919161</v>
      </c>
    </row>
    <row r="53" spans="1:9" ht="14.5" x14ac:dyDescent="0.35">
      <c r="A53" s="2">
        <v>45547</v>
      </c>
      <c r="B53">
        <v>71.41</v>
      </c>
      <c r="C53" s="12">
        <f t="shared" si="0"/>
        <v>0.17999999999999261</v>
      </c>
      <c r="D53" s="12">
        <f t="shared" si="1"/>
        <v>0.17999999999999261</v>
      </c>
      <c r="E53" s="12">
        <f t="shared" si="2"/>
        <v>0</v>
      </c>
      <c r="F53" s="12">
        <f t="shared" si="7"/>
        <v>0.26089542541673794</v>
      </c>
      <c r="G53" s="12">
        <f t="shared" si="7"/>
        <v>0.17323888713264091</v>
      </c>
      <c r="H53" s="12">
        <f t="shared" si="3"/>
        <v>1.5059865006924371</v>
      </c>
      <c r="I53" s="12">
        <f t="shared" si="4"/>
        <v>60.095555194583575</v>
      </c>
    </row>
    <row r="54" spans="1:9" ht="14.5" x14ac:dyDescent="0.35">
      <c r="A54" s="2">
        <v>45550</v>
      </c>
      <c r="B54">
        <v>72.099999999999994</v>
      </c>
      <c r="C54" s="12">
        <f t="shared" si="0"/>
        <v>0.68999999999999773</v>
      </c>
      <c r="D54" s="12">
        <f t="shared" si="1"/>
        <v>0.68999999999999773</v>
      </c>
      <c r="E54" s="12">
        <f t="shared" si="2"/>
        <v>0</v>
      </c>
      <c r="F54" s="12">
        <f t="shared" si="7"/>
        <v>0.29154575217268508</v>
      </c>
      <c r="G54" s="12">
        <f t="shared" si="7"/>
        <v>0.16086468090888081</v>
      </c>
      <c r="H54" s="12">
        <f t="shared" si="3"/>
        <v>1.8123664593462032</v>
      </c>
      <c r="I54" s="12">
        <f t="shared" si="4"/>
        <v>64.442756146634167</v>
      </c>
    </row>
    <row r="55" spans="1:9" ht="14.5" x14ac:dyDescent="0.35">
      <c r="A55" s="2">
        <v>45551</v>
      </c>
      <c r="B55">
        <v>71.8</v>
      </c>
      <c r="C55" s="12">
        <f t="shared" si="0"/>
        <v>-0.29999999999999716</v>
      </c>
      <c r="D55" s="12">
        <f t="shared" si="1"/>
        <v>0</v>
      </c>
      <c r="E55" s="12">
        <f t="shared" si="2"/>
        <v>0.29999999999999716</v>
      </c>
      <c r="F55" s="12">
        <f t="shared" si="7"/>
        <v>0.27072105558892184</v>
      </c>
      <c r="G55" s="12">
        <f t="shared" si="7"/>
        <v>0.17080291798681771</v>
      </c>
      <c r="H55" s="12">
        <f t="shared" si="3"/>
        <v>1.5849908115142135</v>
      </c>
      <c r="I55" s="12">
        <f t="shared" si="4"/>
        <v>61.31514295734658</v>
      </c>
    </row>
    <row r="56" spans="1:9" ht="14.5" x14ac:dyDescent="0.35">
      <c r="A56" s="2">
        <v>45552</v>
      </c>
      <c r="B56">
        <v>71.75</v>
      </c>
      <c r="C56" s="12">
        <f t="shared" si="0"/>
        <v>-4.9999999999997158E-2</v>
      </c>
      <c r="D56" s="12">
        <f t="shared" si="1"/>
        <v>0</v>
      </c>
      <c r="E56" s="12">
        <f t="shared" si="2"/>
        <v>4.9999999999997158E-2</v>
      </c>
      <c r="F56" s="12">
        <f t="shared" si="7"/>
        <v>0.25138383733257025</v>
      </c>
      <c r="G56" s="12">
        <f t="shared" si="7"/>
        <v>0.16217413813061626</v>
      </c>
      <c r="H56" s="12">
        <f t="shared" si="3"/>
        <v>1.5500858535786011</v>
      </c>
      <c r="I56" s="12">
        <f t="shared" si="4"/>
        <v>60.785633997511326</v>
      </c>
    </row>
    <row r="57" spans="1:9" ht="14.5" x14ac:dyDescent="0.35">
      <c r="A57" s="2">
        <v>45553</v>
      </c>
      <c r="B57">
        <v>70.62</v>
      </c>
      <c r="C57" s="12">
        <f t="shared" si="0"/>
        <v>-1.1299999999999955</v>
      </c>
      <c r="D57" s="12">
        <f t="shared" si="1"/>
        <v>0</v>
      </c>
      <c r="E57" s="12">
        <f t="shared" si="2"/>
        <v>1.1299999999999955</v>
      </c>
      <c r="F57" s="12">
        <f t="shared" si="7"/>
        <v>0.23342784895167237</v>
      </c>
      <c r="G57" s="12">
        <f t="shared" si="7"/>
        <v>0.23130455683557191</v>
      </c>
      <c r="H57" s="12">
        <f t="shared" si="3"/>
        <v>1.0091796380717646</v>
      </c>
      <c r="I57" s="12">
        <f t="shared" si="4"/>
        <v>50.22844244232374</v>
      </c>
    </row>
    <row r="58" spans="1:9" ht="14.5" x14ac:dyDescent="0.35">
      <c r="A58" s="2">
        <v>45554</v>
      </c>
      <c r="B58">
        <v>71.64</v>
      </c>
      <c r="C58" s="12">
        <f t="shared" si="0"/>
        <v>1.019999999999996</v>
      </c>
      <c r="D58" s="12">
        <f t="shared" si="1"/>
        <v>1.019999999999996</v>
      </c>
      <c r="E58" s="12">
        <f t="shared" si="2"/>
        <v>0</v>
      </c>
      <c r="F58" s="12">
        <f t="shared" si="7"/>
        <v>0.28961157402655263</v>
      </c>
      <c r="G58" s="12">
        <f t="shared" si="7"/>
        <v>0.21478280277588821</v>
      </c>
      <c r="H58" s="12">
        <f t="shared" si="3"/>
        <v>1.348392749715364</v>
      </c>
      <c r="I58" s="12">
        <f t="shared" si="4"/>
        <v>57.417684919986037</v>
      </c>
    </row>
    <row r="59" spans="1:9" ht="14.5" x14ac:dyDescent="0.35">
      <c r="A59" s="2">
        <v>45557</v>
      </c>
      <c r="B59">
        <v>71.73</v>
      </c>
      <c r="C59" s="12">
        <f t="shared" si="0"/>
        <v>9.0000000000003411E-2</v>
      </c>
      <c r="D59" s="12">
        <f t="shared" si="1"/>
        <v>9.0000000000003411E-2</v>
      </c>
      <c r="E59" s="12">
        <f t="shared" si="2"/>
        <v>0</v>
      </c>
      <c r="F59" s="12">
        <f t="shared" si="7"/>
        <v>0.27535360445322771</v>
      </c>
      <c r="G59" s="12">
        <f t="shared" si="7"/>
        <v>0.19944117400618191</v>
      </c>
      <c r="H59" s="12">
        <f t="shared" si="3"/>
        <v>1.3806256698262958</v>
      </c>
      <c r="I59" s="12">
        <f t="shared" si="4"/>
        <v>57.994236024810832</v>
      </c>
    </row>
    <row r="60" spans="1:9" ht="14.5" x14ac:dyDescent="0.35">
      <c r="A60" s="2">
        <v>45558</v>
      </c>
      <c r="B60">
        <v>71.33</v>
      </c>
      <c r="C60" s="12">
        <f t="shared" si="0"/>
        <v>-0.40000000000000568</v>
      </c>
      <c r="D60" s="12">
        <f t="shared" si="1"/>
        <v>0</v>
      </c>
      <c r="E60" s="12">
        <f t="shared" si="2"/>
        <v>0.40000000000000568</v>
      </c>
      <c r="F60" s="12">
        <f t="shared" si="7"/>
        <v>0.25568548984942574</v>
      </c>
      <c r="G60" s="12">
        <f t="shared" si="7"/>
        <v>0.21376680443431217</v>
      </c>
      <c r="H60" s="12">
        <f t="shared" si="3"/>
        <v>1.1960953924817388</v>
      </c>
      <c r="I60" s="12">
        <f t="shared" si="4"/>
        <v>54.464637400384909</v>
      </c>
    </row>
    <row r="61" spans="1:9" ht="14.5" x14ac:dyDescent="0.35">
      <c r="A61" s="2">
        <v>45559</v>
      </c>
      <c r="B61">
        <v>71.45</v>
      </c>
      <c r="C61" s="12">
        <f t="shared" si="0"/>
        <v>0.12000000000000455</v>
      </c>
      <c r="D61" s="12">
        <f t="shared" si="1"/>
        <v>0.12000000000000455</v>
      </c>
      <c r="E61" s="12">
        <f t="shared" si="2"/>
        <v>0</v>
      </c>
      <c r="F61" s="12">
        <f t="shared" ref="F61:G76" si="8">((F60*13)+D61)/14</f>
        <v>0.24599366914589565</v>
      </c>
      <c r="G61" s="12">
        <f t="shared" si="8"/>
        <v>0.19849774697471845</v>
      </c>
      <c r="H61" s="12">
        <f t="shared" si="3"/>
        <v>1.2392768829624374</v>
      </c>
      <c r="I61" s="12">
        <f t="shared" si="4"/>
        <v>55.342726591404983</v>
      </c>
    </row>
    <row r="62" spans="1:9" ht="14.5" x14ac:dyDescent="0.35">
      <c r="A62" s="2">
        <v>45560</v>
      </c>
      <c r="B62">
        <v>71.400000000000006</v>
      </c>
      <c r="C62" s="12">
        <f t="shared" si="0"/>
        <v>-4.9999999999997158E-2</v>
      </c>
      <c r="D62" s="12">
        <f t="shared" si="1"/>
        <v>0</v>
      </c>
      <c r="E62" s="12">
        <f t="shared" si="2"/>
        <v>4.9999999999997158E-2</v>
      </c>
      <c r="F62" s="12">
        <f t="shared" si="8"/>
        <v>0.22842269277833169</v>
      </c>
      <c r="G62" s="12">
        <f t="shared" si="8"/>
        <v>0.18789076504795263</v>
      </c>
      <c r="H62" s="12">
        <f t="shared" si="3"/>
        <v>1.2157207019729506</v>
      </c>
      <c r="I62" s="12">
        <f t="shared" si="4"/>
        <v>54.867957901482477</v>
      </c>
    </row>
    <row r="63" spans="1:9" ht="14.5" x14ac:dyDescent="0.35">
      <c r="A63" s="2">
        <v>45561</v>
      </c>
      <c r="B63">
        <v>71.790000000000006</v>
      </c>
      <c r="C63" s="12">
        <f t="shared" si="0"/>
        <v>0.39000000000000057</v>
      </c>
      <c r="D63" s="12">
        <f t="shared" si="1"/>
        <v>0.39000000000000057</v>
      </c>
      <c r="E63" s="12">
        <f t="shared" si="2"/>
        <v>0</v>
      </c>
      <c r="F63" s="12">
        <f t="shared" si="8"/>
        <v>0.2399639290084509</v>
      </c>
      <c r="G63" s="12">
        <f t="shared" si="8"/>
        <v>0.17446999611595601</v>
      </c>
      <c r="H63" s="12">
        <f t="shared" si="3"/>
        <v>1.3753879426292095</v>
      </c>
      <c r="I63" s="12">
        <f t="shared" si="4"/>
        <v>57.901613372123741</v>
      </c>
    </row>
    <row r="64" spans="1:9" ht="14.5" x14ac:dyDescent="0.35">
      <c r="A64" s="2">
        <v>45564</v>
      </c>
      <c r="B64">
        <v>71.86</v>
      </c>
      <c r="C64" s="12">
        <f t="shared" si="0"/>
        <v>6.9999999999993179E-2</v>
      </c>
      <c r="D64" s="12">
        <f t="shared" si="1"/>
        <v>6.9999999999993179E-2</v>
      </c>
      <c r="E64" s="12">
        <f t="shared" si="2"/>
        <v>0</v>
      </c>
      <c r="F64" s="12">
        <f t="shared" si="8"/>
        <v>0.22782364836498964</v>
      </c>
      <c r="G64" s="12">
        <f t="shared" si="8"/>
        <v>0.16200785353624486</v>
      </c>
      <c r="H64" s="12">
        <f t="shared" si="3"/>
        <v>1.4062506439789371</v>
      </c>
      <c r="I64" s="12">
        <f t="shared" si="4"/>
        <v>58.441569563741858</v>
      </c>
    </row>
    <row r="65" spans="1:9" ht="14.5" x14ac:dyDescent="0.35">
      <c r="A65" s="2">
        <v>45565</v>
      </c>
      <c r="B65">
        <v>71.709999999999994</v>
      </c>
      <c r="C65" s="12">
        <f t="shared" si="0"/>
        <v>-0.15000000000000568</v>
      </c>
      <c r="D65" s="12">
        <f t="shared" si="1"/>
        <v>0</v>
      </c>
      <c r="E65" s="12">
        <f t="shared" si="2"/>
        <v>0.15000000000000568</v>
      </c>
      <c r="F65" s="12">
        <f t="shared" si="8"/>
        <v>0.21155053062463325</v>
      </c>
      <c r="G65" s="12">
        <f t="shared" si="8"/>
        <v>0.1611501497122278</v>
      </c>
      <c r="H65" s="12">
        <f t="shared" si="3"/>
        <v>1.3127541674792571</v>
      </c>
      <c r="I65" s="12">
        <f t="shared" si="4"/>
        <v>56.761509110588648</v>
      </c>
    </row>
    <row r="66" spans="1:9" ht="14.5" x14ac:dyDescent="0.35">
      <c r="A66" s="2">
        <v>45566</v>
      </c>
      <c r="B66">
        <v>71.010000000000005</v>
      </c>
      <c r="C66" s="12">
        <f t="shared" si="0"/>
        <v>-0.69999999999998863</v>
      </c>
      <c r="D66" s="12">
        <f t="shared" si="1"/>
        <v>0</v>
      </c>
      <c r="E66" s="12">
        <f t="shared" si="2"/>
        <v>0.69999999999998863</v>
      </c>
      <c r="F66" s="12">
        <f t="shared" si="8"/>
        <v>0.19643977843715943</v>
      </c>
      <c r="G66" s="12">
        <f t="shared" si="8"/>
        <v>0.19963942473278215</v>
      </c>
      <c r="H66" s="12">
        <f t="shared" si="3"/>
        <v>0.98397287359495522</v>
      </c>
      <c r="I66" s="12">
        <f t="shared" si="4"/>
        <v>49.596085041828125</v>
      </c>
    </row>
    <row r="67" spans="1:9" ht="14.5" x14ac:dyDescent="0.35">
      <c r="A67" s="2">
        <v>45567</v>
      </c>
      <c r="B67">
        <v>70.52</v>
      </c>
      <c r="C67" s="12">
        <f t="shared" ref="C67:C130" si="9">B67-B66</f>
        <v>-0.49000000000000909</v>
      </c>
      <c r="D67" s="12">
        <f t="shared" ref="D67:D130" si="10">IF(C67&gt;0,C67,0)</f>
        <v>0</v>
      </c>
      <c r="E67" s="12">
        <f t="shared" ref="E67:E130" si="11">IF(C67&lt;0,-C67,0)</f>
        <v>0.49000000000000909</v>
      </c>
      <c r="F67" s="12">
        <f t="shared" si="8"/>
        <v>0.18240836569164803</v>
      </c>
      <c r="G67" s="12">
        <f t="shared" si="8"/>
        <v>0.22037946582329834</v>
      </c>
      <c r="H67" s="12">
        <f t="shared" si="3"/>
        <v>0.82770127883831168</v>
      </c>
      <c r="I67" s="12">
        <f t="shared" si="4"/>
        <v>45.286463845142094</v>
      </c>
    </row>
    <row r="68" spans="1:9" ht="14.5" x14ac:dyDescent="0.35">
      <c r="A68" s="2">
        <v>45568</v>
      </c>
      <c r="B68">
        <v>70.17</v>
      </c>
      <c r="C68" s="12">
        <f t="shared" si="9"/>
        <v>-0.34999999999999432</v>
      </c>
      <c r="D68" s="12">
        <f t="shared" si="10"/>
        <v>0</v>
      </c>
      <c r="E68" s="12">
        <f t="shared" si="11"/>
        <v>0.34999999999999432</v>
      </c>
      <c r="F68" s="12">
        <f t="shared" si="8"/>
        <v>0.16937919671367316</v>
      </c>
      <c r="G68" s="12">
        <f t="shared" si="8"/>
        <v>0.22963807540734807</v>
      </c>
      <c r="H68" s="12">
        <f t="shared" si="3"/>
        <v>0.73759195383089893</v>
      </c>
      <c r="I68" s="12">
        <f t="shared" si="4"/>
        <v>42.449088936255556</v>
      </c>
    </row>
    <row r="69" spans="1:9" ht="14.5" x14ac:dyDescent="0.35">
      <c r="A69" s="2">
        <v>45571</v>
      </c>
      <c r="B69">
        <v>69.010000000000005</v>
      </c>
      <c r="C69" s="12">
        <f t="shared" si="9"/>
        <v>-1.1599999999999966</v>
      </c>
      <c r="D69" s="12">
        <f t="shared" si="10"/>
        <v>0</v>
      </c>
      <c r="E69" s="12">
        <f t="shared" si="11"/>
        <v>1.1599999999999966</v>
      </c>
      <c r="F69" s="12">
        <f t="shared" si="8"/>
        <v>0.15728068266269649</v>
      </c>
      <c r="G69" s="12">
        <f t="shared" si="8"/>
        <v>0.29609249859253722</v>
      </c>
      <c r="H69" s="12">
        <f t="shared" si="3"/>
        <v>0.5311876640250035</v>
      </c>
      <c r="I69" s="12">
        <f t="shared" si="4"/>
        <v>34.691218882255143</v>
      </c>
    </row>
    <row r="70" spans="1:9" ht="14.5" x14ac:dyDescent="0.35">
      <c r="A70" s="2">
        <v>45572</v>
      </c>
      <c r="B70">
        <v>69.180000000000007</v>
      </c>
      <c r="C70" s="12">
        <f t="shared" si="9"/>
        <v>0.17000000000000171</v>
      </c>
      <c r="D70" s="12">
        <f t="shared" si="10"/>
        <v>0.17000000000000171</v>
      </c>
      <c r="E70" s="12">
        <f t="shared" si="11"/>
        <v>0</v>
      </c>
      <c r="F70" s="12">
        <f t="shared" si="8"/>
        <v>0.15818920532964684</v>
      </c>
      <c r="G70" s="12">
        <f t="shared" si="8"/>
        <v>0.27494303440735596</v>
      </c>
      <c r="H70" s="12">
        <f t="shared" si="3"/>
        <v>0.5753526568535412</v>
      </c>
      <c r="I70" s="12">
        <f t="shared" si="4"/>
        <v>36.522149777097887</v>
      </c>
    </row>
    <row r="71" spans="1:9" ht="14.5" x14ac:dyDescent="0.35">
      <c r="A71" s="2">
        <v>45573</v>
      </c>
      <c r="B71">
        <v>69.569999999999993</v>
      </c>
      <c r="C71" s="12">
        <f t="shared" si="9"/>
        <v>0.38999999999998636</v>
      </c>
      <c r="D71" s="12">
        <f t="shared" si="10"/>
        <v>0.38999999999998636</v>
      </c>
      <c r="E71" s="12">
        <f t="shared" si="11"/>
        <v>0</v>
      </c>
      <c r="F71" s="12">
        <f t="shared" si="8"/>
        <v>0.17474711923467107</v>
      </c>
      <c r="G71" s="12">
        <f t="shared" si="8"/>
        <v>0.25530424623540193</v>
      </c>
      <c r="H71" s="12">
        <f t="shared" si="3"/>
        <v>0.68446616854757047</v>
      </c>
      <c r="I71" s="12">
        <f t="shared" si="4"/>
        <v>40.634011019511952</v>
      </c>
    </row>
    <row r="72" spans="1:9" ht="14.5" x14ac:dyDescent="0.35">
      <c r="A72" s="2">
        <v>45574</v>
      </c>
      <c r="B72">
        <v>69.25</v>
      </c>
      <c r="C72" s="12">
        <f t="shared" si="9"/>
        <v>-0.31999999999999318</v>
      </c>
      <c r="D72" s="12">
        <f t="shared" si="10"/>
        <v>0</v>
      </c>
      <c r="E72" s="12">
        <f t="shared" si="11"/>
        <v>0.31999999999999318</v>
      </c>
      <c r="F72" s="12">
        <f t="shared" si="8"/>
        <v>0.16226518214648028</v>
      </c>
      <c r="G72" s="12">
        <f t="shared" si="8"/>
        <v>0.25992537150430134</v>
      </c>
      <c r="H72" s="12">
        <f t="shared" si="3"/>
        <v>0.62427604203229947</v>
      </c>
      <c r="I72" s="12">
        <f t="shared" si="4"/>
        <v>38.434110082126388</v>
      </c>
    </row>
    <row r="73" spans="1:9" ht="14.5" x14ac:dyDescent="0.35">
      <c r="A73" s="2">
        <v>45575</v>
      </c>
      <c r="B73">
        <v>69.569999999999993</v>
      </c>
      <c r="C73" s="12">
        <f t="shared" si="9"/>
        <v>0.31999999999999318</v>
      </c>
      <c r="D73" s="12">
        <f t="shared" si="10"/>
        <v>0.31999999999999318</v>
      </c>
      <c r="E73" s="12">
        <f t="shared" si="11"/>
        <v>0</v>
      </c>
      <c r="F73" s="12">
        <f t="shared" si="8"/>
        <v>0.17353195485030265</v>
      </c>
      <c r="G73" s="12">
        <f t="shared" si="8"/>
        <v>0.24135927353970837</v>
      </c>
      <c r="H73" s="12">
        <f t="shared" si="3"/>
        <v>0.71897778073877572</v>
      </c>
      <c r="I73" s="12">
        <f t="shared" si="4"/>
        <v>41.825891456827101</v>
      </c>
    </row>
    <row r="74" spans="1:9" ht="14.5" x14ac:dyDescent="0.35">
      <c r="A74" s="2">
        <v>45578</v>
      </c>
      <c r="B74">
        <v>70.34</v>
      </c>
      <c r="C74" s="12">
        <f t="shared" si="9"/>
        <v>0.77000000000001023</v>
      </c>
      <c r="D74" s="12">
        <f t="shared" si="10"/>
        <v>0.77000000000001023</v>
      </c>
      <c r="E74" s="12">
        <f t="shared" si="11"/>
        <v>0</v>
      </c>
      <c r="F74" s="12">
        <f t="shared" si="8"/>
        <v>0.21613681521813891</v>
      </c>
      <c r="G74" s="12">
        <f t="shared" si="8"/>
        <v>0.2241193254297292</v>
      </c>
      <c r="H74" s="12">
        <f t="shared" si="3"/>
        <v>0.96438276709835469</v>
      </c>
      <c r="I74" s="12">
        <f t="shared" si="4"/>
        <v>49.093424318869978</v>
      </c>
    </row>
    <row r="75" spans="1:9" ht="14.5" x14ac:dyDescent="0.35">
      <c r="A75" s="2">
        <v>45579</v>
      </c>
      <c r="B75">
        <v>70.34</v>
      </c>
      <c r="C75" s="12">
        <f t="shared" si="9"/>
        <v>0</v>
      </c>
      <c r="D75" s="12">
        <f t="shared" si="10"/>
        <v>0</v>
      </c>
      <c r="E75" s="12">
        <f t="shared" si="11"/>
        <v>0</v>
      </c>
      <c r="F75" s="12">
        <f t="shared" si="8"/>
        <v>0.20069847127398613</v>
      </c>
      <c r="G75" s="12">
        <f t="shared" si="8"/>
        <v>0.20811080218474856</v>
      </c>
      <c r="H75" s="12">
        <f t="shared" si="3"/>
        <v>0.96438276709835469</v>
      </c>
      <c r="I75" s="12">
        <f t="shared" si="4"/>
        <v>49.093424318869978</v>
      </c>
    </row>
    <row r="76" spans="1:9" ht="14.5" x14ac:dyDescent="0.35">
      <c r="A76" s="2">
        <v>45580</v>
      </c>
      <c r="B76">
        <v>70.569999999999993</v>
      </c>
      <c r="C76" s="12">
        <f t="shared" si="9"/>
        <v>0.22999999999998977</v>
      </c>
      <c r="D76" s="12">
        <f t="shared" si="10"/>
        <v>0.22999999999998977</v>
      </c>
      <c r="E76" s="12">
        <f t="shared" si="11"/>
        <v>0</v>
      </c>
      <c r="F76" s="12">
        <f t="shared" si="8"/>
        <v>0.20279143761155782</v>
      </c>
      <c r="G76" s="12">
        <f t="shared" si="8"/>
        <v>0.19324574488583796</v>
      </c>
      <c r="H76" s="12">
        <f t="shared" ref="H76:H139" si="12">F76/G76</f>
        <v>1.049396651560732</v>
      </c>
      <c r="I76" s="12">
        <f t="shared" ref="I76:I139" si="13">IF(G76=0,100,100-(100/(1+H76)))</f>
        <v>51.205151075149701</v>
      </c>
    </row>
    <row r="77" spans="1:9" ht="14.5" x14ac:dyDescent="0.35">
      <c r="A77" s="2">
        <v>45581</v>
      </c>
      <c r="B77">
        <v>69.900000000000006</v>
      </c>
      <c r="C77" s="12">
        <f t="shared" si="9"/>
        <v>-0.66999999999998749</v>
      </c>
      <c r="D77" s="12">
        <f t="shared" si="10"/>
        <v>0</v>
      </c>
      <c r="E77" s="12">
        <f t="shared" si="11"/>
        <v>0.66999999999998749</v>
      </c>
      <c r="F77" s="12">
        <f t="shared" ref="F77:G92" si="14">((F76*13)+D77)/14</f>
        <v>0.188306334925018</v>
      </c>
      <c r="G77" s="12">
        <f t="shared" si="14"/>
        <v>0.22729962025113434</v>
      </c>
      <c r="H77" s="12">
        <f t="shared" si="12"/>
        <v>0.82844984394151555</v>
      </c>
      <c r="I77" s="12">
        <f t="shared" si="13"/>
        <v>45.308863499129934</v>
      </c>
    </row>
    <row r="78" spans="1:9" ht="14.5" x14ac:dyDescent="0.35">
      <c r="A78" s="2">
        <v>45582</v>
      </c>
      <c r="B78">
        <v>70.44</v>
      </c>
      <c r="C78" s="12">
        <f t="shared" si="9"/>
        <v>0.53999999999999204</v>
      </c>
      <c r="D78" s="12">
        <f t="shared" si="10"/>
        <v>0.53999999999999204</v>
      </c>
      <c r="E78" s="12">
        <f t="shared" si="11"/>
        <v>0</v>
      </c>
      <c r="F78" s="12">
        <f t="shared" si="14"/>
        <v>0.21342731100180187</v>
      </c>
      <c r="G78" s="12">
        <f t="shared" si="14"/>
        <v>0.21106393309033902</v>
      </c>
      <c r="H78" s="12">
        <f t="shared" si="12"/>
        <v>1.0111974503500383</v>
      </c>
      <c r="I78" s="12">
        <f t="shared" si="13"/>
        <v>50.278377698522078</v>
      </c>
    </row>
    <row r="79" spans="1:9" ht="14.5" x14ac:dyDescent="0.35">
      <c r="A79" s="2">
        <v>45585</v>
      </c>
      <c r="B79">
        <v>69.45</v>
      </c>
      <c r="C79" s="12">
        <f t="shared" si="9"/>
        <v>-0.98999999999999488</v>
      </c>
      <c r="D79" s="12">
        <f t="shared" si="10"/>
        <v>0</v>
      </c>
      <c r="E79" s="12">
        <f t="shared" si="11"/>
        <v>0.98999999999999488</v>
      </c>
      <c r="F79" s="12">
        <f t="shared" si="14"/>
        <v>0.19818250307310173</v>
      </c>
      <c r="G79" s="12">
        <f t="shared" si="14"/>
        <v>0.2667022235838859</v>
      </c>
      <c r="H79" s="12">
        <f t="shared" si="12"/>
        <v>0.74308530468913525</v>
      </c>
      <c r="I79" s="12">
        <f t="shared" si="13"/>
        <v>42.630461210942187</v>
      </c>
    </row>
    <row r="80" spans="1:9" ht="14.5" x14ac:dyDescent="0.35">
      <c r="A80" s="2">
        <v>45586</v>
      </c>
      <c r="B80">
        <v>69.45</v>
      </c>
      <c r="C80" s="12">
        <f t="shared" si="9"/>
        <v>0</v>
      </c>
      <c r="D80" s="12">
        <f t="shared" si="10"/>
        <v>0</v>
      </c>
      <c r="E80" s="12">
        <f t="shared" si="11"/>
        <v>0</v>
      </c>
      <c r="F80" s="12">
        <f t="shared" si="14"/>
        <v>0.1840266099964516</v>
      </c>
      <c r="G80" s="12">
        <f t="shared" si="14"/>
        <v>0.24765206475646548</v>
      </c>
      <c r="H80" s="12">
        <f t="shared" si="12"/>
        <v>0.74308530468913525</v>
      </c>
      <c r="I80" s="12">
        <f t="shared" si="13"/>
        <v>42.630461210942187</v>
      </c>
    </row>
    <row r="81" spans="1:9" ht="14.5" x14ac:dyDescent="0.35">
      <c r="A81" s="2">
        <v>45587</v>
      </c>
      <c r="B81">
        <v>68.010000000000005</v>
      </c>
      <c r="C81" s="12">
        <f t="shared" si="9"/>
        <v>-1.4399999999999977</v>
      </c>
      <c r="D81" s="12">
        <f t="shared" si="10"/>
        <v>0</v>
      </c>
      <c r="E81" s="12">
        <f t="shared" si="11"/>
        <v>1.4399999999999977</v>
      </c>
      <c r="F81" s="12">
        <f t="shared" si="14"/>
        <v>0.17088185213956222</v>
      </c>
      <c r="G81" s="12">
        <f t="shared" si="14"/>
        <v>0.33281977441671778</v>
      </c>
      <c r="H81" s="12">
        <f t="shared" si="12"/>
        <v>0.51343659624504179</v>
      </c>
      <c r="I81" s="12">
        <f t="shared" si="13"/>
        <v>33.925213485581054</v>
      </c>
    </row>
    <row r="82" spans="1:9" ht="14.5" x14ac:dyDescent="0.35">
      <c r="A82" s="2">
        <v>45588</v>
      </c>
      <c r="B82">
        <v>67.3</v>
      </c>
      <c r="C82" s="12">
        <f t="shared" si="9"/>
        <v>-0.71000000000000796</v>
      </c>
      <c r="D82" s="12">
        <f t="shared" si="10"/>
        <v>0</v>
      </c>
      <c r="E82" s="12">
        <f t="shared" si="11"/>
        <v>0.71000000000000796</v>
      </c>
      <c r="F82" s="12">
        <f t="shared" si="14"/>
        <v>0.15867600555816491</v>
      </c>
      <c r="G82" s="12">
        <f t="shared" si="14"/>
        <v>0.35976121910123854</v>
      </c>
      <c r="H82" s="12">
        <f t="shared" si="12"/>
        <v>0.44105922799175507</v>
      </c>
      <c r="I82" s="12">
        <f t="shared" si="13"/>
        <v>30.606599605653301</v>
      </c>
    </row>
    <row r="83" spans="1:9" ht="14.5" x14ac:dyDescent="0.35">
      <c r="A83" s="2">
        <v>45589</v>
      </c>
      <c r="B83">
        <v>66.92</v>
      </c>
      <c r="C83" s="12">
        <f t="shared" si="9"/>
        <v>-0.37999999999999545</v>
      </c>
      <c r="D83" s="12">
        <f t="shared" si="10"/>
        <v>0</v>
      </c>
      <c r="E83" s="12">
        <f t="shared" si="11"/>
        <v>0.37999999999999545</v>
      </c>
      <c r="F83" s="12">
        <f t="shared" si="14"/>
        <v>0.14734200516115314</v>
      </c>
      <c r="G83" s="12">
        <f t="shared" si="14"/>
        <v>0.36120684630829258</v>
      </c>
      <c r="H83" s="12">
        <f t="shared" si="12"/>
        <v>0.40791587055189898</v>
      </c>
      <c r="I83" s="12">
        <f t="shared" si="13"/>
        <v>28.973028792693214</v>
      </c>
    </row>
    <row r="84" spans="1:9" ht="14.5" x14ac:dyDescent="0.35">
      <c r="A84" s="2">
        <v>45593</v>
      </c>
      <c r="B84">
        <v>66.67</v>
      </c>
      <c r="C84" s="12">
        <f t="shared" si="9"/>
        <v>-0.25</v>
      </c>
      <c r="D84" s="12">
        <f t="shared" si="10"/>
        <v>0</v>
      </c>
      <c r="E84" s="12">
        <f t="shared" si="11"/>
        <v>0.25</v>
      </c>
      <c r="F84" s="12">
        <f t="shared" si="14"/>
        <v>0.13681757622107077</v>
      </c>
      <c r="G84" s="12">
        <f t="shared" si="14"/>
        <v>0.35326350014341451</v>
      </c>
      <c r="H84" s="12">
        <f t="shared" si="12"/>
        <v>0.38729610097144734</v>
      </c>
      <c r="I84" s="12">
        <f t="shared" si="13"/>
        <v>27.917335073618759</v>
      </c>
    </row>
    <row r="85" spans="1:9" ht="14.5" x14ac:dyDescent="0.35">
      <c r="A85" s="2">
        <v>45594</v>
      </c>
      <c r="B85">
        <v>65.56</v>
      </c>
      <c r="C85" s="12">
        <f t="shared" si="9"/>
        <v>-1.1099999999999994</v>
      </c>
      <c r="D85" s="12">
        <f t="shared" si="10"/>
        <v>0</v>
      </c>
      <c r="E85" s="12">
        <f t="shared" si="11"/>
        <v>1.1099999999999994</v>
      </c>
      <c r="F85" s="12">
        <f t="shared" si="14"/>
        <v>0.12704489220528001</v>
      </c>
      <c r="G85" s="12">
        <f t="shared" si="14"/>
        <v>0.40731610727602774</v>
      </c>
      <c r="H85" s="12">
        <f t="shared" si="12"/>
        <v>0.31190736122592111</v>
      </c>
      <c r="I85" s="12">
        <f t="shared" si="13"/>
        <v>23.775105654903641</v>
      </c>
    </row>
    <row r="86" spans="1:9" ht="14.5" x14ac:dyDescent="0.35">
      <c r="A86" s="2">
        <v>45595</v>
      </c>
      <c r="B86">
        <v>65.92</v>
      </c>
      <c r="C86" s="12">
        <f t="shared" si="9"/>
        <v>0.35999999999999943</v>
      </c>
      <c r="D86" s="12">
        <f t="shared" si="10"/>
        <v>0.35999999999999943</v>
      </c>
      <c r="E86" s="12">
        <f t="shared" si="11"/>
        <v>0</v>
      </c>
      <c r="F86" s="12">
        <f t="shared" si="14"/>
        <v>0.14368454276204567</v>
      </c>
      <c r="G86" s="12">
        <f t="shared" si="14"/>
        <v>0.37822209961345432</v>
      </c>
      <c r="H86" s="12">
        <f t="shared" si="12"/>
        <v>0.3798946251657222</v>
      </c>
      <c r="I86" s="12">
        <f t="shared" si="13"/>
        <v>27.530698231402837</v>
      </c>
    </row>
    <row r="87" spans="1:9" ht="14.5" x14ac:dyDescent="0.35">
      <c r="A87" s="2">
        <v>45596</v>
      </c>
      <c r="B87">
        <v>65.31</v>
      </c>
      <c r="C87" s="12">
        <f t="shared" si="9"/>
        <v>-0.60999999999999943</v>
      </c>
      <c r="D87" s="12">
        <f t="shared" si="10"/>
        <v>0</v>
      </c>
      <c r="E87" s="12">
        <f t="shared" si="11"/>
        <v>0.60999999999999943</v>
      </c>
      <c r="F87" s="12">
        <f t="shared" si="14"/>
        <v>0.13342136113618527</v>
      </c>
      <c r="G87" s="12">
        <f t="shared" si="14"/>
        <v>0.39477766392677893</v>
      </c>
      <c r="H87" s="12">
        <f t="shared" si="12"/>
        <v>0.33796583071359249</v>
      </c>
      <c r="I87" s="12">
        <f t="shared" si="13"/>
        <v>25.259675767156267</v>
      </c>
    </row>
    <row r="88" spans="1:9" ht="14.5" x14ac:dyDescent="0.35">
      <c r="A88" s="2">
        <v>45597</v>
      </c>
      <c r="B88">
        <v>65.010000000000005</v>
      </c>
      <c r="C88" s="12">
        <f t="shared" si="9"/>
        <v>-0.29999999999999716</v>
      </c>
      <c r="D88" s="12">
        <f t="shared" si="10"/>
        <v>0</v>
      </c>
      <c r="E88" s="12">
        <f t="shared" si="11"/>
        <v>0.29999999999999716</v>
      </c>
      <c r="F88" s="12">
        <f t="shared" si="14"/>
        <v>0.12389126391217205</v>
      </c>
      <c r="G88" s="12">
        <f t="shared" si="14"/>
        <v>0.38800783078915169</v>
      </c>
      <c r="H88" s="12">
        <f t="shared" si="12"/>
        <v>0.31930093694293532</v>
      </c>
      <c r="I88" s="12">
        <f t="shared" si="13"/>
        <v>24.202282284648021</v>
      </c>
    </row>
    <row r="89" spans="1:9" ht="14.5" x14ac:dyDescent="0.35">
      <c r="A89" s="2">
        <v>45600</v>
      </c>
      <c r="B89">
        <v>65.11</v>
      </c>
      <c r="C89" s="12">
        <f t="shared" si="9"/>
        <v>9.9999999999994316E-2</v>
      </c>
      <c r="D89" s="12">
        <f t="shared" si="10"/>
        <v>9.9999999999994316E-2</v>
      </c>
      <c r="E89" s="12">
        <f t="shared" si="11"/>
        <v>0</v>
      </c>
      <c r="F89" s="12">
        <f t="shared" si="14"/>
        <v>0.12218474506130221</v>
      </c>
      <c r="G89" s="12">
        <f t="shared" si="14"/>
        <v>0.36029298573278368</v>
      </c>
      <c r="H89" s="12">
        <f t="shared" si="12"/>
        <v>0.33912607211266177</v>
      </c>
      <c r="I89" s="12">
        <f t="shared" si="13"/>
        <v>25.324432043776298</v>
      </c>
    </row>
    <row r="90" spans="1:9" ht="14.5" x14ac:dyDescent="0.35">
      <c r="A90" s="2">
        <v>45601</v>
      </c>
      <c r="B90">
        <v>65.37</v>
      </c>
      <c r="C90" s="12">
        <f t="shared" si="9"/>
        <v>0.26000000000000512</v>
      </c>
      <c r="D90" s="12">
        <f t="shared" si="10"/>
        <v>0.26000000000000512</v>
      </c>
      <c r="E90" s="12">
        <f t="shared" si="11"/>
        <v>0</v>
      </c>
      <c r="F90" s="12">
        <f t="shared" si="14"/>
        <v>0.13202869184263813</v>
      </c>
      <c r="G90" s="12">
        <f t="shared" si="14"/>
        <v>0.33455777246615626</v>
      </c>
      <c r="H90" s="12">
        <f t="shared" si="12"/>
        <v>0.39463645058789992</v>
      </c>
      <c r="I90" s="12">
        <f t="shared" si="13"/>
        <v>28.296725675106472</v>
      </c>
    </row>
    <row r="91" spans="1:9" ht="14.5" x14ac:dyDescent="0.35">
      <c r="A91" s="2">
        <v>45602</v>
      </c>
      <c r="B91">
        <v>63.7</v>
      </c>
      <c r="C91" s="12">
        <f t="shared" si="9"/>
        <v>-1.6700000000000017</v>
      </c>
      <c r="D91" s="12">
        <f t="shared" si="10"/>
        <v>0</v>
      </c>
      <c r="E91" s="12">
        <f t="shared" si="11"/>
        <v>1.6700000000000017</v>
      </c>
      <c r="F91" s="12">
        <f t="shared" si="14"/>
        <v>0.12259807099673541</v>
      </c>
      <c r="G91" s="12">
        <f t="shared" si="14"/>
        <v>0.42994650300428811</v>
      </c>
      <c r="H91" s="12">
        <f t="shared" si="12"/>
        <v>0.28514726864870599</v>
      </c>
      <c r="I91" s="12">
        <f t="shared" si="13"/>
        <v>22.187906055975191</v>
      </c>
    </row>
    <row r="92" spans="1:9" ht="14.5" x14ac:dyDescent="0.35">
      <c r="A92" s="2">
        <v>45603</v>
      </c>
      <c r="B92">
        <v>63.66</v>
      </c>
      <c r="C92" s="12">
        <f t="shared" si="9"/>
        <v>-4.0000000000006253E-2</v>
      </c>
      <c r="D92" s="12">
        <f t="shared" si="10"/>
        <v>0</v>
      </c>
      <c r="E92" s="12">
        <f t="shared" si="11"/>
        <v>4.0000000000006253E-2</v>
      </c>
      <c r="F92" s="12">
        <f t="shared" si="14"/>
        <v>0.11384106592554001</v>
      </c>
      <c r="G92" s="12">
        <f t="shared" si="14"/>
        <v>0.4020931813611251</v>
      </c>
      <c r="H92" s="12">
        <f t="shared" si="12"/>
        <v>0.28312110526265771</v>
      </c>
      <c r="I92" s="12">
        <f t="shared" si="13"/>
        <v>22.065033775958511</v>
      </c>
    </row>
    <row r="93" spans="1:9" ht="14.5" x14ac:dyDescent="0.35">
      <c r="A93" s="2">
        <v>45604</v>
      </c>
      <c r="B93">
        <v>63.92</v>
      </c>
      <c r="C93" s="12">
        <f t="shared" si="9"/>
        <v>0.26000000000000512</v>
      </c>
      <c r="D93" s="12">
        <f t="shared" si="10"/>
        <v>0.26000000000000512</v>
      </c>
      <c r="E93" s="12">
        <f t="shared" si="11"/>
        <v>0</v>
      </c>
      <c r="F93" s="12">
        <f t="shared" ref="F93:G108" si="15">((F92*13)+D93)/14</f>
        <v>0.12428098978800181</v>
      </c>
      <c r="G93" s="12">
        <f t="shared" si="15"/>
        <v>0.37337223983533047</v>
      </c>
      <c r="H93" s="12">
        <f t="shared" si="12"/>
        <v>0.33286081965497449</v>
      </c>
      <c r="I93" s="12">
        <f t="shared" si="13"/>
        <v>24.973411683084748</v>
      </c>
    </row>
    <row r="94" spans="1:9" ht="14.5" x14ac:dyDescent="0.35">
      <c r="A94" s="2">
        <v>45607</v>
      </c>
      <c r="B94">
        <v>63.36</v>
      </c>
      <c r="C94" s="12">
        <f t="shared" si="9"/>
        <v>-0.56000000000000227</v>
      </c>
      <c r="D94" s="12">
        <f t="shared" si="10"/>
        <v>0</v>
      </c>
      <c r="E94" s="12">
        <f t="shared" si="11"/>
        <v>0.56000000000000227</v>
      </c>
      <c r="F94" s="12">
        <f t="shared" si="15"/>
        <v>0.11540377623171597</v>
      </c>
      <c r="G94" s="12">
        <f t="shared" si="15"/>
        <v>0.38670279413280706</v>
      </c>
      <c r="H94" s="12">
        <f t="shared" si="12"/>
        <v>0.29843015872308987</v>
      </c>
      <c r="I94" s="12">
        <f t="shared" si="13"/>
        <v>22.983920753702606</v>
      </c>
    </row>
    <row r="95" spans="1:9" ht="14.5" x14ac:dyDescent="0.35">
      <c r="A95" s="2">
        <v>45608</v>
      </c>
      <c r="B95">
        <v>63.2</v>
      </c>
      <c r="C95" s="12">
        <f t="shared" si="9"/>
        <v>-0.15999999999999659</v>
      </c>
      <c r="D95" s="12">
        <f t="shared" si="10"/>
        <v>0</v>
      </c>
      <c r="E95" s="12">
        <f t="shared" si="11"/>
        <v>0.15999999999999659</v>
      </c>
      <c r="F95" s="12">
        <f t="shared" si="15"/>
        <v>0.10716064935802197</v>
      </c>
      <c r="G95" s="12">
        <f t="shared" si="15"/>
        <v>0.37050973740903487</v>
      </c>
      <c r="H95" s="12">
        <f t="shared" si="12"/>
        <v>0.28922492053081694</v>
      </c>
      <c r="I95" s="12">
        <f t="shared" si="13"/>
        <v>22.434015657386865</v>
      </c>
    </row>
    <row r="96" spans="1:9" ht="14.5" x14ac:dyDescent="0.35">
      <c r="A96" s="2">
        <v>45609</v>
      </c>
      <c r="B96">
        <v>63</v>
      </c>
      <c r="C96" s="12">
        <f t="shared" si="9"/>
        <v>-0.20000000000000284</v>
      </c>
      <c r="D96" s="12">
        <f t="shared" si="10"/>
        <v>0</v>
      </c>
      <c r="E96" s="12">
        <f t="shared" si="11"/>
        <v>0.20000000000000284</v>
      </c>
      <c r="F96" s="12">
        <f t="shared" si="15"/>
        <v>9.9506317261020411E-2</v>
      </c>
      <c r="G96" s="12">
        <f t="shared" si="15"/>
        <v>0.35833047045124689</v>
      </c>
      <c r="H96" s="12">
        <f t="shared" si="12"/>
        <v>0.27769426679152276</v>
      </c>
      <c r="I96" s="12">
        <f t="shared" si="13"/>
        <v>21.734015249896501</v>
      </c>
    </row>
    <row r="97" spans="1:9" ht="14.5" x14ac:dyDescent="0.35">
      <c r="A97" s="2">
        <v>45610</v>
      </c>
      <c r="B97">
        <v>62.55</v>
      </c>
      <c r="C97" s="12">
        <f t="shared" si="9"/>
        <v>-0.45000000000000284</v>
      </c>
      <c r="D97" s="12">
        <f t="shared" si="10"/>
        <v>0</v>
      </c>
      <c r="E97" s="12">
        <f t="shared" si="11"/>
        <v>0.45000000000000284</v>
      </c>
      <c r="F97" s="12">
        <f t="shared" si="15"/>
        <v>9.2398723170947522E-2</v>
      </c>
      <c r="G97" s="12">
        <f t="shared" si="15"/>
        <v>0.36487829399044369</v>
      </c>
      <c r="H97" s="12">
        <f t="shared" si="12"/>
        <v>0.25323162460677223</v>
      </c>
      <c r="I97" s="12">
        <f t="shared" si="13"/>
        <v>20.206290651676539</v>
      </c>
    </row>
    <row r="98" spans="1:9" ht="14.5" x14ac:dyDescent="0.35">
      <c r="A98" s="2">
        <v>45611</v>
      </c>
      <c r="B98">
        <v>61.74</v>
      </c>
      <c r="C98" s="12">
        <f t="shared" si="9"/>
        <v>-0.80999999999999517</v>
      </c>
      <c r="D98" s="12">
        <f t="shared" si="10"/>
        <v>0</v>
      </c>
      <c r="E98" s="12">
        <f t="shared" si="11"/>
        <v>0.80999999999999517</v>
      </c>
      <c r="F98" s="12">
        <f t="shared" si="15"/>
        <v>8.5798814373022697E-2</v>
      </c>
      <c r="G98" s="12">
        <f t="shared" si="15"/>
        <v>0.39667270156255452</v>
      </c>
      <c r="H98" s="12">
        <f t="shared" si="12"/>
        <v>0.21629624129678707</v>
      </c>
      <c r="I98" s="12">
        <f t="shared" si="13"/>
        <v>17.783187512458071</v>
      </c>
    </row>
    <row r="99" spans="1:9" ht="14.5" x14ac:dyDescent="0.35">
      <c r="A99" s="2">
        <v>45614</v>
      </c>
      <c r="B99">
        <v>61.86</v>
      </c>
      <c r="C99" s="12">
        <f t="shared" si="9"/>
        <v>0.11999999999999744</v>
      </c>
      <c r="D99" s="12">
        <f t="shared" si="10"/>
        <v>0.11999999999999744</v>
      </c>
      <c r="E99" s="12">
        <f t="shared" si="11"/>
        <v>0</v>
      </c>
      <c r="F99" s="12">
        <f t="shared" si="15"/>
        <v>8.8241756203520899E-2</v>
      </c>
      <c r="G99" s="12">
        <f t="shared" si="15"/>
        <v>0.3683389371652292</v>
      </c>
      <c r="H99" s="12">
        <f t="shared" si="12"/>
        <v>0.23956673405922729</v>
      </c>
      <c r="I99" s="12">
        <f t="shared" si="13"/>
        <v>19.326650794726845</v>
      </c>
    </row>
    <row r="100" spans="1:9" ht="14.5" x14ac:dyDescent="0.35">
      <c r="A100" s="2">
        <v>45615</v>
      </c>
      <c r="B100">
        <v>62.59</v>
      </c>
      <c r="C100" s="12">
        <f t="shared" si="9"/>
        <v>0.73000000000000398</v>
      </c>
      <c r="D100" s="12">
        <f t="shared" si="10"/>
        <v>0.73000000000000398</v>
      </c>
      <c r="E100" s="12">
        <f t="shared" si="11"/>
        <v>0</v>
      </c>
      <c r="F100" s="12">
        <f t="shared" si="15"/>
        <v>0.13408163076041255</v>
      </c>
      <c r="G100" s="12">
        <f t="shared" si="15"/>
        <v>0.34202901308199857</v>
      </c>
      <c r="H100" s="12">
        <f t="shared" si="12"/>
        <v>0.39201829561829482</v>
      </c>
      <c r="I100" s="12">
        <f t="shared" si="13"/>
        <v>28.161863737873617</v>
      </c>
    </row>
    <row r="101" spans="1:9" ht="14.5" x14ac:dyDescent="0.35">
      <c r="A101" s="2">
        <v>45616</v>
      </c>
      <c r="B101">
        <v>62.99</v>
      </c>
      <c r="C101" s="12">
        <f t="shared" si="9"/>
        <v>0.39999999999999858</v>
      </c>
      <c r="D101" s="12">
        <f t="shared" si="10"/>
        <v>0.39999999999999858</v>
      </c>
      <c r="E101" s="12">
        <f t="shared" si="11"/>
        <v>0</v>
      </c>
      <c r="F101" s="12">
        <f t="shared" si="15"/>
        <v>0.15307579999181156</v>
      </c>
      <c r="G101" s="12">
        <f t="shared" si="15"/>
        <v>0.31759836929042728</v>
      </c>
      <c r="H101" s="12">
        <f t="shared" si="12"/>
        <v>0.48197917493660575</v>
      </c>
      <c r="I101" s="12">
        <f t="shared" si="13"/>
        <v>32.522668542708999</v>
      </c>
    </row>
    <row r="102" spans="1:9" ht="14.5" x14ac:dyDescent="0.35">
      <c r="A102" s="2">
        <v>45617</v>
      </c>
      <c r="B102">
        <v>63.76</v>
      </c>
      <c r="C102" s="12">
        <f t="shared" si="9"/>
        <v>0.76999999999999602</v>
      </c>
      <c r="D102" s="12">
        <f t="shared" si="10"/>
        <v>0.76999999999999602</v>
      </c>
      <c r="E102" s="12">
        <f t="shared" si="11"/>
        <v>0</v>
      </c>
      <c r="F102" s="12">
        <f t="shared" si="15"/>
        <v>0.19714181427811045</v>
      </c>
      <c r="G102" s="12">
        <f t="shared" si="15"/>
        <v>0.29491277148396822</v>
      </c>
      <c r="H102" s="12">
        <f t="shared" si="12"/>
        <v>0.66847499783110376</v>
      </c>
      <c r="I102" s="12">
        <f t="shared" si="13"/>
        <v>40.065029365143182</v>
      </c>
    </row>
    <row r="103" spans="1:9" ht="14.5" x14ac:dyDescent="0.35">
      <c r="A103" s="2">
        <v>45618</v>
      </c>
      <c r="B103">
        <v>63.92</v>
      </c>
      <c r="C103" s="12">
        <f t="shared" si="9"/>
        <v>0.16000000000000369</v>
      </c>
      <c r="D103" s="12">
        <f t="shared" si="10"/>
        <v>0.16000000000000369</v>
      </c>
      <c r="E103" s="12">
        <f t="shared" si="11"/>
        <v>0</v>
      </c>
      <c r="F103" s="12">
        <f t="shared" si="15"/>
        <v>0.19448882754395996</v>
      </c>
      <c r="G103" s="12">
        <f t="shared" si="15"/>
        <v>0.27384757352082761</v>
      </c>
      <c r="H103" s="12">
        <f t="shared" si="12"/>
        <v>0.71020832882847518</v>
      </c>
      <c r="I103" s="12">
        <f t="shared" si="13"/>
        <v>41.527591513659701</v>
      </c>
    </row>
    <row r="104" spans="1:9" ht="14.5" x14ac:dyDescent="0.35">
      <c r="A104" s="2">
        <v>45621</v>
      </c>
      <c r="B104">
        <v>64.38</v>
      </c>
      <c r="C104" s="12">
        <f t="shared" si="9"/>
        <v>0.45999999999999375</v>
      </c>
      <c r="D104" s="12">
        <f t="shared" si="10"/>
        <v>0.45999999999999375</v>
      </c>
      <c r="E104" s="12">
        <f t="shared" si="11"/>
        <v>0</v>
      </c>
      <c r="F104" s="12">
        <f t="shared" si="15"/>
        <v>0.21345391129081953</v>
      </c>
      <c r="G104" s="12">
        <f t="shared" si="15"/>
        <v>0.25428703255505419</v>
      </c>
      <c r="H104" s="12">
        <f t="shared" si="12"/>
        <v>0.83942114210879348</v>
      </c>
      <c r="I104" s="12">
        <f t="shared" si="13"/>
        <v>45.635070886835848</v>
      </c>
    </row>
    <row r="105" spans="1:9" ht="14.5" x14ac:dyDescent="0.35">
      <c r="A105" s="2">
        <v>45622</v>
      </c>
      <c r="B105">
        <v>64.55</v>
      </c>
      <c r="C105" s="12">
        <f t="shared" si="9"/>
        <v>0.17000000000000171</v>
      </c>
      <c r="D105" s="12">
        <f t="shared" si="10"/>
        <v>0.17000000000000171</v>
      </c>
      <c r="E105" s="12">
        <f t="shared" si="11"/>
        <v>0</v>
      </c>
      <c r="F105" s="12">
        <f t="shared" si="15"/>
        <v>0.21035006048433252</v>
      </c>
      <c r="G105" s="12">
        <f t="shared" si="15"/>
        <v>0.23612367308683604</v>
      </c>
      <c r="H105" s="12">
        <f t="shared" si="12"/>
        <v>0.89084697749460684</v>
      </c>
      <c r="I105" s="12">
        <f t="shared" si="13"/>
        <v>47.113647381185174</v>
      </c>
    </row>
    <row r="106" spans="1:9" ht="14.5" x14ac:dyDescent="0.35">
      <c r="A106" s="2">
        <v>45623</v>
      </c>
      <c r="B106">
        <v>64.430000000000007</v>
      </c>
      <c r="C106" s="12">
        <f t="shared" si="9"/>
        <v>-0.11999999999999034</v>
      </c>
      <c r="D106" s="12">
        <f t="shared" si="10"/>
        <v>0</v>
      </c>
      <c r="E106" s="12">
        <f t="shared" si="11"/>
        <v>0.11999999999999034</v>
      </c>
      <c r="F106" s="12">
        <f t="shared" si="15"/>
        <v>0.19532505616402304</v>
      </c>
      <c r="G106" s="12">
        <f t="shared" si="15"/>
        <v>0.22782912500920421</v>
      </c>
      <c r="H106" s="12">
        <f t="shared" si="12"/>
        <v>0.85733137129035619</v>
      </c>
      <c r="I106" s="12">
        <f t="shared" si="13"/>
        <v>46.159311393891798</v>
      </c>
    </row>
    <row r="107" spans="1:9" ht="14.5" x14ac:dyDescent="0.35">
      <c r="A107" s="2">
        <v>45625</v>
      </c>
      <c r="B107">
        <v>64.08</v>
      </c>
      <c r="C107" s="12">
        <f t="shared" si="9"/>
        <v>-0.35000000000000853</v>
      </c>
      <c r="D107" s="12">
        <f t="shared" si="10"/>
        <v>0</v>
      </c>
      <c r="E107" s="12">
        <f t="shared" si="11"/>
        <v>0.35000000000000853</v>
      </c>
      <c r="F107" s="12">
        <f t="shared" si="15"/>
        <v>0.1813732664380214</v>
      </c>
      <c r="G107" s="12">
        <f t="shared" si="15"/>
        <v>0.23655561607997597</v>
      </c>
      <c r="H107" s="12">
        <f t="shared" si="12"/>
        <v>0.76672568355638526</v>
      </c>
      <c r="I107" s="12">
        <f t="shared" si="13"/>
        <v>43.398117245512672</v>
      </c>
    </row>
    <row r="108" spans="1:9" ht="14.5" x14ac:dyDescent="0.35">
      <c r="A108" s="2">
        <v>45628</v>
      </c>
      <c r="B108">
        <v>63.65</v>
      </c>
      <c r="C108" s="12">
        <f t="shared" si="9"/>
        <v>-0.42999999999999972</v>
      </c>
      <c r="D108" s="12">
        <f t="shared" si="10"/>
        <v>0</v>
      </c>
      <c r="E108" s="12">
        <f t="shared" si="11"/>
        <v>0.42999999999999972</v>
      </c>
      <c r="F108" s="12">
        <f t="shared" si="15"/>
        <v>0.16841803312101988</v>
      </c>
      <c r="G108" s="12">
        <f t="shared" si="15"/>
        <v>0.25037307207426335</v>
      </c>
      <c r="H108" s="12">
        <f t="shared" si="12"/>
        <v>0.67266831742618582</v>
      </c>
      <c r="I108" s="12">
        <f t="shared" si="13"/>
        <v>40.215284191025539</v>
      </c>
    </row>
    <row r="109" spans="1:9" ht="14.5" x14ac:dyDescent="0.35">
      <c r="A109" s="2">
        <v>45629</v>
      </c>
      <c r="B109">
        <v>63.52</v>
      </c>
      <c r="C109" s="12">
        <f t="shared" si="9"/>
        <v>-0.12999999999999545</v>
      </c>
      <c r="D109" s="12">
        <f t="shared" si="10"/>
        <v>0</v>
      </c>
      <c r="E109" s="12">
        <f t="shared" si="11"/>
        <v>0.12999999999999545</v>
      </c>
      <c r="F109" s="12">
        <f t="shared" ref="F109:G124" si="16">((F108*13)+D109)/14</f>
        <v>0.15638817361237559</v>
      </c>
      <c r="G109" s="12">
        <f t="shared" si="16"/>
        <v>0.24177499549752993</v>
      </c>
      <c r="H109" s="12">
        <f t="shared" si="12"/>
        <v>0.64683352920990256</v>
      </c>
      <c r="I109" s="12">
        <f t="shared" si="13"/>
        <v>39.277408295192551</v>
      </c>
    </row>
    <row r="110" spans="1:9" ht="14.5" x14ac:dyDescent="0.35">
      <c r="A110" s="2">
        <v>45630</v>
      </c>
      <c r="B110">
        <v>62.21</v>
      </c>
      <c r="C110" s="12">
        <f t="shared" si="9"/>
        <v>-1.3100000000000023</v>
      </c>
      <c r="D110" s="12">
        <f t="shared" si="10"/>
        <v>0</v>
      </c>
      <c r="E110" s="12">
        <f t="shared" si="11"/>
        <v>1.3100000000000023</v>
      </c>
      <c r="F110" s="12">
        <f t="shared" si="16"/>
        <v>0.14521758978292018</v>
      </c>
      <c r="G110" s="12">
        <f t="shared" si="16"/>
        <v>0.31807678153342078</v>
      </c>
      <c r="H110" s="12">
        <f t="shared" si="12"/>
        <v>0.45654885302485354</v>
      </c>
      <c r="I110" s="12">
        <f t="shared" si="13"/>
        <v>31.344561638061535</v>
      </c>
    </row>
    <row r="111" spans="1:9" ht="14.5" x14ac:dyDescent="0.35">
      <c r="A111" s="2">
        <v>45631</v>
      </c>
      <c r="B111">
        <v>62.92</v>
      </c>
      <c r="C111" s="12">
        <f t="shared" si="9"/>
        <v>0.71000000000000085</v>
      </c>
      <c r="D111" s="12">
        <f t="shared" si="10"/>
        <v>0.71000000000000085</v>
      </c>
      <c r="E111" s="12">
        <f t="shared" si="11"/>
        <v>0</v>
      </c>
      <c r="F111" s="12">
        <f t="shared" si="16"/>
        <v>0.18555919051271166</v>
      </c>
      <c r="G111" s="12">
        <f t="shared" si="16"/>
        <v>0.29535701142389076</v>
      </c>
      <c r="H111" s="12">
        <f t="shared" si="12"/>
        <v>0.62825388711155616</v>
      </c>
      <c r="I111" s="12">
        <f t="shared" si="13"/>
        <v>38.584516338913723</v>
      </c>
    </row>
    <row r="112" spans="1:9" ht="14.5" x14ac:dyDescent="0.35">
      <c r="A112" s="2">
        <v>45632</v>
      </c>
      <c r="B112">
        <v>62.53</v>
      </c>
      <c r="C112" s="12">
        <f t="shared" si="9"/>
        <v>-0.39000000000000057</v>
      </c>
      <c r="D112" s="12">
        <f t="shared" si="10"/>
        <v>0</v>
      </c>
      <c r="E112" s="12">
        <f t="shared" si="11"/>
        <v>0.39000000000000057</v>
      </c>
      <c r="F112" s="12">
        <f t="shared" si="16"/>
        <v>0.17230496261894654</v>
      </c>
      <c r="G112" s="12">
        <f t="shared" si="16"/>
        <v>0.30211722489361292</v>
      </c>
      <c r="H112" s="12">
        <f t="shared" si="12"/>
        <v>0.57032485545841261</v>
      </c>
      <c r="I112" s="12">
        <f t="shared" si="13"/>
        <v>36.318909012741962</v>
      </c>
    </row>
    <row r="113" spans="1:9" ht="14.5" x14ac:dyDescent="0.35">
      <c r="A113" s="2">
        <v>45635</v>
      </c>
      <c r="B113">
        <v>62.6</v>
      </c>
      <c r="C113" s="12">
        <f t="shared" si="9"/>
        <v>7.0000000000000284E-2</v>
      </c>
      <c r="D113" s="12">
        <f t="shared" si="10"/>
        <v>7.0000000000000284E-2</v>
      </c>
      <c r="E113" s="12">
        <f t="shared" si="11"/>
        <v>0</v>
      </c>
      <c r="F113" s="12">
        <f t="shared" si="16"/>
        <v>0.16499746528902182</v>
      </c>
      <c r="G113" s="12">
        <f t="shared" si="16"/>
        <v>0.28053742311549773</v>
      </c>
      <c r="H113" s="12">
        <f t="shared" si="12"/>
        <v>0.5881477895414049</v>
      </c>
      <c r="I113" s="12">
        <f t="shared" si="13"/>
        <v>37.03356787161723</v>
      </c>
    </row>
    <row r="114" spans="1:9" ht="14.5" x14ac:dyDescent="0.35">
      <c r="A114" s="2">
        <v>45636</v>
      </c>
      <c r="B114">
        <v>62.91</v>
      </c>
      <c r="C114" s="12">
        <f t="shared" si="9"/>
        <v>0.30999999999999517</v>
      </c>
      <c r="D114" s="12">
        <f t="shared" si="10"/>
        <v>0.30999999999999517</v>
      </c>
      <c r="E114" s="12">
        <f t="shared" si="11"/>
        <v>0</v>
      </c>
      <c r="F114" s="12">
        <f t="shared" si="16"/>
        <v>0.1753547891969485</v>
      </c>
      <c r="G114" s="12">
        <f t="shared" si="16"/>
        <v>0.26049903575010502</v>
      </c>
      <c r="H114" s="12">
        <f t="shared" si="12"/>
        <v>0.67314947516798174</v>
      </c>
      <c r="I114" s="12">
        <f t="shared" si="13"/>
        <v>40.232476844329682</v>
      </c>
    </row>
    <row r="115" spans="1:9" ht="14.5" x14ac:dyDescent="0.35">
      <c r="A115" s="2">
        <v>45637</v>
      </c>
      <c r="B115">
        <v>62.64</v>
      </c>
      <c r="C115" s="12">
        <f t="shared" si="9"/>
        <v>-0.26999999999999602</v>
      </c>
      <c r="D115" s="12">
        <f t="shared" si="10"/>
        <v>0</v>
      </c>
      <c r="E115" s="12">
        <f t="shared" si="11"/>
        <v>0.26999999999999602</v>
      </c>
      <c r="F115" s="12">
        <f t="shared" si="16"/>
        <v>0.16282944711145217</v>
      </c>
      <c r="G115" s="12">
        <f t="shared" si="16"/>
        <v>0.26117767605366865</v>
      </c>
      <c r="H115" s="12">
        <f t="shared" si="12"/>
        <v>0.62344320376751039</v>
      </c>
      <c r="I115" s="12">
        <f t="shared" si="13"/>
        <v>38.402526329266784</v>
      </c>
    </row>
    <row r="116" spans="1:9" ht="14.5" x14ac:dyDescent="0.35">
      <c r="A116" s="2">
        <v>45638</v>
      </c>
      <c r="B116">
        <v>63.84</v>
      </c>
      <c r="C116" s="12">
        <f t="shared" si="9"/>
        <v>1.2000000000000028</v>
      </c>
      <c r="D116" s="12">
        <f t="shared" si="10"/>
        <v>1.2000000000000028</v>
      </c>
      <c r="E116" s="12">
        <f t="shared" si="11"/>
        <v>0</v>
      </c>
      <c r="F116" s="12">
        <f t="shared" si="16"/>
        <v>0.23691305803206292</v>
      </c>
      <c r="G116" s="12">
        <f t="shared" si="16"/>
        <v>0.24252212776412091</v>
      </c>
      <c r="H116" s="12">
        <f t="shared" si="12"/>
        <v>0.97687192594024486</v>
      </c>
      <c r="I116" s="12">
        <f t="shared" si="13"/>
        <v>49.415033575107429</v>
      </c>
    </row>
    <row r="117" spans="1:9" ht="14.5" x14ac:dyDescent="0.35">
      <c r="A117" s="2">
        <v>45639</v>
      </c>
      <c r="B117">
        <v>63.12</v>
      </c>
      <c r="C117" s="12">
        <f t="shared" si="9"/>
        <v>-0.72000000000000597</v>
      </c>
      <c r="D117" s="12">
        <f t="shared" si="10"/>
        <v>0</v>
      </c>
      <c r="E117" s="12">
        <f t="shared" si="11"/>
        <v>0.72000000000000597</v>
      </c>
      <c r="F117" s="12">
        <f t="shared" si="16"/>
        <v>0.21999069674405841</v>
      </c>
      <c r="G117" s="12">
        <f t="shared" si="16"/>
        <v>0.27662769006668414</v>
      </c>
      <c r="H117" s="12">
        <f t="shared" si="12"/>
        <v>0.79525913219687894</v>
      </c>
      <c r="I117" s="12">
        <f t="shared" si="13"/>
        <v>44.297734958390734</v>
      </c>
    </row>
    <row r="118" spans="1:9" ht="14.5" x14ac:dyDescent="0.35">
      <c r="A118" s="2">
        <v>45642</v>
      </c>
      <c r="B118">
        <v>62.55</v>
      </c>
      <c r="C118" s="12">
        <f t="shared" si="9"/>
        <v>-0.57000000000000028</v>
      </c>
      <c r="D118" s="12">
        <f t="shared" si="10"/>
        <v>0</v>
      </c>
      <c r="E118" s="12">
        <f t="shared" si="11"/>
        <v>0.57000000000000028</v>
      </c>
      <c r="F118" s="12">
        <f t="shared" si="16"/>
        <v>0.20427707554805424</v>
      </c>
      <c r="G118" s="12">
        <f t="shared" si="16"/>
        <v>0.297582855061921</v>
      </c>
      <c r="H118" s="12">
        <f t="shared" si="12"/>
        <v>0.68645445150241702</v>
      </c>
      <c r="I118" s="12">
        <f t="shared" si="13"/>
        <v>40.704001871552073</v>
      </c>
    </row>
    <row r="119" spans="1:9" ht="14.5" x14ac:dyDescent="0.35">
      <c r="A119" s="2">
        <v>45643</v>
      </c>
      <c r="B119">
        <v>63.4</v>
      </c>
      <c r="C119" s="12">
        <f t="shared" si="9"/>
        <v>0.85000000000000142</v>
      </c>
      <c r="D119" s="12">
        <f t="shared" si="10"/>
        <v>0.85000000000000142</v>
      </c>
      <c r="E119" s="12">
        <f t="shared" si="11"/>
        <v>0</v>
      </c>
      <c r="F119" s="12">
        <f t="shared" si="16"/>
        <v>0.25040014158033619</v>
      </c>
      <c r="G119" s="12">
        <f t="shared" si="16"/>
        <v>0.27632693684321236</v>
      </c>
      <c r="H119" s="12">
        <f t="shared" si="12"/>
        <v>0.90617347856467934</v>
      </c>
      <c r="I119" s="12">
        <f t="shared" si="13"/>
        <v>47.538877691605208</v>
      </c>
    </row>
    <row r="120" spans="1:9" ht="14.5" x14ac:dyDescent="0.35">
      <c r="A120" s="2">
        <v>45644</v>
      </c>
      <c r="B120">
        <v>62.85</v>
      </c>
      <c r="C120" s="12">
        <f t="shared" si="9"/>
        <v>-0.54999999999999716</v>
      </c>
      <c r="D120" s="12">
        <f t="shared" si="10"/>
        <v>0</v>
      </c>
      <c r="E120" s="12">
        <f t="shared" si="11"/>
        <v>0.54999999999999716</v>
      </c>
      <c r="F120" s="12">
        <f t="shared" si="16"/>
        <v>0.23251441718174076</v>
      </c>
      <c r="G120" s="12">
        <f t="shared" si="16"/>
        <v>0.29587501278298273</v>
      </c>
      <c r="H120" s="12">
        <f t="shared" si="12"/>
        <v>0.78585350954351985</v>
      </c>
      <c r="I120" s="12">
        <f t="shared" si="13"/>
        <v>44.004365718910002</v>
      </c>
    </row>
    <row r="121" spans="1:9" ht="14.5" x14ac:dyDescent="0.35">
      <c r="A121" s="2">
        <v>45645</v>
      </c>
      <c r="B121">
        <v>62.45</v>
      </c>
      <c r="C121" s="12">
        <f t="shared" si="9"/>
        <v>-0.39999999999999858</v>
      </c>
      <c r="D121" s="12">
        <f t="shared" si="10"/>
        <v>0</v>
      </c>
      <c r="E121" s="12">
        <f t="shared" si="11"/>
        <v>0.39999999999999858</v>
      </c>
      <c r="F121" s="12">
        <f t="shared" si="16"/>
        <v>0.21590624452590212</v>
      </c>
      <c r="G121" s="12">
        <f t="shared" si="16"/>
        <v>0.30331251186991243</v>
      </c>
      <c r="H121" s="12">
        <f t="shared" si="12"/>
        <v>0.71182768951681774</v>
      </c>
      <c r="I121" s="12">
        <f t="shared" si="13"/>
        <v>41.582905445216802</v>
      </c>
    </row>
    <row r="122" spans="1:9" ht="14.5" x14ac:dyDescent="0.35">
      <c r="A122" s="2">
        <v>45646</v>
      </c>
      <c r="B122">
        <v>62.55</v>
      </c>
      <c r="C122" s="12">
        <f t="shared" si="9"/>
        <v>9.9999999999994316E-2</v>
      </c>
      <c r="D122" s="12">
        <f t="shared" si="10"/>
        <v>9.9999999999994316E-2</v>
      </c>
      <c r="E122" s="12">
        <f t="shared" si="11"/>
        <v>0</v>
      </c>
      <c r="F122" s="12">
        <f t="shared" si="16"/>
        <v>0.20762722705976586</v>
      </c>
      <c r="G122" s="12">
        <f t="shared" si="16"/>
        <v>0.28164733245063295</v>
      </c>
      <c r="H122" s="12">
        <f t="shared" si="12"/>
        <v>0.7371886864796019</v>
      </c>
      <c r="I122" s="12">
        <f t="shared" si="13"/>
        <v>42.435729188031289</v>
      </c>
    </row>
    <row r="123" spans="1:9" ht="14.5" x14ac:dyDescent="0.35">
      <c r="A123" s="2">
        <v>45649</v>
      </c>
      <c r="B123">
        <v>62.38</v>
      </c>
      <c r="C123" s="12">
        <f t="shared" si="9"/>
        <v>-0.1699999999999946</v>
      </c>
      <c r="D123" s="12">
        <f t="shared" si="10"/>
        <v>0</v>
      </c>
      <c r="E123" s="12">
        <f t="shared" si="11"/>
        <v>0.1699999999999946</v>
      </c>
      <c r="F123" s="12">
        <f t="shared" si="16"/>
        <v>0.19279671084121117</v>
      </c>
      <c r="G123" s="12">
        <f t="shared" si="16"/>
        <v>0.27367252298987305</v>
      </c>
      <c r="H123" s="12">
        <f t="shared" si="12"/>
        <v>0.70447960480250849</v>
      </c>
      <c r="I123" s="12">
        <f t="shared" si="13"/>
        <v>41.33106684395522</v>
      </c>
    </row>
    <row r="124" spans="1:9" ht="14.5" x14ac:dyDescent="0.35">
      <c r="A124" s="2">
        <v>45650</v>
      </c>
      <c r="B124">
        <v>62.84</v>
      </c>
      <c r="C124" s="12">
        <f t="shared" si="9"/>
        <v>0.46000000000000085</v>
      </c>
      <c r="D124" s="12">
        <f t="shared" si="10"/>
        <v>0.46000000000000085</v>
      </c>
      <c r="E124" s="12">
        <f t="shared" si="11"/>
        <v>0</v>
      </c>
      <c r="F124" s="12">
        <f t="shared" si="16"/>
        <v>0.21188266006683901</v>
      </c>
      <c r="G124" s="12">
        <f t="shared" si="16"/>
        <v>0.25412448563345352</v>
      </c>
      <c r="H124" s="12">
        <f t="shared" si="12"/>
        <v>0.83377506712382021</v>
      </c>
      <c r="I124" s="12">
        <f t="shared" si="13"/>
        <v>45.467684781621152</v>
      </c>
    </row>
    <row r="125" spans="1:9" ht="14.5" x14ac:dyDescent="0.35">
      <c r="A125" s="2">
        <v>45652</v>
      </c>
      <c r="B125">
        <v>62.57</v>
      </c>
      <c r="C125" s="12">
        <f t="shared" si="9"/>
        <v>-0.27000000000000313</v>
      </c>
      <c r="D125" s="12">
        <f t="shared" si="10"/>
        <v>0</v>
      </c>
      <c r="E125" s="12">
        <f t="shared" si="11"/>
        <v>0.27000000000000313</v>
      </c>
      <c r="F125" s="12">
        <f t="shared" ref="F125:G140" si="17">((F124*13)+D125)/14</f>
        <v>0.1967481843477791</v>
      </c>
      <c r="G125" s="12">
        <f t="shared" si="17"/>
        <v>0.25525845094534994</v>
      </c>
      <c r="H125" s="12">
        <f t="shared" si="12"/>
        <v>0.77078029588882169</v>
      </c>
      <c r="I125" s="12">
        <f t="shared" si="13"/>
        <v>43.527720388482066</v>
      </c>
    </row>
    <row r="126" spans="1:9" ht="14.5" x14ac:dyDescent="0.35">
      <c r="A126" s="2">
        <v>45653</v>
      </c>
      <c r="B126">
        <v>62.45</v>
      </c>
      <c r="C126" s="12">
        <f t="shared" si="9"/>
        <v>-0.11999999999999744</v>
      </c>
      <c r="D126" s="12">
        <f t="shared" si="10"/>
        <v>0</v>
      </c>
      <c r="E126" s="12">
        <f t="shared" si="11"/>
        <v>0.11999999999999744</v>
      </c>
      <c r="F126" s="12">
        <f t="shared" si="17"/>
        <v>0.18269474260865204</v>
      </c>
      <c r="G126" s="12">
        <f t="shared" si="17"/>
        <v>0.2455971330206819</v>
      </c>
      <c r="H126" s="12">
        <f t="shared" si="12"/>
        <v>0.74387978540965782</v>
      </c>
      <c r="I126" s="12">
        <f t="shared" si="13"/>
        <v>42.656597755957804</v>
      </c>
    </row>
    <row r="127" spans="1:9" ht="14.5" x14ac:dyDescent="0.35">
      <c r="A127" s="2">
        <v>45656</v>
      </c>
      <c r="B127">
        <v>62.03</v>
      </c>
      <c r="C127" s="12">
        <f t="shared" si="9"/>
        <v>-0.42000000000000171</v>
      </c>
      <c r="D127" s="12">
        <f t="shared" si="10"/>
        <v>0</v>
      </c>
      <c r="E127" s="12">
        <f t="shared" si="11"/>
        <v>0.42000000000000171</v>
      </c>
      <c r="F127" s="12">
        <f t="shared" si="17"/>
        <v>0.16964511813660546</v>
      </c>
      <c r="G127" s="12">
        <f t="shared" si="17"/>
        <v>0.25805448066206188</v>
      </c>
      <c r="H127" s="12">
        <f t="shared" si="12"/>
        <v>0.65740039739424683</v>
      </c>
      <c r="I127" s="12">
        <f t="shared" si="13"/>
        <v>39.66454928017437</v>
      </c>
    </row>
    <row r="128" spans="1:9" ht="14.5" x14ac:dyDescent="0.35">
      <c r="A128" s="2">
        <v>45657</v>
      </c>
      <c r="B128">
        <v>62.26</v>
      </c>
      <c r="C128" s="12">
        <f t="shared" si="9"/>
        <v>0.22999999999999687</v>
      </c>
      <c r="D128" s="12">
        <f t="shared" si="10"/>
        <v>0.22999999999999687</v>
      </c>
      <c r="E128" s="12">
        <f t="shared" si="11"/>
        <v>0</v>
      </c>
      <c r="F128" s="12">
        <f t="shared" si="17"/>
        <v>0.17395618112684771</v>
      </c>
      <c r="G128" s="12">
        <f t="shared" si="17"/>
        <v>0.2396220177576289</v>
      </c>
      <c r="H128" s="12">
        <f t="shared" si="12"/>
        <v>0.72596075583838715</v>
      </c>
      <c r="I128" s="12">
        <f t="shared" si="13"/>
        <v>42.061255065197066</v>
      </c>
    </row>
    <row r="129" spans="1:9" ht="14.5" x14ac:dyDescent="0.35">
      <c r="A129" s="2">
        <v>45659</v>
      </c>
      <c r="B129">
        <v>61.84</v>
      </c>
      <c r="C129" s="12">
        <f t="shared" si="9"/>
        <v>-0.4199999999999946</v>
      </c>
      <c r="D129" s="12">
        <f t="shared" si="10"/>
        <v>0</v>
      </c>
      <c r="E129" s="12">
        <f t="shared" si="11"/>
        <v>0.4199999999999946</v>
      </c>
      <c r="F129" s="12">
        <f t="shared" si="17"/>
        <v>0.16153073961778716</v>
      </c>
      <c r="G129" s="12">
        <f t="shared" si="17"/>
        <v>0.25250615934636927</v>
      </c>
      <c r="H129" s="12">
        <f t="shared" si="12"/>
        <v>0.63971009671970513</v>
      </c>
      <c r="I129" s="12">
        <f t="shared" si="13"/>
        <v>39.013609661821718</v>
      </c>
    </row>
    <row r="130" spans="1:9" ht="14.5" x14ac:dyDescent="0.35">
      <c r="A130" s="2">
        <v>45660</v>
      </c>
      <c r="B130">
        <v>61.75</v>
      </c>
      <c r="C130" s="12">
        <f t="shared" si="9"/>
        <v>-9.0000000000003411E-2</v>
      </c>
      <c r="D130" s="12">
        <f t="shared" si="10"/>
        <v>0</v>
      </c>
      <c r="E130" s="12">
        <f t="shared" si="11"/>
        <v>9.0000000000003411E-2</v>
      </c>
      <c r="F130" s="12">
        <f t="shared" si="17"/>
        <v>0.14999282964508809</v>
      </c>
      <c r="G130" s="12">
        <f t="shared" si="17"/>
        <v>0.24089857653591457</v>
      </c>
      <c r="H130" s="12">
        <f t="shared" si="12"/>
        <v>0.62263892050323633</v>
      </c>
      <c r="I130" s="12">
        <f t="shared" si="13"/>
        <v>38.371994695537964</v>
      </c>
    </row>
    <row r="131" spans="1:9" ht="14.5" x14ac:dyDescent="0.35">
      <c r="A131" s="2">
        <v>45663</v>
      </c>
      <c r="B131">
        <v>60.81</v>
      </c>
      <c r="C131" s="12">
        <f t="shared" ref="C131:C189" si="18">B131-B130</f>
        <v>-0.93999999999999773</v>
      </c>
      <c r="D131" s="12">
        <f t="shared" ref="D131:D189" si="19">IF(C131&gt;0,C131,0)</f>
        <v>0</v>
      </c>
      <c r="E131" s="12">
        <f t="shared" ref="E131:E189" si="20">IF(C131&lt;0,-C131,0)</f>
        <v>0.93999999999999773</v>
      </c>
      <c r="F131" s="12">
        <f t="shared" si="17"/>
        <v>0.13927905609901037</v>
      </c>
      <c r="G131" s="12">
        <f t="shared" si="17"/>
        <v>0.29083439249763476</v>
      </c>
      <c r="H131" s="12">
        <f t="shared" si="12"/>
        <v>0.4788947239111106</v>
      </c>
      <c r="I131" s="12">
        <f t="shared" si="13"/>
        <v>32.381934708957331</v>
      </c>
    </row>
    <row r="132" spans="1:9" ht="14.5" x14ac:dyDescent="0.35">
      <c r="A132" s="2">
        <v>45664</v>
      </c>
      <c r="B132">
        <v>60.84</v>
      </c>
      <c r="C132" s="12">
        <f t="shared" si="18"/>
        <v>3.0000000000001137E-2</v>
      </c>
      <c r="D132" s="12">
        <f t="shared" si="19"/>
        <v>3.0000000000001137E-2</v>
      </c>
      <c r="E132" s="12">
        <f t="shared" si="20"/>
        <v>0</v>
      </c>
      <c r="F132" s="12">
        <f t="shared" si="17"/>
        <v>0.13147340923479542</v>
      </c>
      <c r="G132" s="12">
        <f t="shared" si="17"/>
        <v>0.27006050731923226</v>
      </c>
      <c r="H132" s="12">
        <f t="shared" si="12"/>
        <v>0.48682945366529934</v>
      </c>
      <c r="I132" s="12">
        <f t="shared" si="13"/>
        <v>32.742790537622056</v>
      </c>
    </row>
    <row r="133" spans="1:9" ht="14.5" x14ac:dyDescent="0.35">
      <c r="A133" s="2">
        <v>45665</v>
      </c>
      <c r="B133">
        <v>61.71</v>
      </c>
      <c r="C133" s="12">
        <f t="shared" si="18"/>
        <v>0.86999999999999744</v>
      </c>
      <c r="D133" s="12">
        <f t="shared" si="19"/>
        <v>0.86999999999999744</v>
      </c>
      <c r="E133" s="12">
        <f t="shared" si="20"/>
        <v>0</v>
      </c>
      <c r="F133" s="12">
        <f t="shared" si="17"/>
        <v>0.184225308575167</v>
      </c>
      <c r="G133" s="12">
        <f t="shared" si="17"/>
        <v>0.25077047108214423</v>
      </c>
      <c r="H133" s="12">
        <f t="shared" si="12"/>
        <v>0.7346371675268768</v>
      </c>
      <c r="I133" s="12">
        <f t="shared" si="13"/>
        <v>42.351056536755209</v>
      </c>
    </row>
    <row r="134" spans="1:9" ht="14.5" x14ac:dyDescent="0.35">
      <c r="A134" s="2">
        <v>45667</v>
      </c>
      <c r="B134">
        <v>61.07</v>
      </c>
      <c r="C134" s="12">
        <f t="shared" si="18"/>
        <v>-0.64000000000000057</v>
      </c>
      <c r="D134" s="12">
        <f t="shared" si="19"/>
        <v>0</v>
      </c>
      <c r="E134" s="12">
        <f t="shared" si="20"/>
        <v>0.64000000000000057</v>
      </c>
      <c r="F134" s="12">
        <f t="shared" si="17"/>
        <v>0.17106635796265507</v>
      </c>
      <c r="G134" s="12">
        <f t="shared" si="17"/>
        <v>0.27857258029056253</v>
      </c>
      <c r="H134" s="12">
        <f t="shared" si="12"/>
        <v>0.61408182307183967</v>
      </c>
      <c r="I134" s="12">
        <f t="shared" si="13"/>
        <v>38.045272197115132</v>
      </c>
    </row>
    <row r="135" spans="1:9" ht="14.5" x14ac:dyDescent="0.35">
      <c r="A135" s="2">
        <v>45670</v>
      </c>
      <c r="B135">
        <v>61.65</v>
      </c>
      <c r="C135" s="12">
        <f t="shared" si="18"/>
        <v>0.57999999999999829</v>
      </c>
      <c r="D135" s="12">
        <f t="shared" si="19"/>
        <v>0.57999999999999829</v>
      </c>
      <c r="E135" s="12">
        <f t="shared" si="20"/>
        <v>0</v>
      </c>
      <c r="F135" s="12">
        <f t="shared" si="17"/>
        <v>0.2002759038224653</v>
      </c>
      <c r="G135" s="12">
        <f t="shared" si="17"/>
        <v>0.25867453884123665</v>
      </c>
      <c r="H135" s="12">
        <f t="shared" si="12"/>
        <v>0.77423895184901081</v>
      </c>
      <c r="I135" s="12">
        <f t="shared" si="13"/>
        <v>43.637806003646972</v>
      </c>
    </row>
    <row r="136" spans="1:9" ht="14.5" x14ac:dyDescent="0.35">
      <c r="A136" s="2">
        <v>45671</v>
      </c>
      <c r="B136">
        <v>62.04</v>
      </c>
      <c r="C136" s="12">
        <f t="shared" si="18"/>
        <v>0.39000000000000057</v>
      </c>
      <c r="D136" s="12">
        <f t="shared" si="19"/>
        <v>0.39000000000000057</v>
      </c>
      <c r="E136" s="12">
        <f t="shared" si="20"/>
        <v>0</v>
      </c>
      <c r="F136" s="12">
        <f t="shared" si="17"/>
        <v>0.21382762497800353</v>
      </c>
      <c r="G136" s="12">
        <f t="shared" si="17"/>
        <v>0.24019778606686262</v>
      </c>
      <c r="H136" s="12">
        <f t="shared" si="12"/>
        <v>0.89021480372213524</v>
      </c>
      <c r="I136" s="12">
        <f t="shared" si="13"/>
        <v>47.095959780293754</v>
      </c>
    </row>
    <row r="137" spans="1:9" ht="14.5" x14ac:dyDescent="0.35">
      <c r="A137" s="2">
        <v>45672</v>
      </c>
      <c r="B137">
        <v>61.77</v>
      </c>
      <c r="C137" s="12">
        <f t="shared" si="18"/>
        <v>-0.26999999999999602</v>
      </c>
      <c r="D137" s="12">
        <f t="shared" si="19"/>
        <v>0</v>
      </c>
      <c r="E137" s="12">
        <f t="shared" si="20"/>
        <v>0.26999999999999602</v>
      </c>
      <c r="F137" s="12">
        <f t="shared" si="17"/>
        <v>0.19855422319386043</v>
      </c>
      <c r="G137" s="12">
        <f t="shared" si="17"/>
        <v>0.24232651563351501</v>
      </c>
      <c r="H137" s="12">
        <f t="shared" si="12"/>
        <v>0.8193664761562699</v>
      </c>
      <c r="I137" s="12">
        <f t="shared" si="13"/>
        <v>45.035812569621761</v>
      </c>
    </row>
    <row r="138" spans="1:9" ht="14.5" x14ac:dyDescent="0.35">
      <c r="A138" s="2">
        <v>45673</v>
      </c>
      <c r="B138">
        <v>62.25</v>
      </c>
      <c r="C138" s="12">
        <f t="shared" si="18"/>
        <v>0.47999999999999687</v>
      </c>
      <c r="D138" s="12">
        <f t="shared" si="19"/>
        <v>0.47999999999999687</v>
      </c>
      <c r="E138" s="12">
        <f t="shared" si="20"/>
        <v>0</v>
      </c>
      <c r="F138" s="12">
        <f t="shared" si="17"/>
        <v>0.21865749296572731</v>
      </c>
      <c r="G138" s="12">
        <f t="shared" si="17"/>
        <v>0.22501747880254966</v>
      </c>
      <c r="H138" s="12">
        <f t="shared" si="12"/>
        <v>0.97173559196082204</v>
      </c>
      <c r="I138" s="12">
        <f t="shared" si="13"/>
        <v>49.283260692903809</v>
      </c>
    </row>
    <row r="139" spans="1:9" ht="14.5" x14ac:dyDescent="0.35">
      <c r="A139" s="2">
        <v>45674</v>
      </c>
      <c r="B139">
        <v>62.71</v>
      </c>
      <c r="C139" s="12">
        <f t="shared" si="18"/>
        <v>0.46000000000000085</v>
      </c>
      <c r="D139" s="12">
        <f t="shared" si="19"/>
        <v>0.46000000000000085</v>
      </c>
      <c r="E139" s="12">
        <f t="shared" si="20"/>
        <v>0</v>
      </c>
      <c r="F139" s="12">
        <f t="shared" si="17"/>
        <v>0.23589624346817542</v>
      </c>
      <c r="G139" s="12">
        <f t="shared" si="17"/>
        <v>0.20894480174522467</v>
      </c>
      <c r="H139" s="12">
        <f t="shared" si="12"/>
        <v>1.1289883332719317</v>
      </c>
      <c r="I139" s="12">
        <f t="shared" si="13"/>
        <v>53.029333962429376</v>
      </c>
    </row>
    <row r="140" spans="1:9" ht="14.5" x14ac:dyDescent="0.35">
      <c r="A140" s="2">
        <v>45678</v>
      </c>
      <c r="B140">
        <v>62.42</v>
      </c>
      <c r="C140" s="12">
        <f t="shared" si="18"/>
        <v>-0.28999999999999915</v>
      </c>
      <c r="D140" s="12">
        <f t="shared" si="19"/>
        <v>0</v>
      </c>
      <c r="E140" s="12">
        <f t="shared" si="20"/>
        <v>0.28999999999999915</v>
      </c>
      <c r="F140" s="12">
        <f t="shared" si="17"/>
        <v>0.21904651179187717</v>
      </c>
      <c r="G140" s="12">
        <f t="shared" si="17"/>
        <v>0.21473445876342284</v>
      </c>
      <c r="H140" s="12">
        <f t="shared" ref="H140:H189" si="21">F140/G140</f>
        <v>1.0200808619784913</v>
      </c>
      <c r="I140" s="12">
        <f t="shared" ref="I140:I189" si="22">IF(G140=0,100,100-(100/(1+H140)))</f>
        <v>50.497031142575743</v>
      </c>
    </row>
    <row r="141" spans="1:9" ht="14.5" x14ac:dyDescent="0.35">
      <c r="A141" s="2">
        <v>45679</v>
      </c>
      <c r="B141">
        <v>61.78</v>
      </c>
      <c r="C141" s="12">
        <f t="shared" si="18"/>
        <v>-0.64000000000000057</v>
      </c>
      <c r="D141" s="12">
        <f t="shared" si="19"/>
        <v>0</v>
      </c>
      <c r="E141" s="12">
        <f t="shared" si="20"/>
        <v>0.64000000000000057</v>
      </c>
      <c r="F141" s="12">
        <f t="shared" ref="F141:G156" si="23">((F140*13)+D141)/14</f>
        <v>0.20340033237817165</v>
      </c>
      <c r="G141" s="12">
        <f t="shared" si="23"/>
        <v>0.24511056885174984</v>
      </c>
      <c r="H141" s="12">
        <f t="shared" si="21"/>
        <v>0.82983093438616362</v>
      </c>
      <c r="I141" s="12">
        <f t="shared" si="22"/>
        <v>45.350142397966358</v>
      </c>
    </row>
    <row r="142" spans="1:9" ht="14.5" x14ac:dyDescent="0.35">
      <c r="A142" s="2">
        <v>45680</v>
      </c>
      <c r="B142">
        <v>61.53</v>
      </c>
      <c r="C142" s="12">
        <f t="shared" si="18"/>
        <v>-0.25</v>
      </c>
      <c r="D142" s="12">
        <f t="shared" si="19"/>
        <v>0</v>
      </c>
      <c r="E142" s="12">
        <f t="shared" si="20"/>
        <v>0.25</v>
      </c>
      <c r="F142" s="12">
        <f t="shared" si="23"/>
        <v>0.18887173720830225</v>
      </c>
      <c r="G142" s="12">
        <f t="shared" si="23"/>
        <v>0.24545981393376773</v>
      </c>
      <c r="H142" s="12">
        <f t="shared" si="21"/>
        <v>0.76946093204187549</v>
      </c>
      <c r="I142" s="12">
        <f t="shared" si="22"/>
        <v>43.485612940544179</v>
      </c>
    </row>
    <row r="143" spans="1:9" ht="14.5" x14ac:dyDescent="0.35">
      <c r="A143" s="2">
        <v>45681</v>
      </c>
      <c r="B143">
        <v>61.92</v>
      </c>
      <c r="C143" s="12">
        <f t="shared" si="18"/>
        <v>0.39000000000000057</v>
      </c>
      <c r="D143" s="12">
        <f t="shared" si="19"/>
        <v>0.39000000000000057</v>
      </c>
      <c r="E143" s="12">
        <f t="shared" si="20"/>
        <v>0</v>
      </c>
      <c r="F143" s="12">
        <f t="shared" si="23"/>
        <v>0.20323804169342358</v>
      </c>
      <c r="G143" s="12">
        <f t="shared" si="23"/>
        <v>0.22792697008135576</v>
      </c>
      <c r="H143" s="12">
        <f t="shared" si="21"/>
        <v>0.89168053092128685</v>
      </c>
      <c r="I143" s="12">
        <f t="shared" si="22"/>
        <v>47.136951316352572</v>
      </c>
    </row>
    <row r="144" spans="1:9" ht="14.5" x14ac:dyDescent="0.35">
      <c r="A144" s="2">
        <v>45684</v>
      </c>
      <c r="B144">
        <v>63.87</v>
      </c>
      <c r="C144" s="12">
        <f t="shared" si="18"/>
        <v>1.9499999999999957</v>
      </c>
      <c r="D144" s="12">
        <f t="shared" si="19"/>
        <v>1.9499999999999957</v>
      </c>
      <c r="E144" s="12">
        <f t="shared" si="20"/>
        <v>0</v>
      </c>
      <c r="F144" s="12">
        <f t="shared" si="23"/>
        <v>0.32800675300103588</v>
      </c>
      <c r="G144" s="12">
        <f t="shared" si="23"/>
        <v>0.21164647221840177</v>
      </c>
      <c r="H144" s="12">
        <f t="shared" si="21"/>
        <v>1.5497860633488842</v>
      </c>
      <c r="I144" s="12">
        <f t="shared" si="22"/>
        <v>60.781023381757691</v>
      </c>
    </row>
    <row r="145" spans="1:9" ht="14.5" x14ac:dyDescent="0.35">
      <c r="A145" s="2">
        <v>45685</v>
      </c>
      <c r="B145">
        <v>62.36</v>
      </c>
      <c r="C145" s="12">
        <f t="shared" si="18"/>
        <v>-1.509999999999998</v>
      </c>
      <c r="D145" s="12">
        <f t="shared" si="19"/>
        <v>0</v>
      </c>
      <c r="E145" s="12">
        <f t="shared" si="20"/>
        <v>1.509999999999998</v>
      </c>
      <c r="F145" s="12">
        <f t="shared" si="23"/>
        <v>0.30457769921524758</v>
      </c>
      <c r="G145" s="12">
        <f t="shared" si="23"/>
        <v>0.30438600991708725</v>
      </c>
      <c r="H145" s="12">
        <f t="shared" si="21"/>
        <v>1.0006297572553107</v>
      </c>
      <c r="I145" s="12">
        <f t="shared" si="22"/>
        <v>50.01573897551576</v>
      </c>
    </row>
    <row r="146" spans="1:9" ht="14.5" x14ac:dyDescent="0.35">
      <c r="A146" s="2">
        <v>45686</v>
      </c>
      <c r="B146">
        <v>62.83</v>
      </c>
      <c r="C146" s="12">
        <f t="shared" si="18"/>
        <v>0.46999999999999886</v>
      </c>
      <c r="D146" s="12">
        <f t="shared" si="19"/>
        <v>0.46999999999999886</v>
      </c>
      <c r="E146" s="12">
        <f t="shared" si="20"/>
        <v>0</v>
      </c>
      <c r="F146" s="12">
        <f t="shared" si="23"/>
        <v>0.31639357784272981</v>
      </c>
      <c r="G146" s="12">
        <f t="shared" si="23"/>
        <v>0.28264415206586674</v>
      </c>
      <c r="H146" s="12">
        <f t="shared" si="21"/>
        <v>1.1194060642337231</v>
      </c>
      <c r="I146" s="12">
        <f t="shared" si="22"/>
        <v>52.816969957970144</v>
      </c>
    </row>
    <row r="147" spans="1:9" ht="14.5" x14ac:dyDescent="0.35">
      <c r="A147" s="2">
        <v>45687</v>
      </c>
      <c r="B147">
        <v>64.05</v>
      </c>
      <c r="C147" s="12">
        <f t="shared" si="18"/>
        <v>1.2199999999999989</v>
      </c>
      <c r="D147" s="12">
        <f t="shared" si="19"/>
        <v>1.2199999999999989</v>
      </c>
      <c r="E147" s="12">
        <f t="shared" si="20"/>
        <v>0</v>
      </c>
      <c r="F147" s="12">
        <f t="shared" si="23"/>
        <v>0.38093689371110617</v>
      </c>
      <c r="G147" s="12">
        <f t="shared" si="23"/>
        <v>0.26245528406116198</v>
      </c>
      <c r="H147" s="12">
        <f t="shared" si="21"/>
        <v>1.4514354133648668</v>
      </c>
      <c r="I147" s="12">
        <f t="shared" si="22"/>
        <v>59.207573059108697</v>
      </c>
    </row>
    <row r="148" spans="1:9" ht="14.5" x14ac:dyDescent="0.35">
      <c r="A148" s="2">
        <v>45688</v>
      </c>
      <c r="B148">
        <v>63.48</v>
      </c>
      <c r="C148" s="12">
        <f t="shared" si="18"/>
        <v>-0.57000000000000028</v>
      </c>
      <c r="D148" s="12">
        <f t="shared" si="19"/>
        <v>0</v>
      </c>
      <c r="E148" s="12">
        <f t="shared" si="20"/>
        <v>0.57000000000000028</v>
      </c>
      <c r="F148" s="12">
        <f t="shared" si="23"/>
        <v>0.35372711558888431</v>
      </c>
      <c r="G148" s="12">
        <f t="shared" si="23"/>
        <v>0.284422763771079</v>
      </c>
      <c r="H148" s="12">
        <f t="shared" si="21"/>
        <v>1.2436666844064062</v>
      </c>
      <c r="I148" s="12">
        <f t="shared" si="22"/>
        <v>55.430099891840037</v>
      </c>
    </row>
    <row r="149" spans="1:9" ht="14.5" x14ac:dyDescent="0.35">
      <c r="A149" s="2">
        <v>45691</v>
      </c>
      <c r="B149">
        <v>63.35</v>
      </c>
      <c r="C149" s="12">
        <f t="shared" si="18"/>
        <v>-0.12999999999999545</v>
      </c>
      <c r="D149" s="12">
        <f t="shared" si="19"/>
        <v>0</v>
      </c>
      <c r="E149" s="12">
        <f t="shared" si="20"/>
        <v>0.12999999999999545</v>
      </c>
      <c r="F149" s="12">
        <f t="shared" si="23"/>
        <v>0.32846089304682113</v>
      </c>
      <c r="G149" s="12">
        <f t="shared" si="23"/>
        <v>0.27339256635885872</v>
      </c>
      <c r="H149" s="12">
        <f t="shared" si="21"/>
        <v>1.2014258376567526</v>
      </c>
      <c r="I149" s="12">
        <f t="shared" si="22"/>
        <v>54.574894920629134</v>
      </c>
    </row>
    <row r="150" spans="1:9" ht="14.5" x14ac:dyDescent="0.35">
      <c r="A150" s="2">
        <v>45692</v>
      </c>
      <c r="B150">
        <v>62.67</v>
      </c>
      <c r="C150" s="12">
        <f t="shared" si="18"/>
        <v>-0.67999999999999972</v>
      </c>
      <c r="D150" s="12">
        <f t="shared" si="19"/>
        <v>0</v>
      </c>
      <c r="E150" s="12">
        <f t="shared" si="20"/>
        <v>0.67999999999999972</v>
      </c>
      <c r="F150" s="12">
        <f t="shared" si="23"/>
        <v>0.30499940068633391</v>
      </c>
      <c r="G150" s="12">
        <f t="shared" si="23"/>
        <v>0.30243595447608307</v>
      </c>
      <c r="H150" s="12">
        <f t="shared" si="21"/>
        <v>1.0084759968922727</v>
      </c>
      <c r="I150" s="12">
        <f t="shared" si="22"/>
        <v>50.211005680560469</v>
      </c>
    </row>
    <row r="151" spans="1:9" ht="14.5" x14ac:dyDescent="0.35">
      <c r="A151" s="2">
        <v>45693</v>
      </c>
      <c r="B151">
        <v>63.12</v>
      </c>
      <c r="C151" s="12">
        <f t="shared" si="18"/>
        <v>0.44999999999999574</v>
      </c>
      <c r="D151" s="12">
        <f t="shared" si="19"/>
        <v>0.44999999999999574</v>
      </c>
      <c r="E151" s="12">
        <f t="shared" si="20"/>
        <v>0</v>
      </c>
      <c r="F151" s="12">
        <f t="shared" si="23"/>
        <v>0.31535658635159552</v>
      </c>
      <c r="G151" s="12">
        <f t="shared" si="23"/>
        <v>0.28083338629922</v>
      </c>
      <c r="H151" s="12">
        <f t="shared" si="21"/>
        <v>1.1229312529657427</v>
      </c>
      <c r="I151" s="12">
        <f t="shared" si="22"/>
        <v>52.895318743694773</v>
      </c>
    </row>
    <row r="152" spans="1:9" ht="14.5" x14ac:dyDescent="0.35">
      <c r="A152" s="2">
        <v>45694</v>
      </c>
      <c r="B152">
        <v>63.36</v>
      </c>
      <c r="C152" s="12">
        <f t="shared" si="18"/>
        <v>0.24000000000000199</v>
      </c>
      <c r="D152" s="12">
        <f t="shared" si="19"/>
        <v>0.24000000000000199</v>
      </c>
      <c r="E152" s="12">
        <f t="shared" si="20"/>
        <v>0</v>
      </c>
      <c r="F152" s="12">
        <f t="shared" si="23"/>
        <v>0.3099739730407674</v>
      </c>
      <c r="G152" s="12">
        <f t="shared" si="23"/>
        <v>0.26077385870641856</v>
      </c>
      <c r="H152" s="12">
        <f t="shared" si="21"/>
        <v>1.1886696564540955</v>
      </c>
      <c r="I152" s="12">
        <f t="shared" si="22"/>
        <v>54.31014465562982</v>
      </c>
    </row>
    <row r="153" spans="1:9" ht="14.5" x14ac:dyDescent="0.35">
      <c r="A153" s="2">
        <v>45695</v>
      </c>
      <c r="B153">
        <v>63.84</v>
      </c>
      <c r="C153" s="12">
        <f t="shared" si="18"/>
        <v>0.48000000000000398</v>
      </c>
      <c r="D153" s="12">
        <f t="shared" si="19"/>
        <v>0.48000000000000398</v>
      </c>
      <c r="E153" s="12">
        <f t="shared" si="20"/>
        <v>0</v>
      </c>
      <c r="F153" s="12">
        <f t="shared" si="23"/>
        <v>0.32211868925214143</v>
      </c>
      <c r="G153" s="12">
        <f t="shared" si="23"/>
        <v>0.24214715451310292</v>
      </c>
      <c r="H153" s="12">
        <f t="shared" si="21"/>
        <v>1.3302600639674713</v>
      </c>
      <c r="I153" s="12">
        <f t="shared" si="22"/>
        <v>57.086334891848395</v>
      </c>
    </row>
    <row r="154" spans="1:9" ht="14.5" x14ac:dyDescent="0.35">
      <c r="A154" s="2">
        <v>45698</v>
      </c>
      <c r="B154">
        <v>64.55</v>
      </c>
      <c r="C154" s="12">
        <f t="shared" si="18"/>
        <v>0.70999999999999375</v>
      </c>
      <c r="D154" s="12">
        <f t="shared" si="19"/>
        <v>0.70999999999999375</v>
      </c>
      <c r="E154" s="12">
        <f t="shared" si="20"/>
        <v>0</v>
      </c>
      <c r="F154" s="12">
        <f t="shared" si="23"/>
        <v>0.34982449716270231</v>
      </c>
      <c r="G154" s="12">
        <f t="shared" si="23"/>
        <v>0.22485092919073843</v>
      </c>
      <c r="H154" s="12">
        <f t="shared" si="21"/>
        <v>1.5558063220897356</v>
      </c>
      <c r="I154" s="12">
        <f t="shared" si="22"/>
        <v>60.873404555069826</v>
      </c>
    </row>
    <row r="155" spans="1:9" ht="14.5" x14ac:dyDescent="0.35">
      <c r="A155" s="2">
        <v>45699</v>
      </c>
      <c r="B155">
        <v>67.599999999999994</v>
      </c>
      <c r="C155" s="12">
        <f t="shared" si="18"/>
        <v>3.0499999999999972</v>
      </c>
      <c r="D155" s="12">
        <f t="shared" si="19"/>
        <v>3.0499999999999972</v>
      </c>
      <c r="E155" s="12">
        <f t="shared" si="20"/>
        <v>0</v>
      </c>
      <c r="F155" s="12">
        <f t="shared" si="23"/>
        <v>0.54269417593679481</v>
      </c>
      <c r="G155" s="12">
        <f t="shared" si="23"/>
        <v>0.20879014853425712</v>
      </c>
      <c r="H155" s="12">
        <f t="shared" si="21"/>
        <v>2.5992326733162536</v>
      </c>
      <c r="I155" s="12">
        <f t="shared" si="22"/>
        <v>72.216300229386889</v>
      </c>
    </row>
    <row r="156" spans="1:9" ht="14.5" x14ac:dyDescent="0.35">
      <c r="A156" s="2">
        <v>45700</v>
      </c>
      <c r="B156">
        <v>68.709999999999994</v>
      </c>
      <c r="C156" s="12">
        <f t="shared" si="18"/>
        <v>1.1099999999999994</v>
      </c>
      <c r="D156" s="12">
        <f t="shared" si="19"/>
        <v>1.1099999999999994</v>
      </c>
      <c r="E156" s="12">
        <f t="shared" si="20"/>
        <v>0</v>
      </c>
      <c r="F156" s="12">
        <f t="shared" si="23"/>
        <v>0.58321602051273802</v>
      </c>
      <c r="G156" s="12">
        <f t="shared" si="23"/>
        <v>0.19387656649609591</v>
      </c>
      <c r="H156" s="12">
        <f t="shared" si="21"/>
        <v>3.0081821184123467</v>
      </c>
      <c r="I156" s="12">
        <f t="shared" si="22"/>
        <v>75.051033848828624</v>
      </c>
    </row>
    <row r="157" spans="1:9" ht="14.5" x14ac:dyDescent="0.35">
      <c r="A157" s="2">
        <v>45701</v>
      </c>
      <c r="B157">
        <v>69.5</v>
      </c>
      <c r="C157" s="12">
        <f t="shared" si="18"/>
        <v>0.79000000000000625</v>
      </c>
      <c r="D157" s="12">
        <f t="shared" si="19"/>
        <v>0.79000000000000625</v>
      </c>
      <c r="E157" s="12">
        <f t="shared" si="20"/>
        <v>0</v>
      </c>
      <c r="F157" s="12">
        <f t="shared" ref="F157:G172" si="24">((F156*13)+D157)/14</f>
        <v>0.59798630476182857</v>
      </c>
      <c r="G157" s="12">
        <f t="shared" si="24"/>
        <v>0.18002824031780335</v>
      </c>
      <c r="H157" s="12">
        <f t="shared" si="21"/>
        <v>3.3216250056446981</v>
      </c>
      <c r="I157" s="12">
        <f t="shared" si="22"/>
        <v>76.860555955367516</v>
      </c>
    </row>
    <row r="158" spans="1:9" ht="14.5" x14ac:dyDescent="0.35">
      <c r="A158" s="2">
        <v>45702</v>
      </c>
      <c r="B158">
        <v>68.87</v>
      </c>
      <c r="C158" s="12">
        <f t="shared" si="18"/>
        <v>-0.62999999999999545</v>
      </c>
      <c r="D158" s="12">
        <f t="shared" si="19"/>
        <v>0</v>
      </c>
      <c r="E158" s="12">
        <f t="shared" si="20"/>
        <v>0.62999999999999545</v>
      </c>
      <c r="F158" s="12">
        <f t="shared" si="24"/>
        <v>0.55527299727884083</v>
      </c>
      <c r="G158" s="12">
        <f t="shared" si="24"/>
        <v>0.21216908029510279</v>
      </c>
      <c r="H158" s="12">
        <f t="shared" si="21"/>
        <v>2.6171249670617414</v>
      </c>
      <c r="I158" s="12">
        <f t="shared" si="22"/>
        <v>72.353733722052766</v>
      </c>
    </row>
    <row r="159" spans="1:9" ht="14.5" x14ac:dyDescent="0.35">
      <c r="A159" s="2">
        <v>45706</v>
      </c>
      <c r="B159">
        <v>69.05</v>
      </c>
      <c r="C159" s="12">
        <f t="shared" si="18"/>
        <v>0.17999999999999261</v>
      </c>
      <c r="D159" s="12">
        <f t="shared" si="19"/>
        <v>0.17999999999999261</v>
      </c>
      <c r="E159" s="12">
        <f t="shared" si="20"/>
        <v>0</v>
      </c>
      <c r="F159" s="12">
        <f t="shared" si="24"/>
        <v>0.52846778318749454</v>
      </c>
      <c r="G159" s="12">
        <f t="shared" si="24"/>
        <v>0.19701414598830971</v>
      </c>
      <c r="H159" s="12">
        <f t="shared" si="21"/>
        <v>2.6823849654879726</v>
      </c>
      <c r="I159" s="12">
        <f t="shared" si="22"/>
        <v>72.843686649489541</v>
      </c>
    </row>
    <row r="160" spans="1:9" ht="14.5" x14ac:dyDescent="0.35">
      <c r="A160" s="2">
        <v>45707</v>
      </c>
      <c r="B160">
        <v>70.069999999999993</v>
      </c>
      <c r="C160" s="12">
        <f t="shared" si="18"/>
        <v>1.019999999999996</v>
      </c>
      <c r="D160" s="12">
        <f t="shared" si="19"/>
        <v>1.019999999999996</v>
      </c>
      <c r="E160" s="12">
        <f t="shared" si="20"/>
        <v>0</v>
      </c>
      <c r="F160" s="12">
        <f t="shared" si="24"/>
        <v>0.56357722724553039</v>
      </c>
      <c r="G160" s="12">
        <f t="shared" si="24"/>
        <v>0.18294170698914475</v>
      </c>
      <c r="H160" s="12">
        <f t="shared" si="21"/>
        <v>3.0806382892172941</v>
      </c>
      <c r="I160" s="12">
        <f t="shared" si="22"/>
        <v>75.494029876590474</v>
      </c>
    </row>
    <row r="161" spans="1:9" ht="14.5" x14ac:dyDescent="0.35">
      <c r="A161" s="2">
        <v>45708</v>
      </c>
      <c r="B161">
        <v>70.040000000000006</v>
      </c>
      <c r="C161" s="12">
        <f t="shared" si="18"/>
        <v>-2.9999999999986926E-2</v>
      </c>
      <c r="D161" s="12">
        <f t="shared" si="19"/>
        <v>0</v>
      </c>
      <c r="E161" s="12">
        <f t="shared" si="20"/>
        <v>2.9999999999986926E-2</v>
      </c>
      <c r="F161" s="12">
        <f t="shared" si="24"/>
        <v>0.52332171101370684</v>
      </c>
      <c r="G161" s="12">
        <f t="shared" si="24"/>
        <v>0.17201729934706206</v>
      </c>
      <c r="H161" s="12">
        <f t="shared" si="21"/>
        <v>3.0422621038704549</v>
      </c>
      <c r="I161" s="12">
        <f t="shared" si="22"/>
        <v>75.261376568270947</v>
      </c>
    </row>
    <row r="162" spans="1:9" ht="14.5" x14ac:dyDescent="0.35">
      <c r="A162" s="2">
        <v>45709</v>
      </c>
      <c r="B162">
        <v>71.349999999999994</v>
      </c>
      <c r="C162" s="12">
        <f t="shared" si="18"/>
        <v>1.3099999999999881</v>
      </c>
      <c r="D162" s="12">
        <f t="shared" si="19"/>
        <v>1.3099999999999881</v>
      </c>
      <c r="E162" s="12">
        <f t="shared" si="20"/>
        <v>0</v>
      </c>
      <c r="F162" s="12">
        <f t="shared" si="24"/>
        <v>0.57951301736986971</v>
      </c>
      <c r="G162" s="12">
        <f t="shared" si="24"/>
        <v>0.15973034939370048</v>
      </c>
      <c r="H162" s="12">
        <f t="shared" si="21"/>
        <v>3.6280708053890027</v>
      </c>
      <c r="I162" s="12">
        <f t="shared" si="22"/>
        <v>78.392724699985507</v>
      </c>
    </row>
    <row r="163" spans="1:9" ht="14.5" x14ac:dyDescent="0.35">
      <c r="A163" s="2">
        <v>45712</v>
      </c>
      <c r="B163">
        <v>70.59</v>
      </c>
      <c r="C163" s="12">
        <f t="shared" si="18"/>
        <v>-0.75999999999999091</v>
      </c>
      <c r="D163" s="12">
        <f t="shared" si="19"/>
        <v>0</v>
      </c>
      <c r="E163" s="12">
        <f t="shared" si="20"/>
        <v>0.75999999999999091</v>
      </c>
      <c r="F163" s="12">
        <f t="shared" si="24"/>
        <v>0.53811923041487897</v>
      </c>
      <c r="G163" s="12">
        <f t="shared" si="24"/>
        <v>0.2026067530084355</v>
      </c>
      <c r="H163" s="12">
        <f t="shared" si="21"/>
        <v>2.655978749101588</v>
      </c>
      <c r="I163" s="12">
        <f t="shared" si="22"/>
        <v>72.647543417867581</v>
      </c>
    </row>
    <row r="164" spans="1:9" ht="14.5" x14ac:dyDescent="0.35">
      <c r="A164" s="2">
        <v>45713</v>
      </c>
      <c r="B164">
        <v>71.489999999999995</v>
      </c>
      <c r="C164" s="12">
        <f t="shared" si="18"/>
        <v>0.89999999999999147</v>
      </c>
      <c r="D164" s="12">
        <f t="shared" si="19"/>
        <v>0.89999999999999147</v>
      </c>
      <c r="E164" s="12">
        <f t="shared" si="20"/>
        <v>0</v>
      </c>
      <c r="F164" s="12">
        <f t="shared" si="24"/>
        <v>0.56396785681381556</v>
      </c>
      <c r="G164" s="12">
        <f t="shared" si="24"/>
        <v>0.18813484207926154</v>
      </c>
      <c r="H164" s="12">
        <f t="shared" si="21"/>
        <v>2.9976789550561556</v>
      </c>
      <c r="I164" s="12">
        <f t="shared" si="22"/>
        <v>74.9854850466362</v>
      </c>
    </row>
    <row r="165" spans="1:9" ht="14.5" x14ac:dyDescent="0.35">
      <c r="A165" s="2">
        <v>45714</v>
      </c>
      <c r="B165">
        <v>70.8</v>
      </c>
      <c r="C165" s="12">
        <f t="shared" si="18"/>
        <v>-0.68999999999999773</v>
      </c>
      <c r="D165" s="12">
        <f t="shared" si="19"/>
        <v>0</v>
      </c>
      <c r="E165" s="12">
        <f t="shared" si="20"/>
        <v>0.68999999999999773</v>
      </c>
      <c r="F165" s="12">
        <f t="shared" si="24"/>
        <v>0.52368443846997159</v>
      </c>
      <c r="G165" s="12">
        <f t="shared" si="24"/>
        <v>0.22398235335931413</v>
      </c>
      <c r="H165" s="12">
        <f t="shared" si="21"/>
        <v>2.3380611490846923</v>
      </c>
      <c r="I165" s="12">
        <f t="shared" si="22"/>
        <v>70.042490076186795</v>
      </c>
    </row>
    <row r="166" spans="1:9" ht="14.5" x14ac:dyDescent="0.35">
      <c r="A166" s="2">
        <v>45715</v>
      </c>
      <c r="B166">
        <v>70.87</v>
      </c>
      <c r="C166" s="12">
        <f t="shared" si="18"/>
        <v>7.000000000000739E-2</v>
      </c>
      <c r="D166" s="12">
        <f t="shared" si="19"/>
        <v>7.000000000000739E-2</v>
      </c>
      <c r="E166" s="12">
        <f t="shared" si="20"/>
        <v>0</v>
      </c>
      <c r="F166" s="12">
        <f t="shared" si="24"/>
        <v>0.49127840715068843</v>
      </c>
      <c r="G166" s="12">
        <f t="shared" si="24"/>
        <v>0.20798361383364883</v>
      </c>
      <c r="H166" s="12">
        <f t="shared" si="21"/>
        <v>2.3621015045138449</v>
      </c>
      <c r="I166" s="12">
        <f t="shared" si="22"/>
        <v>70.256698119987348</v>
      </c>
    </row>
    <row r="167" spans="1:9" ht="14.5" x14ac:dyDescent="0.35">
      <c r="A167" s="2">
        <v>45716</v>
      </c>
      <c r="B167">
        <v>71.209999999999994</v>
      </c>
      <c r="C167" s="12">
        <f t="shared" si="18"/>
        <v>0.3399999999999892</v>
      </c>
      <c r="D167" s="12">
        <f t="shared" si="19"/>
        <v>0.3399999999999892</v>
      </c>
      <c r="E167" s="12">
        <f t="shared" si="20"/>
        <v>0</v>
      </c>
      <c r="F167" s="12">
        <f t="shared" si="24"/>
        <v>0.48047280663992425</v>
      </c>
      <c r="G167" s="12">
        <f t="shared" si="24"/>
        <v>0.19312764141695962</v>
      </c>
      <c r="H167" s="12">
        <f t="shared" si="21"/>
        <v>2.4878510559893954</v>
      </c>
      <c r="I167" s="12">
        <f t="shared" si="22"/>
        <v>71.32905092713797</v>
      </c>
    </row>
    <row r="168" spans="1:9" ht="14.5" x14ac:dyDescent="0.35">
      <c r="A168" s="2">
        <v>45719</v>
      </c>
      <c r="B168">
        <v>72.319999999999993</v>
      </c>
      <c r="C168" s="12">
        <f t="shared" si="18"/>
        <v>1.1099999999999994</v>
      </c>
      <c r="D168" s="12">
        <f t="shared" si="19"/>
        <v>1.1099999999999994</v>
      </c>
      <c r="E168" s="12">
        <f t="shared" si="20"/>
        <v>0</v>
      </c>
      <c r="F168" s="12">
        <f t="shared" si="24"/>
        <v>0.52543903473707254</v>
      </c>
      <c r="G168" s="12">
        <f t="shared" si="24"/>
        <v>0.17933280988717679</v>
      </c>
      <c r="H168" s="12">
        <f t="shared" si="21"/>
        <v>2.9299659948876098</v>
      </c>
      <c r="I168" s="12">
        <f t="shared" si="22"/>
        <v>74.554487206737321</v>
      </c>
    </row>
    <row r="169" spans="1:9" ht="14.5" x14ac:dyDescent="0.35">
      <c r="A169" s="2">
        <v>45720</v>
      </c>
      <c r="B169">
        <v>70.19</v>
      </c>
      <c r="C169" s="12">
        <f t="shared" si="18"/>
        <v>-2.1299999999999955</v>
      </c>
      <c r="D169" s="12">
        <f t="shared" si="19"/>
        <v>0</v>
      </c>
      <c r="E169" s="12">
        <f t="shared" si="20"/>
        <v>2.1299999999999955</v>
      </c>
      <c r="F169" s="12">
        <f t="shared" si="24"/>
        <v>0.48790767511299593</v>
      </c>
      <c r="G169" s="12">
        <f t="shared" si="24"/>
        <v>0.31866618060952095</v>
      </c>
      <c r="H169" s="12">
        <f t="shared" si="21"/>
        <v>1.5310933660414243</v>
      </c>
      <c r="I169" s="12">
        <f t="shared" si="22"/>
        <v>60.491382363978985</v>
      </c>
    </row>
    <row r="170" spans="1:9" ht="14.5" x14ac:dyDescent="0.35">
      <c r="A170" s="2">
        <v>45721</v>
      </c>
      <c r="B170">
        <v>70.08</v>
      </c>
      <c r="C170" s="12">
        <f t="shared" si="18"/>
        <v>-0.10999999999999943</v>
      </c>
      <c r="D170" s="12">
        <f t="shared" si="19"/>
        <v>0</v>
      </c>
      <c r="E170" s="12">
        <f t="shared" si="20"/>
        <v>0.10999999999999943</v>
      </c>
      <c r="F170" s="12">
        <f t="shared" si="24"/>
        <v>0.45305712689063909</v>
      </c>
      <c r="G170" s="12">
        <f t="shared" si="24"/>
        <v>0.3037614534231266</v>
      </c>
      <c r="H170" s="12">
        <f t="shared" si="21"/>
        <v>1.4914898575348534</v>
      </c>
      <c r="I170" s="12">
        <f t="shared" si="22"/>
        <v>59.863372633215263</v>
      </c>
    </row>
    <row r="171" spans="1:9" ht="14.5" x14ac:dyDescent="0.35">
      <c r="A171" s="2">
        <v>45722</v>
      </c>
      <c r="B171">
        <v>70.459999999999994</v>
      </c>
      <c r="C171" s="12">
        <f t="shared" si="18"/>
        <v>0.37999999999999545</v>
      </c>
      <c r="D171" s="12">
        <f t="shared" si="19"/>
        <v>0.37999999999999545</v>
      </c>
      <c r="E171" s="12">
        <f t="shared" si="20"/>
        <v>0</v>
      </c>
      <c r="F171" s="12">
        <f t="shared" si="24"/>
        <v>0.44783876068416456</v>
      </c>
      <c r="G171" s="12">
        <f t="shared" si="24"/>
        <v>0.28206420675004612</v>
      </c>
      <c r="H171" s="12">
        <f t="shared" si="21"/>
        <v>1.5877192141611258</v>
      </c>
      <c r="I171" s="12">
        <f t="shared" si="22"/>
        <v>61.355930947702333</v>
      </c>
    </row>
    <row r="172" spans="1:9" ht="14.5" x14ac:dyDescent="0.35">
      <c r="A172" s="2">
        <v>45723</v>
      </c>
      <c r="B172">
        <v>71.430000000000007</v>
      </c>
      <c r="C172" s="12">
        <f t="shared" si="18"/>
        <v>0.97000000000001307</v>
      </c>
      <c r="D172" s="12">
        <f t="shared" si="19"/>
        <v>0.97000000000001307</v>
      </c>
      <c r="E172" s="12">
        <f t="shared" si="20"/>
        <v>0</v>
      </c>
      <c r="F172" s="12">
        <f t="shared" si="24"/>
        <v>0.48513599206386804</v>
      </c>
      <c r="G172" s="12">
        <f t="shared" si="24"/>
        <v>0.26191676341075715</v>
      </c>
      <c r="H172" s="12">
        <f t="shared" si="21"/>
        <v>1.8522525467491444</v>
      </c>
      <c r="I172" s="12">
        <f t="shared" si="22"/>
        <v>64.93999098572985</v>
      </c>
    </row>
    <row r="173" spans="1:9" ht="14.5" x14ac:dyDescent="0.35">
      <c r="A173" s="2">
        <v>45726</v>
      </c>
      <c r="B173">
        <v>71.45</v>
      </c>
      <c r="C173" s="12">
        <f t="shared" si="18"/>
        <v>1.9999999999996021E-2</v>
      </c>
      <c r="D173" s="12">
        <f t="shared" si="19"/>
        <v>1.9999999999996021E-2</v>
      </c>
      <c r="E173" s="12">
        <f t="shared" si="20"/>
        <v>0</v>
      </c>
      <c r="F173" s="12">
        <f t="shared" ref="F173:G188" si="25">((F172*13)+D173)/14</f>
        <v>0.45191199263073434</v>
      </c>
      <c r="G173" s="12">
        <f t="shared" si="25"/>
        <v>0.24320842316713165</v>
      </c>
      <c r="H173" s="12">
        <f t="shared" si="21"/>
        <v>1.8581264034600586</v>
      </c>
      <c r="I173" s="12">
        <f t="shared" si="22"/>
        <v>65.012044296242593</v>
      </c>
    </row>
    <row r="174" spans="1:9" ht="14.5" x14ac:dyDescent="0.35">
      <c r="A174" s="2">
        <v>45727</v>
      </c>
      <c r="B174">
        <v>71.040000000000006</v>
      </c>
      <c r="C174" s="12">
        <f t="shared" si="18"/>
        <v>-0.40999999999999659</v>
      </c>
      <c r="D174" s="12">
        <f t="shared" si="19"/>
        <v>0</v>
      </c>
      <c r="E174" s="12">
        <f t="shared" si="20"/>
        <v>0.40999999999999659</v>
      </c>
      <c r="F174" s="12">
        <f t="shared" si="25"/>
        <v>0.41963256458568188</v>
      </c>
      <c r="G174" s="12">
        <f t="shared" si="25"/>
        <v>0.25512210722662199</v>
      </c>
      <c r="H174" s="12">
        <f t="shared" si="21"/>
        <v>1.6448302702867188</v>
      </c>
      <c r="I174" s="12">
        <f t="shared" si="22"/>
        <v>62.190390391607522</v>
      </c>
    </row>
    <row r="175" spans="1:9" ht="14.5" x14ac:dyDescent="0.35">
      <c r="A175" s="2">
        <v>45728</v>
      </c>
      <c r="B175">
        <v>69.94</v>
      </c>
      <c r="C175" s="12">
        <f t="shared" si="18"/>
        <v>-1.1000000000000085</v>
      </c>
      <c r="D175" s="12">
        <f t="shared" si="19"/>
        <v>0</v>
      </c>
      <c r="E175" s="12">
        <f t="shared" si="20"/>
        <v>1.1000000000000085</v>
      </c>
      <c r="F175" s="12">
        <f t="shared" si="25"/>
        <v>0.38965880997241886</v>
      </c>
      <c r="G175" s="12">
        <f t="shared" si="25"/>
        <v>0.31547052813900672</v>
      </c>
      <c r="H175" s="12">
        <f t="shared" si="21"/>
        <v>1.2351670765286904</v>
      </c>
      <c r="I175" s="12">
        <f t="shared" si="22"/>
        <v>55.260615168283415</v>
      </c>
    </row>
    <row r="176" spans="1:9" ht="14.5" x14ac:dyDescent="0.35">
      <c r="A176" s="2">
        <v>45729</v>
      </c>
      <c r="B176">
        <v>69.62</v>
      </c>
      <c r="C176" s="12">
        <f t="shared" si="18"/>
        <v>-0.31999999999999318</v>
      </c>
      <c r="D176" s="12">
        <f t="shared" si="19"/>
        <v>0</v>
      </c>
      <c r="E176" s="12">
        <f t="shared" si="20"/>
        <v>0.31999999999999318</v>
      </c>
      <c r="F176" s="12">
        <f t="shared" si="25"/>
        <v>0.36182603783153183</v>
      </c>
      <c r="G176" s="12">
        <f t="shared" si="25"/>
        <v>0.31579406184336289</v>
      </c>
      <c r="H176" s="12">
        <f t="shared" si="21"/>
        <v>1.1457658061062632</v>
      </c>
      <c r="I176" s="12">
        <f t="shared" si="22"/>
        <v>53.39659168981661</v>
      </c>
    </row>
    <row r="177" spans="1:9" ht="14.5" x14ac:dyDescent="0.35">
      <c r="A177" s="2">
        <v>45730</v>
      </c>
      <c r="B177">
        <v>69.16</v>
      </c>
      <c r="C177" s="12">
        <f t="shared" si="18"/>
        <v>-0.46000000000000796</v>
      </c>
      <c r="D177" s="12">
        <f t="shared" si="19"/>
        <v>0</v>
      </c>
      <c r="E177" s="12">
        <f t="shared" si="20"/>
        <v>0.46000000000000796</v>
      </c>
      <c r="F177" s="12">
        <f t="shared" si="25"/>
        <v>0.3359813208435653</v>
      </c>
      <c r="G177" s="12">
        <f t="shared" si="25"/>
        <v>0.32609448599740898</v>
      </c>
      <c r="H177" s="12">
        <f t="shared" si="21"/>
        <v>1.0303189267856399</v>
      </c>
      <c r="I177" s="12">
        <f t="shared" si="22"/>
        <v>50.746654291245761</v>
      </c>
    </row>
    <row r="178" spans="1:9" ht="14.5" x14ac:dyDescent="0.35">
      <c r="A178" s="2">
        <v>45733</v>
      </c>
      <c r="B178">
        <v>70.12</v>
      </c>
      <c r="C178" s="12">
        <f t="shared" si="18"/>
        <v>0.96000000000000796</v>
      </c>
      <c r="D178" s="12">
        <f t="shared" si="19"/>
        <v>0.96000000000000796</v>
      </c>
      <c r="E178" s="12">
        <f t="shared" si="20"/>
        <v>0</v>
      </c>
      <c r="F178" s="12">
        <f t="shared" si="25"/>
        <v>0.38055408364045407</v>
      </c>
      <c r="G178" s="12">
        <f t="shared" si="25"/>
        <v>0.30280202271187978</v>
      </c>
      <c r="H178" s="12">
        <f t="shared" si="21"/>
        <v>1.2567752362822109</v>
      </c>
      <c r="I178" s="12">
        <f t="shared" si="22"/>
        <v>55.68898559666092</v>
      </c>
    </row>
    <row r="179" spans="1:9" ht="14.5" x14ac:dyDescent="0.35">
      <c r="A179" s="2">
        <v>45734</v>
      </c>
      <c r="B179">
        <v>69.38</v>
      </c>
      <c r="C179" s="12">
        <f t="shared" si="18"/>
        <v>-0.74000000000000909</v>
      </c>
      <c r="D179" s="12">
        <f t="shared" si="19"/>
        <v>0</v>
      </c>
      <c r="E179" s="12">
        <f t="shared" si="20"/>
        <v>0.74000000000000909</v>
      </c>
      <c r="F179" s="12">
        <f t="shared" si="25"/>
        <v>0.35337164909470736</v>
      </c>
      <c r="G179" s="12">
        <f t="shared" si="25"/>
        <v>0.33403044966103185</v>
      </c>
      <c r="H179" s="12">
        <f t="shared" si="21"/>
        <v>1.0579025039582548</v>
      </c>
      <c r="I179" s="12">
        <f t="shared" si="22"/>
        <v>51.406833021653917</v>
      </c>
    </row>
    <row r="180" spans="1:9" ht="14.5" x14ac:dyDescent="0.35">
      <c r="A180" s="2">
        <v>45735</v>
      </c>
      <c r="B180">
        <v>69.28</v>
      </c>
      <c r="C180" s="12">
        <f t="shared" si="18"/>
        <v>-9.9999999999994316E-2</v>
      </c>
      <c r="D180" s="12">
        <f t="shared" si="19"/>
        <v>0</v>
      </c>
      <c r="E180" s="12">
        <f t="shared" si="20"/>
        <v>9.9999999999994316E-2</v>
      </c>
      <c r="F180" s="12">
        <f t="shared" si="25"/>
        <v>0.32813081701651398</v>
      </c>
      <c r="G180" s="12">
        <f t="shared" si="25"/>
        <v>0.31731398897095769</v>
      </c>
      <c r="H180" s="12">
        <f t="shared" si="21"/>
        <v>1.0340887210193128</v>
      </c>
      <c r="I180" s="12">
        <f t="shared" si="22"/>
        <v>50.837935943183204</v>
      </c>
    </row>
    <row r="181" spans="1:9" ht="14.5" x14ac:dyDescent="0.35">
      <c r="A181" s="2">
        <v>45736</v>
      </c>
      <c r="B181">
        <v>69.709999999999994</v>
      </c>
      <c r="C181" s="12">
        <f t="shared" si="18"/>
        <v>0.42999999999999261</v>
      </c>
      <c r="D181" s="12">
        <f t="shared" si="19"/>
        <v>0.42999999999999261</v>
      </c>
      <c r="E181" s="12">
        <f t="shared" si="20"/>
        <v>0</v>
      </c>
      <c r="F181" s="12">
        <f t="shared" si="25"/>
        <v>0.33540718722961954</v>
      </c>
      <c r="G181" s="12">
        <f t="shared" si="25"/>
        <v>0.2946487040444607</v>
      </c>
      <c r="H181" s="12">
        <f t="shared" si="21"/>
        <v>1.1383290767130225</v>
      </c>
      <c r="I181" s="12">
        <f t="shared" si="22"/>
        <v>53.234513298712137</v>
      </c>
    </row>
    <row r="182" spans="1:9" ht="14.5" x14ac:dyDescent="0.35">
      <c r="A182" s="2">
        <v>45737</v>
      </c>
      <c r="B182">
        <v>68.67</v>
      </c>
      <c r="C182" s="12">
        <f t="shared" si="18"/>
        <v>-1.039999999999992</v>
      </c>
      <c r="D182" s="12">
        <f t="shared" si="19"/>
        <v>0</v>
      </c>
      <c r="E182" s="12">
        <f t="shared" si="20"/>
        <v>1.039999999999992</v>
      </c>
      <c r="F182" s="12">
        <f t="shared" si="25"/>
        <v>0.31144953099893241</v>
      </c>
      <c r="G182" s="12">
        <f t="shared" si="25"/>
        <v>0.34788808232699864</v>
      </c>
      <c r="H182" s="12">
        <f t="shared" si="21"/>
        <v>0.89525783382882407</v>
      </c>
      <c r="I182" s="12">
        <f t="shared" si="22"/>
        <v>47.236730425232579</v>
      </c>
    </row>
    <row r="183" spans="1:9" ht="14.5" x14ac:dyDescent="0.35">
      <c r="A183" s="2">
        <v>45740</v>
      </c>
      <c r="B183">
        <v>68.95</v>
      </c>
      <c r="C183" s="12">
        <f t="shared" si="18"/>
        <v>0.28000000000000114</v>
      </c>
      <c r="D183" s="12">
        <f t="shared" si="19"/>
        <v>0.28000000000000114</v>
      </c>
      <c r="E183" s="12">
        <f t="shared" si="20"/>
        <v>0</v>
      </c>
      <c r="F183" s="12">
        <f t="shared" si="25"/>
        <v>0.30920313592758014</v>
      </c>
      <c r="G183" s="12">
        <f t="shared" si="25"/>
        <v>0.32303893358935587</v>
      </c>
      <c r="H183" s="12">
        <f t="shared" si="21"/>
        <v>0.95716987575446966</v>
      </c>
      <c r="I183" s="12">
        <f t="shared" si="22"/>
        <v>48.9058148509204</v>
      </c>
    </row>
    <row r="184" spans="1:9" ht="14.5" x14ac:dyDescent="0.35">
      <c r="A184" s="2">
        <v>45741</v>
      </c>
      <c r="B184">
        <v>68.81</v>
      </c>
      <c r="C184" s="12">
        <f t="shared" si="18"/>
        <v>-0.14000000000000057</v>
      </c>
      <c r="D184" s="12">
        <f t="shared" si="19"/>
        <v>0</v>
      </c>
      <c r="E184" s="12">
        <f t="shared" si="20"/>
        <v>0.14000000000000057</v>
      </c>
      <c r="F184" s="12">
        <f t="shared" si="25"/>
        <v>0.28711719764703869</v>
      </c>
      <c r="G184" s="12">
        <f t="shared" si="25"/>
        <v>0.30996472404725905</v>
      </c>
      <c r="H184" s="12">
        <f t="shared" si="21"/>
        <v>0.92628991421379647</v>
      </c>
      <c r="I184" s="12">
        <f t="shared" si="22"/>
        <v>48.0867343684274</v>
      </c>
    </row>
    <row r="185" spans="1:9" ht="14.5" x14ac:dyDescent="0.35">
      <c r="A185" s="2">
        <v>45742</v>
      </c>
      <c r="B185">
        <v>70.02</v>
      </c>
      <c r="C185" s="12">
        <f t="shared" si="18"/>
        <v>1.2099999999999937</v>
      </c>
      <c r="D185" s="12">
        <f t="shared" si="19"/>
        <v>1.2099999999999937</v>
      </c>
      <c r="E185" s="12">
        <f t="shared" si="20"/>
        <v>0</v>
      </c>
      <c r="F185" s="12">
        <f t="shared" si="25"/>
        <v>0.35303739781510696</v>
      </c>
      <c r="G185" s="12">
        <f t="shared" si="25"/>
        <v>0.28782438661531196</v>
      </c>
      <c r="H185" s="12">
        <f t="shared" si="21"/>
        <v>1.2265722233153045</v>
      </c>
      <c r="I185" s="12">
        <f t="shared" si="22"/>
        <v>55.087915427642059</v>
      </c>
    </row>
    <row r="186" spans="1:9" ht="14.5" x14ac:dyDescent="0.35">
      <c r="A186" s="2">
        <v>45743</v>
      </c>
      <c r="B186">
        <v>70.739999999999995</v>
      </c>
      <c r="C186" s="12">
        <f t="shared" si="18"/>
        <v>0.71999999999999886</v>
      </c>
      <c r="D186" s="12">
        <f t="shared" si="19"/>
        <v>0.71999999999999886</v>
      </c>
      <c r="E186" s="12">
        <f t="shared" si="20"/>
        <v>0</v>
      </c>
      <c r="F186" s="12">
        <f t="shared" si="25"/>
        <v>0.37924901225688495</v>
      </c>
      <c r="G186" s="12">
        <f t="shared" si="25"/>
        <v>0.26726550185707537</v>
      </c>
      <c r="H186" s="12">
        <f t="shared" si="21"/>
        <v>1.4189972503809887</v>
      </c>
      <c r="I186" s="12">
        <f t="shared" si="22"/>
        <v>58.660556565638871</v>
      </c>
    </row>
    <row r="187" spans="1:9" ht="14.5" x14ac:dyDescent="0.35">
      <c r="A187" s="2">
        <v>45744</v>
      </c>
      <c r="B187">
        <v>70.37</v>
      </c>
      <c r="C187" s="12">
        <f t="shared" si="18"/>
        <v>-0.36999999999999034</v>
      </c>
      <c r="D187" s="12">
        <f t="shared" si="19"/>
        <v>0</v>
      </c>
      <c r="E187" s="12">
        <f t="shared" si="20"/>
        <v>0.36999999999999034</v>
      </c>
      <c r="F187" s="12">
        <f t="shared" si="25"/>
        <v>0.35215979709567885</v>
      </c>
      <c r="G187" s="12">
        <f t="shared" si="25"/>
        <v>0.27460368029585502</v>
      </c>
      <c r="H187" s="12">
        <f t="shared" si="21"/>
        <v>1.282429269397503</v>
      </c>
      <c r="I187" s="12">
        <f t="shared" si="22"/>
        <v>56.187032237631101</v>
      </c>
    </row>
    <row r="188" spans="1:9" ht="14.5" x14ac:dyDescent="0.35">
      <c r="A188" s="2">
        <v>45746</v>
      </c>
      <c r="B188">
        <v>71.62</v>
      </c>
      <c r="C188" s="12">
        <f t="shared" si="18"/>
        <v>1.25</v>
      </c>
      <c r="D188" s="12">
        <f t="shared" si="19"/>
        <v>1.25</v>
      </c>
      <c r="E188" s="12">
        <f t="shared" si="20"/>
        <v>0</v>
      </c>
      <c r="F188" s="12">
        <f t="shared" si="25"/>
        <v>0.41629124016027319</v>
      </c>
      <c r="G188" s="12">
        <f t="shared" si="25"/>
        <v>0.25498913170329396</v>
      </c>
      <c r="H188" s="12">
        <f t="shared" si="21"/>
        <v>1.6325842492952634</v>
      </c>
      <c r="I188" s="12">
        <f t="shared" si="22"/>
        <v>62.014511016401556</v>
      </c>
    </row>
    <row r="189" spans="1:9" ht="14.5" x14ac:dyDescent="0.35">
      <c r="A189" s="2">
        <v>45747</v>
      </c>
      <c r="B189">
        <v>71.87</v>
      </c>
      <c r="C189" s="12">
        <f t="shared" si="18"/>
        <v>0.25</v>
      </c>
      <c r="D189" s="12">
        <f t="shared" si="19"/>
        <v>0.25</v>
      </c>
      <c r="E189" s="12">
        <f t="shared" si="20"/>
        <v>0</v>
      </c>
      <c r="F189" s="12">
        <f t="shared" ref="F189:G189" si="26">((F188*13)+D189)/14</f>
        <v>0.40441329443453938</v>
      </c>
      <c r="G189" s="12">
        <f t="shared" si="26"/>
        <v>0.23677562229591581</v>
      </c>
      <c r="H189" s="12">
        <f t="shared" si="21"/>
        <v>1.7080022449655501</v>
      </c>
      <c r="I189" s="12">
        <f t="shared" si="22"/>
        <v>63.072408752278506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F70B-1114-4670-AAC5-D2E68C14F80C}">
  <dimension ref="A1:F189"/>
  <sheetViews>
    <sheetView zoomScale="95" zoomScaleNormal="95" workbookViewId="0">
      <selection activeCell="W24" sqref="W24"/>
    </sheetView>
  </sheetViews>
  <sheetFormatPr defaultRowHeight="14" x14ac:dyDescent="0.35"/>
  <cols>
    <col min="1" max="1" width="11.08984375" style="12" bestFit="1" customWidth="1"/>
    <col min="2" max="2" width="7.453125" style="12" bestFit="1" customWidth="1"/>
    <col min="3" max="3" width="10.453125" style="12" bestFit="1" customWidth="1"/>
    <col min="4" max="6" width="12.7265625" style="12" bestFit="1" customWidth="1"/>
    <col min="7" max="16384" width="8.7265625" style="12"/>
  </cols>
  <sheetData>
    <row r="1" spans="1:6" ht="14.5" x14ac:dyDescent="0.35">
      <c r="A1" t="s">
        <v>0</v>
      </c>
      <c r="B1" t="s">
        <v>67</v>
      </c>
      <c r="C1" s="12" t="s">
        <v>34</v>
      </c>
      <c r="D1" s="12" t="s">
        <v>35</v>
      </c>
      <c r="E1" s="12" t="s">
        <v>36</v>
      </c>
      <c r="F1" s="12" t="s">
        <v>37</v>
      </c>
    </row>
    <row r="2" spans="1:6" ht="14.5" x14ac:dyDescent="0.35">
      <c r="A2" s="2">
        <v>45474</v>
      </c>
      <c r="B2">
        <v>63.15</v>
      </c>
    </row>
    <row r="3" spans="1:6" ht="14.5" x14ac:dyDescent="0.35">
      <c r="A3" s="2">
        <v>45475</v>
      </c>
      <c r="B3">
        <v>63.33</v>
      </c>
    </row>
    <row r="4" spans="1:6" ht="14.5" x14ac:dyDescent="0.35">
      <c r="A4" s="2">
        <v>45477</v>
      </c>
      <c r="B4">
        <v>63.76</v>
      </c>
    </row>
    <row r="5" spans="1:6" ht="14.5" x14ac:dyDescent="0.35">
      <c r="A5" s="2">
        <v>45480</v>
      </c>
      <c r="B5">
        <v>62.96</v>
      </c>
    </row>
    <row r="6" spans="1:6" ht="14.5" x14ac:dyDescent="0.35">
      <c r="A6" s="2">
        <v>45481</v>
      </c>
      <c r="B6">
        <v>62.69</v>
      </c>
    </row>
    <row r="7" spans="1:6" ht="14.5" x14ac:dyDescent="0.35">
      <c r="A7" s="2">
        <v>45482</v>
      </c>
      <c r="B7">
        <v>62.83</v>
      </c>
    </row>
    <row r="8" spans="1:6" ht="14.5" x14ac:dyDescent="0.35">
      <c r="A8" s="2">
        <v>45483</v>
      </c>
      <c r="B8">
        <v>63.1</v>
      </c>
    </row>
    <row r="9" spans="1:6" ht="14.5" x14ac:dyDescent="0.35">
      <c r="A9" s="2">
        <v>45484</v>
      </c>
      <c r="B9">
        <v>63.7</v>
      </c>
    </row>
    <row r="10" spans="1:6" ht="14.5" x14ac:dyDescent="0.35">
      <c r="A10" s="2">
        <v>45487</v>
      </c>
      <c r="B10">
        <v>63.41</v>
      </c>
    </row>
    <row r="11" spans="1:6" ht="14.5" x14ac:dyDescent="0.35">
      <c r="A11" s="2">
        <v>45488</v>
      </c>
      <c r="B11">
        <v>64.27</v>
      </c>
    </row>
    <row r="12" spans="1:6" ht="14.5" x14ac:dyDescent="0.35">
      <c r="A12" s="2">
        <v>45489</v>
      </c>
      <c r="B12">
        <v>65.209999999999994</v>
      </c>
    </row>
    <row r="13" spans="1:6" ht="14.5" x14ac:dyDescent="0.35">
      <c r="A13" s="2">
        <v>45490</v>
      </c>
      <c r="B13">
        <v>65.19</v>
      </c>
    </row>
    <row r="14" spans="1:6" ht="14.5" x14ac:dyDescent="0.35">
      <c r="A14" s="2">
        <v>45491</v>
      </c>
      <c r="B14">
        <v>65.290000000000006</v>
      </c>
    </row>
    <row r="15" spans="1:6" ht="14.5" x14ac:dyDescent="0.35">
      <c r="A15" s="2">
        <v>45494</v>
      </c>
      <c r="B15">
        <v>64.77</v>
      </c>
    </row>
    <row r="16" spans="1:6" ht="14.5" x14ac:dyDescent="0.35">
      <c r="A16" s="2">
        <v>45495</v>
      </c>
      <c r="B16">
        <v>64.959999999999994</v>
      </c>
    </row>
    <row r="17" spans="1:6" ht="14.5" x14ac:dyDescent="0.35">
      <c r="A17" s="2">
        <v>45496</v>
      </c>
      <c r="B17">
        <v>65.81</v>
      </c>
    </row>
    <row r="18" spans="1:6" ht="14.5" x14ac:dyDescent="0.35">
      <c r="A18" s="2">
        <v>45497</v>
      </c>
      <c r="B18">
        <v>66.069999999999993</v>
      </c>
    </row>
    <row r="19" spans="1:6" ht="14.5" x14ac:dyDescent="0.35">
      <c r="A19" s="2">
        <v>45498</v>
      </c>
      <c r="B19">
        <v>67.05</v>
      </c>
    </row>
    <row r="20" spans="1:6" ht="14.5" x14ac:dyDescent="0.35">
      <c r="A20" s="2">
        <v>45501</v>
      </c>
      <c r="B20">
        <v>66.83</v>
      </c>
    </row>
    <row r="21" spans="1:6" ht="14.5" x14ac:dyDescent="0.35">
      <c r="A21" s="2">
        <v>45502</v>
      </c>
      <c r="B21">
        <v>67.680000000000007</v>
      </c>
      <c r="C21" s="12">
        <f t="shared" ref="C21:C84" si="0">AVERAGE(B2:B21)</f>
        <v>64.60299999999998</v>
      </c>
      <c r="D21" s="12">
        <f t="shared" ref="D21:D84" si="1">_xlfn.STDEV.S(B2:B21)</f>
        <v>1.5203534907521035</v>
      </c>
      <c r="E21" s="12">
        <f t="shared" ref="E21:E84" si="2">C21+D21*2</f>
        <v>67.643706981504181</v>
      </c>
      <c r="F21" s="12">
        <f t="shared" ref="F21:F84" si="3">C21+D21*-2</f>
        <v>61.562293018495772</v>
      </c>
    </row>
    <row r="22" spans="1:6" ht="14.5" x14ac:dyDescent="0.35">
      <c r="A22" s="2">
        <v>45503</v>
      </c>
      <c r="B22">
        <v>66.739999999999995</v>
      </c>
      <c r="C22" s="12">
        <f t="shared" si="0"/>
        <v>64.782499999999999</v>
      </c>
      <c r="D22" s="12">
        <f t="shared" si="1"/>
        <v>1.5513860526028094</v>
      </c>
      <c r="E22" s="12">
        <f t="shared" si="2"/>
        <v>67.885272105205615</v>
      </c>
      <c r="F22" s="12">
        <f t="shared" si="3"/>
        <v>61.679727894794382</v>
      </c>
    </row>
    <row r="23" spans="1:6" ht="14.5" x14ac:dyDescent="0.35">
      <c r="A23" s="2">
        <v>45504</v>
      </c>
      <c r="B23">
        <v>67.959999999999994</v>
      </c>
      <c r="C23" s="12">
        <f t="shared" si="0"/>
        <v>65.013999999999996</v>
      </c>
      <c r="D23" s="12">
        <f t="shared" si="1"/>
        <v>1.6645543105082448</v>
      </c>
      <c r="E23" s="12">
        <f t="shared" si="2"/>
        <v>68.343108621016484</v>
      </c>
      <c r="F23" s="12">
        <f t="shared" si="3"/>
        <v>61.684891378983508</v>
      </c>
    </row>
    <row r="24" spans="1:6" ht="14.5" x14ac:dyDescent="0.35">
      <c r="A24" s="2">
        <v>45505</v>
      </c>
      <c r="B24">
        <v>69.33</v>
      </c>
      <c r="C24" s="12">
        <f t="shared" si="0"/>
        <v>65.29249999999999</v>
      </c>
      <c r="D24" s="12">
        <f t="shared" si="1"/>
        <v>1.8938706536169723</v>
      </c>
      <c r="E24" s="12">
        <f t="shared" si="2"/>
        <v>69.080241307233933</v>
      </c>
      <c r="F24" s="12">
        <f t="shared" si="3"/>
        <v>61.504758692766046</v>
      </c>
    </row>
    <row r="25" spans="1:6" ht="14.5" x14ac:dyDescent="0.35">
      <c r="A25" s="2">
        <v>45508</v>
      </c>
      <c r="B25">
        <v>68.099999999999994</v>
      </c>
      <c r="C25" s="12">
        <f t="shared" si="0"/>
        <v>65.549499999999995</v>
      </c>
      <c r="D25" s="12">
        <f t="shared" si="1"/>
        <v>1.9093770684371598</v>
      </c>
      <c r="E25" s="12">
        <f t="shared" si="2"/>
        <v>69.368254136874313</v>
      </c>
      <c r="F25" s="12">
        <f t="shared" si="3"/>
        <v>61.730745863125676</v>
      </c>
    </row>
    <row r="26" spans="1:6" ht="14.5" x14ac:dyDescent="0.35">
      <c r="A26" s="2">
        <v>45509</v>
      </c>
      <c r="B26">
        <v>68.05</v>
      </c>
      <c r="C26" s="12">
        <f t="shared" si="0"/>
        <v>65.817499999999981</v>
      </c>
      <c r="D26" s="12">
        <f t="shared" si="1"/>
        <v>1.8624824266214386</v>
      </c>
      <c r="E26" s="12">
        <f t="shared" si="2"/>
        <v>69.542464853242862</v>
      </c>
      <c r="F26" s="12">
        <f t="shared" si="3"/>
        <v>62.092535146757101</v>
      </c>
    </row>
    <row r="27" spans="1:6" ht="14.5" x14ac:dyDescent="0.35">
      <c r="A27" s="2">
        <v>45510</v>
      </c>
      <c r="B27">
        <v>68.459999999999994</v>
      </c>
      <c r="C27" s="12">
        <f t="shared" si="0"/>
        <v>66.09899999999999</v>
      </c>
      <c r="D27" s="12">
        <f t="shared" si="1"/>
        <v>1.8119599739973336</v>
      </c>
      <c r="E27" s="12">
        <f t="shared" si="2"/>
        <v>69.722919947994654</v>
      </c>
      <c r="F27" s="12">
        <f t="shared" si="3"/>
        <v>62.475080052005325</v>
      </c>
    </row>
    <row r="28" spans="1:6" ht="14.5" x14ac:dyDescent="0.35">
      <c r="A28" s="2">
        <v>45511</v>
      </c>
      <c r="B28">
        <v>68.73</v>
      </c>
      <c r="C28" s="12">
        <f t="shared" si="0"/>
        <v>66.380499999999984</v>
      </c>
      <c r="D28" s="12">
        <f t="shared" si="1"/>
        <v>1.7580505800759154</v>
      </c>
      <c r="E28" s="12">
        <f t="shared" si="2"/>
        <v>69.896601160151818</v>
      </c>
      <c r="F28" s="12">
        <f t="shared" si="3"/>
        <v>62.86439883984815</v>
      </c>
    </row>
    <row r="29" spans="1:6" ht="14.5" x14ac:dyDescent="0.35">
      <c r="A29" s="2">
        <v>45512</v>
      </c>
      <c r="B29">
        <v>68.680000000000007</v>
      </c>
      <c r="C29" s="12">
        <f t="shared" si="0"/>
        <v>66.629500000000007</v>
      </c>
      <c r="D29" s="12">
        <f t="shared" si="1"/>
        <v>1.7104430789464447</v>
      </c>
      <c r="E29" s="12">
        <f t="shared" si="2"/>
        <v>70.050386157892902</v>
      </c>
      <c r="F29" s="12">
        <f t="shared" si="3"/>
        <v>63.20861384210712</v>
      </c>
    </row>
    <row r="30" spans="1:6" ht="14.5" x14ac:dyDescent="0.35">
      <c r="A30" s="2">
        <v>45515</v>
      </c>
      <c r="B30">
        <v>68.17</v>
      </c>
      <c r="C30" s="12">
        <f t="shared" si="0"/>
        <v>66.867500000000007</v>
      </c>
      <c r="D30" s="12">
        <f t="shared" si="1"/>
        <v>1.5637635943285584</v>
      </c>
      <c r="E30" s="12">
        <f t="shared" si="2"/>
        <v>69.995027188657119</v>
      </c>
      <c r="F30" s="12">
        <f t="shared" si="3"/>
        <v>63.739972811342888</v>
      </c>
    </row>
    <row r="31" spans="1:6" ht="14.5" x14ac:dyDescent="0.35">
      <c r="A31" s="2">
        <v>45516</v>
      </c>
      <c r="B31">
        <v>68.459999999999994</v>
      </c>
      <c r="C31" s="12">
        <f t="shared" si="0"/>
        <v>67.077000000000012</v>
      </c>
      <c r="D31" s="12">
        <f t="shared" si="1"/>
        <v>1.4756447297439361</v>
      </c>
      <c r="E31" s="12">
        <f t="shared" si="2"/>
        <v>70.02828945948788</v>
      </c>
      <c r="F31" s="12">
        <f t="shared" si="3"/>
        <v>64.125710540512145</v>
      </c>
    </row>
    <row r="32" spans="1:6" ht="14.5" x14ac:dyDescent="0.35">
      <c r="A32" s="2">
        <v>45517</v>
      </c>
      <c r="B32">
        <v>68.58</v>
      </c>
      <c r="C32" s="12">
        <f t="shared" si="0"/>
        <v>67.245500000000021</v>
      </c>
      <c r="D32" s="12">
        <f t="shared" si="1"/>
        <v>1.4432874572345344</v>
      </c>
      <c r="E32" s="12">
        <f t="shared" si="2"/>
        <v>70.132074914469086</v>
      </c>
      <c r="F32" s="12">
        <f t="shared" si="3"/>
        <v>64.358925085530956</v>
      </c>
    </row>
    <row r="33" spans="1:6" ht="14.5" x14ac:dyDescent="0.35">
      <c r="A33" s="2">
        <v>45518</v>
      </c>
      <c r="B33">
        <v>68.650000000000006</v>
      </c>
      <c r="C33" s="12">
        <f t="shared" si="0"/>
        <v>67.418500000000023</v>
      </c>
      <c r="D33" s="12">
        <f t="shared" si="1"/>
        <v>1.3903323154441976</v>
      </c>
      <c r="E33" s="12">
        <f t="shared" si="2"/>
        <v>70.199164630888419</v>
      </c>
      <c r="F33" s="12">
        <f t="shared" si="3"/>
        <v>64.637835369111627</v>
      </c>
    </row>
    <row r="34" spans="1:6" ht="14.5" x14ac:dyDescent="0.35">
      <c r="A34" s="2">
        <v>45519</v>
      </c>
      <c r="B34">
        <v>69.180000000000007</v>
      </c>
      <c r="C34" s="12">
        <f t="shared" si="0"/>
        <v>67.613000000000014</v>
      </c>
      <c r="D34" s="12">
        <f t="shared" si="1"/>
        <v>1.3483561141354017</v>
      </c>
      <c r="E34" s="12">
        <f t="shared" si="2"/>
        <v>70.309712228270811</v>
      </c>
      <c r="F34" s="12">
        <f t="shared" si="3"/>
        <v>64.916287771729216</v>
      </c>
    </row>
    <row r="35" spans="1:6" ht="14.5" x14ac:dyDescent="0.35">
      <c r="A35" s="2">
        <v>45522</v>
      </c>
      <c r="B35">
        <v>68.98</v>
      </c>
      <c r="C35" s="12">
        <f t="shared" si="0"/>
        <v>67.823499999999996</v>
      </c>
      <c r="D35" s="12">
        <f t="shared" si="1"/>
        <v>1.2018200014101439</v>
      </c>
      <c r="E35" s="12">
        <f t="shared" si="2"/>
        <v>70.227140002820278</v>
      </c>
      <c r="F35" s="12">
        <f t="shared" si="3"/>
        <v>65.419859997179714</v>
      </c>
    </row>
    <row r="36" spans="1:6" ht="14.5" x14ac:dyDescent="0.35">
      <c r="A36" s="2">
        <v>45523</v>
      </c>
      <c r="B36">
        <v>69.38</v>
      </c>
      <c r="C36" s="12">
        <f t="shared" si="0"/>
        <v>68.044500000000014</v>
      </c>
      <c r="D36" s="12">
        <f t="shared" si="1"/>
        <v>1.0435086310893156</v>
      </c>
      <c r="E36" s="12">
        <f t="shared" si="2"/>
        <v>70.131517262178647</v>
      </c>
      <c r="F36" s="12">
        <f t="shared" si="3"/>
        <v>65.95748273782138</v>
      </c>
    </row>
    <row r="37" spans="1:6" ht="14.5" x14ac:dyDescent="0.35">
      <c r="A37" s="2">
        <v>45524</v>
      </c>
      <c r="B37">
        <v>69.569999999999993</v>
      </c>
      <c r="C37" s="12">
        <f t="shared" si="0"/>
        <v>68.232500000000016</v>
      </c>
      <c r="D37" s="12">
        <f t="shared" si="1"/>
        <v>0.9546720296575828</v>
      </c>
      <c r="E37" s="12">
        <f t="shared" si="2"/>
        <v>70.141844059315176</v>
      </c>
      <c r="F37" s="12">
        <f t="shared" si="3"/>
        <v>66.323155940684856</v>
      </c>
    </row>
    <row r="38" spans="1:6" ht="14.5" x14ac:dyDescent="0.35">
      <c r="A38" s="2">
        <v>45525</v>
      </c>
      <c r="B38">
        <v>69.33</v>
      </c>
      <c r="C38" s="12">
        <f t="shared" si="0"/>
        <v>68.395499999999984</v>
      </c>
      <c r="D38" s="12">
        <f t="shared" si="1"/>
        <v>0.83707809482873607</v>
      </c>
      <c r="E38" s="12">
        <f t="shared" si="2"/>
        <v>70.069656189657451</v>
      </c>
      <c r="F38" s="12">
        <f t="shared" si="3"/>
        <v>66.721343810342518</v>
      </c>
    </row>
    <row r="39" spans="1:6" ht="14.5" x14ac:dyDescent="0.35">
      <c r="A39" s="2">
        <v>45526</v>
      </c>
      <c r="B39">
        <v>69.790000000000006</v>
      </c>
      <c r="C39" s="12">
        <f t="shared" si="0"/>
        <v>68.532499999999999</v>
      </c>
      <c r="D39" s="12">
        <f t="shared" si="1"/>
        <v>0.8294632062522832</v>
      </c>
      <c r="E39" s="12">
        <f t="shared" si="2"/>
        <v>70.191426412504569</v>
      </c>
      <c r="F39" s="12">
        <f t="shared" si="3"/>
        <v>66.873573587495429</v>
      </c>
    </row>
    <row r="40" spans="1:6" ht="14.5" x14ac:dyDescent="0.35">
      <c r="A40" s="2">
        <v>45529</v>
      </c>
      <c r="B40">
        <v>70.84</v>
      </c>
      <c r="C40" s="12">
        <f t="shared" si="0"/>
        <v>68.73299999999999</v>
      </c>
      <c r="D40" s="12">
        <f t="shared" si="1"/>
        <v>0.87942026358277781</v>
      </c>
      <c r="E40" s="12">
        <f t="shared" si="2"/>
        <v>70.49184052716555</v>
      </c>
      <c r="F40" s="12">
        <f t="shared" si="3"/>
        <v>66.97415947283443</v>
      </c>
    </row>
    <row r="41" spans="1:6" ht="14.5" x14ac:dyDescent="0.35">
      <c r="A41" s="2">
        <v>45530</v>
      </c>
      <c r="B41">
        <v>71.5</v>
      </c>
      <c r="C41" s="12">
        <f t="shared" si="0"/>
        <v>68.923999999999978</v>
      </c>
      <c r="D41" s="12">
        <f t="shared" si="1"/>
        <v>1.0390299119345605</v>
      </c>
      <c r="E41" s="12">
        <f t="shared" si="2"/>
        <v>71.002059823869104</v>
      </c>
      <c r="F41" s="12">
        <f t="shared" si="3"/>
        <v>66.845940176130853</v>
      </c>
    </row>
    <row r="42" spans="1:6" ht="14.5" x14ac:dyDescent="0.35">
      <c r="A42" s="2">
        <v>45531</v>
      </c>
      <c r="B42">
        <v>71.75</v>
      </c>
      <c r="C42" s="12">
        <f t="shared" si="0"/>
        <v>69.174499999999995</v>
      </c>
      <c r="D42" s="12">
        <f t="shared" si="1"/>
        <v>1.0875732280245738</v>
      </c>
      <c r="E42" s="12">
        <f t="shared" si="2"/>
        <v>71.349646456049143</v>
      </c>
      <c r="F42" s="12">
        <f t="shared" si="3"/>
        <v>66.999353543950846</v>
      </c>
    </row>
    <row r="43" spans="1:6" ht="14.5" x14ac:dyDescent="0.35">
      <c r="A43" s="2">
        <v>45532</v>
      </c>
      <c r="B43">
        <v>72.05</v>
      </c>
      <c r="C43" s="12">
        <f t="shared" si="0"/>
        <v>69.378999999999991</v>
      </c>
      <c r="D43" s="12">
        <f t="shared" si="1"/>
        <v>1.2232523516386447</v>
      </c>
      <c r="E43" s="12">
        <f t="shared" si="2"/>
        <v>71.825504703277275</v>
      </c>
      <c r="F43" s="12">
        <f t="shared" si="3"/>
        <v>66.932495296722706</v>
      </c>
    </row>
    <row r="44" spans="1:6" ht="14.5" x14ac:dyDescent="0.35">
      <c r="A44" s="2">
        <v>45533</v>
      </c>
      <c r="B44">
        <v>72.47</v>
      </c>
      <c r="C44" s="12">
        <f t="shared" si="0"/>
        <v>69.536000000000001</v>
      </c>
      <c r="D44" s="12">
        <f t="shared" si="1"/>
        <v>1.4046816458955353</v>
      </c>
      <c r="E44" s="12">
        <f t="shared" si="2"/>
        <v>72.345363291791074</v>
      </c>
      <c r="F44" s="12">
        <f t="shared" si="3"/>
        <v>66.726636708208929</v>
      </c>
    </row>
    <row r="45" spans="1:6" ht="14.5" x14ac:dyDescent="0.35">
      <c r="A45" s="2">
        <v>45537</v>
      </c>
      <c r="B45">
        <v>73.010000000000005</v>
      </c>
      <c r="C45" s="12">
        <f t="shared" si="0"/>
        <v>69.781500000000008</v>
      </c>
      <c r="D45" s="12">
        <f t="shared" si="1"/>
        <v>1.5608812456935652</v>
      </c>
      <c r="E45" s="12">
        <f t="shared" si="2"/>
        <v>72.903262491387139</v>
      </c>
      <c r="F45" s="12">
        <f t="shared" si="3"/>
        <v>66.659737508612878</v>
      </c>
    </row>
    <row r="46" spans="1:6" ht="14.5" x14ac:dyDescent="0.35">
      <c r="A46" s="2">
        <v>45538</v>
      </c>
      <c r="B46">
        <v>72.56</v>
      </c>
      <c r="C46" s="12">
        <f t="shared" si="0"/>
        <v>70.007000000000005</v>
      </c>
      <c r="D46" s="12">
        <f t="shared" si="1"/>
        <v>1.6221431567690416</v>
      </c>
      <c r="E46" s="12">
        <f t="shared" si="2"/>
        <v>73.251286313538088</v>
      </c>
      <c r="F46" s="12">
        <f t="shared" si="3"/>
        <v>66.762713686461922</v>
      </c>
    </row>
    <row r="47" spans="1:6" ht="14.5" x14ac:dyDescent="0.35">
      <c r="A47" s="2">
        <v>45539</v>
      </c>
      <c r="B47">
        <v>71.17</v>
      </c>
      <c r="C47" s="12">
        <f t="shared" si="0"/>
        <v>70.142499999999998</v>
      </c>
      <c r="D47" s="12">
        <f t="shared" si="1"/>
        <v>1.5991408054919596</v>
      </c>
      <c r="E47" s="12">
        <f t="shared" si="2"/>
        <v>73.340781610983925</v>
      </c>
      <c r="F47" s="12">
        <f t="shared" si="3"/>
        <v>66.944218389016072</v>
      </c>
    </row>
    <row r="48" spans="1:6" ht="14.5" x14ac:dyDescent="0.35">
      <c r="A48" s="2">
        <v>45540</v>
      </c>
      <c r="B48">
        <v>71.14</v>
      </c>
      <c r="C48" s="12">
        <f t="shared" si="0"/>
        <v>70.263000000000005</v>
      </c>
      <c r="D48" s="12">
        <f t="shared" si="1"/>
        <v>1.5777602379389122</v>
      </c>
      <c r="E48" s="12">
        <f t="shared" si="2"/>
        <v>73.418520475877827</v>
      </c>
      <c r="F48" s="12">
        <f t="shared" si="3"/>
        <v>67.107479524122184</v>
      </c>
    </row>
    <row r="49" spans="1:6" ht="14.5" x14ac:dyDescent="0.35">
      <c r="A49" s="2">
        <v>45543</v>
      </c>
      <c r="B49">
        <v>71.849999999999994</v>
      </c>
      <c r="C49" s="12">
        <f t="shared" si="0"/>
        <v>70.421500000000009</v>
      </c>
      <c r="D49" s="12">
        <f t="shared" si="1"/>
        <v>1.5695700886414392</v>
      </c>
      <c r="E49" s="12">
        <f t="shared" si="2"/>
        <v>73.560640177282892</v>
      </c>
      <c r="F49" s="12">
        <f t="shared" si="3"/>
        <v>67.282359822717126</v>
      </c>
    </row>
    <row r="50" spans="1:6" ht="14.5" x14ac:dyDescent="0.35">
      <c r="A50" s="2">
        <v>45544</v>
      </c>
      <c r="B50">
        <v>71.55</v>
      </c>
      <c r="C50" s="12">
        <f t="shared" si="0"/>
        <v>70.590499999999992</v>
      </c>
      <c r="D50" s="12">
        <f t="shared" si="1"/>
        <v>1.4945602239983156</v>
      </c>
      <c r="E50" s="12">
        <f t="shared" si="2"/>
        <v>73.579620447996618</v>
      </c>
      <c r="F50" s="12">
        <f t="shared" si="3"/>
        <v>67.601379552003365</v>
      </c>
    </row>
    <row r="51" spans="1:6" ht="14.5" x14ac:dyDescent="0.35">
      <c r="A51" s="2">
        <v>45545</v>
      </c>
      <c r="B51">
        <v>71.08</v>
      </c>
      <c r="C51" s="12">
        <f t="shared" si="0"/>
        <v>70.721500000000006</v>
      </c>
      <c r="D51" s="12">
        <f t="shared" si="1"/>
        <v>1.410447017606008</v>
      </c>
      <c r="E51" s="12">
        <f t="shared" si="2"/>
        <v>73.542394035212027</v>
      </c>
      <c r="F51" s="12">
        <f t="shared" si="3"/>
        <v>67.900605964787985</v>
      </c>
    </row>
    <row r="52" spans="1:6" ht="14.5" x14ac:dyDescent="0.35">
      <c r="A52" s="2">
        <v>45546</v>
      </c>
      <c r="B52">
        <v>71.23</v>
      </c>
      <c r="C52" s="12">
        <f t="shared" si="0"/>
        <v>70.853999999999999</v>
      </c>
      <c r="D52" s="12">
        <f t="shared" si="1"/>
        <v>1.3202726991042413</v>
      </c>
      <c r="E52" s="12">
        <f t="shared" si="2"/>
        <v>73.494545398208487</v>
      </c>
      <c r="F52" s="12">
        <f t="shared" si="3"/>
        <v>68.213454601791511</v>
      </c>
    </row>
    <row r="53" spans="1:6" ht="14.5" x14ac:dyDescent="0.35">
      <c r="A53" s="2">
        <v>45547</v>
      </c>
      <c r="B53">
        <v>71.41</v>
      </c>
      <c r="C53" s="12">
        <f t="shared" si="0"/>
        <v>70.99199999999999</v>
      </c>
      <c r="D53" s="12">
        <f t="shared" si="1"/>
        <v>1.2180640377254388</v>
      </c>
      <c r="E53" s="12">
        <f t="shared" si="2"/>
        <v>73.428128075450871</v>
      </c>
      <c r="F53" s="12">
        <f t="shared" si="3"/>
        <v>68.555871924549109</v>
      </c>
    </row>
    <row r="54" spans="1:6" ht="14.5" x14ac:dyDescent="0.35">
      <c r="A54" s="2">
        <v>45550</v>
      </c>
      <c r="B54">
        <v>72.099999999999994</v>
      </c>
      <c r="C54" s="12">
        <f t="shared" si="0"/>
        <v>71.137999999999991</v>
      </c>
      <c r="D54" s="12">
        <f t="shared" si="1"/>
        <v>1.1632060956909707</v>
      </c>
      <c r="E54" s="12">
        <f t="shared" si="2"/>
        <v>73.464412191381939</v>
      </c>
      <c r="F54" s="12">
        <f t="shared" si="3"/>
        <v>68.811587808618043</v>
      </c>
    </row>
    <row r="55" spans="1:6" ht="14.5" x14ac:dyDescent="0.35">
      <c r="A55" s="2">
        <v>45551</v>
      </c>
      <c r="B55">
        <v>71.8</v>
      </c>
      <c r="C55" s="12">
        <f t="shared" si="0"/>
        <v>71.278999999999996</v>
      </c>
      <c r="D55" s="12">
        <f t="shared" si="1"/>
        <v>1.0536048395365019</v>
      </c>
      <c r="E55" s="12">
        <f t="shared" si="2"/>
        <v>73.386209679073005</v>
      </c>
      <c r="F55" s="12">
        <f t="shared" si="3"/>
        <v>69.171790320926988</v>
      </c>
    </row>
    <row r="56" spans="1:6" ht="14.5" x14ac:dyDescent="0.35">
      <c r="A56" s="2">
        <v>45552</v>
      </c>
      <c r="B56">
        <v>71.75</v>
      </c>
      <c r="C56" s="12">
        <f t="shared" si="0"/>
        <v>71.397499999999994</v>
      </c>
      <c r="D56" s="12">
        <f t="shared" si="1"/>
        <v>0.95769391330369613</v>
      </c>
      <c r="E56" s="12">
        <f t="shared" si="2"/>
        <v>73.31288782660738</v>
      </c>
      <c r="F56" s="12">
        <f t="shared" si="3"/>
        <v>69.482112173392608</v>
      </c>
    </row>
    <row r="57" spans="1:6" ht="14.5" x14ac:dyDescent="0.35">
      <c r="A57" s="2">
        <v>45553</v>
      </c>
      <c r="B57">
        <v>70.62</v>
      </c>
      <c r="C57" s="12">
        <f t="shared" si="0"/>
        <v>71.45</v>
      </c>
      <c r="D57" s="12">
        <f t="shared" si="1"/>
        <v>0.87767635804645128</v>
      </c>
      <c r="E57" s="12">
        <f t="shared" si="2"/>
        <v>73.205352716092904</v>
      </c>
      <c r="F57" s="12">
        <f t="shared" si="3"/>
        <v>69.694647283907102</v>
      </c>
    </row>
    <row r="58" spans="1:6" ht="14.5" x14ac:dyDescent="0.35">
      <c r="A58" s="2">
        <v>45554</v>
      </c>
      <c r="B58">
        <v>71.64</v>
      </c>
      <c r="C58" s="12">
        <f t="shared" si="0"/>
        <v>71.565500000000014</v>
      </c>
      <c r="D58" s="12">
        <f t="shared" si="1"/>
        <v>0.72223683970812314</v>
      </c>
      <c r="E58" s="12">
        <f t="shared" si="2"/>
        <v>73.009973679416262</v>
      </c>
      <c r="F58" s="12">
        <f t="shared" si="3"/>
        <v>70.121026320583766</v>
      </c>
    </row>
    <row r="59" spans="1:6" ht="14.5" x14ac:dyDescent="0.35">
      <c r="A59" s="2">
        <v>45557</v>
      </c>
      <c r="B59">
        <v>71.73</v>
      </c>
      <c r="C59" s="12">
        <f t="shared" si="0"/>
        <v>71.662500000000009</v>
      </c>
      <c r="D59" s="12">
        <f t="shared" si="1"/>
        <v>0.58926247390945763</v>
      </c>
      <c r="E59" s="12">
        <f t="shared" si="2"/>
        <v>72.841024947818923</v>
      </c>
      <c r="F59" s="12">
        <f t="shared" si="3"/>
        <v>70.483975052181094</v>
      </c>
    </row>
    <row r="60" spans="1:6" ht="14.5" x14ac:dyDescent="0.35">
      <c r="A60" s="2">
        <v>45558</v>
      </c>
      <c r="B60">
        <v>71.33</v>
      </c>
      <c r="C60" s="12">
        <f t="shared" si="0"/>
        <v>71.686999999999998</v>
      </c>
      <c r="D60" s="12">
        <f t="shared" si="1"/>
        <v>0.56286017708429892</v>
      </c>
      <c r="E60" s="12">
        <f t="shared" si="2"/>
        <v>72.81272035416859</v>
      </c>
      <c r="F60" s="12">
        <f t="shared" si="3"/>
        <v>70.561279645831405</v>
      </c>
    </row>
    <row r="61" spans="1:6" ht="14.5" x14ac:dyDescent="0.35">
      <c r="A61" s="2">
        <v>45559</v>
      </c>
      <c r="B61">
        <v>71.45</v>
      </c>
      <c r="C61" s="12">
        <f t="shared" si="0"/>
        <v>71.6845</v>
      </c>
      <c r="D61" s="12">
        <f t="shared" si="1"/>
        <v>0.56384465012420215</v>
      </c>
      <c r="E61" s="12">
        <f t="shared" si="2"/>
        <v>72.812189300248406</v>
      </c>
      <c r="F61" s="12">
        <f t="shared" si="3"/>
        <v>70.556810699751594</v>
      </c>
    </row>
    <row r="62" spans="1:6" ht="14.5" x14ac:dyDescent="0.35">
      <c r="A62" s="2">
        <v>45560</v>
      </c>
      <c r="B62">
        <v>71.400000000000006</v>
      </c>
      <c r="C62" s="12">
        <f t="shared" si="0"/>
        <v>71.667000000000002</v>
      </c>
      <c r="D62" s="12">
        <f t="shared" si="1"/>
        <v>0.56712664509697219</v>
      </c>
      <c r="E62" s="12">
        <f t="shared" si="2"/>
        <v>72.801253290193941</v>
      </c>
      <c r="F62" s="12">
        <f t="shared" si="3"/>
        <v>70.532746709806062</v>
      </c>
    </row>
    <row r="63" spans="1:6" ht="14.5" x14ac:dyDescent="0.35">
      <c r="A63" s="2">
        <v>45561</v>
      </c>
      <c r="B63">
        <v>71.790000000000006</v>
      </c>
      <c r="C63" s="12">
        <f t="shared" si="0"/>
        <v>71.654000000000011</v>
      </c>
      <c r="D63" s="12">
        <f t="shared" si="1"/>
        <v>0.56083021166462599</v>
      </c>
      <c r="E63" s="12">
        <f t="shared" si="2"/>
        <v>72.775660423329256</v>
      </c>
      <c r="F63" s="12">
        <f t="shared" si="3"/>
        <v>70.532339576670765</v>
      </c>
    </row>
    <row r="64" spans="1:6" ht="14.5" x14ac:dyDescent="0.35">
      <c r="A64" s="2">
        <v>45564</v>
      </c>
      <c r="B64">
        <v>71.86</v>
      </c>
      <c r="C64" s="12">
        <f t="shared" si="0"/>
        <v>71.623499999999993</v>
      </c>
      <c r="D64" s="12">
        <f t="shared" si="1"/>
        <v>0.52984878677043812</v>
      </c>
      <c r="E64" s="12">
        <f t="shared" si="2"/>
        <v>72.683197573540866</v>
      </c>
      <c r="F64" s="12">
        <f t="shared" si="3"/>
        <v>70.563802426459119</v>
      </c>
    </row>
    <row r="65" spans="1:6" ht="14.5" x14ac:dyDescent="0.35">
      <c r="A65" s="2">
        <v>45565</v>
      </c>
      <c r="B65">
        <v>71.709999999999994</v>
      </c>
      <c r="C65" s="12">
        <f t="shared" si="0"/>
        <v>71.558500000000009</v>
      </c>
      <c r="D65" s="12">
        <f t="shared" si="1"/>
        <v>0.41893693784952407</v>
      </c>
      <c r="E65" s="12">
        <f t="shared" si="2"/>
        <v>72.396373875699055</v>
      </c>
      <c r="F65" s="12">
        <f t="shared" si="3"/>
        <v>70.720626124300964</v>
      </c>
    </row>
    <row r="66" spans="1:6" ht="14.5" x14ac:dyDescent="0.35">
      <c r="A66" s="2">
        <v>45566</v>
      </c>
      <c r="B66">
        <v>71.010000000000005</v>
      </c>
      <c r="C66" s="12">
        <f t="shared" si="0"/>
        <v>71.480999999999995</v>
      </c>
      <c r="D66" s="12">
        <f t="shared" si="1"/>
        <v>0.36363515550038356</v>
      </c>
      <c r="E66" s="12">
        <f t="shared" si="2"/>
        <v>72.20827031100076</v>
      </c>
      <c r="F66" s="12">
        <f t="shared" si="3"/>
        <v>70.753729688999229</v>
      </c>
    </row>
    <row r="67" spans="1:6" ht="14.5" x14ac:dyDescent="0.35">
      <c r="A67" s="2">
        <v>45567</v>
      </c>
      <c r="B67">
        <v>70.52</v>
      </c>
      <c r="C67" s="12">
        <f t="shared" si="0"/>
        <v>71.448499999999996</v>
      </c>
      <c r="D67" s="12">
        <f t="shared" si="1"/>
        <v>0.41789289738425761</v>
      </c>
      <c r="E67" s="12">
        <f t="shared" si="2"/>
        <v>72.284285794768508</v>
      </c>
      <c r="F67" s="12">
        <f t="shared" si="3"/>
        <v>70.612714205231484</v>
      </c>
    </row>
    <row r="68" spans="1:6" ht="14.5" x14ac:dyDescent="0.35">
      <c r="A68" s="2">
        <v>45568</v>
      </c>
      <c r="B68">
        <v>70.17</v>
      </c>
      <c r="C68" s="12">
        <f t="shared" si="0"/>
        <v>71.400000000000006</v>
      </c>
      <c r="D68" s="12">
        <f t="shared" si="1"/>
        <v>0.50316890540694181</v>
      </c>
      <c r="E68" s="12">
        <f t="shared" si="2"/>
        <v>72.406337810813895</v>
      </c>
      <c r="F68" s="12">
        <f t="shared" si="3"/>
        <v>70.393662189186117</v>
      </c>
    </row>
    <row r="69" spans="1:6" ht="14.5" x14ac:dyDescent="0.35">
      <c r="A69" s="2">
        <v>45571</v>
      </c>
      <c r="B69">
        <v>69.010000000000005</v>
      </c>
      <c r="C69" s="12">
        <f t="shared" si="0"/>
        <v>71.25800000000001</v>
      </c>
      <c r="D69" s="12">
        <f t="shared" si="1"/>
        <v>0.72244905119942227</v>
      </c>
      <c r="E69" s="12">
        <f t="shared" si="2"/>
        <v>72.702898102398848</v>
      </c>
      <c r="F69" s="12">
        <f t="shared" si="3"/>
        <v>69.813101897601172</v>
      </c>
    </row>
    <row r="70" spans="1:6" ht="14.5" x14ac:dyDescent="0.35">
      <c r="A70" s="2">
        <v>45572</v>
      </c>
      <c r="B70">
        <v>69.180000000000007</v>
      </c>
      <c r="C70" s="12">
        <f t="shared" si="0"/>
        <v>71.139500000000012</v>
      </c>
      <c r="D70" s="12">
        <f t="shared" si="1"/>
        <v>0.85436017919228346</v>
      </c>
      <c r="E70" s="12">
        <f t="shared" si="2"/>
        <v>72.84822035838458</v>
      </c>
      <c r="F70" s="12">
        <f t="shared" si="3"/>
        <v>69.430779641615445</v>
      </c>
    </row>
    <row r="71" spans="1:6" ht="14.5" x14ac:dyDescent="0.35">
      <c r="A71" s="2">
        <v>45573</v>
      </c>
      <c r="B71">
        <v>69.569999999999993</v>
      </c>
      <c r="C71" s="12">
        <f t="shared" si="0"/>
        <v>71.064000000000007</v>
      </c>
      <c r="D71" s="12">
        <f t="shared" si="1"/>
        <v>0.92379309599635151</v>
      </c>
      <c r="E71" s="12">
        <f t="shared" si="2"/>
        <v>72.911586191992711</v>
      </c>
      <c r="F71" s="12">
        <f t="shared" si="3"/>
        <v>69.216413808007303</v>
      </c>
    </row>
    <row r="72" spans="1:6" ht="14.5" x14ac:dyDescent="0.35">
      <c r="A72" s="2">
        <v>45574</v>
      </c>
      <c r="B72">
        <v>69.25</v>
      </c>
      <c r="C72" s="12">
        <f t="shared" si="0"/>
        <v>70.965000000000003</v>
      </c>
      <c r="D72" s="12">
        <f t="shared" si="1"/>
        <v>1.007380657682925</v>
      </c>
      <c r="E72" s="12">
        <f t="shared" si="2"/>
        <v>72.979761315365849</v>
      </c>
      <c r="F72" s="12">
        <f t="shared" si="3"/>
        <v>68.950238684634158</v>
      </c>
    </row>
    <row r="73" spans="1:6" ht="14.5" x14ac:dyDescent="0.35">
      <c r="A73" s="2">
        <v>45575</v>
      </c>
      <c r="B73">
        <v>69.569999999999993</v>
      </c>
      <c r="C73" s="12">
        <f t="shared" si="0"/>
        <v>70.87299999999999</v>
      </c>
      <c r="D73" s="12">
        <f t="shared" si="1"/>
        <v>1.0478102479883813</v>
      </c>
      <c r="E73" s="12">
        <f t="shared" si="2"/>
        <v>72.968620495976751</v>
      </c>
      <c r="F73" s="12">
        <f t="shared" si="3"/>
        <v>68.77737950402323</v>
      </c>
    </row>
    <row r="74" spans="1:6" ht="14.5" x14ac:dyDescent="0.35">
      <c r="A74" s="2">
        <v>45578</v>
      </c>
      <c r="B74">
        <v>70.34</v>
      </c>
      <c r="C74" s="12">
        <f t="shared" si="0"/>
        <v>70.784999999999997</v>
      </c>
      <c r="D74" s="12">
        <f t="shared" si="1"/>
        <v>1.0126541468105641</v>
      </c>
      <c r="E74" s="12">
        <f t="shared" si="2"/>
        <v>72.810308293621119</v>
      </c>
      <c r="F74" s="12">
        <f t="shared" si="3"/>
        <v>68.759691706378874</v>
      </c>
    </row>
    <row r="75" spans="1:6" ht="14.5" x14ac:dyDescent="0.35">
      <c r="A75" s="2">
        <v>45579</v>
      </c>
      <c r="B75">
        <v>70.34</v>
      </c>
      <c r="C75" s="12">
        <f t="shared" si="0"/>
        <v>70.711999999999975</v>
      </c>
      <c r="D75" s="12">
        <f t="shared" si="1"/>
        <v>0.98795695623261903</v>
      </c>
      <c r="E75" s="12">
        <f t="shared" si="2"/>
        <v>72.68791391246522</v>
      </c>
      <c r="F75" s="12">
        <f t="shared" si="3"/>
        <v>68.73608608753473</v>
      </c>
    </row>
    <row r="76" spans="1:6" ht="14.5" x14ac:dyDescent="0.35">
      <c r="A76" s="2">
        <v>45580</v>
      </c>
      <c r="B76">
        <v>70.569999999999993</v>
      </c>
      <c r="C76" s="12">
        <f t="shared" si="0"/>
        <v>70.652999999999977</v>
      </c>
      <c r="D76" s="12">
        <f t="shared" si="1"/>
        <v>0.9574698016400478</v>
      </c>
      <c r="E76" s="12">
        <f t="shared" si="2"/>
        <v>72.567939603280067</v>
      </c>
      <c r="F76" s="12">
        <f t="shared" si="3"/>
        <v>68.738060396719888</v>
      </c>
    </row>
    <row r="77" spans="1:6" ht="14.5" x14ac:dyDescent="0.35">
      <c r="A77" s="2">
        <v>45581</v>
      </c>
      <c r="B77">
        <v>69.900000000000006</v>
      </c>
      <c r="C77" s="12">
        <f t="shared" si="0"/>
        <v>70.61699999999999</v>
      </c>
      <c r="D77" s="12">
        <f t="shared" si="1"/>
        <v>0.97219826871076598</v>
      </c>
      <c r="E77" s="12">
        <f t="shared" si="2"/>
        <v>72.561396537421516</v>
      </c>
      <c r="F77" s="12">
        <f t="shared" si="3"/>
        <v>68.672603462578465</v>
      </c>
    </row>
    <row r="78" spans="1:6" ht="14.5" x14ac:dyDescent="0.35">
      <c r="A78" s="2">
        <v>45582</v>
      </c>
      <c r="B78">
        <v>70.44</v>
      </c>
      <c r="C78" s="12">
        <f t="shared" si="0"/>
        <v>70.556999999999988</v>
      </c>
      <c r="D78" s="12">
        <f t="shared" si="1"/>
        <v>0.94231015119897321</v>
      </c>
      <c r="E78" s="12">
        <f t="shared" si="2"/>
        <v>72.441620302397936</v>
      </c>
      <c r="F78" s="12">
        <f t="shared" si="3"/>
        <v>68.67237969760204</v>
      </c>
    </row>
    <row r="79" spans="1:6" ht="14.5" x14ac:dyDescent="0.35">
      <c r="A79" s="2">
        <v>45585</v>
      </c>
      <c r="B79">
        <v>69.45</v>
      </c>
      <c r="C79" s="12">
        <f t="shared" si="0"/>
        <v>70.442999999999998</v>
      </c>
      <c r="D79" s="12">
        <f t="shared" si="1"/>
        <v>0.93077839524380424</v>
      </c>
      <c r="E79" s="12">
        <f t="shared" si="2"/>
        <v>72.304556790487609</v>
      </c>
      <c r="F79" s="12">
        <f t="shared" si="3"/>
        <v>68.581443209512386</v>
      </c>
    </row>
    <row r="80" spans="1:6" ht="14.5" x14ac:dyDescent="0.35">
      <c r="A80" s="2">
        <v>45586</v>
      </c>
      <c r="B80">
        <v>69.45</v>
      </c>
      <c r="C80" s="12">
        <f t="shared" si="0"/>
        <v>70.349000000000004</v>
      </c>
      <c r="D80" s="12">
        <f t="shared" si="1"/>
        <v>0.93141601310782929</v>
      </c>
      <c r="E80" s="12">
        <f t="shared" si="2"/>
        <v>72.21183202621566</v>
      </c>
      <c r="F80" s="12">
        <f t="shared" si="3"/>
        <v>68.486167973784347</v>
      </c>
    </row>
    <row r="81" spans="1:6" ht="14.5" x14ac:dyDescent="0.35">
      <c r="A81" s="2">
        <v>45587</v>
      </c>
      <c r="B81">
        <v>68.010000000000005</v>
      </c>
      <c r="C81" s="12">
        <f t="shared" si="0"/>
        <v>70.177000000000007</v>
      </c>
      <c r="D81" s="12">
        <f t="shared" si="1"/>
        <v>1.0298242057442817</v>
      </c>
      <c r="E81" s="12">
        <f t="shared" si="2"/>
        <v>72.236648411488574</v>
      </c>
      <c r="F81" s="12">
        <f t="shared" si="3"/>
        <v>68.11735158851144</v>
      </c>
    </row>
    <row r="82" spans="1:6" ht="14.5" x14ac:dyDescent="0.35">
      <c r="A82" s="2">
        <v>45588</v>
      </c>
      <c r="B82">
        <v>67.3</v>
      </c>
      <c r="C82" s="12">
        <f t="shared" si="0"/>
        <v>69.972000000000008</v>
      </c>
      <c r="D82" s="12">
        <f t="shared" si="1"/>
        <v>1.1718433522042364</v>
      </c>
      <c r="E82" s="12">
        <f t="shared" si="2"/>
        <v>72.315686704408478</v>
      </c>
      <c r="F82" s="12">
        <f t="shared" si="3"/>
        <v>67.628313295591539</v>
      </c>
    </row>
    <row r="83" spans="1:6" ht="14.5" x14ac:dyDescent="0.35">
      <c r="A83" s="2">
        <v>45589</v>
      </c>
      <c r="B83">
        <v>66.92</v>
      </c>
      <c r="C83" s="12">
        <f t="shared" si="0"/>
        <v>69.728499999999997</v>
      </c>
      <c r="D83" s="12">
        <f t="shared" si="1"/>
        <v>1.2755773718512511</v>
      </c>
      <c r="E83" s="12">
        <f t="shared" si="2"/>
        <v>72.279654743702494</v>
      </c>
      <c r="F83" s="12">
        <f t="shared" si="3"/>
        <v>67.1773452562975</v>
      </c>
    </row>
    <row r="84" spans="1:6" ht="14.5" x14ac:dyDescent="0.35">
      <c r="A84" s="2">
        <v>45593</v>
      </c>
      <c r="B84">
        <v>66.67</v>
      </c>
      <c r="C84" s="12">
        <f t="shared" si="0"/>
        <v>69.469000000000008</v>
      </c>
      <c r="D84" s="12">
        <f t="shared" si="1"/>
        <v>1.3451507448296591</v>
      </c>
      <c r="E84" s="12">
        <f t="shared" si="2"/>
        <v>72.159301489659327</v>
      </c>
      <c r="F84" s="12">
        <f t="shared" si="3"/>
        <v>66.778698510340689</v>
      </c>
    </row>
    <row r="85" spans="1:6" ht="14.5" x14ac:dyDescent="0.35">
      <c r="A85" s="2">
        <v>45594</v>
      </c>
      <c r="B85">
        <v>65.56</v>
      </c>
      <c r="C85" s="12">
        <f t="shared" ref="C85:C148" si="4">AVERAGE(B66:B85)</f>
        <v>69.161500000000004</v>
      </c>
      <c r="D85" s="12">
        <f t="shared" ref="D85:D148" si="5">_xlfn.STDEV.S(B66:B85)</f>
        <v>1.4999342968066436</v>
      </c>
      <c r="E85" s="12">
        <f t="shared" ref="E85:E148" si="6">C85+D85*2</f>
        <v>72.16136859361329</v>
      </c>
      <c r="F85" s="12">
        <f t="shared" ref="F85:F148" si="7">C85+D85*-2</f>
        <v>66.161631406386718</v>
      </c>
    </row>
    <row r="86" spans="1:6" ht="14.5" x14ac:dyDescent="0.35">
      <c r="A86" s="2">
        <v>45595</v>
      </c>
      <c r="B86">
        <v>65.92</v>
      </c>
      <c r="C86" s="12">
        <f t="shared" si="4"/>
        <v>68.907000000000011</v>
      </c>
      <c r="D86" s="12">
        <f t="shared" si="5"/>
        <v>1.5983745032474637</v>
      </c>
      <c r="E86" s="12">
        <f t="shared" si="6"/>
        <v>72.103749006494937</v>
      </c>
      <c r="F86" s="12">
        <f t="shared" si="7"/>
        <v>65.710250993505085</v>
      </c>
    </row>
    <row r="87" spans="1:6" ht="14.5" x14ac:dyDescent="0.35">
      <c r="A87" s="2">
        <v>45596</v>
      </c>
      <c r="B87">
        <v>65.31</v>
      </c>
      <c r="C87" s="12">
        <f t="shared" si="4"/>
        <v>68.646500000000003</v>
      </c>
      <c r="D87" s="12">
        <f t="shared" si="5"/>
        <v>1.7399433596346865</v>
      </c>
      <c r="E87" s="12">
        <f t="shared" si="6"/>
        <v>72.126386719269377</v>
      </c>
      <c r="F87" s="12">
        <f t="shared" si="7"/>
        <v>65.16661328073063</v>
      </c>
    </row>
    <row r="88" spans="1:6" ht="14.5" x14ac:dyDescent="0.35">
      <c r="A88" s="2">
        <v>45597</v>
      </c>
      <c r="B88">
        <v>65.010000000000005</v>
      </c>
      <c r="C88" s="12">
        <f t="shared" si="4"/>
        <v>68.388499999999993</v>
      </c>
      <c r="D88" s="12">
        <f t="shared" si="5"/>
        <v>1.8791439120262341</v>
      </c>
      <c r="E88" s="12">
        <f t="shared" si="6"/>
        <v>72.146787824052467</v>
      </c>
      <c r="F88" s="12">
        <f t="shared" si="7"/>
        <v>64.63021217594752</v>
      </c>
    </row>
    <row r="89" spans="1:6" ht="14.5" x14ac:dyDescent="0.35">
      <c r="A89" s="2">
        <v>45600</v>
      </c>
      <c r="B89">
        <v>65.11</v>
      </c>
      <c r="C89" s="12">
        <f t="shared" si="4"/>
        <v>68.1935</v>
      </c>
      <c r="D89" s="12">
        <f t="shared" si="5"/>
        <v>2.00911416719959</v>
      </c>
      <c r="E89" s="12">
        <f t="shared" si="6"/>
        <v>72.211728334399183</v>
      </c>
      <c r="F89" s="12">
        <f t="shared" si="7"/>
        <v>64.175271665600818</v>
      </c>
    </row>
    <row r="90" spans="1:6" ht="14.5" x14ac:dyDescent="0.35">
      <c r="A90" s="2">
        <v>45601</v>
      </c>
      <c r="B90">
        <v>65.37</v>
      </c>
      <c r="C90" s="12">
        <f t="shared" si="4"/>
        <v>68.003</v>
      </c>
      <c r="D90" s="12">
        <f t="shared" si="5"/>
        <v>2.0896665561255148</v>
      </c>
      <c r="E90" s="12">
        <f t="shared" si="6"/>
        <v>72.18233311225103</v>
      </c>
      <c r="F90" s="12">
        <f t="shared" si="7"/>
        <v>63.823666887748971</v>
      </c>
    </row>
    <row r="91" spans="1:6" ht="14.5" x14ac:dyDescent="0.35">
      <c r="A91" s="2">
        <v>45602</v>
      </c>
      <c r="B91">
        <v>63.7</v>
      </c>
      <c r="C91" s="12">
        <f t="shared" si="4"/>
        <v>67.709499999999991</v>
      </c>
      <c r="D91" s="12">
        <f t="shared" si="5"/>
        <v>2.2630312112646367</v>
      </c>
      <c r="E91" s="12">
        <f t="shared" si="6"/>
        <v>72.23556242252927</v>
      </c>
      <c r="F91" s="12">
        <f t="shared" si="7"/>
        <v>63.18343757747072</v>
      </c>
    </row>
    <row r="92" spans="1:6" ht="14.5" x14ac:dyDescent="0.35">
      <c r="A92" s="2">
        <v>45603</v>
      </c>
      <c r="B92">
        <v>63.66</v>
      </c>
      <c r="C92" s="12">
        <f t="shared" si="4"/>
        <v>67.429999999999993</v>
      </c>
      <c r="D92" s="12">
        <f t="shared" si="5"/>
        <v>2.4035916108147291</v>
      </c>
      <c r="E92" s="12">
        <f t="shared" si="6"/>
        <v>72.237183221629451</v>
      </c>
      <c r="F92" s="12">
        <f t="shared" si="7"/>
        <v>62.622816778370535</v>
      </c>
    </row>
    <row r="93" spans="1:6" ht="14.5" x14ac:dyDescent="0.35">
      <c r="A93" s="2">
        <v>45604</v>
      </c>
      <c r="B93">
        <v>63.92</v>
      </c>
      <c r="C93" s="12">
        <f t="shared" si="4"/>
        <v>67.147499999999994</v>
      </c>
      <c r="D93" s="12">
        <f t="shared" si="5"/>
        <v>2.4699475276761822</v>
      </c>
      <c r="E93" s="12">
        <f t="shared" si="6"/>
        <v>72.08739505535236</v>
      </c>
      <c r="F93" s="12">
        <f t="shared" si="7"/>
        <v>62.207604944647628</v>
      </c>
    </row>
    <row r="94" spans="1:6" ht="14.5" x14ac:dyDescent="0.35">
      <c r="A94" s="2">
        <v>45607</v>
      </c>
      <c r="B94">
        <v>63.36</v>
      </c>
      <c r="C94" s="12">
        <f t="shared" si="4"/>
        <v>66.798500000000004</v>
      </c>
      <c r="D94" s="12">
        <f t="shared" si="5"/>
        <v>2.4881747167457173</v>
      </c>
      <c r="E94" s="12">
        <f t="shared" si="6"/>
        <v>71.77484943349144</v>
      </c>
      <c r="F94" s="12">
        <f t="shared" si="7"/>
        <v>61.822150566508569</v>
      </c>
    </row>
    <row r="95" spans="1:6" ht="14.5" x14ac:dyDescent="0.35">
      <c r="A95" s="2">
        <v>45608</v>
      </c>
      <c r="B95">
        <v>63.2</v>
      </c>
      <c r="C95" s="12">
        <f t="shared" si="4"/>
        <v>66.441500000000005</v>
      </c>
      <c r="D95" s="12">
        <f t="shared" si="5"/>
        <v>2.4654161066536751</v>
      </c>
      <c r="E95" s="12">
        <f t="shared" si="6"/>
        <v>71.372332213307359</v>
      </c>
      <c r="F95" s="12">
        <f t="shared" si="7"/>
        <v>61.510667786692657</v>
      </c>
    </row>
    <row r="96" spans="1:6" ht="14.5" x14ac:dyDescent="0.35">
      <c r="A96" s="2">
        <v>45609</v>
      </c>
      <c r="B96">
        <v>63</v>
      </c>
      <c r="C96" s="12">
        <f t="shared" si="4"/>
        <v>66.063000000000017</v>
      </c>
      <c r="D96" s="12">
        <f t="shared" si="5"/>
        <v>2.3777634338530027</v>
      </c>
      <c r="E96" s="12">
        <f t="shared" si="6"/>
        <v>70.818526867706026</v>
      </c>
      <c r="F96" s="12">
        <f t="shared" si="7"/>
        <v>61.307473132294014</v>
      </c>
    </row>
    <row r="97" spans="1:6" ht="14.5" x14ac:dyDescent="0.35">
      <c r="A97" s="2">
        <v>45610</v>
      </c>
      <c r="B97">
        <v>62.55</v>
      </c>
      <c r="C97" s="12">
        <f t="shared" si="4"/>
        <v>65.695499999999996</v>
      </c>
      <c r="D97" s="12">
        <f t="shared" si="5"/>
        <v>2.3208312372033753</v>
      </c>
      <c r="E97" s="12">
        <f t="shared" si="6"/>
        <v>70.337162474406739</v>
      </c>
      <c r="F97" s="12">
        <f t="shared" si="7"/>
        <v>61.053837525593245</v>
      </c>
    </row>
    <row r="98" spans="1:6" ht="14.5" x14ac:dyDescent="0.35">
      <c r="A98" s="2">
        <v>45611</v>
      </c>
      <c r="B98">
        <v>61.74</v>
      </c>
      <c r="C98" s="12">
        <f t="shared" si="4"/>
        <v>65.260500000000008</v>
      </c>
      <c r="D98" s="12">
        <f t="shared" si="5"/>
        <v>2.1967690988550013</v>
      </c>
      <c r="E98" s="12">
        <f t="shared" si="6"/>
        <v>69.654038197710008</v>
      </c>
      <c r="F98" s="12">
        <f t="shared" si="7"/>
        <v>60.866961802290007</v>
      </c>
    </row>
    <row r="99" spans="1:6" ht="14.5" x14ac:dyDescent="0.35">
      <c r="A99" s="2">
        <v>45614</v>
      </c>
      <c r="B99">
        <v>61.86</v>
      </c>
      <c r="C99" s="12">
        <f t="shared" si="4"/>
        <v>64.881</v>
      </c>
      <c r="D99" s="12">
        <f t="shared" si="5"/>
        <v>2.0878241002738265</v>
      </c>
      <c r="E99" s="12">
        <f t="shared" si="6"/>
        <v>69.056648200547656</v>
      </c>
      <c r="F99" s="12">
        <f t="shared" si="7"/>
        <v>60.705351799452345</v>
      </c>
    </row>
    <row r="100" spans="1:6" ht="14.5" x14ac:dyDescent="0.35">
      <c r="A100" s="2">
        <v>45615</v>
      </c>
      <c r="B100">
        <v>62.59</v>
      </c>
      <c r="C100" s="12">
        <f t="shared" si="4"/>
        <v>64.537999999999982</v>
      </c>
      <c r="D100" s="12">
        <f t="shared" si="5"/>
        <v>1.8473468884635043</v>
      </c>
      <c r="E100" s="12">
        <f t="shared" si="6"/>
        <v>68.232693776926993</v>
      </c>
      <c r="F100" s="12">
        <f t="shared" si="7"/>
        <v>60.843306223072972</v>
      </c>
    </row>
    <row r="101" spans="1:6" ht="14.5" x14ac:dyDescent="0.35">
      <c r="A101" s="2">
        <v>45616</v>
      </c>
      <c r="B101">
        <v>62.99</v>
      </c>
      <c r="C101" s="12">
        <f t="shared" si="4"/>
        <v>64.286999999999992</v>
      </c>
      <c r="D101" s="12">
        <f t="shared" si="5"/>
        <v>1.6846461443219902</v>
      </c>
      <c r="E101" s="12">
        <f t="shared" si="6"/>
        <v>67.656292288643968</v>
      </c>
      <c r="F101" s="12">
        <f t="shared" si="7"/>
        <v>60.917707711356009</v>
      </c>
    </row>
    <row r="102" spans="1:6" ht="14.5" x14ac:dyDescent="0.35">
      <c r="A102" s="2">
        <v>45617</v>
      </c>
      <c r="B102">
        <v>63.76</v>
      </c>
      <c r="C102" s="12">
        <f t="shared" si="4"/>
        <v>64.109999999999985</v>
      </c>
      <c r="D102" s="12">
        <f t="shared" si="5"/>
        <v>1.5303181643731893</v>
      </c>
      <c r="E102" s="12">
        <f t="shared" si="6"/>
        <v>67.170636328746369</v>
      </c>
      <c r="F102" s="12">
        <f t="shared" si="7"/>
        <v>61.049363671253609</v>
      </c>
    </row>
    <row r="103" spans="1:6" ht="14.5" x14ac:dyDescent="0.35">
      <c r="A103" s="2">
        <v>45618</v>
      </c>
      <c r="B103">
        <v>63.92</v>
      </c>
      <c r="C103" s="12">
        <f t="shared" si="4"/>
        <v>63.96</v>
      </c>
      <c r="D103" s="12">
        <f t="shared" si="5"/>
        <v>1.3800381382983213</v>
      </c>
      <c r="E103" s="12">
        <f t="shared" si="6"/>
        <v>66.720076276596643</v>
      </c>
      <c r="F103" s="12">
        <f t="shared" si="7"/>
        <v>61.199923723403359</v>
      </c>
    </row>
    <row r="104" spans="1:6" ht="14.5" x14ac:dyDescent="0.35">
      <c r="A104" s="2">
        <v>45621</v>
      </c>
      <c r="B104">
        <v>64.38</v>
      </c>
      <c r="C104" s="12">
        <f t="shared" si="4"/>
        <v>63.845499999999994</v>
      </c>
      <c r="D104" s="12">
        <f t="shared" si="5"/>
        <v>1.2302266586198451</v>
      </c>
      <c r="E104" s="12">
        <f t="shared" si="6"/>
        <v>66.305953317239684</v>
      </c>
      <c r="F104" s="12">
        <f t="shared" si="7"/>
        <v>61.385046682760304</v>
      </c>
    </row>
    <row r="105" spans="1:6" ht="14.5" x14ac:dyDescent="0.35">
      <c r="A105" s="2">
        <v>45622</v>
      </c>
      <c r="B105">
        <v>64.55</v>
      </c>
      <c r="C105" s="12">
        <f t="shared" si="4"/>
        <v>63.795000000000016</v>
      </c>
      <c r="D105" s="12">
        <f t="shared" si="5"/>
        <v>1.1756633066172972</v>
      </c>
      <c r="E105" s="12">
        <f t="shared" si="6"/>
        <v>66.146326613234606</v>
      </c>
      <c r="F105" s="12">
        <f t="shared" si="7"/>
        <v>61.443673386765418</v>
      </c>
    </row>
    <row r="106" spans="1:6" ht="14.5" x14ac:dyDescent="0.35">
      <c r="A106" s="2">
        <v>45623</v>
      </c>
      <c r="B106">
        <v>64.430000000000007</v>
      </c>
      <c r="C106" s="12">
        <f t="shared" si="4"/>
        <v>63.720499999999994</v>
      </c>
      <c r="D106" s="12">
        <f t="shared" si="5"/>
        <v>1.0769864144185415</v>
      </c>
      <c r="E106" s="12">
        <f t="shared" si="6"/>
        <v>65.874472828837071</v>
      </c>
      <c r="F106" s="12">
        <f t="shared" si="7"/>
        <v>61.56652717116291</v>
      </c>
    </row>
    <row r="107" spans="1:6" ht="14.5" x14ac:dyDescent="0.35">
      <c r="A107" s="2">
        <v>45625</v>
      </c>
      <c r="B107">
        <v>64.08</v>
      </c>
      <c r="C107" s="12">
        <f t="shared" si="4"/>
        <v>63.658999999999992</v>
      </c>
      <c r="D107" s="12">
        <f t="shared" si="5"/>
        <v>1.0147641675726802</v>
      </c>
      <c r="E107" s="12">
        <f t="shared" si="6"/>
        <v>65.68852833514535</v>
      </c>
      <c r="F107" s="12">
        <f t="shared" si="7"/>
        <v>61.629471664854634</v>
      </c>
    </row>
    <row r="108" spans="1:6" ht="14.5" x14ac:dyDescent="0.35">
      <c r="A108" s="2">
        <v>45628</v>
      </c>
      <c r="B108">
        <v>63.65</v>
      </c>
      <c r="C108" s="12">
        <f t="shared" si="4"/>
        <v>63.591000000000008</v>
      </c>
      <c r="D108" s="12">
        <f t="shared" si="5"/>
        <v>0.96375308041012242</v>
      </c>
      <c r="E108" s="12">
        <f t="shared" si="6"/>
        <v>65.518506160820252</v>
      </c>
      <c r="F108" s="12">
        <f t="shared" si="7"/>
        <v>61.663493839179765</v>
      </c>
    </row>
    <row r="109" spans="1:6" ht="14.5" x14ac:dyDescent="0.35">
      <c r="A109" s="2">
        <v>45629</v>
      </c>
      <c r="B109">
        <v>63.52</v>
      </c>
      <c r="C109" s="12">
        <f t="shared" si="4"/>
        <v>63.511499999999998</v>
      </c>
      <c r="D109" s="12">
        <f t="shared" si="5"/>
        <v>0.89498176988196421</v>
      </c>
      <c r="E109" s="12">
        <f t="shared" si="6"/>
        <v>65.30146353976393</v>
      </c>
      <c r="F109" s="12">
        <f t="shared" si="7"/>
        <v>61.721536460236067</v>
      </c>
    </row>
    <row r="110" spans="1:6" ht="14.5" x14ac:dyDescent="0.35">
      <c r="A110" s="2">
        <v>45630</v>
      </c>
      <c r="B110">
        <v>62.21</v>
      </c>
      <c r="C110" s="12">
        <f t="shared" si="4"/>
        <v>63.353499999999997</v>
      </c>
      <c r="D110" s="12">
        <f t="shared" si="5"/>
        <v>0.82587927625493041</v>
      </c>
      <c r="E110" s="12">
        <f t="shared" si="6"/>
        <v>65.005258552509858</v>
      </c>
      <c r="F110" s="12">
        <f t="shared" si="7"/>
        <v>61.701741447490136</v>
      </c>
    </row>
    <row r="111" spans="1:6" ht="14.5" x14ac:dyDescent="0.35">
      <c r="A111" s="2">
        <v>45631</v>
      </c>
      <c r="B111">
        <v>62.92</v>
      </c>
      <c r="C111" s="12">
        <f t="shared" si="4"/>
        <v>63.314499999999995</v>
      </c>
      <c r="D111" s="12">
        <f t="shared" si="5"/>
        <v>0.82707140275985669</v>
      </c>
      <c r="E111" s="12">
        <f t="shared" si="6"/>
        <v>64.968642805519707</v>
      </c>
      <c r="F111" s="12">
        <f t="shared" si="7"/>
        <v>61.660357194480284</v>
      </c>
    </row>
    <row r="112" spans="1:6" ht="14.5" x14ac:dyDescent="0.35">
      <c r="A112" s="2">
        <v>45632</v>
      </c>
      <c r="B112">
        <v>62.53</v>
      </c>
      <c r="C112" s="12">
        <f t="shared" si="4"/>
        <v>63.258000000000003</v>
      </c>
      <c r="D112" s="12">
        <f t="shared" si="5"/>
        <v>0.84071147813841807</v>
      </c>
      <c r="E112" s="12">
        <f t="shared" si="6"/>
        <v>64.939422956276843</v>
      </c>
      <c r="F112" s="12">
        <f t="shared" si="7"/>
        <v>61.576577043723169</v>
      </c>
    </row>
    <row r="113" spans="1:6" ht="14.5" x14ac:dyDescent="0.35">
      <c r="A113" s="2">
        <v>45635</v>
      </c>
      <c r="B113">
        <v>62.6</v>
      </c>
      <c r="C113" s="12">
        <f t="shared" si="4"/>
        <v>63.191999999999993</v>
      </c>
      <c r="D113" s="12">
        <f t="shared" si="5"/>
        <v>0.83781419872125984</v>
      </c>
      <c r="E113" s="12">
        <f t="shared" si="6"/>
        <v>64.867628397442516</v>
      </c>
      <c r="F113" s="12">
        <f t="shared" si="7"/>
        <v>61.51637160255747</v>
      </c>
    </row>
    <row r="114" spans="1:6" ht="14.5" x14ac:dyDescent="0.35">
      <c r="A114" s="2">
        <v>45636</v>
      </c>
      <c r="B114">
        <v>62.91</v>
      </c>
      <c r="C114" s="12">
        <f t="shared" si="4"/>
        <v>63.169500000000006</v>
      </c>
      <c r="D114" s="12">
        <f t="shared" si="5"/>
        <v>0.83910651102354372</v>
      </c>
      <c r="E114" s="12">
        <f t="shared" si="6"/>
        <v>64.847713022047088</v>
      </c>
      <c r="F114" s="12">
        <f t="shared" si="7"/>
        <v>61.491286977952917</v>
      </c>
    </row>
    <row r="115" spans="1:6" ht="14.5" x14ac:dyDescent="0.35">
      <c r="A115" s="2">
        <v>45637</v>
      </c>
      <c r="B115">
        <v>62.64</v>
      </c>
      <c r="C115" s="12">
        <f t="shared" si="4"/>
        <v>63.141500000000008</v>
      </c>
      <c r="D115" s="12">
        <f t="shared" si="5"/>
        <v>0.84733809197112242</v>
      </c>
      <c r="E115" s="12">
        <f t="shared" si="6"/>
        <v>64.836176183942257</v>
      </c>
      <c r="F115" s="12">
        <f t="shared" si="7"/>
        <v>61.446823816057766</v>
      </c>
    </row>
    <row r="116" spans="1:6" ht="14.5" x14ac:dyDescent="0.35">
      <c r="A116" s="2">
        <v>45638</v>
      </c>
      <c r="B116">
        <v>63.84</v>
      </c>
      <c r="C116" s="12">
        <f t="shared" si="4"/>
        <v>63.183500000000002</v>
      </c>
      <c r="D116" s="12">
        <f t="shared" si="5"/>
        <v>0.86066849783054933</v>
      </c>
      <c r="E116" s="12">
        <f t="shared" si="6"/>
        <v>64.9048369956611</v>
      </c>
      <c r="F116" s="12">
        <f t="shared" si="7"/>
        <v>61.462163004338905</v>
      </c>
    </row>
    <row r="117" spans="1:6" ht="14.5" x14ac:dyDescent="0.35">
      <c r="A117" s="2">
        <v>45639</v>
      </c>
      <c r="B117">
        <v>63.12</v>
      </c>
      <c r="C117" s="12">
        <f t="shared" si="4"/>
        <v>63.212000000000003</v>
      </c>
      <c r="D117" s="12">
        <f t="shared" si="5"/>
        <v>0.84792998717930368</v>
      </c>
      <c r="E117" s="12">
        <f t="shared" si="6"/>
        <v>64.907859974358615</v>
      </c>
      <c r="F117" s="12">
        <f t="shared" si="7"/>
        <v>61.516140025641398</v>
      </c>
    </row>
    <row r="118" spans="1:6" ht="14.5" x14ac:dyDescent="0.35">
      <c r="A118" s="2">
        <v>45642</v>
      </c>
      <c r="B118">
        <v>62.55</v>
      </c>
      <c r="C118" s="12">
        <f t="shared" si="4"/>
        <v>63.252499999999984</v>
      </c>
      <c r="D118" s="12">
        <f t="shared" si="5"/>
        <v>0.79138037297929109</v>
      </c>
      <c r="E118" s="12">
        <f t="shared" si="6"/>
        <v>64.835260745958564</v>
      </c>
      <c r="F118" s="12">
        <f t="shared" si="7"/>
        <v>61.669739254041403</v>
      </c>
    </row>
    <row r="119" spans="1:6" ht="14.5" x14ac:dyDescent="0.35">
      <c r="A119" s="2">
        <v>45643</v>
      </c>
      <c r="B119">
        <v>63.4</v>
      </c>
      <c r="C119" s="12">
        <f t="shared" si="4"/>
        <v>63.329499999999996</v>
      </c>
      <c r="D119" s="12">
        <f t="shared" si="5"/>
        <v>0.72050767920229242</v>
      </c>
      <c r="E119" s="12">
        <f t="shared" si="6"/>
        <v>64.77051535840458</v>
      </c>
      <c r="F119" s="12">
        <f t="shared" si="7"/>
        <v>61.888484641595412</v>
      </c>
    </row>
    <row r="120" spans="1:6" ht="14.5" x14ac:dyDescent="0.35">
      <c r="A120" s="2">
        <v>45644</v>
      </c>
      <c r="B120">
        <v>62.85</v>
      </c>
      <c r="C120" s="12">
        <f t="shared" si="4"/>
        <v>63.342499999999994</v>
      </c>
      <c r="D120" s="12">
        <f t="shared" si="5"/>
        <v>0.70871176681430403</v>
      </c>
      <c r="E120" s="12">
        <f t="shared" si="6"/>
        <v>64.759923533628609</v>
      </c>
      <c r="F120" s="12">
        <f t="shared" si="7"/>
        <v>61.925076466371387</v>
      </c>
    </row>
    <row r="121" spans="1:6" ht="14.5" x14ac:dyDescent="0.35">
      <c r="A121" s="2">
        <v>45645</v>
      </c>
      <c r="B121">
        <v>62.45</v>
      </c>
      <c r="C121" s="12">
        <f t="shared" si="4"/>
        <v>63.3155</v>
      </c>
      <c r="D121" s="12">
        <f t="shared" si="5"/>
        <v>0.7327272415614936</v>
      </c>
      <c r="E121" s="12">
        <f t="shared" si="6"/>
        <v>64.780954483122983</v>
      </c>
      <c r="F121" s="12">
        <f t="shared" si="7"/>
        <v>61.85004551687701</v>
      </c>
    </row>
    <row r="122" spans="1:6" ht="14.5" x14ac:dyDescent="0.35">
      <c r="A122" s="2">
        <v>45646</v>
      </c>
      <c r="B122">
        <v>62.55</v>
      </c>
      <c r="C122" s="12">
        <f t="shared" si="4"/>
        <v>63.254999999999995</v>
      </c>
      <c r="D122" s="12">
        <f t="shared" si="5"/>
        <v>0.7439616571896841</v>
      </c>
      <c r="E122" s="12">
        <f t="shared" si="6"/>
        <v>64.742923314379368</v>
      </c>
      <c r="F122" s="12">
        <f t="shared" si="7"/>
        <v>61.76707668562063</v>
      </c>
    </row>
    <row r="123" spans="1:6" ht="14.5" x14ac:dyDescent="0.35">
      <c r="A123" s="2">
        <v>45649</v>
      </c>
      <c r="B123">
        <v>62.38</v>
      </c>
      <c r="C123" s="12">
        <f t="shared" si="4"/>
        <v>63.177999999999997</v>
      </c>
      <c r="D123" s="12">
        <f t="shared" si="5"/>
        <v>0.75117171629955604</v>
      </c>
      <c r="E123" s="12">
        <f t="shared" si="6"/>
        <v>64.680343432599116</v>
      </c>
      <c r="F123" s="12">
        <f t="shared" si="7"/>
        <v>61.675656567400885</v>
      </c>
    </row>
    <row r="124" spans="1:6" ht="14.5" x14ac:dyDescent="0.35">
      <c r="A124" s="2">
        <v>45650</v>
      </c>
      <c r="B124">
        <v>62.84</v>
      </c>
      <c r="C124" s="12">
        <f t="shared" si="4"/>
        <v>63.100999999999999</v>
      </c>
      <c r="D124" s="12">
        <f t="shared" si="5"/>
        <v>0.69856168020628773</v>
      </c>
      <c r="E124" s="12">
        <f t="shared" si="6"/>
        <v>64.498123360412578</v>
      </c>
      <c r="F124" s="12">
        <f t="shared" si="7"/>
        <v>61.703876639587421</v>
      </c>
    </row>
    <row r="125" spans="1:6" ht="14.5" x14ac:dyDescent="0.35">
      <c r="A125" s="2">
        <v>45652</v>
      </c>
      <c r="B125">
        <v>62.57</v>
      </c>
      <c r="C125" s="12">
        <f t="shared" si="4"/>
        <v>63.001999999999995</v>
      </c>
      <c r="D125" s="12">
        <f t="shared" si="5"/>
        <v>0.61806659494707739</v>
      </c>
      <c r="E125" s="12">
        <f t="shared" si="6"/>
        <v>64.238133189894157</v>
      </c>
      <c r="F125" s="12">
        <f t="shared" si="7"/>
        <v>61.765866810105841</v>
      </c>
    </row>
    <row r="126" spans="1:6" ht="14.5" x14ac:dyDescent="0.35">
      <c r="A126" s="2">
        <v>45653</v>
      </c>
      <c r="B126">
        <v>62.45</v>
      </c>
      <c r="C126" s="12">
        <f t="shared" si="4"/>
        <v>62.902999999999999</v>
      </c>
      <c r="D126" s="12">
        <f t="shared" si="5"/>
        <v>0.52952908572766688</v>
      </c>
      <c r="E126" s="12">
        <f t="shared" si="6"/>
        <v>63.962058171455332</v>
      </c>
      <c r="F126" s="12">
        <f t="shared" si="7"/>
        <v>61.843941828544665</v>
      </c>
    </row>
    <row r="127" spans="1:6" ht="14.5" x14ac:dyDescent="0.35">
      <c r="A127" s="2">
        <v>45656</v>
      </c>
      <c r="B127">
        <v>62.03</v>
      </c>
      <c r="C127" s="12">
        <f t="shared" si="4"/>
        <v>62.8005</v>
      </c>
      <c r="D127" s="12">
        <f t="shared" si="5"/>
        <v>0.48635567448654593</v>
      </c>
      <c r="E127" s="12">
        <f t="shared" si="6"/>
        <v>63.773211348973092</v>
      </c>
      <c r="F127" s="12">
        <f t="shared" si="7"/>
        <v>61.827788651026907</v>
      </c>
    </row>
    <row r="128" spans="1:6" ht="14.5" x14ac:dyDescent="0.35">
      <c r="A128" s="2">
        <v>45657</v>
      </c>
      <c r="B128">
        <v>62.26</v>
      </c>
      <c r="C128" s="12">
        <f t="shared" si="4"/>
        <v>62.731000000000009</v>
      </c>
      <c r="D128" s="12">
        <f t="shared" si="5"/>
        <v>0.45700282159672567</v>
      </c>
      <c r="E128" s="12">
        <f t="shared" si="6"/>
        <v>63.645005643193457</v>
      </c>
      <c r="F128" s="12">
        <f t="shared" si="7"/>
        <v>61.816994356806561</v>
      </c>
    </row>
    <row r="129" spans="1:6" ht="14.5" x14ac:dyDescent="0.35">
      <c r="A129" s="2">
        <v>45659</v>
      </c>
      <c r="B129">
        <v>61.84</v>
      </c>
      <c r="C129" s="12">
        <f t="shared" si="4"/>
        <v>62.646999999999991</v>
      </c>
      <c r="D129" s="12">
        <f t="shared" si="5"/>
        <v>0.45874083957582917</v>
      </c>
      <c r="E129" s="12">
        <f t="shared" si="6"/>
        <v>63.564481679151648</v>
      </c>
      <c r="F129" s="12">
        <f t="shared" si="7"/>
        <v>61.729518320848335</v>
      </c>
    </row>
    <row r="130" spans="1:6" ht="14.5" x14ac:dyDescent="0.35">
      <c r="A130" s="2">
        <v>45660</v>
      </c>
      <c r="B130">
        <v>61.75</v>
      </c>
      <c r="C130" s="12">
        <f t="shared" si="4"/>
        <v>62.624000000000009</v>
      </c>
      <c r="D130" s="12">
        <f t="shared" si="5"/>
        <v>0.49212108052260539</v>
      </c>
      <c r="E130" s="12">
        <f t="shared" si="6"/>
        <v>63.608242161045219</v>
      </c>
      <c r="F130" s="12">
        <f t="shared" si="7"/>
        <v>61.6397578389548</v>
      </c>
    </row>
    <row r="131" spans="1:6" ht="14.5" x14ac:dyDescent="0.35">
      <c r="A131" s="2">
        <v>45663</v>
      </c>
      <c r="B131">
        <v>60.81</v>
      </c>
      <c r="C131" s="12">
        <f t="shared" si="4"/>
        <v>62.518499999999996</v>
      </c>
      <c r="D131" s="12">
        <f t="shared" si="5"/>
        <v>0.63170008706663916</v>
      </c>
      <c r="E131" s="12">
        <f t="shared" si="6"/>
        <v>63.781900174133277</v>
      </c>
      <c r="F131" s="12">
        <f t="shared" si="7"/>
        <v>61.255099825866715</v>
      </c>
    </row>
    <row r="132" spans="1:6" ht="14.5" x14ac:dyDescent="0.35">
      <c r="A132" s="2">
        <v>45664</v>
      </c>
      <c r="B132">
        <v>60.84</v>
      </c>
      <c r="C132" s="12">
        <f t="shared" si="4"/>
        <v>62.43399999999999</v>
      </c>
      <c r="D132" s="12">
        <f t="shared" si="5"/>
        <v>0.73471369289425581</v>
      </c>
      <c r="E132" s="12">
        <f t="shared" si="6"/>
        <v>63.903427385788504</v>
      </c>
      <c r="F132" s="12">
        <f t="shared" si="7"/>
        <v>60.964572614211477</v>
      </c>
    </row>
    <row r="133" spans="1:6" ht="14.5" x14ac:dyDescent="0.35">
      <c r="A133" s="2">
        <v>45665</v>
      </c>
      <c r="B133">
        <v>61.71</v>
      </c>
      <c r="C133" s="12">
        <f t="shared" si="4"/>
        <v>62.389499999999998</v>
      </c>
      <c r="D133" s="12">
        <f t="shared" si="5"/>
        <v>0.75090454225483705</v>
      </c>
      <c r="E133" s="12">
        <f t="shared" si="6"/>
        <v>63.891309084509672</v>
      </c>
      <c r="F133" s="12">
        <f t="shared" si="7"/>
        <v>60.887690915490325</v>
      </c>
    </row>
    <row r="134" spans="1:6" ht="14.5" x14ac:dyDescent="0.35">
      <c r="A134" s="2">
        <v>45667</v>
      </c>
      <c r="B134">
        <v>61.07</v>
      </c>
      <c r="C134" s="12">
        <f t="shared" si="4"/>
        <v>62.297499999999999</v>
      </c>
      <c r="D134" s="12">
        <f t="shared" si="5"/>
        <v>0.79518865686074736</v>
      </c>
      <c r="E134" s="12">
        <f t="shared" si="6"/>
        <v>63.887877313721496</v>
      </c>
      <c r="F134" s="12">
        <f t="shared" si="7"/>
        <v>60.707122686278502</v>
      </c>
    </row>
    <row r="135" spans="1:6" ht="14.5" x14ac:dyDescent="0.35">
      <c r="A135" s="2">
        <v>45670</v>
      </c>
      <c r="B135">
        <v>61.65</v>
      </c>
      <c r="C135" s="12">
        <f t="shared" si="4"/>
        <v>62.248000000000005</v>
      </c>
      <c r="D135" s="12">
        <f t="shared" si="5"/>
        <v>0.80351595798518005</v>
      </c>
      <c r="E135" s="12">
        <f t="shared" si="6"/>
        <v>63.855031915970365</v>
      </c>
      <c r="F135" s="12">
        <f t="shared" si="7"/>
        <v>60.640968084029645</v>
      </c>
    </row>
    <row r="136" spans="1:6" ht="14.5" x14ac:dyDescent="0.35">
      <c r="A136" s="2">
        <v>45671</v>
      </c>
      <c r="B136">
        <v>62.04</v>
      </c>
      <c r="C136" s="12">
        <f t="shared" si="4"/>
        <v>62.158000000000001</v>
      </c>
      <c r="D136" s="12">
        <f t="shared" si="5"/>
        <v>0.71133381015784936</v>
      </c>
      <c r="E136" s="12">
        <f t="shared" si="6"/>
        <v>63.580667620315701</v>
      </c>
      <c r="F136" s="12">
        <f t="shared" si="7"/>
        <v>60.735332379684301</v>
      </c>
    </row>
    <row r="137" spans="1:6" ht="14.5" x14ac:dyDescent="0.35">
      <c r="A137" s="2">
        <v>45672</v>
      </c>
      <c r="B137">
        <v>61.77</v>
      </c>
      <c r="C137" s="12">
        <f t="shared" si="4"/>
        <v>62.090500000000006</v>
      </c>
      <c r="D137" s="12">
        <f t="shared" si="5"/>
        <v>0.67853925922955161</v>
      </c>
      <c r="E137" s="12">
        <f t="shared" si="6"/>
        <v>63.44757851845911</v>
      </c>
      <c r="F137" s="12">
        <f t="shared" si="7"/>
        <v>60.733421481540901</v>
      </c>
    </row>
    <row r="138" spans="1:6" ht="14.5" x14ac:dyDescent="0.35">
      <c r="A138" s="2">
        <v>45673</v>
      </c>
      <c r="B138">
        <v>62.25</v>
      </c>
      <c r="C138" s="12">
        <f t="shared" si="4"/>
        <v>62.075500000000012</v>
      </c>
      <c r="D138" s="12">
        <f t="shared" si="5"/>
        <v>0.67112219453688116</v>
      </c>
      <c r="E138" s="12">
        <f t="shared" si="6"/>
        <v>63.417744389073775</v>
      </c>
      <c r="F138" s="12">
        <f t="shared" si="7"/>
        <v>60.73325561092625</v>
      </c>
    </row>
    <row r="139" spans="1:6" ht="14.5" x14ac:dyDescent="0.35">
      <c r="A139" s="2">
        <v>45674</v>
      </c>
      <c r="B139">
        <v>62.71</v>
      </c>
      <c r="C139" s="12">
        <f t="shared" si="4"/>
        <v>62.041000000000011</v>
      </c>
      <c r="D139" s="12">
        <f t="shared" si="5"/>
        <v>0.61482475038356266</v>
      </c>
      <c r="E139" s="12">
        <f t="shared" si="6"/>
        <v>63.270649500767135</v>
      </c>
      <c r="F139" s="12">
        <f t="shared" si="7"/>
        <v>60.811350499232887</v>
      </c>
    </row>
    <row r="140" spans="1:6" ht="14.5" x14ac:dyDescent="0.35">
      <c r="A140" s="2">
        <v>45678</v>
      </c>
      <c r="B140">
        <v>62.42</v>
      </c>
      <c r="C140" s="12">
        <f t="shared" si="4"/>
        <v>62.019500000000015</v>
      </c>
      <c r="D140" s="12">
        <f t="shared" si="5"/>
        <v>0.59214574130645248</v>
      </c>
      <c r="E140" s="12">
        <f t="shared" si="6"/>
        <v>63.203791482612921</v>
      </c>
      <c r="F140" s="12">
        <f t="shared" si="7"/>
        <v>60.835208517387109</v>
      </c>
    </row>
    <row r="141" spans="1:6" ht="14.5" x14ac:dyDescent="0.35">
      <c r="A141" s="2">
        <v>45679</v>
      </c>
      <c r="B141">
        <v>61.78</v>
      </c>
      <c r="C141" s="12">
        <f t="shared" si="4"/>
        <v>61.986000000000004</v>
      </c>
      <c r="D141" s="12">
        <f t="shared" si="5"/>
        <v>0.58542292404722218</v>
      </c>
      <c r="E141" s="12">
        <f t="shared" si="6"/>
        <v>63.156845848094449</v>
      </c>
      <c r="F141" s="12">
        <f t="shared" si="7"/>
        <v>60.81515415190556</v>
      </c>
    </row>
    <row r="142" spans="1:6" ht="14.5" x14ac:dyDescent="0.35">
      <c r="A142" s="2">
        <v>45680</v>
      </c>
      <c r="B142">
        <v>61.53</v>
      </c>
      <c r="C142" s="12">
        <f t="shared" si="4"/>
        <v>61.935000000000002</v>
      </c>
      <c r="D142" s="12">
        <f t="shared" si="5"/>
        <v>0.57808668080688019</v>
      </c>
      <c r="E142" s="12">
        <f t="shared" si="6"/>
        <v>63.091173361613762</v>
      </c>
      <c r="F142" s="12">
        <f t="shared" si="7"/>
        <v>60.778826638386242</v>
      </c>
    </row>
    <row r="143" spans="1:6" ht="14.5" x14ac:dyDescent="0.35">
      <c r="A143" s="2">
        <v>45681</v>
      </c>
      <c r="B143">
        <v>61.92</v>
      </c>
      <c r="C143" s="12">
        <f t="shared" si="4"/>
        <v>61.911999999999999</v>
      </c>
      <c r="D143" s="12">
        <f t="shared" si="5"/>
        <v>0.56852162852899712</v>
      </c>
      <c r="E143" s="12">
        <f t="shared" si="6"/>
        <v>63.049043257057996</v>
      </c>
      <c r="F143" s="12">
        <f t="shared" si="7"/>
        <v>60.774956742942003</v>
      </c>
    </row>
    <row r="144" spans="1:6" ht="14.5" x14ac:dyDescent="0.35">
      <c r="A144" s="2">
        <v>45684</v>
      </c>
      <c r="B144">
        <v>63.87</v>
      </c>
      <c r="C144" s="12">
        <f t="shared" si="4"/>
        <v>61.963499999999996</v>
      </c>
      <c r="D144" s="12">
        <f t="shared" si="5"/>
        <v>0.69056250908036354</v>
      </c>
      <c r="E144" s="12">
        <f t="shared" si="6"/>
        <v>63.344625018160727</v>
      </c>
      <c r="F144" s="12">
        <f t="shared" si="7"/>
        <v>60.582374981839266</v>
      </c>
    </row>
    <row r="145" spans="1:6" ht="14.5" x14ac:dyDescent="0.35">
      <c r="A145" s="2">
        <v>45685</v>
      </c>
      <c r="B145">
        <v>62.36</v>
      </c>
      <c r="C145" s="12">
        <f t="shared" si="4"/>
        <v>61.952999999999989</v>
      </c>
      <c r="D145" s="12">
        <f t="shared" si="5"/>
        <v>0.68240364656272468</v>
      </c>
      <c r="E145" s="12">
        <f t="shared" si="6"/>
        <v>63.317807293125441</v>
      </c>
      <c r="F145" s="12">
        <f t="shared" si="7"/>
        <v>60.588192706874537</v>
      </c>
    </row>
    <row r="146" spans="1:6" ht="14.5" x14ac:dyDescent="0.35">
      <c r="A146" s="2">
        <v>45686</v>
      </c>
      <c r="B146">
        <v>62.83</v>
      </c>
      <c r="C146" s="12">
        <f t="shared" si="4"/>
        <v>61.97199999999998</v>
      </c>
      <c r="D146" s="12">
        <f t="shared" si="5"/>
        <v>0.7019791569855216</v>
      </c>
      <c r="E146" s="12">
        <f t="shared" si="6"/>
        <v>63.375958313971026</v>
      </c>
      <c r="F146" s="12">
        <f t="shared" si="7"/>
        <v>60.568041686028934</v>
      </c>
    </row>
    <row r="147" spans="1:6" ht="14.5" x14ac:dyDescent="0.35">
      <c r="A147" s="2">
        <v>45687</v>
      </c>
      <c r="B147">
        <v>64.05</v>
      </c>
      <c r="C147" s="12">
        <f t="shared" si="4"/>
        <v>62.072999999999979</v>
      </c>
      <c r="D147" s="12">
        <f t="shared" si="5"/>
        <v>0.84209700653846908</v>
      </c>
      <c r="E147" s="12">
        <f t="shared" si="6"/>
        <v>63.757194013076919</v>
      </c>
      <c r="F147" s="12">
        <f t="shared" si="7"/>
        <v>60.388805986923039</v>
      </c>
    </row>
    <row r="148" spans="1:6" ht="14.5" x14ac:dyDescent="0.35">
      <c r="A148" s="2">
        <v>45688</v>
      </c>
      <c r="B148">
        <v>63.48</v>
      </c>
      <c r="C148" s="12">
        <f t="shared" si="4"/>
        <v>62.133999999999993</v>
      </c>
      <c r="D148" s="12">
        <f t="shared" si="5"/>
        <v>0.89864459340896019</v>
      </c>
      <c r="E148" s="12">
        <f t="shared" si="6"/>
        <v>63.931289186817914</v>
      </c>
      <c r="F148" s="12">
        <f t="shared" si="7"/>
        <v>60.336710813182073</v>
      </c>
    </row>
    <row r="149" spans="1:6" ht="14.5" x14ac:dyDescent="0.35">
      <c r="A149" s="2">
        <v>45691</v>
      </c>
      <c r="B149">
        <v>63.35</v>
      </c>
      <c r="C149" s="12">
        <f t="shared" ref="C149:C189" si="8">AVERAGE(B130:B149)</f>
        <v>62.209499999999991</v>
      </c>
      <c r="D149" s="12">
        <f t="shared" ref="D149:D189" si="9">_xlfn.STDEV.S(B130:B149)</f>
        <v>0.93532699038751466</v>
      </c>
      <c r="E149" s="12">
        <f t="shared" ref="E149:E189" si="10">C149+D149*2</f>
        <v>64.080153980775023</v>
      </c>
      <c r="F149" s="12">
        <f t="shared" ref="F149:F189" si="11">C149+D149*-2</f>
        <v>60.33884601922496</v>
      </c>
    </row>
    <row r="150" spans="1:6" ht="14.5" x14ac:dyDescent="0.35">
      <c r="A150" s="2">
        <v>45692</v>
      </c>
      <c r="B150">
        <v>62.67</v>
      </c>
      <c r="C150" s="12">
        <f t="shared" si="8"/>
        <v>62.255499999999998</v>
      </c>
      <c r="D150" s="12">
        <f t="shared" si="9"/>
        <v>0.93416145905241954</v>
      </c>
      <c r="E150" s="12">
        <f t="shared" si="10"/>
        <v>64.123822918104835</v>
      </c>
      <c r="F150" s="12">
        <f t="shared" si="11"/>
        <v>60.38717708189516</v>
      </c>
    </row>
    <row r="151" spans="1:6" ht="14.5" x14ac:dyDescent="0.35">
      <c r="A151" s="2">
        <v>45693</v>
      </c>
      <c r="B151">
        <v>63.12</v>
      </c>
      <c r="C151" s="12">
        <f t="shared" si="8"/>
        <v>62.370999999999981</v>
      </c>
      <c r="D151" s="12">
        <f t="shared" si="9"/>
        <v>0.88768118980681343</v>
      </c>
      <c r="E151" s="12">
        <f t="shared" si="10"/>
        <v>64.146362379613606</v>
      </c>
      <c r="F151" s="12">
        <f t="shared" si="11"/>
        <v>60.595637620386356</v>
      </c>
    </row>
    <row r="152" spans="1:6" ht="14.5" x14ac:dyDescent="0.35">
      <c r="A152" s="2">
        <v>45694</v>
      </c>
      <c r="B152">
        <v>63.36</v>
      </c>
      <c r="C152" s="12">
        <f t="shared" si="8"/>
        <v>62.496999999999993</v>
      </c>
      <c r="D152" s="12">
        <f t="shared" si="9"/>
        <v>0.83628942358492031</v>
      </c>
      <c r="E152" s="12">
        <f t="shared" si="10"/>
        <v>64.169578847169831</v>
      </c>
      <c r="F152" s="12">
        <f t="shared" si="11"/>
        <v>60.824421152830155</v>
      </c>
    </row>
    <row r="153" spans="1:6" ht="14.5" x14ac:dyDescent="0.35">
      <c r="A153" s="2">
        <v>45695</v>
      </c>
      <c r="B153">
        <v>63.84</v>
      </c>
      <c r="C153" s="12">
        <f t="shared" si="8"/>
        <v>62.603499999999983</v>
      </c>
      <c r="D153" s="12">
        <f t="shared" si="9"/>
        <v>0.8658933628279365</v>
      </c>
      <c r="E153" s="12">
        <f t="shared" si="10"/>
        <v>64.335286725655862</v>
      </c>
      <c r="F153" s="12">
        <f t="shared" si="11"/>
        <v>60.87171327434411</v>
      </c>
    </row>
    <row r="154" spans="1:6" ht="14.5" x14ac:dyDescent="0.35">
      <c r="A154" s="2">
        <v>45698</v>
      </c>
      <c r="B154">
        <v>64.55</v>
      </c>
      <c r="C154" s="12">
        <f t="shared" si="8"/>
        <v>62.777499999999989</v>
      </c>
      <c r="D154" s="12">
        <f t="shared" si="9"/>
        <v>0.89081201868383963</v>
      </c>
      <c r="E154" s="12">
        <f t="shared" si="10"/>
        <v>64.559124037367667</v>
      </c>
      <c r="F154" s="12">
        <f t="shared" si="11"/>
        <v>60.995875962632311</v>
      </c>
    </row>
    <row r="155" spans="1:6" ht="14.5" x14ac:dyDescent="0.35">
      <c r="A155" s="2">
        <v>45699</v>
      </c>
      <c r="B155">
        <v>67.599999999999994</v>
      </c>
      <c r="C155" s="12">
        <f t="shared" si="8"/>
        <v>63.074999999999989</v>
      </c>
      <c r="D155" s="12">
        <f t="shared" si="9"/>
        <v>1.3629013170438995</v>
      </c>
      <c r="E155" s="12">
        <f t="shared" si="10"/>
        <v>65.800802634087788</v>
      </c>
      <c r="F155" s="12">
        <f t="shared" si="11"/>
        <v>60.34919736591219</v>
      </c>
    </row>
    <row r="156" spans="1:6" ht="14.5" x14ac:dyDescent="0.35">
      <c r="A156" s="2">
        <v>45700</v>
      </c>
      <c r="B156">
        <v>68.709999999999994</v>
      </c>
      <c r="C156" s="12">
        <f t="shared" si="8"/>
        <v>63.408499999999989</v>
      </c>
      <c r="D156" s="12">
        <f t="shared" si="9"/>
        <v>1.8317385328238227</v>
      </c>
      <c r="E156" s="12">
        <f t="shared" si="10"/>
        <v>67.07197706564763</v>
      </c>
      <c r="F156" s="12">
        <f t="shared" si="11"/>
        <v>59.745022934352342</v>
      </c>
    </row>
    <row r="157" spans="1:6" ht="14.5" x14ac:dyDescent="0.35">
      <c r="A157" s="2">
        <v>45701</v>
      </c>
      <c r="B157">
        <v>69.5</v>
      </c>
      <c r="C157" s="12">
        <f t="shared" si="8"/>
        <v>63.795000000000002</v>
      </c>
      <c r="D157" s="12">
        <f t="shared" si="9"/>
        <v>2.2382335610217723</v>
      </c>
      <c r="E157" s="12">
        <f t="shared" si="10"/>
        <v>68.271467122043546</v>
      </c>
      <c r="F157" s="12">
        <f t="shared" si="11"/>
        <v>59.318532877956457</v>
      </c>
    </row>
    <row r="158" spans="1:6" ht="14.5" x14ac:dyDescent="0.35">
      <c r="A158" s="2">
        <v>45702</v>
      </c>
      <c r="B158">
        <v>68.87</v>
      </c>
      <c r="C158" s="12">
        <f t="shared" si="8"/>
        <v>64.126000000000005</v>
      </c>
      <c r="D158" s="12">
        <f t="shared" si="9"/>
        <v>2.4747299693204163</v>
      </c>
      <c r="E158" s="12">
        <f t="shared" si="10"/>
        <v>69.075459938640833</v>
      </c>
      <c r="F158" s="12">
        <f t="shared" si="11"/>
        <v>59.176540061359169</v>
      </c>
    </row>
    <row r="159" spans="1:6" ht="14.5" x14ac:dyDescent="0.35">
      <c r="A159" s="2">
        <v>45706</v>
      </c>
      <c r="B159">
        <v>69.05</v>
      </c>
      <c r="C159" s="12">
        <f t="shared" si="8"/>
        <v>64.442999999999998</v>
      </c>
      <c r="D159" s="12">
        <f t="shared" si="9"/>
        <v>2.6812449975416457</v>
      </c>
      <c r="E159" s="12">
        <f t="shared" si="10"/>
        <v>69.805489995083292</v>
      </c>
      <c r="F159" s="12">
        <f t="shared" si="11"/>
        <v>59.080510004916704</v>
      </c>
    </row>
    <row r="160" spans="1:6" ht="14.5" x14ac:dyDescent="0.35">
      <c r="A160" s="2">
        <v>45707</v>
      </c>
      <c r="B160">
        <v>70.069999999999993</v>
      </c>
      <c r="C160" s="12">
        <f t="shared" si="8"/>
        <v>64.825499999999991</v>
      </c>
      <c r="D160" s="12">
        <f t="shared" si="9"/>
        <v>2.9131001301742177</v>
      </c>
      <c r="E160" s="12">
        <f t="shared" si="10"/>
        <v>70.65170026034842</v>
      </c>
      <c r="F160" s="12">
        <f t="shared" si="11"/>
        <v>58.999299739651555</v>
      </c>
    </row>
    <row r="161" spans="1:6" ht="14.5" x14ac:dyDescent="0.35">
      <c r="A161" s="2">
        <v>45708</v>
      </c>
      <c r="B161">
        <v>70.040000000000006</v>
      </c>
      <c r="C161" s="12">
        <f t="shared" si="8"/>
        <v>65.238500000000002</v>
      </c>
      <c r="D161" s="12">
        <f t="shared" si="9"/>
        <v>3.0413073279689922</v>
      </c>
      <c r="E161" s="12">
        <f t="shared" si="10"/>
        <v>71.32111465593799</v>
      </c>
      <c r="F161" s="12">
        <f t="shared" si="11"/>
        <v>59.155885344062014</v>
      </c>
    </row>
    <row r="162" spans="1:6" ht="14.5" x14ac:dyDescent="0.35">
      <c r="A162" s="2">
        <v>45709</v>
      </c>
      <c r="B162">
        <v>71.349999999999994</v>
      </c>
      <c r="C162" s="12">
        <f t="shared" si="8"/>
        <v>65.729499999999987</v>
      </c>
      <c r="D162" s="12">
        <f t="shared" si="9"/>
        <v>3.1996487882924036</v>
      </c>
      <c r="E162" s="12">
        <f t="shared" si="10"/>
        <v>72.128797576584788</v>
      </c>
      <c r="F162" s="12">
        <f t="shared" si="11"/>
        <v>59.33020242341518</v>
      </c>
    </row>
    <row r="163" spans="1:6" ht="14.5" x14ac:dyDescent="0.35">
      <c r="A163" s="2">
        <v>45712</v>
      </c>
      <c r="B163">
        <v>70.59</v>
      </c>
      <c r="C163" s="12">
        <f t="shared" si="8"/>
        <v>66.162999999999982</v>
      </c>
      <c r="D163" s="12">
        <f t="shared" si="9"/>
        <v>3.2433820879478645</v>
      </c>
      <c r="E163" s="12">
        <f t="shared" si="10"/>
        <v>72.649764175895712</v>
      </c>
      <c r="F163" s="12">
        <f t="shared" si="11"/>
        <v>59.676235824104253</v>
      </c>
    </row>
    <row r="164" spans="1:6" ht="14.5" x14ac:dyDescent="0.35">
      <c r="A164" s="2">
        <v>45713</v>
      </c>
      <c r="B164">
        <v>71.489999999999995</v>
      </c>
      <c r="C164" s="12">
        <f t="shared" si="8"/>
        <v>66.543999999999997</v>
      </c>
      <c r="D164" s="12">
        <f t="shared" si="9"/>
        <v>3.4034570659845258</v>
      </c>
      <c r="E164" s="12">
        <f t="shared" si="10"/>
        <v>73.350914131969049</v>
      </c>
      <c r="F164" s="12">
        <f t="shared" si="11"/>
        <v>59.737085868030945</v>
      </c>
    </row>
    <row r="165" spans="1:6" ht="14.5" x14ac:dyDescent="0.35">
      <c r="A165" s="2">
        <v>45714</v>
      </c>
      <c r="B165">
        <v>70.8</v>
      </c>
      <c r="C165" s="12">
        <f t="shared" si="8"/>
        <v>66.96599999999998</v>
      </c>
      <c r="D165" s="12">
        <f t="shared" si="9"/>
        <v>3.3805393527940879</v>
      </c>
      <c r="E165" s="12">
        <f t="shared" si="10"/>
        <v>73.727078705588156</v>
      </c>
      <c r="F165" s="12">
        <f t="shared" si="11"/>
        <v>60.204921294411804</v>
      </c>
    </row>
    <row r="166" spans="1:6" ht="14.5" x14ac:dyDescent="0.35">
      <c r="A166" s="2">
        <v>45715</v>
      </c>
      <c r="B166">
        <v>70.87</v>
      </c>
      <c r="C166" s="12">
        <f t="shared" si="8"/>
        <v>67.367999999999981</v>
      </c>
      <c r="D166" s="12">
        <f t="shared" si="9"/>
        <v>3.3406233266452405</v>
      </c>
      <c r="E166" s="12">
        <f t="shared" si="10"/>
        <v>74.049246653290467</v>
      </c>
      <c r="F166" s="12">
        <f t="shared" si="11"/>
        <v>60.686753346709501</v>
      </c>
    </row>
    <row r="167" spans="1:6" ht="14.5" x14ac:dyDescent="0.35">
      <c r="A167" s="2">
        <v>45716</v>
      </c>
      <c r="B167">
        <v>71.209999999999994</v>
      </c>
      <c r="C167" s="12">
        <f t="shared" si="8"/>
        <v>67.725999999999999</v>
      </c>
      <c r="D167" s="12">
        <f t="shared" si="9"/>
        <v>3.3499731342206305</v>
      </c>
      <c r="E167" s="12">
        <f t="shared" si="10"/>
        <v>74.425946268441265</v>
      </c>
      <c r="F167" s="12">
        <f t="shared" si="11"/>
        <v>61.02605373155874</v>
      </c>
    </row>
    <row r="168" spans="1:6" ht="14.5" x14ac:dyDescent="0.35">
      <c r="A168" s="2">
        <v>45719</v>
      </c>
      <c r="B168">
        <v>72.319999999999993</v>
      </c>
      <c r="C168" s="12">
        <f t="shared" si="8"/>
        <v>68.167999999999992</v>
      </c>
      <c r="D168" s="12">
        <f t="shared" si="9"/>
        <v>3.3434391370500349</v>
      </c>
      <c r="E168" s="12">
        <f t="shared" si="10"/>
        <v>74.854878274100059</v>
      </c>
      <c r="F168" s="12">
        <f t="shared" si="11"/>
        <v>61.481121725899925</v>
      </c>
    </row>
    <row r="169" spans="1:6" ht="14.5" x14ac:dyDescent="0.35">
      <c r="A169" s="2">
        <v>45720</v>
      </c>
      <c r="B169">
        <v>70.19</v>
      </c>
      <c r="C169" s="12">
        <f t="shared" si="8"/>
        <v>68.510000000000005</v>
      </c>
      <c r="D169" s="12">
        <f t="shared" si="9"/>
        <v>3.1700008301509781</v>
      </c>
      <c r="E169" s="12">
        <f t="shared" si="10"/>
        <v>74.850001660301956</v>
      </c>
      <c r="F169" s="12">
        <f t="shared" si="11"/>
        <v>62.169998339698047</v>
      </c>
    </row>
    <row r="170" spans="1:6" ht="14.5" x14ac:dyDescent="0.35">
      <c r="A170" s="2">
        <v>45721</v>
      </c>
      <c r="B170">
        <v>70.08</v>
      </c>
      <c r="C170" s="12">
        <f t="shared" si="8"/>
        <v>68.880499999999998</v>
      </c>
      <c r="D170" s="12">
        <f t="shared" si="9"/>
        <v>2.8703850374397319</v>
      </c>
      <c r="E170" s="12">
        <f t="shared" si="10"/>
        <v>74.621270074879462</v>
      </c>
      <c r="F170" s="12">
        <f t="shared" si="11"/>
        <v>63.139729925120534</v>
      </c>
    </row>
    <row r="171" spans="1:6" ht="14.5" x14ac:dyDescent="0.35">
      <c r="A171" s="2">
        <v>45722</v>
      </c>
      <c r="B171">
        <v>70.459999999999994</v>
      </c>
      <c r="C171" s="12">
        <f t="shared" si="8"/>
        <v>69.247500000000002</v>
      </c>
      <c r="D171" s="12">
        <f t="shared" si="9"/>
        <v>2.5460059019239472</v>
      </c>
      <c r="E171" s="12">
        <f t="shared" si="10"/>
        <v>74.339511803847898</v>
      </c>
      <c r="F171" s="12">
        <f t="shared" si="11"/>
        <v>64.155488196152106</v>
      </c>
    </row>
    <row r="172" spans="1:6" ht="14.5" x14ac:dyDescent="0.35">
      <c r="A172" s="2">
        <v>45723</v>
      </c>
      <c r="B172">
        <v>71.430000000000007</v>
      </c>
      <c r="C172" s="12">
        <f t="shared" si="8"/>
        <v>69.650999999999996</v>
      </c>
      <c r="D172" s="12">
        <f t="shared" si="9"/>
        <v>2.1764913822117702</v>
      </c>
      <c r="E172" s="12">
        <f t="shared" si="10"/>
        <v>74.00398276442354</v>
      </c>
      <c r="F172" s="12">
        <f t="shared" si="11"/>
        <v>65.298017235576452</v>
      </c>
    </row>
    <row r="173" spans="1:6" ht="14.5" x14ac:dyDescent="0.35">
      <c r="A173" s="2">
        <v>45726</v>
      </c>
      <c r="B173">
        <v>71.45</v>
      </c>
      <c r="C173" s="12">
        <f t="shared" si="8"/>
        <v>70.031500000000008</v>
      </c>
      <c r="D173" s="12">
        <f t="shared" si="9"/>
        <v>1.7256311583698425</v>
      </c>
      <c r="E173" s="12">
        <f t="shared" si="10"/>
        <v>73.482762316739695</v>
      </c>
      <c r="F173" s="12">
        <f t="shared" si="11"/>
        <v>66.580237683260322</v>
      </c>
    </row>
    <row r="174" spans="1:6" ht="14.5" x14ac:dyDescent="0.35">
      <c r="A174" s="2">
        <v>45727</v>
      </c>
      <c r="B174">
        <v>71.040000000000006</v>
      </c>
      <c r="C174" s="12">
        <f t="shared" si="8"/>
        <v>70.356000000000009</v>
      </c>
      <c r="D174" s="12">
        <f t="shared" si="9"/>
        <v>1.1571853329250434</v>
      </c>
      <c r="E174" s="12">
        <f t="shared" si="10"/>
        <v>72.670370665850101</v>
      </c>
      <c r="F174" s="12">
        <f t="shared" si="11"/>
        <v>68.041629334149917</v>
      </c>
    </row>
    <row r="175" spans="1:6" ht="14.5" x14ac:dyDescent="0.35">
      <c r="A175" s="2">
        <v>45728</v>
      </c>
      <c r="B175">
        <v>69.94</v>
      </c>
      <c r="C175" s="12">
        <f t="shared" si="8"/>
        <v>70.473000000000013</v>
      </c>
      <c r="D175" s="12">
        <f t="shared" si="9"/>
        <v>0.96644274478489833</v>
      </c>
      <c r="E175" s="12">
        <f t="shared" si="10"/>
        <v>72.405885489569812</v>
      </c>
      <c r="F175" s="12">
        <f t="shared" si="11"/>
        <v>68.540114510430215</v>
      </c>
    </row>
    <row r="176" spans="1:6" ht="14.5" x14ac:dyDescent="0.35">
      <c r="A176" s="2">
        <v>45729</v>
      </c>
      <c r="B176">
        <v>69.62</v>
      </c>
      <c r="C176" s="12">
        <f t="shared" si="8"/>
        <v>70.518500000000017</v>
      </c>
      <c r="D176" s="12">
        <f t="shared" si="9"/>
        <v>0.89807557412619976</v>
      </c>
      <c r="E176" s="12">
        <f t="shared" si="10"/>
        <v>72.314651148252423</v>
      </c>
      <c r="F176" s="12">
        <f t="shared" si="11"/>
        <v>68.722348851747611</v>
      </c>
    </row>
    <row r="177" spans="1:6" ht="14.5" x14ac:dyDescent="0.35">
      <c r="A177" s="2">
        <v>45730</v>
      </c>
      <c r="B177">
        <v>69.16</v>
      </c>
      <c r="C177" s="12">
        <f t="shared" si="8"/>
        <v>70.501500000000021</v>
      </c>
      <c r="D177" s="12">
        <f t="shared" si="9"/>
        <v>0.92128785718117012</v>
      </c>
      <c r="E177" s="12">
        <f t="shared" si="10"/>
        <v>72.344075714362361</v>
      </c>
      <c r="F177" s="12">
        <f t="shared" si="11"/>
        <v>68.658924285637681</v>
      </c>
    </row>
    <row r="178" spans="1:6" ht="14.5" x14ac:dyDescent="0.35">
      <c r="A178" s="2">
        <v>45733</v>
      </c>
      <c r="B178">
        <v>70.12</v>
      </c>
      <c r="C178" s="12">
        <f t="shared" si="8"/>
        <v>70.564000000000007</v>
      </c>
      <c r="D178" s="12">
        <f t="shared" si="9"/>
        <v>0.84393439505561929</v>
      </c>
      <c r="E178" s="12">
        <f t="shared" si="10"/>
        <v>72.251868790111246</v>
      </c>
      <c r="F178" s="12">
        <f t="shared" si="11"/>
        <v>68.876131209888769</v>
      </c>
    </row>
    <row r="179" spans="1:6" ht="14.5" x14ac:dyDescent="0.35">
      <c r="A179" s="2">
        <v>45734</v>
      </c>
      <c r="B179">
        <v>69.38</v>
      </c>
      <c r="C179" s="12">
        <f t="shared" si="8"/>
        <v>70.580500000000029</v>
      </c>
      <c r="D179" s="12">
        <f t="shared" si="9"/>
        <v>0.81552356447286423</v>
      </c>
      <c r="E179" s="12">
        <f t="shared" si="10"/>
        <v>72.211547128945753</v>
      </c>
      <c r="F179" s="12">
        <f t="shared" si="11"/>
        <v>68.949452871054305</v>
      </c>
    </row>
    <row r="180" spans="1:6" ht="14.5" x14ac:dyDescent="0.35">
      <c r="A180" s="2">
        <v>45735</v>
      </c>
      <c r="B180">
        <v>69.28</v>
      </c>
      <c r="C180" s="12">
        <f t="shared" si="8"/>
        <v>70.541000000000025</v>
      </c>
      <c r="D180" s="12">
        <f t="shared" si="9"/>
        <v>0.85949740515820239</v>
      </c>
      <c r="E180" s="12">
        <f t="shared" si="10"/>
        <v>72.259994810316428</v>
      </c>
      <c r="F180" s="12">
        <f t="shared" si="11"/>
        <v>68.822005189683622</v>
      </c>
    </row>
    <row r="181" spans="1:6" ht="14.5" x14ac:dyDescent="0.35">
      <c r="A181" s="2">
        <v>45736</v>
      </c>
      <c r="B181">
        <v>69.709999999999994</v>
      </c>
      <c r="C181" s="12">
        <f t="shared" si="8"/>
        <v>70.524500000000018</v>
      </c>
      <c r="D181" s="12">
        <f t="shared" si="9"/>
        <v>0.87268777198286729</v>
      </c>
      <c r="E181" s="12">
        <f t="shared" si="10"/>
        <v>72.269875543965753</v>
      </c>
      <c r="F181" s="12">
        <f t="shared" si="11"/>
        <v>68.779124456034282</v>
      </c>
    </row>
    <row r="182" spans="1:6" ht="14.5" x14ac:dyDescent="0.35">
      <c r="A182" s="2">
        <v>45737</v>
      </c>
      <c r="B182">
        <v>68.67</v>
      </c>
      <c r="C182" s="12">
        <f t="shared" si="8"/>
        <v>70.390500000000003</v>
      </c>
      <c r="D182" s="12">
        <f t="shared" si="9"/>
        <v>0.94224521894864433</v>
      </c>
      <c r="E182" s="12">
        <f t="shared" si="10"/>
        <v>72.274990437897287</v>
      </c>
      <c r="F182" s="12">
        <f t="shared" si="11"/>
        <v>68.506009562102719</v>
      </c>
    </row>
    <row r="183" spans="1:6" ht="14.5" x14ac:dyDescent="0.35">
      <c r="A183" s="2">
        <v>45740</v>
      </c>
      <c r="B183">
        <v>68.95</v>
      </c>
      <c r="C183" s="12">
        <f t="shared" si="8"/>
        <v>70.308500000000009</v>
      </c>
      <c r="D183" s="12">
        <f t="shared" si="9"/>
        <v>0.99391450971981388</v>
      </c>
      <c r="E183" s="12">
        <f t="shared" si="10"/>
        <v>72.296329019439639</v>
      </c>
      <c r="F183" s="12">
        <f t="shared" si="11"/>
        <v>68.320670980560379</v>
      </c>
    </row>
    <row r="184" spans="1:6" ht="14.5" x14ac:dyDescent="0.35">
      <c r="A184" s="2">
        <v>45741</v>
      </c>
      <c r="B184">
        <v>68.81</v>
      </c>
      <c r="C184" s="12">
        <f t="shared" si="8"/>
        <v>70.174499999999995</v>
      </c>
      <c r="D184" s="12">
        <f t="shared" si="9"/>
        <v>1.0068161124110626</v>
      </c>
      <c r="E184" s="12">
        <f t="shared" si="10"/>
        <v>72.188132224822127</v>
      </c>
      <c r="F184" s="12">
        <f t="shared" si="11"/>
        <v>68.160867775177863</v>
      </c>
    </row>
    <row r="185" spans="1:6" ht="14.5" x14ac:dyDescent="0.35">
      <c r="A185" s="2">
        <v>45742</v>
      </c>
      <c r="B185">
        <v>70.02</v>
      </c>
      <c r="C185" s="12">
        <f t="shared" si="8"/>
        <v>70.135500000000008</v>
      </c>
      <c r="D185" s="12">
        <f t="shared" si="9"/>
        <v>0.99636431193879227</v>
      </c>
      <c r="E185" s="12">
        <f t="shared" si="10"/>
        <v>72.12822862387759</v>
      </c>
      <c r="F185" s="12">
        <f t="shared" si="11"/>
        <v>68.142771376122425</v>
      </c>
    </row>
    <row r="186" spans="1:6" ht="14.5" x14ac:dyDescent="0.35">
      <c r="A186" s="2">
        <v>45743</v>
      </c>
      <c r="B186">
        <v>70.739999999999995</v>
      </c>
      <c r="C186" s="12">
        <f t="shared" si="8"/>
        <v>70.128999999999991</v>
      </c>
      <c r="D186" s="12">
        <f t="shared" si="9"/>
        <v>0.99173372911970836</v>
      </c>
      <c r="E186" s="12">
        <f t="shared" si="10"/>
        <v>72.112467458239408</v>
      </c>
      <c r="F186" s="12">
        <f t="shared" si="11"/>
        <v>68.145532541760574</v>
      </c>
    </row>
    <row r="187" spans="1:6" ht="14.5" x14ac:dyDescent="0.35">
      <c r="A187" s="2">
        <v>45744</v>
      </c>
      <c r="B187">
        <v>70.37</v>
      </c>
      <c r="C187" s="12">
        <f t="shared" si="8"/>
        <v>70.086999999999989</v>
      </c>
      <c r="D187" s="12">
        <f t="shared" si="9"/>
        <v>0.96084995268717532</v>
      </c>
      <c r="E187" s="12">
        <f t="shared" si="10"/>
        <v>72.008699905374343</v>
      </c>
      <c r="F187" s="12">
        <f t="shared" si="11"/>
        <v>68.165300094625636</v>
      </c>
    </row>
    <row r="188" spans="1:6" ht="14.5" x14ac:dyDescent="0.35">
      <c r="A188" s="2">
        <v>45746</v>
      </c>
      <c r="B188">
        <v>71.62</v>
      </c>
      <c r="C188" s="12">
        <f t="shared" si="8"/>
        <v>70.051999999999992</v>
      </c>
      <c r="D188" s="12">
        <f t="shared" si="9"/>
        <v>0.88498349672391419</v>
      </c>
      <c r="E188" s="12">
        <f t="shared" si="10"/>
        <v>71.821966993447816</v>
      </c>
      <c r="F188" s="12">
        <f t="shared" si="11"/>
        <v>68.282033006552169</v>
      </c>
    </row>
    <row r="189" spans="1:6" ht="14.5" x14ac:dyDescent="0.35">
      <c r="A189" s="2">
        <v>45747</v>
      </c>
      <c r="B189">
        <v>71.87</v>
      </c>
      <c r="C189" s="12">
        <f t="shared" si="8"/>
        <v>70.135999999999996</v>
      </c>
      <c r="D189" s="12">
        <f t="shared" si="9"/>
        <v>0.97402258700709943</v>
      </c>
      <c r="E189" s="12">
        <f t="shared" si="10"/>
        <v>72.084045174014193</v>
      </c>
      <c r="F189" s="12">
        <f t="shared" si="11"/>
        <v>68.187954825985798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5183-DFF9-4259-BA5C-DE713633458A}">
  <dimension ref="A1:D189"/>
  <sheetViews>
    <sheetView zoomScale="56" workbookViewId="0">
      <selection activeCell="C2" sqref="C2"/>
    </sheetView>
  </sheetViews>
  <sheetFormatPr defaultRowHeight="14" x14ac:dyDescent="0.35"/>
  <cols>
    <col min="1" max="1" width="12.81640625" style="12" bestFit="1" customWidth="1"/>
    <col min="2" max="2" width="7.453125" style="12" bestFit="1" customWidth="1"/>
    <col min="3" max="16384" width="8.7265625" style="12"/>
  </cols>
  <sheetData>
    <row r="1" spans="1:4" ht="14.5" x14ac:dyDescent="0.35">
      <c r="A1" t="s">
        <v>0</v>
      </c>
      <c r="B1" t="s">
        <v>71</v>
      </c>
      <c r="C1" s="12" t="s">
        <v>38</v>
      </c>
      <c r="D1" s="12" t="s">
        <v>39</v>
      </c>
    </row>
    <row r="2" spans="1:4" ht="14.5" x14ac:dyDescent="0.35">
      <c r="A2" s="2">
        <v>45474</v>
      </c>
      <c r="B2">
        <v>63.15</v>
      </c>
    </row>
    <row r="3" spans="1:4" ht="14.5" x14ac:dyDescent="0.35">
      <c r="A3" s="2">
        <v>45475</v>
      </c>
      <c r="B3">
        <v>63.33</v>
      </c>
    </row>
    <row r="4" spans="1:4" ht="14.5" x14ac:dyDescent="0.35">
      <c r="A4" s="2">
        <v>45477</v>
      </c>
      <c r="B4">
        <v>63.76</v>
      </c>
    </row>
    <row r="5" spans="1:4" ht="14.5" x14ac:dyDescent="0.35">
      <c r="A5" s="2">
        <v>45480</v>
      </c>
      <c r="B5">
        <v>62.96</v>
      </c>
    </row>
    <row r="6" spans="1:4" ht="14.5" x14ac:dyDescent="0.35">
      <c r="A6" s="2">
        <v>45481</v>
      </c>
      <c r="B6">
        <v>62.69</v>
      </c>
    </row>
    <row r="7" spans="1:4" ht="14.5" x14ac:dyDescent="0.35">
      <c r="A7" s="2">
        <v>45482</v>
      </c>
      <c r="B7">
        <v>62.83</v>
      </c>
    </row>
    <row r="8" spans="1:4" ht="14.5" x14ac:dyDescent="0.35">
      <c r="A8" s="2">
        <v>45483</v>
      </c>
      <c r="B8">
        <v>63.1</v>
      </c>
    </row>
    <row r="9" spans="1:4" ht="14.5" x14ac:dyDescent="0.35">
      <c r="A9" s="2">
        <v>45484</v>
      </c>
      <c r="B9">
        <v>63.7</v>
      </c>
    </row>
    <row r="10" spans="1:4" ht="14.5" x14ac:dyDescent="0.35">
      <c r="A10" s="2">
        <v>45487</v>
      </c>
      <c r="B10">
        <v>63.41</v>
      </c>
    </row>
    <row r="11" spans="1:4" ht="14.5" x14ac:dyDescent="0.35">
      <c r="A11" s="2">
        <v>45488</v>
      </c>
      <c r="B11">
        <v>64.27</v>
      </c>
    </row>
    <row r="12" spans="1:4" ht="14.5" x14ac:dyDescent="0.35">
      <c r="A12" s="2">
        <v>45489</v>
      </c>
      <c r="B12">
        <v>65.209999999999994</v>
      </c>
    </row>
    <row r="13" spans="1:4" ht="14.5" x14ac:dyDescent="0.35">
      <c r="A13" s="2">
        <v>45490</v>
      </c>
      <c r="B13">
        <v>65.19</v>
      </c>
    </row>
    <row r="14" spans="1:4" ht="14.5" x14ac:dyDescent="0.35">
      <c r="A14" s="2">
        <v>45491</v>
      </c>
      <c r="B14">
        <v>65.290000000000006</v>
      </c>
    </row>
    <row r="15" spans="1:4" ht="14.5" x14ac:dyDescent="0.35">
      <c r="A15" s="2">
        <v>45494</v>
      </c>
      <c r="B15">
        <v>64.77</v>
      </c>
      <c r="C15" s="12">
        <f>(B15 - MIN(B2:B15)) / (MAX(B2:B15) - MIN(B2:B15)) * 100</f>
        <v>79.999999999999673</v>
      </c>
    </row>
    <row r="16" spans="1:4" ht="14.5" x14ac:dyDescent="0.35">
      <c r="A16" s="2">
        <v>45495</v>
      </c>
      <c r="B16">
        <v>64.959999999999994</v>
      </c>
      <c r="C16" s="12">
        <f t="shared" ref="C16:C78" si="0">(B16 - MIN(B3:B16)) / (MAX(B3:B16) - MIN(B3:B16)) * 100</f>
        <v>87.307692307691866</v>
      </c>
    </row>
    <row r="17" spans="1:4" ht="14.5" x14ac:dyDescent="0.35">
      <c r="A17" s="2">
        <v>45496</v>
      </c>
      <c r="B17">
        <v>65.81</v>
      </c>
      <c r="C17" s="12">
        <f t="shared" si="0"/>
        <v>100</v>
      </c>
      <c r="D17" s="12">
        <f t="shared" ref="D17:D80" si="1">AVERAGE(C15:C17)</f>
        <v>89.102564102563846</v>
      </c>
    </row>
    <row r="18" spans="1:4" ht="14.5" x14ac:dyDescent="0.35">
      <c r="A18" s="2">
        <v>45497</v>
      </c>
      <c r="B18">
        <v>66.069999999999993</v>
      </c>
      <c r="C18" s="12">
        <f t="shared" si="0"/>
        <v>100</v>
      </c>
      <c r="D18" s="12">
        <f t="shared" si="1"/>
        <v>95.769230769230617</v>
      </c>
    </row>
    <row r="19" spans="1:4" ht="14.5" x14ac:dyDescent="0.35">
      <c r="A19" s="2">
        <v>45498</v>
      </c>
      <c r="B19">
        <v>67.05</v>
      </c>
      <c r="C19" s="12">
        <f t="shared" si="0"/>
        <v>100</v>
      </c>
      <c r="D19" s="12">
        <f t="shared" si="1"/>
        <v>100</v>
      </c>
    </row>
    <row r="20" spans="1:4" ht="14.5" x14ac:dyDescent="0.35">
      <c r="A20" s="2">
        <v>45501</v>
      </c>
      <c r="B20">
        <v>66.83</v>
      </c>
      <c r="C20" s="12">
        <f t="shared" si="0"/>
        <v>94.786729857819935</v>
      </c>
      <c r="D20" s="12">
        <f t="shared" si="1"/>
        <v>98.262243285939974</v>
      </c>
    </row>
    <row r="21" spans="1:4" ht="14.5" x14ac:dyDescent="0.35">
      <c r="A21" s="2">
        <v>45502</v>
      </c>
      <c r="B21">
        <v>67.680000000000007</v>
      </c>
      <c r="C21" s="12">
        <f t="shared" si="0"/>
        <v>100</v>
      </c>
      <c r="D21" s="12">
        <f t="shared" si="1"/>
        <v>98.262243285939974</v>
      </c>
    </row>
    <row r="22" spans="1:4" ht="14.5" x14ac:dyDescent="0.35">
      <c r="A22" s="2">
        <v>45503</v>
      </c>
      <c r="B22">
        <v>66.739999999999995</v>
      </c>
      <c r="C22" s="12">
        <f t="shared" si="0"/>
        <v>77.985948477751535</v>
      </c>
      <c r="D22" s="12">
        <f t="shared" si="1"/>
        <v>90.924226111857152</v>
      </c>
    </row>
    <row r="23" spans="1:4" ht="14.5" x14ac:dyDescent="0.35">
      <c r="A23" s="2">
        <v>45504</v>
      </c>
      <c r="B23">
        <v>67.959999999999994</v>
      </c>
      <c r="C23" s="12">
        <f t="shared" si="0"/>
        <v>100</v>
      </c>
      <c r="D23" s="12">
        <f t="shared" si="1"/>
        <v>92.661982825917178</v>
      </c>
    </row>
    <row r="24" spans="1:4" ht="14.5" x14ac:dyDescent="0.35">
      <c r="A24" s="2">
        <v>45505</v>
      </c>
      <c r="B24">
        <v>69.33</v>
      </c>
      <c r="C24" s="12">
        <f t="shared" si="0"/>
        <v>100</v>
      </c>
      <c r="D24" s="12">
        <f t="shared" si="1"/>
        <v>92.661982825917178</v>
      </c>
    </row>
    <row r="25" spans="1:4" ht="14.5" x14ac:dyDescent="0.35">
      <c r="A25" s="2">
        <v>45508</v>
      </c>
      <c r="B25">
        <v>68.099999999999994</v>
      </c>
      <c r="C25" s="12">
        <f t="shared" si="0"/>
        <v>73.0263157894736</v>
      </c>
      <c r="D25" s="12">
        <f t="shared" si="1"/>
        <v>91.008771929824533</v>
      </c>
    </row>
    <row r="26" spans="1:4" ht="14.5" x14ac:dyDescent="0.35">
      <c r="A26" s="2">
        <v>45509</v>
      </c>
      <c r="B26">
        <v>68.05</v>
      </c>
      <c r="C26" s="12">
        <f t="shared" si="0"/>
        <v>71.929824561403493</v>
      </c>
      <c r="D26" s="12">
        <f t="shared" si="1"/>
        <v>81.652046783625693</v>
      </c>
    </row>
    <row r="27" spans="1:4" ht="14.5" x14ac:dyDescent="0.35">
      <c r="A27" s="2">
        <v>45510</v>
      </c>
      <c r="B27">
        <v>68.459999999999994</v>
      </c>
      <c r="C27" s="12">
        <f t="shared" si="0"/>
        <v>80.92105263157886</v>
      </c>
      <c r="D27" s="12">
        <f t="shared" si="1"/>
        <v>75.292397660818651</v>
      </c>
    </row>
    <row r="28" spans="1:4" ht="14.5" x14ac:dyDescent="0.35">
      <c r="A28" s="2">
        <v>45511</v>
      </c>
      <c r="B28">
        <v>68.73</v>
      </c>
      <c r="C28" s="12">
        <f t="shared" si="0"/>
        <v>86.842105263158032</v>
      </c>
      <c r="D28" s="12">
        <f t="shared" si="1"/>
        <v>79.897660818713462</v>
      </c>
    </row>
    <row r="29" spans="1:4" ht="14.5" x14ac:dyDescent="0.35">
      <c r="A29" s="2">
        <v>45512</v>
      </c>
      <c r="B29">
        <v>68.680000000000007</v>
      </c>
      <c r="C29" s="12">
        <f t="shared" si="0"/>
        <v>85.125858123570012</v>
      </c>
      <c r="D29" s="12">
        <f t="shared" si="1"/>
        <v>84.296338672768968</v>
      </c>
    </row>
    <row r="30" spans="1:4" ht="14.5" x14ac:dyDescent="0.35">
      <c r="A30" s="2">
        <v>45515</v>
      </c>
      <c r="B30">
        <v>68.17</v>
      </c>
      <c r="C30" s="12">
        <f t="shared" si="0"/>
        <v>67.045454545454604</v>
      </c>
      <c r="D30" s="12">
        <f t="shared" si="1"/>
        <v>79.671139310727554</v>
      </c>
    </row>
    <row r="31" spans="1:4" ht="14.5" x14ac:dyDescent="0.35">
      <c r="A31" s="2">
        <v>45516</v>
      </c>
      <c r="B31">
        <v>68.459999999999994</v>
      </c>
      <c r="C31" s="12">
        <f t="shared" si="0"/>
        <v>73.312883435582719</v>
      </c>
      <c r="D31" s="12">
        <f t="shared" si="1"/>
        <v>75.161398701535788</v>
      </c>
    </row>
    <row r="32" spans="1:4" ht="14.5" x14ac:dyDescent="0.35">
      <c r="A32" s="2">
        <v>45517</v>
      </c>
      <c r="B32">
        <v>68.58</v>
      </c>
      <c r="C32" s="12">
        <f t="shared" si="0"/>
        <v>71.042471042471078</v>
      </c>
      <c r="D32" s="12">
        <f t="shared" si="1"/>
        <v>70.466936341169472</v>
      </c>
    </row>
    <row r="33" spans="1:4" ht="14.5" x14ac:dyDescent="0.35">
      <c r="A33" s="2">
        <v>45518</v>
      </c>
      <c r="B33">
        <v>68.650000000000006</v>
      </c>
      <c r="C33" s="12">
        <f t="shared" si="0"/>
        <v>73.745173745174071</v>
      </c>
      <c r="D33" s="12">
        <f t="shared" si="1"/>
        <v>72.700176074409299</v>
      </c>
    </row>
    <row r="34" spans="1:4" ht="14.5" x14ac:dyDescent="0.35">
      <c r="A34" s="2">
        <v>45519</v>
      </c>
      <c r="B34">
        <v>69.180000000000007</v>
      </c>
      <c r="C34" s="12">
        <f t="shared" si="0"/>
        <v>94.208494208494542</v>
      </c>
      <c r="D34" s="12">
        <f t="shared" si="1"/>
        <v>79.665379665379888</v>
      </c>
    </row>
    <row r="35" spans="1:4" ht="14.5" x14ac:dyDescent="0.35">
      <c r="A35" s="2">
        <v>45522</v>
      </c>
      <c r="B35">
        <v>68.98</v>
      </c>
      <c r="C35" s="12">
        <f t="shared" si="0"/>
        <v>86.486486486486726</v>
      </c>
      <c r="D35" s="12">
        <f t="shared" si="1"/>
        <v>84.813384813385127</v>
      </c>
    </row>
    <row r="36" spans="1:4" ht="14.5" x14ac:dyDescent="0.35">
      <c r="A36" s="2">
        <v>45523</v>
      </c>
      <c r="B36">
        <v>69.38</v>
      </c>
      <c r="C36" s="12">
        <f t="shared" si="0"/>
        <v>100</v>
      </c>
      <c r="D36" s="12">
        <f t="shared" si="1"/>
        <v>93.564993564993756</v>
      </c>
    </row>
    <row r="37" spans="1:4" ht="14.5" x14ac:dyDescent="0.35">
      <c r="A37" s="2">
        <v>45524</v>
      </c>
      <c r="B37">
        <v>69.569999999999993</v>
      </c>
      <c r="C37" s="12">
        <f t="shared" si="0"/>
        <v>100</v>
      </c>
      <c r="D37" s="12">
        <f t="shared" si="1"/>
        <v>95.495495495495575</v>
      </c>
    </row>
    <row r="38" spans="1:4" ht="14.5" x14ac:dyDescent="0.35">
      <c r="A38" s="2">
        <v>45525</v>
      </c>
      <c r="B38">
        <v>69.33</v>
      </c>
      <c r="C38" s="12">
        <f t="shared" si="0"/>
        <v>84.210526315789764</v>
      </c>
      <c r="D38" s="12">
        <f t="shared" si="1"/>
        <v>94.73684210526325</v>
      </c>
    </row>
    <row r="39" spans="1:4" ht="14.5" x14ac:dyDescent="0.35">
      <c r="A39" s="2">
        <v>45526</v>
      </c>
      <c r="B39">
        <v>69.790000000000006</v>
      </c>
      <c r="C39" s="12">
        <f t="shared" si="0"/>
        <v>100</v>
      </c>
      <c r="D39" s="12">
        <f t="shared" si="1"/>
        <v>94.73684210526325</v>
      </c>
    </row>
    <row r="40" spans="1:4" ht="14.5" x14ac:dyDescent="0.35">
      <c r="A40" s="2">
        <v>45529</v>
      </c>
      <c r="B40">
        <v>70.84</v>
      </c>
      <c r="C40" s="12">
        <f t="shared" si="0"/>
        <v>100</v>
      </c>
      <c r="D40" s="12">
        <f t="shared" si="1"/>
        <v>94.73684210526325</v>
      </c>
    </row>
    <row r="41" spans="1:4" ht="14.5" x14ac:dyDescent="0.35">
      <c r="A41" s="2">
        <v>45530</v>
      </c>
      <c r="B41">
        <v>71.5</v>
      </c>
      <c r="C41" s="12">
        <f t="shared" si="0"/>
        <v>100</v>
      </c>
      <c r="D41" s="12">
        <f t="shared" si="1"/>
        <v>100</v>
      </c>
    </row>
    <row r="42" spans="1:4" ht="14.5" x14ac:dyDescent="0.35">
      <c r="A42" s="2">
        <v>45531</v>
      </c>
      <c r="B42">
        <v>71.75</v>
      </c>
      <c r="C42" s="12">
        <f t="shared" si="0"/>
        <v>100</v>
      </c>
      <c r="D42" s="12">
        <f t="shared" si="1"/>
        <v>100</v>
      </c>
    </row>
    <row r="43" spans="1:4" ht="14.5" x14ac:dyDescent="0.35">
      <c r="A43" s="2">
        <v>45532</v>
      </c>
      <c r="B43">
        <v>72.05</v>
      </c>
      <c r="C43" s="12">
        <f t="shared" si="0"/>
        <v>100</v>
      </c>
      <c r="D43" s="12">
        <f t="shared" si="1"/>
        <v>100</v>
      </c>
    </row>
    <row r="44" spans="1:4" ht="14.5" x14ac:dyDescent="0.35">
      <c r="A44" s="2">
        <v>45533</v>
      </c>
      <c r="B44">
        <v>72.47</v>
      </c>
      <c r="C44" s="12">
        <f t="shared" si="0"/>
        <v>100</v>
      </c>
      <c r="D44" s="12">
        <f t="shared" si="1"/>
        <v>100</v>
      </c>
    </row>
    <row r="45" spans="1:4" ht="14.5" x14ac:dyDescent="0.35">
      <c r="A45" s="2">
        <v>45537</v>
      </c>
      <c r="B45">
        <v>73.010000000000005</v>
      </c>
      <c r="C45" s="12">
        <f t="shared" si="0"/>
        <v>100</v>
      </c>
      <c r="D45" s="12">
        <f t="shared" si="1"/>
        <v>100</v>
      </c>
    </row>
    <row r="46" spans="1:4" ht="14.5" x14ac:dyDescent="0.35">
      <c r="A46" s="2">
        <v>45538</v>
      </c>
      <c r="B46">
        <v>72.56</v>
      </c>
      <c r="C46" s="12">
        <f t="shared" si="0"/>
        <v>89.678899082568748</v>
      </c>
      <c r="D46" s="12">
        <f t="shared" si="1"/>
        <v>96.559633027522921</v>
      </c>
    </row>
    <row r="47" spans="1:4" ht="14.5" x14ac:dyDescent="0.35">
      <c r="A47" s="2">
        <v>45539</v>
      </c>
      <c r="B47">
        <v>71.17</v>
      </c>
      <c r="C47" s="12">
        <f t="shared" si="0"/>
        <v>54.342431761786528</v>
      </c>
      <c r="D47" s="12">
        <f t="shared" si="1"/>
        <v>81.340443614785102</v>
      </c>
    </row>
    <row r="48" spans="1:4" ht="14.5" x14ac:dyDescent="0.35">
      <c r="A48" s="2">
        <v>45540</v>
      </c>
      <c r="B48">
        <v>71.14</v>
      </c>
      <c r="C48" s="12">
        <f t="shared" si="0"/>
        <v>53.598014888337367</v>
      </c>
      <c r="D48" s="12">
        <f t="shared" si="1"/>
        <v>65.873115244230874</v>
      </c>
    </row>
    <row r="49" spans="1:4" ht="14.5" x14ac:dyDescent="0.35">
      <c r="A49" s="2">
        <v>45543</v>
      </c>
      <c r="B49">
        <v>71.849999999999994</v>
      </c>
      <c r="C49" s="12">
        <f t="shared" si="0"/>
        <v>68.478260869564977</v>
      </c>
      <c r="D49" s="12">
        <f t="shared" si="1"/>
        <v>58.806235839896296</v>
      </c>
    </row>
    <row r="50" spans="1:4" ht="14.5" x14ac:dyDescent="0.35">
      <c r="A50" s="2">
        <v>45544</v>
      </c>
      <c r="B50">
        <v>71.55</v>
      </c>
      <c r="C50" s="12">
        <f t="shared" si="0"/>
        <v>60.326086956521593</v>
      </c>
      <c r="D50" s="12">
        <f t="shared" si="1"/>
        <v>60.800787571474643</v>
      </c>
    </row>
    <row r="51" spans="1:4" ht="14.5" x14ac:dyDescent="0.35">
      <c r="A51" s="2">
        <v>45545</v>
      </c>
      <c r="B51">
        <v>71.08</v>
      </c>
      <c r="C51" s="12">
        <f t="shared" si="0"/>
        <v>47.554347826086868</v>
      </c>
      <c r="D51" s="12">
        <f t="shared" si="1"/>
        <v>58.786231884057806</v>
      </c>
    </row>
    <row r="52" spans="1:4" ht="14.5" x14ac:dyDescent="0.35">
      <c r="A52" s="2">
        <v>45546</v>
      </c>
      <c r="B52">
        <v>71.23</v>
      </c>
      <c r="C52" s="12">
        <f t="shared" si="0"/>
        <v>44.720496894409884</v>
      </c>
      <c r="D52" s="12">
        <f t="shared" si="1"/>
        <v>50.866977225672777</v>
      </c>
    </row>
    <row r="53" spans="1:4" ht="14.5" x14ac:dyDescent="0.35">
      <c r="A53" s="2">
        <v>45547</v>
      </c>
      <c r="B53">
        <v>71.41</v>
      </c>
      <c r="C53" s="12">
        <f t="shared" si="0"/>
        <v>26.267281105990449</v>
      </c>
      <c r="D53" s="12">
        <f t="shared" si="1"/>
        <v>39.5140419421624</v>
      </c>
    </row>
    <row r="54" spans="1:4" ht="14.5" x14ac:dyDescent="0.35">
      <c r="A54" s="2">
        <v>45550</v>
      </c>
      <c r="B54">
        <v>72.099999999999994</v>
      </c>
      <c r="C54" s="12">
        <f t="shared" si="0"/>
        <v>52.849740932642099</v>
      </c>
      <c r="D54" s="12">
        <f t="shared" si="1"/>
        <v>41.279172977680815</v>
      </c>
    </row>
    <row r="55" spans="1:4" ht="14.5" x14ac:dyDescent="0.35">
      <c r="A55" s="2">
        <v>45551</v>
      </c>
      <c r="B55">
        <v>71.8</v>
      </c>
      <c r="C55" s="12">
        <f t="shared" si="0"/>
        <v>37.305699481865098</v>
      </c>
      <c r="D55" s="12">
        <f t="shared" si="1"/>
        <v>38.80757384016588</v>
      </c>
    </row>
    <row r="56" spans="1:4" ht="14.5" x14ac:dyDescent="0.35">
      <c r="A56" s="2">
        <v>45552</v>
      </c>
      <c r="B56">
        <v>71.75</v>
      </c>
      <c r="C56" s="12">
        <f t="shared" si="0"/>
        <v>34.715025906735718</v>
      </c>
      <c r="D56" s="12">
        <f t="shared" si="1"/>
        <v>41.623488773747638</v>
      </c>
    </row>
    <row r="57" spans="1:4" ht="14.5" x14ac:dyDescent="0.35">
      <c r="A57" s="2">
        <v>45553</v>
      </c>
      <c r="B57">
        <v>70.62</v>
      </c>
      <c r="C57" s="12">
        <f t="shared" si="0"/>
        <v>0</v>
      </c>
      <c r="D57" s="12">
        <f t="shared" si="1"/>
        <v>24.006908462866942</v>
      </c>
    </row>
    <row r="58" spans="1:4" ht="14.5" x14ac:dyDescent="0.35">
      <c r="A58" s="2">
        <v>45554</v>
      </c>
      <c r="B58">
        <v>71.64</v>
      </c>
      <c r="C58" s="12">
        <f t="shared" si="0"/>
        <v>42.677824267782249</v>
      </c>
      <c r="D58" s="12">
        <f t="shared" si="1"/>
        <v>25.797616724839326</v>
      </c>
    </row>
    <row r="59" spans="1:4" ht="14.5" x14ac:dyDescent="0.35">
      <c r="A59" s="2">
        <v>45557</v>
      </c>
      <c r="B59">
        <v>71.73</v>
      </c>
      <c r="C59" s="12">
        <f t="shared" si="0"/>
        <v>57.216494845360863</v>
      </c>
      <c r="D59" s="12">
        <f t="shared" si="1"/>
        <v>33.298106371047702</v>
      </c>
    </row>
    <row r="60" spans="1:4" ht="14.5" x14ac:dyDescent="0.35">
      <c r="A60" s="2">
        <v>45558</v>
      </c>
      <c r="B60">
        <v>71.33</v>
      </c>
      <c r="C60" s="12">
        <f t="shared" si="0"/>
        <v>47.972972972972883</v>
      </c>
      <c r="D60" s="12">
        <f t="shared" si="1"/>
        <v>49.28909736203866</v>
      </c>
    </row>
    <row r="61" spans="1:4" ht="14.5" x14ac:dyDescent="0.35">
      <c r="A61" s="2">
        <v>45559</v>
      </c>
      <c r="B61">
        <v>71.45</v>
      </c>
      <c r="C61" s="12">
        <f t="shared" si="0"/>
        <v>56.081081081081351</v>
      </c>
      <c r="D61" s="12">
        <f t="shared" si="1"/>
        <v>53.756849633138366</v>
      </c>
    </row>
    <row r="62" spans="1:4" ht="14.5" x14ac:dyDescent="0.35">
      <c r="A62" s="2">
        <v>45560</v>
      </c>
      <c r="B62">
        <v>71.400000000000006</v>
      </c>
      <c r="C62" s="12">
        <f t="shared" si="0"/>
        <v>52.702702702703142</v>
      </c>
      <c r="D62" s="12">
        <f t="shared" si="1"/>
        <v>52.252252252252454</v>
      </c>
    </row>
    <row r="63" spans="1:4" ht="14.5" x14ac:dyDescent="0.35">
      <c r="A63" s="2">
        <v>45561</v>
      </c>
      <c r="B63">
        <v>71.790000000000006</v>
      </c>
      <c r="C63" s="12">
        <f t="shared" si="0"/>
        <v>79.054054054054717</v>
      </c>
      <c r="D63" s="12">
        <f t="shared" si="1"/>
        <v>62.61261261261307</v>
      </c>
    </row>
    <row r="64" spans="1:4" ht="14.5" x14ac:dyDescent="0.35">
      <c r="A64" s="2">
        <v>45564</v>
      </c>
      <c r="B64">
        <v>71.86</v>
      </c>
      <c r="C64" s="12">
        <f t="shared" si="0"/>
        <v>83.783783783784017</v>
      </c>
      <c r="D64" s="12">
        <f t="shared" si="1"/>
        <v>71.846846846847299</v>
      </c>
    </row>
    <row r="65" spans="1:4" ht="14.5" x14ac:dyDescent="0.35">
      <c r="A65" s="2">
        <v>45565</v>
      </c>
      <c r="B65">
        <v>71.709999999999994</v>
      </c>
      <c r="C65" s="12">
        <f t="shared" si="0"/>
        <v>73.648648648648432</v>
      </c>
      <c r="D65" s="12">
        <f t="shared" si="1"/>
        <v>78.828828828829046</v>
      </c>
    </row>
    <row r="66" spans="1:4" ht="14.5" x14ac:dyDescent="0.35">
      <c r="A66" s="2">
        <v>45566</v>
      </c>
      <c r="B66">
        <v>71.010000000000005</v>
      </c>
      <c r="C66" s="12">
        <f t="shared" si="0"/>
        <v>26.351351351351571</v>
      </c>
      <c r="D66" s="12">
        <f t="shared" si="1"/>
        <v>61.261261261261346</v>
      </c>
    </row>
    <row r="67" spans="1:4" ht="14.5" x14ac:dyDescent="0.35">
      <c r="A67" s="2">
        <v>45567</v>
      </c>
      <c r="B67">
        <v>70.52</v>
      </c>
      <c r="C67" s="12">
        <f t="shared" si="0"/>
        <v>0</v>
      </c>
      <c r="D67" s="12">
        <f t="shared" si="1"/>
        <v>33.333333333333336</v>
      </c>
    </row>
    <row r="68" spans="1:4" ht="14.5" x14ac:dyDescent="0.35">
      <c r="A68" s="2">
        <v>45568</v>
      </c>
      <c r="B68">
        <v>70.17</v>
      </c>
      <c r="C68" s="12">
        <f t="shared" si="0"/>
        <v>0</v>
      </c>
      <c r="D68" s="12">
        <f t="shared" si="1"/>
        <v>8.783783783783857</v>
      </c>
    </row>
    <row r="69" spans="1:4" ht="14.5" x14ac:dyDescent="0.35">
      <c r="A69" s="2">
        <v>45571</v>
      </c>
      <c r="B69">
        <v>69.010000000000005</v>
      </c>
      <c r="C69" s="12">
        <f t="shared" si="0"/>
        <v>0</v>
      </c>
      <c r="D69" s="12">
        <f t="shared" si="1"/>
        <v>0</v>
      </c>
    </row>
    <row r="70" spans="1:4" ht="14.5" x14ac:dyDescent="0.35">
      <c r="A70" s="2">
        <v>45572</v>
      </c>
      <c r="B70">
        <v>69.180000000000007</v>
      </c>
      <c r="C70" s="12">
        <f t="shared" si="0"/>
        <v>5.9649122807018262</v>
      </c>
      <c r="D70" s="12">
        <f t="shared" si="1"/>
        <v>1.9883040935672753</v>
      </c>
    </row>
    <row r="71" spans="1:4" ht="14.5" x14ac:dyDescent="0.35">
      <c r="A71" s="2">
        <v>45573</v>
      </c>
      <c r="B71">
        <v>69.569999999999993</v>
      </c>
      <c r="C71" s="12">
        <f t="shared" si="0"/>
        <v>19.649122807017164</v>
      </c>
      <c r="D71" s="12">
        <f t="shared" si="1"/>
        <v>8.538011695906329</v>
      </c>
    </row>
    <row r="72" spans="1:4" ht="14.5" x14ac:dyDescent="0.35">
      <c r="A72" s="2">
        <v>45574</v>
      </c>
      <c r="B72">
        <v>69.25</v>
      </c>
      <c r="C72" s="12">
        <f t="shared" si="0"/>
        <v>8.4210526315787853</v>
      </c>
      <c r="D72" s="12">
        <f t="shared" si="1"/>
        <v>11.345029239765926</v>
      </c>
    </row>
    <row r="73" spans="1:4" ht="14.5" x14ac:dyDescent="0.35">
      <c r="A73" s="2">
        <v>45575</v>
      </c>
      <c r="B73">
        <v>69.569999999999993</v>
      </c>
      <c r="C73" s="12">
        <f t="shared" si="0"/>
        <v>19.649122807017164</v>
      </c>
      <c r="D73" s="12">
        <f t="shared" si="1"/>
        <v>15.906432748537705</v>
      </c>
    </row>
    <row r="74" spans="1:4" ht="14.5" x14ac:dyDescent="0.35">
      <c r="A74" s="2">
        <v>45578</v>
      </c>
      <c r="B74">
        <v>70.34</v>
      </c>
      <c r="C74" s="12">
        <f t="shared" si="0"/>
        <v>46.6666666666667</v>
      </c>
      <c r="D74" s="12">
        <f t="shared" si="1"/>
        <v>24.912280701754216</v>
      </c>
    </row>
    <row r="75" spans="1:4" ht="14.5" x14ac:dyDescent="0.35">
      <c r="A75" s="2">
        <v>45579</v>
      </c>
      <c r="B75">
        <v>70.34</v>
      </c>
      <c r="C75" s="12">
        <f t="shared" si="0"/>
        <v>46.6666666666667</v>
      </c>
      <c r="D75" s="12">
        <f t="shared" si="1"/>
        <v>37.66081871345019</v>
      </c>
    </row>
    <row r="76" spans="1:4" ht="14.5" x14ac:dyDescent="0.35">
      <c r="A76" s="2">
        <v>45580</v>
      </c>
      <c r="B76">
        <v>70.569999999999993</v>
      </c>
      <c r="C76" s="12">
        <f t="shared" si="0"/>
        <v>54.736842105262852</v>
      </c>
      <c r="D76" s="12">
        <f t="shared" si="1"/>
        <v>49.356725146198755</v>
      </c>
    </row>
    <row r="77" spans="1:4" ht="14.5" x14ac:dyDescent="0.35">
      <c r="A77" s="2">
        <v>45581</v>
      </c>
      <c r="B77">
        <v>69.900000000000006</v>
      </c>
      <c r="C77" s="12">
        <f t="shared" si="0"/>
        <v>31.228070175438678</v>
      </c>
      <c r="D77" s="12">
        <f t="shared" si="1"/>
        <v>44.210526315789416</v>
      </c>
    </row>
    <row r="78" spans="1:4" ht="14.5" x14ac:dyDescent="0.35">
      <c r="A78" s="2">
        <v>45582</v>
      </c>
      <c r="B78">
        <v>70.44</v>
      </c>
      <c r="C78" s="12">
        <f t="shared" si="0"/>
        <v>52.962962962962912</v>
      </c>
      <c r="D78" s="12">
        <f t="shared" si="1"/>
        <v>46.309291747888146</v>
      </c>
    </row>
    <row r="79" spans="1:4" ht="14.5" x14ac:dyDescent="0.35">
      <c r="A79" s="2">
        <v>45585</v>
      </c>
      <c r="B79">
        <v>69.45</v>
      </c>
      <c r="C79" s="12">
        <f t="shared" ref="C79:C142" si="2">(B79 - MIN(B66:B79)) / (MAX(B66:B79) - MIN(B66:B79)) * 100</f>
        <v>21.999999999999886</v>
      </c>
      <c r="D79" s="12">
        <f t="shared" si="1"/>
        <v>35.397011046133827</v>
      </c>
    </row>
    <row r="80" spans="1:4" ht="14.5" x14ac:dyDescent="0.35">
      <c r="A80" s="2">
        <v>45586</v>
      </c>
      <c r="B80">
        <v>69.45</v>
      </c>
      <c r="C80" s="12">
        <f t="shared" si="2"/>
        <v>28.205128205128275</v>
      </c>
      <c r="D80" s="12">
        <f t="shared" si="1"/>
        <v>34.38936372269702</v>
      </c>
    </row>
    <row r="81" spans="1:4" ht="14.5" x14ac:dyDescent="0.35">
      <c r="A81" s="2">
        <v>45587</v>
      </c>
      <c r="B81">
        <v>68.010000000000005</v>
      </c>
      <c r="C81" s="12">
        <f t="shared" si="2"/>
        <v>0</v>
      </c>
      <c r="D81" s="12">
        <f t="shared" ref="D81:D144" si="3">AVERAGE(C79:C81)</f>
        <v>16.735042735042722</v>
      </c>
    </row>
    <row r="82" spans="1:4" ht="14.5" x14ac:dyDescent="0.35">
      <c r="A82" s="2">
        <v>45588</v>
      </c>
      <c r="B82">
        <v>67.3</v>
      </c>
      <c r="C82" s="12">
        <f t="shared" si="2"/>
        <v>0</v>
      </c>
      <c r="D82" s="12">
        <f t="shared" si="3"/>
        <v>9.4017094017094252</v>
      </c>
    </row>
    <row r="83" spans="1:4" ht="14.5" x14ac:dyDescent="0.35">
      <c r="A83" s="2">
        <v>45589</v>
      </c>
      <c r="B83">
        <v>66.92</v>
      </c>
      <c r="C83" s="12">
        <f t="shared" si="2"/>
        <v>0</v>
      </c>
      <c r="D83" s="12">
        <f t="shared" si="3"/>
        <v>0</v>
      </c>
    </row>
    <row r="84" spans="1:4" ht="14.5" x14ac:dyDescent="0.35">
      <c r="A84" s="2">
        <v>45593</v>
      </c>
      <c r="B84">
        <v>66.67</v>
      </c>
      <c r="C84" s="12">
        <f t="shared" si="2"/>
        <v>0</v>
      </c>
      <c r="D84" s="12">
        <f t="shared" si="3"/>
        <v>0</v>
      </c>
    </row>
    <row r="85" spans="1:4" ht="14.5" x14ac:dyDescent="0.35">
      <c r="A85" s="2">
        <v>45594</v>
      </c>
      <c r="B85">
        <v>65.56</v>
      </c>
      <c r="C85" s="12">
        <f t="shared" si="2"/>
        <v>0</v>
      </c>
      <c r="D85" s="12">
        <f t="shared" si="3"/>
        <v>0</v>
      </c>
    </row>
    <row r="86" spans="1:4" ht="14.5" x14ac:dyDescent="0.35">
      <c r="A86" s="2">
        <v>45595</v>
      </c>
      <c r="B86">
        <v>65.92</v>
      </c>
      <c r="C86" s="12">
        <f t="shared" si="2"/>
        <v>7.1856287425149716</v>
      </c>
      <c r="D86" s="12">
        <f t="shared" si="3"/>
        <v>2.395209580838324</v>
      </c>
    </row>
    <row r="87" spans="1:4" ht="14.5" x14ac:dyDescent="0.35">
      <c r="A87" s="2">
        <v>45596</v>
      </c>
      <c r="B87">
        <v>65.31</v>
      </c>
      <c r="C87" s="12">
        <f t="shared" si="2"/>
        <v>0</v>
      </c>
      <c r="D87" s="12">
        <f t="shared" si="3"/>
        <v>2.395209580838324</v>
      </c>
    </row>
    <row r="88" spans="1:4" ht="14.5" x14ac:dyDescent="0.35">
      <c r="A88" s="2">
        <v>45597</v>
      </c>
      <c r="B88">
        <v>65.010000000000005</v>
      </c>
      <c r="C88" s="12">
        <f t="shared" si="2"/>
        <v>0</v>
      </c>
      <c r="D88" s="12">
        <f t="shared" si="3"/>
        <v>2.395209580838324</v>
      </c>
    </row>
    <row r="89" spans="1:4" ht="14.5" x14ac:dyDescent="0.35">
      <c r="A89" s="2">
        <v>45600</v>
      </c>
      <c r="B89">
        <v>65.11</v>
      </c>
      <c r="C89" s="12">
        <f t="shared" si="2"/>
        <v>1.7985611510790385</v>
      </c>
      <c r="D89" s="12">
        <f t="shared" si="3"/>
        <v>0.59952038369301286</v>
      </c>
    </row>
    <row r="90" spans="1:4" ht="14.5" x14ac:dyDescent="0.35">
      <c r="A90" s="2">
        <v>45601</v>
      </c>
      <c r="B90">
        <v>65.37</v>
      </c>
      <c r="C90" s="12">
        <f t="shared" si="2"/>
        <v>6.6298342541436446</v>
      </c>
      <c r="D90" s="12">
        <f t="shared" si="3"/>
        <v>2.8094651350742281</v>
      </c>
    </row>
    <row r="91" spans="1:4" ht="14.5" x14ac:dyDescent="0.35">
      <c r="A91" s="2">
        <v>45602</v>
      </c>
      <c r="B91">
        <v>63.7</v>
      </c>
      <c r="C91" s="12">
        <f t="shared" si="2"/>
        <v>0</v>
      </c>
      <c r="D91" s="12">
        <f t="shared" si="3"/>
        <v>2.8094651350742281</v>
      </c>
    </row>
    <row r="92" spans="1:4" ht="14.5" x14ac:dyDescent="0.35">
      <c r="A92" s="2">
        <v>45603</v>
      </c>
      <c r="B92">
        <v>63.66</v>
      </c>
      <c r="C92" s="12">
        <f t="shared" si="2"/>
        <v>0</v>
      </c>
      <c r="D92" s="12">
        <f t="shared" si="3"/>
        <v>2.2099447513812147</v>
      </c>
    </row>
    <row r="93" spans="1:4" ht="14.5" x14ac:dyDescent="0.35">
      <c r="A93" s="2">
        <v>45604</v>
      </c>
      <c r="B93">
        <v>63.92</v>
      </c>
      <c r="C93" s="12">
        <f t="shared" si="2"/>
        <v>4.4905008635579415</v>
      </c>
      <c r="D93" s="12">
        <f t="shared" si="3"/>
        <v>1.4968336211859805</v>
      </c>
    </row>
    <row r="94" spans="1:4" ht="14.5" x14ac:dyDescent="0.35">
      <c r="A94" s="2">
        <v>45607</v>
      </c>
      <c r="B94">
        <v>63.36</v>
      </c>
      <c r="C94" s="12">
        <f t="shared" si="2"/>
        <v>0</v>
      </c>
      <c r="D94" s="12">
        <f t="shared" si="3"/>
        <v>1.4968336211859805</v>
      </c>
    </row>
    <row r="95" spans="1:4" ht="14.5" x14ac:dyDescent="0.35">
      <c r="A95" s="2">
        <v>45608</v>
      </c>
      <c r="B95">
        <v>63.2</v>
      </c>
      <c r="C95" s="12">
        <f t="shared" si="2"/>
        <v>0</v>
      </c>
      <c r="D95" s="12">
        <f t="shared" si="3"/>
        <v>1.4968336211859805</v>
      </c>
    </row>
    <row r="96" spans="1:4" ht="14.5" x14ac:dyDescent="0.35">
      <c r="A96" s="2">
        <v>45609</v>
      </c>
      <c r="B96">
        <v>63</v>
      </c>
      <c r="C96" s="12">
        <f t="shared" si="2"/>
        <v>0</v>
      </c>
      <c r="D96" s="12">
        <f t="shared" si="3"/>
        <v>0</v>
      </c>
    </row>
    <row r="97" spans="1:4" ht="14.5" x14ac:dyDescent="0.35">
      <c r="A97" s="2">
        <v>45610</v>
      </c>
      <c r="B97">
        <v>62.55</v>
      </c>
      <c r="C97" s="12">
        <f t="shared" si="2"/>
        <v>0</v>
      </c>
      <c r="D97" s="12">
        <f t="shared" si="3"/>
        <v>0</v>
      </c>
    </row>
    <row r="98" spans="1:4" ht="14.5" x14ac:dyDescent="0.35">
      <c r="A98" s="2">
        <v>45611</v>
      </c>
      <c r="B98">
        <v>61.74</v>
      </c>
      <c r="C98" s="12">
        <f t="shared" si="2"/>
        <v>0</v>
      </c>
      <c r="D98" s="12">
        <f t="shared" si="3"/>
        <v>0</v>
      </c>
    </row>
    <row r="99" spans="1:4" ht="14.5" x14ac:dyDescent="0.35">
      <c r="A99" s="2">
        <v>45614</v>
      </c>
      <c r="B99">
        <v>61.86</v>
      </c>
      <c r="C99" s="12">
        <f t="shared" si="2"/>
        <v>2.8708133971291256</v>
      </c>
      <c r="D99" s="12">
        <f t="shared" si="3"/>
        <v>0.95693779904304188</v>
      </c>
    </row>
    <row r="100" spans="1:4" ht="14.5" x14ac:dyDescent="0.35">
      <c r="A100" s="2">
        <v>45615</v>
      </c>
      <c r="B100">
        <v>62.59</v>
      </c>
      <c r="C100" s="12">
        <f t="shared" si="2"/>
        <v>23.415977961432528</v>
      </c>
      <c r="D100" s="12">
        <f t="shared" si="3"/>
        <v>8.7622637861872175</v>
      </c>
    </row>
    <row r="101" spans="1:4" ht="14.5" x14ac:dyDescent="0.35">
      <c r="A101" s="2">
        <v>45616</v>
      </c>
      <c r="B101">
        <v>62.99</v>
      </c>
      <c r="C101" s="12">
        <f t="shared" si="2"/>
        <v>34.435261707988957</v>
      </c>
      <c r="D101" s="12">
        <f t="shared" si="3"/>
        <v>20.240684355516873</v>
      </c>
    </row>
    <row r="102" spans="1:4" ht="14.5" x14ac:dyDescent="0.35">
      <c r="A102" s="2">
        <v>45617</v>
      </c>
      <c r="B102">
        <v>63.76</v>
      </c>
      <c r="C102" s="12">
        <f t="shared" si="2"/>
        <v>55.647382920110047</v>
      </c>
      <c r="D102" s="12">
        <f t="shared" si="3"/>
        <v>37.83287419651051</v>
      </c>
    </row>
    <row r="103" spans="1:4" ht="14.5" x14ac:dyDescent="0.35">
      <c r="A103" s="2">
        <v>45618</v>
      </c>
      <c r="B103">
        <v>63.92</v>
      </c>
      <c r="C103" s="12">
        <f t="shared" si="2"/>
        <v>60.055096418732731</v>
      </c>
      <c r="D103" s="12">
        <f t="shared" si="3"/>
        <v>50.045913682277245</v>
      </c>
    </row>
    <row r="104" spans="1:4" ht="14.5" x14ac:dyDescent="0.35">
      <c r="A104" s="2">
        <v>45621</v>
      </c>
      <c r="B104">
        <v>64.38</v>
      </c>
      <c r="C104" s="12">
        <f t="shared" si="2"/>
        <v>100</v>
      </c>
      <c r="D104" s="12">
        <f t="shared" si="3"/>
        <v>71.900826446280931</v>
      </c>
    </row>
    <row r="105" spans="1:4" ht="14.5" x14ac:dyDescent="0.35">
      <c r="A105" s="2">
        <v>45622</v>
      </c>
      <c r="B105">
        <v>64.55</v>
      </c>
      <c r="C105" s="12">
        <f t="shared" si="2"/>
        <v>100</v>
      </c>
      <c r="D105" s="12">
        <f t="shared" si="3"/>
        <v>86.685032139577572</v>
      </c>
    </row>
    <row r="106" spans="1:4" ht="14.5" x14ac:dyDescent="0.35">
      <c r="A106" s="2">
        <v>45623</v>
      </c>
      <c r="B106">
        <v>64.430000000000007</v>
      </c>
      <c r="C106" s="12">
        <f t="shared" si="2"/>
        <v>95.729537366548385</v>
      </c>
      <c r="D106" s="12">
        <f t="shared" si="3"/>
        <v>98.576512455516124</v>
      </c>
    </row>
    <row r="107" spans="1:4" ht="14.5" x14ac:dyDescent="0.35">
      <c r="A107" s="2">
        <v>45625</v>
      </c>
      <c r="B107">
        <v>64.08</v>
      </c>
      <c r="C107" s="12">
        <f t="shared" si="2"/>
        <v>83.27402135231317</v>
      </c>
      <c r="D107" s="12">
        <f t="shared" si="3"/>
        <v>93.001186239620509</v>
      </c>
    </row>
    <row r="108" spans="1:4" ht="14.5" x14ac:dyDescent="0.35">
      <c r="A108" s="2">
        <v>45628</v>
      </c>
      <c r="B108">
        <v>63.65</v>
      </c>
      <c r="C108" s="12">
        <f t="shared" si="2"/>
        <v>67.971530249110316</v>
      </c>
      <c r="D108" s="12">
        <f t="shared" si="3"/>
        <v>82.325029655990619</v>
      </c>
    </row>
    <row r="109" spans="1:4" ht="14.5" x14ac:dyDescent="0.35">
      <c r="A109" s="2">
        <v>45629</v>
      </c>
      <c r="B109">
        <v>63.52</v>
      </c>
      <c r="C109" s="12">
        <f t="shared" si="2"/>
        <v>63.345195729537515</v>
      </c>
      <c r="D109" s="12">
        <f t="shared" si="3"/>
        <v>71.530249110320327</v>
      </c>
    </row>
    <row r="110" spans="1:4" ht="14.5" x14ac:dyDescent="0.35">
      <c r="A110" s="2">
        <v>45630</v>
      </c>
      <c r="B110">
        <v>62.21</v>
      </c>
      <c r="C110" s="12">
        <f t="shared" si="2"/>
        <v>16.725978647686819</v>
      </c>
      <c r="D110" s="12">
        <f t="shared" si="3"/>
        <v>49.34756820877822</v>
      </c>
    </row>
    <row r="111" spans="1:4" ht="14.5" x14ac:dyDescent="0.35">
      <c r="A111" s="2">
        <v>45631</v>
      </c>
      <c r="B111">
        <v>62.92</v>
      </c>
      <c r="C111" s="12">
        <f t="shared" si="2"/>
        <v>41.992882562277643</v>
      </c>
      <c r="D111" s="12">
        <f t="shared" si="3"/>
        <v>40.688018979833991</v>
      </c>
    </row>
    <row r="112" spans="1:4" ht="14.5" x14ac:dyDescent="0.35">
      <c r="A112" s="2">
        <v>45632</v>
      </c>
      <c r="B112">
        <v>62.53</v>
      </c>
      <c r="C112" s="12">
        <f t="shared" si="2"/>
        <v>24.907063197026108</v>
      </c>
      <c r="D112" s="12">
        <f t="shared" si="3"/>
        <v>27.87530813566352</v>
      </c>
    </row>
    <row r="113" spans="1:4" ht="14.5" x14ac:dyDescent="0.35">
      <c r="A113" s="2">
        <v>45635</v>
      </c>
      <c r="B113">
        <v>62.6</v>
      </c>
      <c r="C113" s="12">
        <f t="shared" si="2"/>
        <v>16.666666666666718</v>
      </c>
      <c r="D113" s="12">
        <f t="shared" si="3"/>
        <v>27.855537475323487</v>
      </c>
    </row>
    <row r="114" spans="1:4" ht="14.5" x14ac:dyDescent="0.35">
      <c r="A114" s="2">
        <v>45636</v>
      </c>
      <c r="B114">
        <v>62.91</v>
      </c>
      <c r="C114" s="12">
        <f t="shared" si="2"/>
        <v>29.91452991452978</v>
      </c>
      <c r="D114" s="12">
        <f t="shared" si="3"/>
        <v>23.829419926074205</v>
      </c>
    </row>
    <row r="115" spans="1:4" ht="14.5" x14ac:dyDescent="0.35">
      <c r="A115" s="2">
        <v>45637</v>
      </c>
      <c r="B115">
        <v>62.64</v>
      </c>
      <c r="C115" s="12">
        <f t="shared" si="2"/>
        <v>18.376068376068392</v>
      </c>
      <c r="D115" s="12">
        <f t="shared" si="3"/>
        <v>21.652421652421626</v>
      </c>
    </row>
    <row r="116" spans="1:4" ht="14.5" x14ac:dyDescent="0.35">
      <c r="A116" s="2">
        <v>45638</v>
      </c>
      <c r="B116">
        <v>63.84</v>
      </c>
      <c r="C116" s="12">
        <f t="shared" si="2"/>
        <v>69.658119658119872</v>
      </c>
      <c r="D116" s="12">
        <f t="shared" si="3"/>
        <v>39.316239316239347</v>
      </c>
    </row>
    <row r="117" spans="1:4" ht="14.5" x14ac:dyDescent="0.35">
      <c r="A117" s="2">
        <v>45639</v>
      </c>
      <c r="B117">
        <v>63.12</v>
      </c>
      <c r="C117" s="12">
        <f t="shared" si="2"/>
        <v>38.888888888888808</v>
      </c>
      <c r="D117" s="12">
        <f t="shared" si="3"/>
        <v>42.307692307692356</v>
      </c>
    </row>
    <row r="118" spans="1:4" ht="14.5" x14ac:dyDescent="0.35">
      <c r="A118" s="2">
        <v>45642</v>
      </c>
      <c r="B118">
        <v>62.55</v>
      </c>
      <c r="C118" s="12">
        <f t="shared" si="2"/>
        <v>14.529914529914395</v>
      </c>
      <c r="D118" s="12">
        <f t="shared" si="3"/>
        <v>41.025641025641029</v>
      </c>
    </row>
    <row r="119" spans="1:4" ht="14.5" x14ac:dyDescent="0.35">
      <c r="A119" s="2">
        <v>45643</v>
      </c>
      <c r="B119">
        <v>63.4</v>
      </c>
      <c r="C119" s="12">
        <f t="shared" si="2"/>
        <v>53.603603603603354</v>
      </c>
      <c r="D119" s="12">
        <f t="shared" si="3"/>
        <v>35.67413567413552</v>
      </c>
    </row>
    <row r="120" spans="1:4" ht="14.5" x14ac:dyDescent="0.35">
      <c r="A120" s="2">
        <v>45644</v>
      </c>
      <c r="B120">
        <v>62.85</v>
      </c>
      <c r="C120" s="12">
        <f t="shared" si="2"/>
        <v>34.224598930481356</v>
      </c>
      <c r="D120" s="12">
        <f t="shared" si="3"/>
        <v>34.119372354666375</v>
      </c>
    </row>
    <row r="121" spans="1:4" ht="14.5" x14ac:dyDescent="0.35">
      <c r="A121" s="2">
        <v>45645</v>
      </c>
      <c r="B121">
        <v>62.45</v>
      </c>
      <c r="C121" s="12">
        <f t="shared" si="2"/>
        <v>14.723926380368196</v>
      </c>
      <c r="D121" s="12">
        <f t="shared" si="3"/>
        <v>34.184042971484303</v>
      </c>
    </row>
    <row r="122" spans="1:4" ht="14.5" x14ac:dyDescent="0.35">
      <c r="A122" s="2">
        <v>45646</v>
      </c>
      <c r="B122">
        <v>62.55</v>
      </c>
      <c r="C122" s="12">
        <f t="shared" si="2"/>
        <v>20.858895705521213</v>
      </c>
      <c r="D122" s="12">
        <f t="shared" si="3"/>
        <v>23.269140338790255</v>
      </c>
    </row>
    <row r="123" spans="1:4" ht="14.5" x14ac:dyDescent="0.35">
      <c r="A123" s="2">
        <v>45649</v>
      </c>
      <c r="B123">
        <v>62.38</v>
      </c>
      <c r="C123" s="12">
        <f t="shared" si="2"/>
        <v>10.429447852760825</v>
      </c>
      <c r="D123" s="12">
        <f t="shared" si="3"/>
        <v>15.337423312883411</v>
      </c>
    </row>
    <row r="124" spans="1:4" ht="14.5" x14ac:dyDescent="0.35">
      <c r="A124" s="2">
        <v>45650</v>
      </c>
      <c r="B124">
        <v>62.84</v>
      </c>
      <c r="C124" s="12">
        <f t="shared" si="2"/>
        <v>31.506849315068536</v>
      </c>
      <c r="D124" s="12">
        <f t="shared" si="3"/>
        <v>20.931730957783525</v>
      </c>
    </row>
    <row r="125" spans="1:4" ht="14.5" x14ac:dyDescent="0.35">
      <c r="A125" s="2">
        <v>45652</v>
      </c>
      <c r="B125">
        <v>62.57</v>
      </c>
      <c r="C125" s="12">
        <f t="shared" si="2"/>
        <v>13.013698630136822</v>
      </c>
      <c r="D125" s="12">
        <f t="shared" si="3"/>
        <v>18.316665265988728</v>
      </c>
    </row>
    <row r="126" spans="1:4" ht="14.5" x14ac:dyDescent="0.35">
      <c r="A126" s="2">
        <v>45653</v>
      </c>
      <c r="B126">
        <v>62.45</v>
      </c>
      <c r="C126" s="12">
        <f t="shared" si="2"/>
        <v>4.794520547945222</v>
      </c>
      <c r="D126" s="12">
        <f t="shared" si="3"/>
        <v>16.438356164383524</v>
      </c>
    </row>
    <row r="127" spans="1:4" ht="14.5" x14ac:dyDescent="0.35">
      <c r="A127" s="2">
        <v>45656</v>
      </c>
      <c r="B127">
        <v>62.03</v>
      </c>
      <c r="C127" s="12">
        <f t="shared" si="2"/>
        <v>0</v>
      </c>
      <c r="D127" s="12">
        <f t="shared" si="3"/>
        <v>5.9360730593606812</v>
      </c>
    </row>
    <row r="128" spans="1:4" ht="14.5" x14ac:dyDescent="0.35">
      <c r="A128" s="2">
        <v>45657</v>
      </c>
      <c r="B128">
        <v>62.26</v>
      </c>
      <c r="C128" s="12">
        <f t="shared" si="2"/>
        <v>12.707182320441801</v>
      </c>
      <c r="D128" s="12">
        <f t="shared" si="3"/>
        <v>5.8339009561290069</v>
      </c>
    </row>
    <row r="129" spans="1:4" ht="14.5" x14ac:dyDescent="0.35">
      <c r="A129" s="2">
        <v>45659</v>
      </c>
      <c r="B129">
        <v>61.84</v>
      </c>
      <c r="C129" s="12">
        <f t="shared" si="2"/>
        <v>0</v>
      </c>
      <c r="D129" s="12">
        <f t="shared" si="3"/>
        <v>4.2357274401472669</v>
      </c>
    </row>
    <row r="130" spans="1:4" ht="14.5" x14ac:dyDescent="0.35">
      <c r="A130" s="2">
        <v>45660</v>
      </c>
      <c r="B130">
        <v>61.75</v>
      </c>
      <c r="C130" s="12">
        <f t="shared" si="2"/>
        <v>0</v>
      </c>
      <c r="D130" s="12">
        <f t="shared" si="3"/>
        <v>4.2357274401472669</v>
      </c>
    </row>
    <row r="131" spans="1:4" ht="14.5" x14ac:dyDescent="0.35">
      <c r="A131" s="2">
        <v>45663</v>
      </c>
      <c r="B131">
        <v>60.81</v>
      </c>
      <c r="C131" s="12">
        <f t="shared" si="2"/>
        <v>0</v>
      </c>
      <c r="D131" s="12">
        <f t="shared" si="3"/>
        <v>0</v>
      </c>
    </row>
    <row r="132" spans="1:4" ht="14.5" x14ac:dyDescent="0.35">
      <c r="A132" s="2">
        <v>45664</v>
      </c>
      <c r="B132">
        <v>60.84</v>
      </c>
      <c r="C132" s="12">
        <f t="shared" si="2"/>
        <v>1.1583011583012039</v>
      </c>
      <c r="D132" s="12">
        <f t="shared" si="3"/>
        <v>0.38610038610040132</v>
      </c>
    </row>
    <row r="133" spans="1:4" ht="14.5" x14ac:dyDescent="0.35">
      <c r="A133" s="2">
        <v>45665</v>
      </c>
      <c r="B133">
        <v>61.71</v>
      </c>
      <c r="C133" s="12">
        <f t="shared" si="2"/>
        <v>44.117647058823479</v>
      </c>
      <c r="D133" s="12">
        <f t="shared" si="3"/>
        <v>15.091982739041562</v>
      </c>
    </row>
    <row r="134" spans="1:4" ht="14.5" x14ac:dyDescent="0.35">
      <c r="A134" s="2">
        <v>45667</v>
      </c>
      <c r="B134">
        <v>61.07</v>
      </c>
      <c r="C134" s="12">
        <f t="shared" si="2"/>
        <v>12.807881773398911</v>
      </c>
      <c r="D134" s="12">
        <f t="shared" si="3"/>
        <v>19.361276663507866</v>
      </c>
    </row>
    <row r="135" spans="1:4" ht="14.5" x14ac:dyDescent="0.35">
      <c r="A135" s="2">
        <v>45670</v>
      </c>
      <c r="B135">
        <v>61.65</v>
      </c>
      <c r="C135" s="12">
        <f t="shared" si="2"/>
        <v>41.379310344827381</v>
      </c>
      <c r="D135" s="12">
        <f t="shared" si="3"/>
        <v>32.768279725683257</v>
      </c>
    </row>
    <row r="136" spans="1:4" ht="14.5" x14ac:dyDescent="0.35">
      <c r="A136" s="2">
        <v>45671</v>
      </c>
      <c r="B136">
        <v>62.04</v>
      </c>
      <c r="C136" s="12">
        <f t="shared" si="2"/>
        <v>60.591133004925922</v>
      </c>
      <c r="D136" s="12">
        <f t="shared" si="3"/>
        <v>38.259441707717407</v>
      </c>
    </row>
    <row r="137" spans="1:4" ht="14.5" x14ac:dyDescent="0.35">
      <c r="A137" s="2">
        <v>45672</v>
      </c>
      <c r="B137">
        <v>61.77</v>
      </c>
      <c r="C137" s="12">
        <f t="shared" si="2"/>
        <v>47.290640394088683</v>
      </c>
      <c r="D137" s="12">
        <f t="shared" si="3"/>
        <v>49.753694581280662</v>
      </c>
    </row>
    <row r="138" spans="1:4" ht="14.5" x14ac:dyDescent="0.35">
      <c r="A138" s="2">
        <v>45673</v>
      </c>
      <c r="B138">
        <v>62.25</v>
      </c>
      <c r="C138" s="12">
        <f t="shared" si="2"/>
        <v>81.818181818181785</v>
      </c>
      <c r="D138" s="12">
        <f t="shared" si="3"/>
        <v>63.233318405732128</v>
      </c>
    </row>
    <row r="139" spans="1:4" ht="14.5" x14ac:dyDescent="0.35">
      <c r="A139" s="2">
        <v>45674</v>
      </c>
      <c r="B139">
        <v>62.71</v>
      </c>
      <c r="C139" s="12">
        <f t="shared" si="2"/>
        <v>100</v>
      </c>
      <c r="D139" s="12">
        <f t="shared" si="3"/>
        <v>76.369607404090161</v>
      </c>
    </row>
    <row r="140" spans="1:4" ht="14.5" x14ac:dyDescent="0.35">
      <c r="A140" s="2">
        <v>45678</v>
      </c>
      <c r="B140">
        <v>62.42</v>
      </c>
      <c r="C140" s="12">
        <f t="shared" si="2"/>
        <v>84.736842105263193</v>
      </c>
      <c r="D140" s="12">
        <f t="shared" si="3"/>
        <v>88.851674641148335</v>
      </c>
    </row>
    <row r="141" spans="1:4" ht="14.5" x14ac:dyDescent="0.35">
      <c r="A141" s="2">
        <v>45679</v>
      </c>
      <c r="B141">
        <v>61.78</v>
      </c>
      <c r="C141" s="12">
        <f t="shared" si="2"/>
        <v>51.052631578947349</v>
      </c>
      <c r="D141" s="12">
        <f t="shared" si="3"/>
        <v>78.596491228070178</v>
      </c>
    </row>
    <row r="142" spans="1:4" ht="14.5" x14ac:dyDescent="0.35">
      <c r="A142" s="2">
        <v>45680</v>
      </c>
      <c r="B142">
        <v>61.53</v>
      </c>
      <c r="C142" s="12">
        <f t="shared" si="2"/>
        <v>37.894736842105232</v>
      </c>
      <c r="D142" s="12">
        <f t="shared" si="3"/>
        <v>57.89473684210526</v>
      </c>
    </row>
    <row r="143" spans="1:4" ht="14.5" x14ac:dyDescent="0.35">
      <c r="A143" s="2">
        <v>45681</v>
      </c>
      <c r="B143">
        <v>61.92</v>
      </c>
      <c r="C143" s="12">
        <f t="shared" ref="C143:C189" si="4">(B143 - MIN(B130:B143)) / (MAX(B130:B143) - MIN(B130:B143)) * 100</f>
        <v>58.421052631578959</v>
      </c>
      <c r="D143" s="12">
        <f t="shared" si="3"/>
        <v>49.122807017543842</v>
      </c>
    </row>
    <row r="144" spans="1:4" ht="14.5" x14ac:dyDescent="0.35">
      <c r="A144" s="2">
        <v>45684</v>
      </c>
      <c r="B144">
        <v>63.87</v>
      </c>
      <c r="C144" s="12">
        <f t="shared" si="4"/>
        <v>100</v>
      </c>
      <c r="D144" s="12">
        <f t="shared" si="3"/>
        <v>65.438596491228068</v>
      </c>
    </row>
    <row r="145" spans="1:4" ht="14.5" x14ac:dyDescent="0.35">
      <c r="A145" s="2">
        <v>45685</v>
      </c>
      <c r="B145">
        <v>62.36</v>
      </c>
      <c r="C145" s="12">
        <f t="shared" si="4"/>
        <v>50.165016501650129</v>
      </c>
      <c r="D145" s="12">
        <f t="shared" ref="D145:D189" si="5">AVERAGE(C143:C145)</f>
        <v>69.528689711076368</v>
      </c>
    </row>
    <row r="146" spans="1:4" ht="14.5" x14ac:dyDescent="0.35">
      <c r="A146" s="2">
        <v>45686</v>
      </c>
      <c r="B146">
        <v>62.83</v>
      </c>
      <c r="C146" s="12">
        <f t="shared" si="4"/>
        <v>62.857142857142847</v>
      </c>
      <c r="D146" s="12">
        <f t="shared" si="5"/>
        <v>71.007386452930987</v>
      </c>
    </row>
    <row r="147" spans="1:4" ht="14.5" x14ac:dyDescent="0.35">
      <c r="A147" s="2">
        <v>45687</v>
      </c>
      <c r="B147">
        <v>64.05</v>
      </c>
      <c r="C147" s="12">
        <f t="shared" si="4"/>
        <v>100</v>
      </c>
      <c r="D147" s="12">
        <f t="shared" si="5"/>
        <v>71.007386452930987</v>
      </c>
    </row>
    <row r="148" spans="1:4" ht="14.5" x14ac:dyDescent="0.35">
      <c r="A148" s="2">
        <v>45688</v>
      </c>
      <c r="B148">
        <v>63.48</v>
      </c>
      <c r="C148" s="12">
        <f t="shared" si="4"/>
        <v>77.380952380952337</v>
      </c>
      <c r="D148" s="12">
        <f t="shared" si="5"/>
        <v>80.079365079365061</v>
      </c>
    </row>
    <row r="149" spans="1:4" ht="14.5" x14ac:dyDescent="0.35">
      <c r="A149" s="2">
        <v>45691</v>
      </c>
      <c r="B149">
        <v>63.35</v>
      </c>
      <c r="C149" s="12">
        <f t="shared" si="4"/>
        <v>72.222222222222342</v>
      </c>
      <c r="D149" s="12">
        <f t="shared" si="5"/>
        <v>83.201058201058231</v>
      </c>
    </row>
    <row r="150" spans="1:4" ht="14.5" x14ac:dyDescent="0.35">
      <c r="A150" s="2">
        <v>45692</v>
      </c>
      <c r="B150">
        <v>62.67</v>
      </c>
      <c r="C150" s="12">
        <f t="shared" si="4"/>
        <v>45.238095238095333</v>
      </c>
      <c r="D150" s="12">
        <f t="shared" si="5"/>
        <v>64.947089947090006</v>
      </c>
    </row>
    <row r="151" spans="1:4" ht="14.5" x14ac:dyDescent="0.35">
      <c r="A151" s="2">
        <v>45693</v>
      </c>
      <c r="B151">
        <v>63.12</v>
      </c>
      <c r="C151" s="12">
        <f t="shared" si="4"/>
        <v>63.095238095238045</v>
      </c>
      <c r="D151" s="12">
        <f t="shared" si="5"/>
        <v>60.18518518518524</v>
      </c>
    </row>
    <row r="152" spans="1:4" ht="14.5" x14ac:dyDescent="0.35">
      <c r="A152" s="2">
        <v>45694</v>
      </c>
      <c r="B152">
        <v>63.36</v>
      </c>
      <c r="C152" s="12">
        <f t="shared" si="4"/>
        <v>72.619047619047663</v>
      </c>
      <c r="D152" s="12">
        <f t="shared" si="5"/>
        <v>60.317460317460338</v>
      </c>
    </row>
    <row r="153" spans="1:4" ht="14.5" x14ac:dyDescent="0.35">
      <c r="A153" s="2">
        <v>45695</v>
      </c>
      <c r="B153">
        <v>63.84</v>
      </c>
      <c r="C153" s="12">
        <f t="shared" si="4"/>
        <v>91.666666666666899</v>
      </c>
      <c r="D153" s="12">
        <f t="shared" si="5"/>
        <v>75.793650793650883</v>
      </c>
    </row>
    <row r="154" spans="1:4" ht="14.5" x14ac:dyDescent="0.35">
      <c r="A154" s="2">
        <v>45698</v>
      </c>
      <c r="B154">
        <v>64.55</v>
      </c>
      <c r="C154" s="12">
        <f t="shared" si="4"/>
        <v>100</v>
      </c>
      <c r="D154" s="12">
        <f t="shared" si="5"/>
        <v>88.095238095238187</v>
      </c>
    </row>
    <row r="155" spans="1:4" ht="14.5" x14ac:dyDescent="0.35">
      <c r="A155" s="2">
        <v>45699</v>
      </c>
      <c r="B155">
        <v>67.599999999999994</v>
      </c>
      <c r="C155" s="12">
        <f t="shared" si="4"/>
        <v>100</v>
      </c>
      <c r="D155" s="12">
        <f t="shared" si="5"/>
        <v>97.2222222222223</v>
      </c>
    </row>
    <row r="156" spans="1:4" ht="14.5" x14ac:dyDescent="0.35">
      <c r="A156" s="2">
        <v>45700</v>
      </c>
      <c r="B156">
        <v>68.709999999999994</v>
      </c>
      <c r="C156" s="12">
        <f t="shared" si="4"/>
        <v>100</v>
      </c>
      <c r="D156" s="12">
        <f t="shared" si="5"/>
        <v>100</v>
      </c>
    </row>
    <row r="157" spans="1:4" ht="14.5" x14ac:dyDescent="0.35">
      <c r="A157" s="2">
        <v>45701</v>
      </c>
      <c r="B157">
        <v>69.5</v>
      </c>
      <c r="C157" s="12">
        <f t="shared" si="4"/>
        <v>100</v>
      </c>
      <c r="D157" s="12">
        <f t="shared" si="5"/>
        <v>100</v>
      </c>
    </row>
    <row r="158" spans="1:4" ht="14.5" x14ac:dyDescent="0.35">
      <c r="A158" s="2">
        <v>45702</v>
      </c>
      <c r="B158">
        <v>68.87</v>
      </c>
      <c r="C158" s="12">
        <f t="shared" si="4"/>
        <v>91.176470588235361</v>
      </c>
      <c r="D158" s="12">
        <f t="shared" si="5"/>
        <v>97.058823529411782</v>
      </c>
    </row>
    <row r="159" spans="1:4" ht="14.5" x14ac:dyDescent="0.35">
      <c r="A159" s="2">
        <v>45706</v>
      </c>
      <c r="B159">
        <v>69.05</v>
      </c>
      <c r="C159" s="12">
        <f t="shared" si="4"/>
        <v>93.411420204977986</v>
      </c>
      <c r="D159" s="12">
        <f t="shared" si="5"/>
        <v>94.862630264404444</v>
      </c>
    </row>
    <row r="160" spans="1:4" ht="14.5" x14ac:dyDescent="0.35">
      <c r="A160" s="2">
        <v>45707</v>
      </c>
      <c r="B160">
        <v>70.069999999999993</v>
      </c>
      <c r="C160" s="12">
        <f t="shared" si="4"/>
        <v>100</v>
      </c>
      <c r="D160" s="12">
        <f t="shared" si="5"/>
        <v>94.862630264404444</v>
      </c>
    </row>
    <row r="161" spans="1:4" ht="14.5" x14ac:dyDescent="0.35">
      <c r="A161" s="2">
        <v>45708</v>
      </c>
      <c r="B161">
        <v>70.040000000000006</v>
      </c>
      <c r="C161" s="12">
        <f t="shared" si="4"/>
        <v>99.594594594594767</v>
      </c>
      <c r="D161" s="12">
        <f t="shared" si="5"/>
        <v>97.668671599857589</v>
      </c>
    </row>
    <row r="162" spans="1:4" ht="14.5" x14ac:dyDescent="0.35">
      <c r="A162" s="2">
        <v>45709</v>
      </c>
      <c r="B162">
        <v>71.349999999999994</v>
      </c>
      <c r="C162" s="12">
        <f t="shared" si="4"/>
        <v>100</v>
      </c>
      <c r="D162" s="12">
        <f t="shared" si="5"/>
        <v>99.864864864864913</v>
      </c>
    </row>
    <row r="163" spans="1:4" ht="14.5" x14ac:dyDescent="0.35">
      <c r="A163" s="2">
        <v>45712</v>
      </c>
      <c r="B163">
        <v>70.59</v>
      </c>
      <c r="C163" s="12">
        <f t="shared" si="4"/>
        <v>91.244239631336498</v>
      </c>
      <c r="D163" s="12">
        <f t="shared" si="5"/>
        <v>96.946278075310417</v>
      </c>
    </row>
    <row r="164" spans="1:4" ht="14.5" x14ac:dyDescent="0.35">
      <c r="A164" s="2">
        <v>45713</v>
      </c>
      <c r="B164">
        <v>71.489999999999995</v>
      </c>
      <c r="C164" s="12">
        <f t="shared" si="4"/>
        <v>100</v>
      </c>
      <c r="D164" s="12">
        <f t="shared" si="5"/>
        <v>97.08141321044549</v>
      </c>
    </row>
    <row r="165" spans="1:4" ht="14.5" x14ac:dyDescent="0.35">
      <c r="A165" s="2">
        <v>45714</v>
      </c>
      <c r="B165">
        <v>70.8</v>
      </c>
      <c r="C165" s="12">
        <f t="shared" si="4"/>
        <v>91.512915129151324</v>
      </c>
      <c r="D165" s="12">
        <f t="shared" si="5"/>
        <v>94.252384920162612</v>
      </c>
    </row>
    <row r="166" spans="1:4" ht="14.5" x14ac:dyDescent="0.35">
      <c r="A166" s="2">
        <v>45715</v>
      </c>
      <c r="B166">
        <v>70.87</v>
      </c>
      <c r="C166" s="12">
        <f t="shared" si="4"/>
        <v>91.895424836601421</v>
      </c>
      <c r="D166" s="12">
        <f t="shared" si="5"/>
        <v>94.46944665525092</v>
      </c>
    </row>
    <row r="167" spans="1:4" ht="14.5" x14ac:dyDescent="0.35">
      <c r="A167" s="2">
        <v>45716</v>
      </c>
      <c r="B167">
        <v>71.209999999999994</v>
      </c>
      <c r="C167" s="12">
        <f t="shared" si="4"/>
        <v>95.96541786743515</v>
      </c>
      <c r="D167" s="12">
        <f t="shared" si="5"/>
        <v>93.124585944395974</v>
      </c>
    </row>
    <row r="168" spans="1:4" ht="14.5" x14ac:dyDescent="0.35">
      <c r="A168" s="2">
        <v>45719</v>
      </c>
      <c r="B168">
        <v>72.319999999999993</v>
      </c>
      <c r="C168" s="12">
        <f t="shared" si="4"/>
        <v>100</v>
      </c>
      <c r="D168" s="12">
        <f t="shared" si="5"/>
        <v>95.953614234678867</v>
      </c>
    </row>
    <row r="169" spans="1:4" ht="14.5" x14ac:dyDescent="0.35">
      <c r="A169" s="2">
        <v>45720</v>
      </c>
      <c r="B169">
        <v>70.19</v>
      </c>
      <c r="C169" s="12">
        <f t="shared" si="4"/>
        <v>40.997229916897624</v>
      </c>
      <c r="D169" s="12">
        <f t="shared" si="5"/>
        <v>78.987549261444258</v>
      </c>
    </row>
    <row r="170" spans="1:4" ht="14.5" x14ac:dyDescent="0.35">
      <c r="A170" s="2">
        <v>45721</v>
      </c>
      <c r="B170">
        <v>70.08</v>
      </c>
      <c r="C170" s="12">
        <f t="shared" si="4"/>
        <v>35.072463768115874</v>
      </c>
      <c r="D170" s="12">
        <f t="shared" si="5"/>
        <v>58.689897895004499</v>
      </c>
    </row>
    <row r="171" spans="1:4" ht="14.5" x14ac:dyDescent="0.35">
      <c r="A171" s="2">
        <v>45722</v>
      </c>
      <c r="B171">
        <v>70.459999999999994</v>
      </c>
      <c r="C171" s="12">
        <f t="shared" si="4"/>
        <v>46.086956521738969</v>
      </c>
      <c r="D171" s="12">
        <f t="shared" si="5"/>
        <v>40.718883402250825</v>
      </c>
    </row>
    <row r="172" spans="1:4" ht="14.5" x14ac:dyDescent="0.35">
      <c r="A172" s="2">
        <v>45723</v>
      </c>
      <c r="B172">
        <v>71.430000000000007</v>
      </c>
      <c r="C172" s="12">
        <f t="shared" si="4"/>
        <v>72.782874617737392</v>
      </c>
      <c r="D172" s="12">
        <f t="shared" si="5"/>
        <v>51.314098302530738</v>
      </c>
    </row>
    <row r="173" spans="1:4" ht="14.5" x14ac:dyDescent="0.35">
      <c r="A173" s="2">
        <v>45726</v>
      </c>
      <c r="B173">
        <v>71.45</v>
      </c>
      <c r="C173" s="12">
        <f t="shared" si="4"/>
        <v>61.842105263158096</v>
      </c>
      <c r="D173" s="12">
        <f t="shared" si="5"/>
        <v>60.237312134211486</v>
      </c>
    </row>
    <row r="174" spans="1:4" ht="14.5" x14ac:dyDescent="0.35">
      <c r="A174" s="2">
        <v>45727</v>
      </c>
      <c r="B174">
        <v>71.040000000000006</v>
      </c>
      <c r="C174" s="12">
        <f t="shared" si="4"/>
        <v>43.859649122807269</v>
      </c>
      <c r="D174" s="12">
        <f t="shared" si="5"/>
        <v>59.494876334567586</v>
      </c>
    </row>
    <row r="175" spans="1:4" ht="14.5" x14ac:dyDescent="0.35">
      <c r="A175" s="2">
        <v>45728</v>
      </c>
      <c r="B175">
        <v>69.94</v>
      </c>
      <c r="C175" s="12">
        <f t="shared" si="4"/>
        <v>0</v>
      </c>
      <c r="D175" s="12">
        <f t="shared" si="5"/>
        <v>35.23391812865512</v>
      </c>
    </row>
    <row r="176" spans="1:4" ht="14.5" x14ac:dyDescent="0.35">
      <c r="A176" s="2">
        <v>45729</v>
      </c>
      <c r="B176">
        <v>69.62</v>
      </c>
      <c r="C176" s="12">
        <f t="shared" si="4"/>
        <v>0</v>
      </c>
      <c r="D176" s="12">
        <f t="shared" si="5"/>
        <v>14.619883040935756</v>
      </c>
    </row>
    <row r="177" spans="1:4" ht="14.5" x14ac:dyDescent="0.35">
      <c r="A177" s="2">
        <v>45730</v>
      </c>
      <c r="B177">
        <v>69.16</v>
      </c>
      <c r="C177" s="12">
        <f t="shared" si="4"/>
        <v>0</v>
      </c>
      <c r="D177" s="12">
        <f t="shared" si="5"/>
        <v>0</v>
      </c>
    </row>
    <row r="178" spans="1:4" ht="14.5" x14ac:dyDescent="0.35">
      <c r="A178" s="2">
        <v>45733</v>
      </c>
      <c r="B178">
        <v>70.12</v>
      </c>
      <c r="C178" s="12">
        <f t="shared" si="4"/>
        <v>30.379746835443321</v>
      </c>
      <c r="D178" s="12">
        <f t="shared" si="5"/>
        <v>10.126582278481107</v>
      </c>
    </row>
    <row r="179" spans="1:4" ht="14.5" x14ac:dyDescent="0.35">
      <c r="A179" s="2">
        <v>45734</v>
      </c>
      <c r="B179">
        <v>69.38</v>
      </c>
      <c r="C179" s="12">
        <f t="shared" si="4"/>
        <v>6.9620253164556685</v>
      </c>
      <c r="D179" s="12">
        <f t="shared" si="5"/>
        <v>12.447257383966329</v>
      </c>
    </row>
    <row r="180" spans="1:4" ht="14.5" x14ac:dyDescent="0.35">
      <c r="A180" s="2">
        <v>45735</v>
      </c>
      <c r="B180">
        <v>69.28</v>
      </c>
      <c r="C180" s="12">
        <f t="shared" si="4"/>
        <v>3.7974683544305279</v>
      </c>
      <c r="D180" s="12">
        <f t="shared" si="5"/>
        <v>13.713080168776505</v>
      </c>
    </row>
    <row r="181" spans="1:4" ht="14.5" x14ac:dyDescent="0.35">
      <c r="A181" s="2">
        <v>45736</v>
      </c>
      <c r="B181">
        <v>69.709999999999994</v>
      </c>
      <c r="C181" s="12">
        <f t="shared" si="4"/>
        <v>17.405063291139168</v>
      </c>
      <c r="D181" s="12">
        <f t="shared" si="5"/>
        <v>9.3881856540084545</v>
      </c>
    </row>
    <row r="182" spans="1:4" ht="14.5" x14ac:dyDescent="0.35">
      <c r="A182" s="2">
        <v>45737</v>
      </c>
      <c r="B182">
        <v>68.67</v>
      </c>
      <c r="C182" s="12">
        <f t="shared" si="4"/>
        <v>0</v>
      </c>
      <c r="D182" s="12">
        <f t="shared" si="5"/>
        <v>7.0675105485232317</v>
      </c>
    </row>
    <row r="183" spans="1:4" ht="14.5" x14ac:dyDescent="0.35">
      <c r="A183" s="2">
        <v>45740</v>
      </c>
      <c r="B183">
        <v>68.95</v>
      </c>
      <c r="C183" s="12">
        <f t="shared" si="4"/>
        <v>10.071942446043202</v>
      </c>
      <c r="D183" s="12">
        <f t="shared" si="5"/>
        <v>9.1590019123941229</v>
      </c>
    </row>
    <row r="184" spans="1:4" ht="14.5" x14ac:dyDescent="0.35">
      <c r="A184" s="2">
        <v>45741</v>
      </c>
      <c r="B184">
        <v>68.81</v>
      </c>
      <c r="C184" s="12">
        <f t="shared" si="4"/>
        <v>5.0359712230216012</v>
      </c>
      <c r="D184" s="12">
        <f t="shared" si="5"/>
        <v>5.0359712230216012</v>
      </c>
    </row>
    <row r="185" spans="1:4" ht="14.5" x14ac:dyDescent="0.35">
      <c r="A185" s="2">
        <v>45742</v>
      </c>
      <c r="B185">
        <v>70.02</v>
      </c>
      <c r="C185" s="12">
        <f t="shared" si="4"/>
        <v>48.561151079136465</v>
      </c>
      <c r="D185" s="12">
        <f t="shared" si="5"/>
        <v>21.223021582733754</v>
      </c>
    </row>
    <row r="186" spans="1:4" ht="14.5" x14ac:dyDescent="0.35">
      <c r="A186" s="2">
        <v>45743</v>
      </c>
      <c r="B186">
        <v>70.739999999999995</v>
      </c>
      <c r="C186" s="12">
        <f t="shared" si="4"/>
        <v>74.460431654675986</v>
      </c>
      <c r="D186" s="12">
        <f t="shared" si="5"/>
        <v>42.685851318944685</v>
      </c>
    </row>
    <row r="187" spans="1:4" ht="14.5" x14ac:dyDescent="0.35">
      <c r="A187" s="2">
        <v>45744</v>
      </c>
      <c r="B187">
        <v>70.37</v>
      </c>
      <c r="C187" s="12">
        <f t="shared" si="4"/>
        <v>71.729957805907148</v>
      </c>
      <c r="D187" s="12">
        <f t="shared" si="5"/>
        <v>64.917180179906538</v>
      </c>
    </row>
    <row r="188" spans="1:4" ht="14.5" x14ac:dyDescent="0.35">
      <c r="A188" s="2">
        <v>45746</v>
      </c>
      <c r="B188">
        <v>71.62</v>
      </c>
      <c r="C188" s="12">
        <f t="shared" si="4"/>
        <v>100</v>
      </c>
      <c r="D188" s="12">
        <f t="shared" si="5"/>
        <v>82.063463153527707</v>
      </c>
    </row>
    <row r="189" spans="1:4" ht="14.5" x14ac:dyDescent="0.35">
      <c r="A189" s="2">
        <v>45747</v>
      </c>
      <c r="B189">
        <v>71.87</v>
      </c>
      <c r="C189" s="12">
        <f t="shared" si="4"/>
        <v>100</v>
      </c>
      <c r="D189" s="12">
        <f t="shared" si="5"/>
        <v>90.576652601969045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12D2-2BC3-46D2-B127-BC364EE6B3C0}">
  <dimension ref="A1:B7"/>
  <sheetViews>
    <sheetView workbookViewId="0">
      <selection sqref="A1:B7"/>
    </sheetView>
  </sheetViews>
  <sheetFormatPr defaultRowHeight="14.5" x14ac:dyDescent="0.35"/>
  <cols>
    <col min="1" max="1" width="24" bestFit="1" customWidth="1"/>
    <col min="2" max="2" width="18.36328125" bestFit="1" customWidth="1"/>
  </cols>
  <sheetData>
    <row r="1" spans="1:2" x14ac:dyDescent="0.35">
      <c r="A1" s="26" t="s">
        <v>48</v>
      </c>
      <c r="B1" s="26" t="s">
        <v>49</v>
      </c>
    </row>
    <row r="2" spans="1:2" x14ac:dyDescent="0.35">
      <c r="A2" s="32" t="s">
        <v>50</v>
      </c>
      <c r="B2" s="27" t="s">
        <v>51</v>
      </c>
    </row>
    <row r="3" spans="1:2" x14ac:dyDescent="0.35">
      <c r="A3" s="33" t="s">
        <v>73</v>
      </c>
      <c r="B3" s="28">
        <f>'Question 1'!B189</f>
        <v>223.19</v>
      </c>
    </row>
    <row r="4" spans="1:2" x14ac:dyDescent="0.35">
      <c r="A4" s="34" t="s">
        <v>72</v>
      </c>
      <c r="B4" s="29">
        <v>200</v>
      </c>
    </row>
    <row r="5" spans="1:2" x14ac:dyDescent="0.35">
      <c r="A5" s="33" t="s">
        <v>52</v>
      </c>
      <c r="B5" s="28" t="s">
        <v>53</v>
      </c>
    </row>
    <row r="6" spans="1:2" x14ac:dyDescent="0.35">
      <c r="A6" s="34" t="s">
        <v>54</v>
      </c>
      <c r="B6" s="31">
        <v>4.2900000000000001E-2</v>
      </c>
    </row>
    <row r="7" spans="1:2" x14ac:dyDescent="0.35">
      <c r="A7" s="33" t="s">
        <v>55</v>
      </c>
      <c r="B7" s="30">
        <f>'Question 1'!G3</f>
        <v>0.23521010953128349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EB25-7EF5-412E-9D73-1D6FFFB4FDCE}">
  <dimension ref="A1:E9"/>
  <sheetViews>
    <sheetView workbookViewId="0">
      <selection activeCell="B5" sqref="B5"/>
    </sheetView>
  </sheetViews>
  <sheetFormatPr defaultRowHeight="14" x14ac:dyDescent="0.35"/>
  <cols>
    <col min="1" max="1" width="14.08984375" style="12" customWidth="1"/>
    <col min="2" max="2" width="9.90625" style="12" bestFit="1" customWidth="1"/>
    <col min="3" max="4" width="8.7265625" style="12"/>
    <col min="5" max="5" width="11" style="12" bestFit="1" customWidth="1"/>
    <col min="6" max="16384" width="8.7265625" style="12"/>
  </cols>
  <sheetData>
    <row r="1" spans="1:5" x14ac:dyDescent="0.35">
      <c r="A1" s="12" t="s">
        <v>40</v>
      </c>
      <c r="B1" s="12">
        <f>'Question 1'!B189</f>
        <v>223.19</v>
      </c>
      <c r="D1" s="12" t="s">
        <v>41</v>
      </c>
      <c r="E1" s="13">
        <f>(LN(B1/B2)+(B3+0.5*B4^2)*B5)/(B4*SQRT(B5))</f>
        <v>1.0828321520281818</v>
      </c>
    </row>
    <row r="2" spans="1:5" x14ac:dyDescent="0.25">
      <c r="A2" s="14" t="s">
        <v>42</v>
      </c>
      <c r="B2" s="21">
        <v>200</v>
      </c>
      <c r="D2" s="12" t="s">
        <v>43</v>
      </c>
      <c r="E2" s="13">
        <f>(LN(B1/B2)+(B3-0.5*B4^2)*B5)/(B4*SQRT(B5))</f>
        <v>0.96522709726254019</v>
      </c>
    </row>
    <row r="3" spans="1:5" ht="15" x14ac:dyDescent="0.35">
      <c r="A3" s="14" t="s">
        <v>44</v>
      </c>
      <c r="B3" s="25">
        <f>'Question 4'!B6</f>
        <v>4.2900000000000001E-2</v>
      </c>
    </row>
    <row r="4" spans="1:5" ht="15" x14ac:dyDescent="0.35">
      <c r="A4" s="14" t="s">
        <v>6</v>
      </c>
      <c r="B4" s="25">
        <f>'Question 1'!G3</f>
        <v>0.23521010953128349</v>
      </c>
    </row>
    <row r="5" spans="1:5" ht="15" x14ac:dyDescent="0.35">
      <c r="A5" s="14" t="s">
        <v>45</v>
      </c>
      <c r="B5" s="16">
        <f>3/12</f>
        <v>0.25</v>
      </c>
    </row>
    <row r="7" spans="1:5" ht="15" x14ac:dyDescent="0.35">
      <c r="A7" s="14" t="s">
        <v>46</v>
      </c>
      <c r="B7" s="17">
        <v>1</v>
      </c>
      <c r="C7" s="12">
        <v>0</v>
      </c>
    </row>
    <row r="8" spans="1:5" ht="14.5" x14ac:dyDescent="0.35">
      <c r="B8" s="15"/>
    </row>
    <row r="9" spans="1:5" x14ac:dyDescent="0.25">
      <c r="A9" s="18" t="s">
        <v>47</v>
      </c>
      <c r="B9" s="19">
        <f>B1*_xlfn.NORM.S.DIST(E1,1)-B2*EXP(-B3*B5)*_xlfn.NORM.S.DIST(E2,1)</f>
        <v>27.287944667843419</v>
      </c>
      <c r="C9" s="19">
        <f>-B1*_xlfn.NORM.S.DIST(-E1,1)+B2*EXP(-B3*B5)*_xlfn.NORM.S.DIST(-E2,1)</f>
        <v>1.9644062187038465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01A7-0345-42C8-B748-6BDB56C9FAD0}">
  <dimension ref="A1:BO243"/>
  <sheetViews>
    <sheetView topLeftCell="AZ85" zoomScale="70" zoomScaleNormal="70" workbookViewId="0">
      <selection activeCell="BO104" sqref="BO104"/>
    </sheetView>
  </sheetViews>
  <sheetFormatPr defaultRowHeight="14.5" x14ac:dyDescent="0.35"/>
  <cols>
    <col min="67" max="67" width="15.54296875" bestFit="1" customWidth="1"/>
    <col min="106" max="106" width="11.90625" customWidth="1"/>
  </cols>
  <sheetData>
    <row r="1" spans="1:67" x14ac:dyDescent="0.35">
      <c r="A1" t="s">
        <v>56</v>
      </c>
      <c r="B1">
        <f>'Question 5'!B1</f>
        <v>223.19</v>
      </c>
      <c r="D1" t="s">
        <v>57</v>
      </c>
      <c r="E1">
        <v>0</v>
      </c>
      <c r="F1" s="5">
        <f>E1+$B$4</f>
        <v>3.968253968253968E-3</v>
      </c>
      <c r="G1" s="5">
        <f t="shared" ref="G1:BL1" si="0">F1+$B$4</f>
        <v>7.9365079365079361E-3</v>
      </c>
      <c r="H1" s="5">
        <f t="shared" si="0"/>
        <v>1.1904761904761904E-2</v>
      </c>
      <c r="I1" s="5">
        <f t="shared" si="0"/>
        <v>1.5873015873015872E-2</v>
      </c>
      <c r="J1" s="5">
        <f t="shared" si="0"/>
        <v>1.984126984126984E-2</v>
      </c>
      <c r="K1" s="5">
        <f t="shared" si="0"/>
        <v>2.3809523809523808E-2</v>
      </c>
      <c r="L1" s="5">
        <f t="shared" si="0"/>
        <v>2.7777777777777776E-2</v>
      </c>
      <c r="M1" s="5">
        <f t="shared" si="0"/>
        <v>3.1746031746031744E-2</v>
      </c>
      <c r="N1" s="5">
        <f t="shared" si="0"/>
        <v>3.5714285714285712E-2</v>
      </c>
      <c r="O1" s="5">
        <f t="shared" si="0"/>
        <v>3.968253968253968E-2</v>
      </c>
      <c r="P1" s="5">
        <f t="shared" si="0"/>
        <v>4.3650793650793648E-2</v>
      </c>
      <c r="Q1" s="5">
        <f t="shared" si="0"/>
        <v>4.7619047619047616E-2</v>
      </c>
      <c r="R1" s="5">
        <f t="shared" si="0"/>
        <v>5.1587301587301584E-2</v>
      </c>
      <c r="S1" s="5">
        <f t="shared" si="0"/>
        <v>5.5555555555555552E-2</v>
      </c>
      <c r="T1" s="5">
        <f t="shared" si="0"/>
        <v>5.9523809523809521E-2</v>
      </c>
      <c r="U1" s="5">
        <f t="shared" si="0"/>
        <v>6.3492063492063489E-2</v>
      </c>
      <c r="V1" s="5">
        <f t="shared" si="0"/>
        <v>6.7460317460317457E-2</v>
      </c>
      <c r="W1" s="5">
        <f t="shared" si="0"/>
        <v>7.1428571428571425E-2</v>
      </c>
      <c r="X1" s="5">
        <f t="shared" si="0"/>
        <v>7.5396825396825393E-2</v>
      </c>
      <c r="Y1" s="5">
        <f t="shared" si="0"/>
        <v>7.9365079365079361E-2</v>
      </c>
      <c r="Z1" s="5">
        <f t="shared" si="0"/>
        <v>8.3333333333333329E-2</v>
      </c>
      <c r="AA1" s="5">
        <f t="shared" si="0"/>
        <v>8.7301587301587297E-2</v>
      </c>
      <c r="AB1" s="5">
        <f t="shared" si="0"/>
        <v>9.1269841269841265E-2</v>
      </c>
      <c r="AC1" s="5">
        <f t="shared" si="0"/>
        <v>9.5238095238095233E-2</v>
      </c>
      <c r="AD1" s="5">
        <f t="shared" si="0"/>
        <v>9.9206349206349201E-2</v>
      </c>
      <c r="AE1" s="5">
        <f t="shared" si="0"/>
        <v>0.10317460317460317</v>
      </c>
      <c r="AF1" s="5">
        <f t="shared" si="0"/>
        <v>0.10714285714285714</v>
      </c>
      <c r="AG1" s="5">
        <f t="shared" si="0"/>
        <v>0.1111111111111111</v>
      </c>
      <c r="AH1" s="5">
        <f t="shared" si="0"/>
        <v>0.11507936507936507</v>
      </c>
      <c r="AI1" s="5">
        <f t="shared" si="0"/>
        <v>0.11904761904761904</v>
      </c>
      <c r="AJ1" s="5">
        <f t="shared" si="0"/>
        <v>0.12301587301587301</v>
      </c>
      <c r="AK1" s="5">
        <f t="shared" si="0"/>
        <v>0.12698412698412698</v>
      </c>
      <c r="AL1" s="5">
        <f t="shared" si="0"/>
        <v>0.13095238095238093</v>
      </c>
      <c r="AM1" s="5">
        <f t="shared" si="0"/>
        <v>0.13492063492063489</v>
      </c>
      <c r="AN1" s="5">
        <f t="shared" si="0"/>
        <v>0.13888888888888884</v>
      </c>
      <c r="AO1" s="5">
        <f t="shared" si="0"/>
        <v>0.14285714285714279</v>
      </c>
      <c r="AP1" s="5">
        <f t="shared" si="0"/>
        <v>0.14682539682539675</v>
      </c>
      <c r="AQ1" s="5">
        <f t="shared" si="0"/>
        <v>0.1507936507936507</v>
      </c>
      <c r="AR1" s="5">
        <f t="shared" si="0"/>
        <v>0.15476190476190466</v>
      </c>
      <c r="AS1" s="5">
        <f t="shared" si="0"/>
        <v>0.15873015873015861</v>
      </c>
      <c r="AT1" s="5">
        <f t="shared" si="0"/>
        <v>0.16269841269841256</v>
      </c>
      <c r="AU1" s="5">
        <f t="shared" si="0"/>
        <v>0.16666666666666652</v>
      </c>
      <c r="AV1" s="5">
        <f t="shared" si="0"/>
        <v>0.17063492063492047</v>
      </c>
      <c r="AW1" s="5">
        <f t="shared" si="0"/>
        <v>0.17460317460317443</v>
      </c>
      <c r="AX1" s="5">
        <f t="shared" si="0"/>
        <v>0.17857142857142838</v>
      </c>
      <c r="AY1" s="5">
        <f t="shared" si="0"/>
        <v>0.18253968253968234</v>
      </c>
      <c r="AZ1" s="5">
        <f t="shared" si="0"/>
        <v>0.18650793650793629</v>
      </c>
      <c r="BA1" s="5">
        <f t="shared" si="0"/>
        <v>0.19047619047619024</v>
      </c>
      <c r="BB1" s="5">
        <f t="shared" si="0"/>
        <v>0.1944444444444442</v>
      </c>
      <c r="BC1" s="5">
        <f t="shared" si="0"/>
        <v>0.19841269841269815</v>
      </c>
      <c r="BD1" s="5">
        <f t="shared" si="0"/>
        <v>0.20238095238095211</v>
      </c>
      <c r="BE1" s="5">
        <f t="shared" si="0"/>
        <v>0.20634920634920606</v>
      </c>
      <c r="BF1" s="5">
        <f>BE1+$B$4</f>
        <v>0.21031746031746001</v>
      </c>
      <c r="BG1" s="5">
        <f t="shared" si="0"/>
        <v>0.21428571428571397</v>
      </c>
      <c r="BH1" s="5">
        <f t="shared" si="0"/>
        <v>0.21825396825396792</v>
      </c>
      <c r="BI1" s="5">
        <f t="shared" si="0"/>
        <v>0.22222222222222188</v>
      </c>
      <c r="BJ1" s="5">
        <f t="shared" si="0"/>
        <v>0.22619047619047583</v>
      </c>
      <c r="BK1" s="5">
        <f t="shared" si="0"/>
        <v>0.23015873015872979</v>
      </c>
      <c r="BL1" s="5">
        <f t="shared" si="0"/>
        <v>0.23412698412698374</v>
      </c>
      <c r="BM1" s="5">
        <f>BL1+$B$4</f>
        <v>0.23809523809523769</v>
      </c>
      <c r="BN1" t="s">
        <v>65</v>
      </c>
      <c r="BO1" t="s">
        <v>66</v>
      </c>
    </row>
    <row r="2" spans="1:67" x14ac:dyDescent="0.35">
      <c r="A2" t="s">
        <v>58</v>
      </c>
      <c r="B2" s="4">
        <f>'Question 1'!G2</f>
        <v>1.7746945080678821E-2</v>
      </c>
      <c r="D2" t="s">
        <v>59</v>
      </c>
      <c r="E2">
        <f>$B$1</f>
        <v>223.19</v>
      </c>
      <c r="F2">
        <f ca="1">E2*EXP(($B$2-0.5*$B$3^2)*$B$4+$B$3*_xlfn.NORM.INV(RAND(),0,SQRT($B$4)))</f>
        <v>226.73262721867988</v>
      </c>
      <c r="G2">
        <f t="shared" ref="G2:AD2" ca="1" si="1">F2*EXP(($B$2-0.5*$B$3^2)*$B$4+$B$3*_xlfn.NORM.INV(RAND(),0,SQRT($B$4)))</f>
        <v>228.0796855979408</v>
      </c>
      <c r="H2">
        <f t="shared" ca="1" si="1"/>
        <v>225.36511069732688</v>
      </c>
      <c r="I2">
        <f t="shared" ca="1" si="1"/>
        <v>228.28895840131722</v>
      </c>
      <c r="J2">
        <f t="shared" ca="1" si="1"/>
        <v>225.38056761909948</v>
      </c>
      <c r="K2">
        <f t="shared" ca="1" si="1"/>
        <v>229.36242823469621</v>
      </c>
      <c r="L2">
        <f t="shared" ca="1" si="1"/>
        <v>227.77697666572908</v>
      </c>
      <c r="M2">
        <f t="shared" ca="1" si="1"/>
        <v>227.78247693130768</v>
      </c>
      <c r="N2">
        <f t="shared" ca="1" si="1"/>
        <v>221.50741216026981</v>
      </c>
      <c r="O2">
        <f t="shared" ca="1" si="1"/>
        <v>224.19598062600784</v>
      </c>
      <c r="P2">
        <f t="shared" ca="1" si="1"/>
        <v>226.9432761908561</v>
      </c>
      <c r="Q2">
        <f t="shared" ca="1" si="1"/>
        <v>223.10588741478503</v>
      </c>
      <c r="R2">
        <f t="shared" ca="1" si="1"/>
        <v>219.96545198481456</v>
      </c>
      <c r="S2">
        <f t="shared" ca="1" si="1"/>
        <v>220.81990193494872</v>
      </c>
      <c r="T2">
        <f t="shared" ca="1" si="1"/>
        <v>219.15005986206117</v>
      </c>
      <c r="U2">
        <f t="shared" ca="1" si="1"/>
        <v>219.00660660476606</v>
      </c>
      <c r="V2">
        <f t="shared" ca="1" si="1"/>
        <v>216.09821069603109</v>
      </c>
      <c r="W2">
        <f t="shared" ca="1" si="1"/>
        <v>216.8682529486739</v>
      </c>
      <c r="X2">
        <f t="shared" ca="1" si="1"/>
        <v>217.42973811645206</v>
      </c>
      <c r="Y2">
        <f t="shared" ca="1" si="1"/>
        <v>208.03823677537375</v>
      </c>
      <c r="Z2">
        <f t="shared" ca="1" si="1"/>
        <v>205.19664393486741</v>
      </c>
      <c r="AA2">
        <f t="shared" ca="1" si="1"/>
        <v>204.83959794042227</v>
      </c>
      <c r="AB2">
        <f t="shared" ca="1" si="1"/>
        <v>203.45905090736153</v>
      </c>
      <c r="AC2">
        <f t="shared" ca="1" si="1"/>
        <v>204.35295226299746</v>
      </c>
      <c r="AD2">
        <f t="shared" ca="1" si="1"/>
        <v>207.93109615011809</v>
      </c>
      <c r="AE2">
        <f t="shared" ref="AE2" ca="1" si="2">AD2*EXP(($B$2-0.5*$B$3^2)*$B$4+$B$3*_xlfn.NORM.INV(RAND(),0,SQRT($B$4)))</f>
        <v>208.96238346568643</v>
      </c>
      <c r="AF2">
        <f t="shared" ref="AF2" ca="1" si="3">AE2*EXP(($B$2-0.5*$B$3^2)*$B$4+$B$3*_xlfn.NORM.INV(RAND(),0,SQRT($B$4)))</f>
        <v>213.76218392612259</v>
      </c>
      <c r="AG2">
        <f t="shared" ref="AG2" ca="1" si="4">AF2*EXP(($B$2-0.5*$B$3^2)*$B$4+$B$3*_xlfn.NORM.INV(RAND(),0,SQRT($B$4)))</f>
        <v>211.1698546949458</v>
      </c>
      <c r="AH2">
        <f t="shared" ref="AH2" ca="1" si="5">AG2*EXP(($B$2-0.5*$B$3^2)*$B$4+$B$3*_xlfn.NORM.INV(RAND(),0,SQRT($B$4)))</f>
        <v>212.30031347714282</v>
      </c>
      <c r="AI2">
        <f t="shared" ref="AI2" ca="1" si="6">AH2*EXP(($B$2-0.5*$B$3^2)*$B$4+$B$3*_xlfn.NORM.INV(RAND(),0,SQRT($B$4)))</f>
        <v>215.6139524980895</v>
      </c>
      <c r="AJ2">
        <f t="shared" ref="AJ2" ca="1" si="7">AI2*EXP(($B$2-0.5*$B$3^2)*$B$4+$B$3*_xlfn.NORM.INV(RAND(),0,SQRT($B$4)))</f>
        <v>217.1964634215218</v>
      </c>
      <c r="AK2">
        <f t="shared" ref="AK2" ca="1" si="8">AJ2*EXP(($B$2-0.5*$B$3^2)*$B$4+$B$3*_xlfn.NORM.INV(RAND(),0,SQRT($B$4)))</f>
        <v>207.59802270843443</v>
      </c>
      <c r="AL2">
        <f t="shared" ref="AL2" ca="1" si="9">AK2*EXP(($B$2-0.5*$B$3^2)*$B$4+$B$3*_xlfn.NORM.INV(RAND(),0,SQRT($B$4)))</f>
        <v>206.51039596159512</v>
      </c>
      <c r="AM2">
        <f t="shared" ref="AM2" ca="1" si="10">AL2*EXP(($B$2-0.5*$B$3^2)*$B$4+$B$3*_xlfn.NORM.INV(RAND(),0,SQRT($B$4)))</f>
        <v>203.1806446296028</v>
      </c>
      <c r="AN2">
        <f t="shared" ref="AN2" ca="1" si="11">AM2*EXP(($B$2-0.5*$B$3^2)*$B$4+$B$3*_xlfn.NORM.INV(RAND(),0,SQRT($B$4)))</f>
        <v>206.02435152885062</v>
      </c>
      <c r="AO2">
        <f t="shared" ref="AO2" ca="1" si="12">AN2*EXP(($B$2-0.5*$B$3^2)*$B$4+$B$3*_xlfn.NORM.INV(RAND(),0,SQRT($B$4)))</f>
        <v>207.46153090449457</v>
      </c>
      <c r="AP2">
        <f t="shared" ref="AP2" ca="1" si="13">AO2*EXP(($B$2-0.5*$B$3^2)*$B$4+$B$3*_xlfn.NORM.INV(RAND(),0,SQRT($B$4)))</f>
        <v>206.29042305572065</v>
      </c>
      <c r="AQ2">
        <f t="shared" ref="AQ2" ca="1" si="14">AP2*EXP(($B$2-0.5*$B$3^2)*$B$4+$B$3*_xlfn.NORM.INV(RAND(),0,SQRT($B$4)))</f>
        <v>206.67939776705794</v>
      </c>
      <c r="AR2">
        <f t="shared" ref="AR2" ca="1" si="15">AQ2*EXP(($B$2-0.5*$B$3^2)*$B$4+$B$3*_xlfn.NORM.INV(RAND(),0,SQRT($B$4)))</f>
        <v>206.30180689896184</v>
      </c>
      <c r="AS2">
        <f t="shared" ref="AS2" ca="1" si="16">AR2*EXP(($B$2-0.5*$B$3^2)*$B$4+$B$3*_xlfn.NORM.INV(RAND(),0,SQRT($B$4)))</f>
        <v>206.67494944862656</v>
      </c>
      <c r="AT2">
        <f t="shared" ref="AT2" ca="1" si="17">AS2*EXP(($B$2-0.5*$B$3^2)*$B$4+$B$3*_xlfn.NORM.INV(RAND(),0,SQRT($B$4)))</f>
        <v>206.02894070276741</v>
      </c>
      <c r="AU2">
        <f t="shared" ref="AU2" ca="1" si="18">AT2*EXP(($B$2-0.5*$B$3^2)*$B$4+$B$3*_xlfn.NORM.INV(RAND(),0,SQRT($B$4)))</f>
        <v>208.39318643182133</v>
      </c>
      <c r="AV2">
        <f t="shared" ref="AV2" ca="1" si="19">AU2*EXP(($B$2-0.5*$B$3^2)*$B$4+$B$3*_xlfn.NORM.INV(RAND(),0,SQRT($B$4)))</f>
        <v>210.38737433130473</v>
      </c>
      <c r="AW2">
        <f t="shared" ref="AW2" ca="1" si="20">AV2*EXP(($B$2-0.5*$B$3^2)*$B$4+$B$3*_xlfn.NORM.INV(RAND(),0,SQRT($B$4)))</f>
        <v>212.56286405700786</v>
      </c>
      <c r="AX2">
        <f t="shared" ref="AX2" ca="1" si="21">AW2*EXP(($B$2-0.5*$B$3^2)*$B$4+$B$3*_xlfn.NORM.INV(RAND(),0,SQRT($B$4)))</f>
        <v>208.84179102230442</v>
      </c>
      <c r="AY2">
        <f t="shared" ref="AY2" ca="1" si="22">AX2*EXP(($B$2-0.5*$B$3^2)*$B$4+$B$3*_xlfn.NORM.INV(RAND(),0,SQRT($B$4)))</f>
        <v>210.49505072750711</v>
      </c>
      <c r="AZ2">
        <f t="shared" ref="AZ2" ca="1" si="23">AY2*EXP(($B$2-0.5*$B$3^2)*$B$4+$B$3*_xlfn.NORM.INV(RAND(),0,SQRT($B$4)))</f>
        <v>207.59036368864136</v>
      </c>
      <c r="BA2">
        <f t="shared" ref="BA2" ca="1" si="24">AZ2*EXP(($B$2-0.5*$B$3^2)*$B$4+$B$3*_xlfn.NORM.INV(RAND(),0,SQRT($B$4)))</f>
        <v>207.00313192189324</v>
      </c>
      <c r="BB2">
        <f t="shared" ref="BB2" ca="1" si="25">BA2*EXP(($B$2-0.5*$B$3^2)*$B$4+$B$3*_xlfn.NORM.INV(RAND(),0,SQRT($B$4)))</f>
        <v>210.1991885874572</v>
      </c>
      <c r="BC2">
        <f t="shared" ref="BC2" ca="1" si="26">BB2*EXP(($B$2-0.5*$B$3^2)*$B$4+$B$3*_xlfn.NORM.INV(RAND(),0,SQRT($B$4)))</f>
        <v>212.85582212750529</v>
      </c>
      <c r="BD2">
        <f t="shared" ref="BD2" ca="1" si="27">BC2*EXP(($B$2-0.5*$B$3^2)*$B$4+$B$3*_xlfn.NORM.INV(RAND(),0,SQRT($B$4)))</f>
        <v>213.45346119173149</v>
      </c>
      <c r="BE2">
        <f t="shared" ref="BE2" ca="1" si="28">BD2*EXP(($B$2-0.5*$B$3^2)*$B$4+$B$3*_xlfn.NORM.INV(RAND(),0,SQRT($B$4)))</f>
        <v>209.34325292556596</v>
      </c>
      <c r="BF2">
        <f t="shared" ref="BF2" ca="1" si="29">BE2*EXP(($B$2-0.5*$B$3^2)*$B$4+$B$3*_xlfn.NORM.INV(RAND(),0,SQRT($B$4)))</f>
        <v>211.92345887734223</v>
      </c>
      <c r="BG2">
        <f t="shared" ref="BG2" ca="1" si="30">BF2*EXP(($B$2-0.5*$B$3^2)*$B$4+$B$3*_xlfn.NORM.INV(RAND(),0,SQRT($B$4)))</f>
        <v>215.37717821785856</v>
      </c>
      <c r="BH2">
        <f t="shared" ref="BH2" ca="1" si="31">BG2*EXP(($B$2-0.5*$B$3^2)*$B$4+$B$3*_xlfn.NORM.INV(RAND(),0,SQRT($B$4)))</f>
        <v>217.3195559450696</v>
      </c>
      <c r="BI2">
        <f t="shared" ref="BI2" ca="1" si="32">BH2*EXP(($B$2-0.5*$B$3^2)*$B$4+$B$3*_xlfn.NORM.INV(RAND(),0,SQRT($B$4)))</f>
        <v>217.42125641973783</v>
      </c>
      <c r="BJ2">
        <f t="shared" ref="BJ2" ca="1" si="33">BI2*EXP(($B$2-0.5*$B$3^2)*$B$4+$B$3*_xlfn.NORM.INV(RAND(),0,SQRT($B$4)))</f>
        <v>221.7260090495443</v>
      </c>
      <c r="BK2">
        <f t="shared" ref="BK2" ca="1" si="34">BJ2*EXP(($B$2-0.5*$B$3^2)*$B$4+$B$3*_xlfn.NORM.INV(RAND(),0,SQRT($B$4)))</f>
        <v>222.07659847137839</v>
      </c>
      <c r="BL2">
        <f t="shared" ref="BL2" ca="1" si="35">BK2*EXP(($B$2-0.5*$B$3^2)*$B$4+$B$3*_xlfn.NORM.INV(RAND(),0,SQRT($B$4)))</f>
        <v>220.36207902077473</v>
      </c>
      <c r="BM2">
        <f ca="1">BL2*EXP(($B$2-0.5*$B$3^2)*$B$4+$B$3*_xlfn.NORM.INV(RAND(),0,SQRT($B$4)))</f>
        <v>217.24758768390976</v>
      </c>
      <c r="BN2" s="22">
        <f t="shared" ref="BN2:BN33" ca="1" si="36">MAX(BM2-$BM$103,0)</f>
        <v>17.247587683909757</v>
      </c>
      <c r="BO2" s="22">
        <f t="shared" ref="BO2:BO33" ca="1" si="37">BN2*EXP(-$B$6*$BM$104)</f>
        <v>17.072312574340192</v>
      </c>
    </row>
    <row r="3" spans="1:67" x14ac:dyDescent="0.35">
      <c r="A3" t="s">
        <v>6</v>
      </c>
      <c r="B3" s="4">
        <f>'Question 1'!G3</f>
        <v>0.23521010953128349</v>
      </c>
      <c r="E3">
        <f t="shared" ref="E3:E66" si="38">$B$1</f>
        <v>223.19</v>
      </c>
      <c r="F3">
        <f ca="1">E3*EXP(($B$2-0.5*$B$3^2)*$B$4+$B$3*_xlfn.NORM.INV(RAND(),0,SQRT($B$4)))</f>
        <v>222.22094727403521</v>
      </c>
      <c r="G3">
        <f t="shared" ref="F3:AD6" ca="1" si="39">F3*EXP(($B$2-0.5*$B$3^2)*$B$4+$B$3*_xlfn.NORM.INV(RAND(),0,SQRT($B$4)))</f>
        <v>225.63539905948701</v>
      </c>
      <c r="H3">
        <f t="shared" ca="1" si="39"/>
        <v>226.17874957938781</v>
      </c>
      <c r="I3">
        <f t="shared" ca="1" si="39"/>
        <v>228.7546190209622</v>
      </c>
      <c r="J3">
        <f t="shared" ca="1" si="39"/>
        <v>225.60257580075424</v>
      </c>
      <c r="K3">
        <f t="shared" ca="1" si="39"/>
        <v>231.38384159682562</v>
      </c>
      <c r="L3">
        <f t="shared" ca="1" si="39"/>
        <v>232.39669842433617</v>
      </c>
      <c r="M3">
        <f t="shared" ca="1" si="39"/>
        <v>231.4648219415833</v>
      </c>
      <c r="N3">
        <f t="shared" ca="1" si="39"/>
        <v>228.28545984534796</v>
      </c>
      <c r="O3">
        <f t="shared" ca="1" si="39"/>
        <v>226.30643049503948</v>
      </c>
      <c r="P3">
        <f t="shared" ca="1" si="39"/>
        <v>223.97553242288814</v>
      </c>
      <c r="Q3">
        <f t="shared" ca="1" si="39"/>
        <v>224.48144248217983</v>
      </c>
      <c r="R3">
        <f t="shared" ca="1" si="39"/>
        <v>229.51177933083818</v>
      </c>
      <c r="S3">
        <f t="shared" ca="1" si="39"/>
        <v>230.66365901614108</v>
      </c>
      <c r="T3">
        <f t="shared" ca="1" si="39"/>
        <v>233.39609997355817</v>
      </c>
      <c r="U3">
        <f t="shared" ca="1" si="39"/>
        <v>235.70014628420236</v>
      </c>
      <c r="V3">
        <f t="shared" ca="1" si="39"/>
        <v>244.14175245335758</v>
      </c>
      <c r="W3">
        <f t="shared" ca="1" si="39"/>
        <v>247.0851580684967</v>
      </c>
      <c r="X3">
        <f t="shared" ca="1" si="39"/>
        <v>245.23719617283544</v>
      </c>
      <c r="Y3">
        <f t="shared" ca="1" si="39"/>
        <v>243.26462736916588</v>
      </c>
      <c r="Z3">
        <f t="shared" ca="1" si="39"/>
        <v>236.70183643669765</v>
      </c>
      <c r="AA3">
        <f t="shared" ca="1" si="39"/>
        <v>235.8249889440298</v>
      </c>
      <c r="AB3">
        <f t="shared" ca="1" si="39"/>
        <v>234.74220037636312</v>
      </c>
      <c r="AC3">
        <f t="shared" ca="1" si="39"/>
        <v>233.75440535900216</v>
      </c>
      <c r="AD3">
        <f t="shared" ca="1" si="39"/>
        <v>234.93691821292893</v>
      </c>
      <c r="AE3">
        <f t="shared" ref="AE3:AE66" ca="1" si="40">AD3*EXP(($B$2-0.5*$B$3^2)*$B$4+$B$3*_xlfn.NORM.INV(RAND(),0,SQRT($B$4)))</f>
        <v>238.80052147344651</v>
      </c>
      <c r="AF3">
        <f t="shared" ref="AF3:AF66" ca="1" si="41">AE3*EXP(($B$2-0.5*$B$3^2)*$B$4+$B$3*_xlfn.NORM.INV(RAND(),0,SQRT($B$4)))</f>
        <v>244.38055937339303</v>
      </c>
      <c r="AG3">
        <f t="shared" ref="AG3:AG66" ca="1" si="42">AF3*EXP(($B$2-0.5*$B$3^2)*$B$4+$B$3*_xlfn.NORM.INV(RAND(),0,SQRT($B$4)))</f>
        <v>250.04110166080372</v>
      </c>
      <c r="AH3">
        <f t="shared" ref="AH3:AH66" ca="1" si="43">AG3*EXP(($B$2-0.5*$B$3^2)*$B$4+$B$3*_xlfn.NORM.INV(RAND(),0,SQRT($B$4)))</f>
        <v>258.59315360496333</v>
      </c>
      <c r="AI3">
        <f t="shared" ref="AI3:AI66" ca="1" si="44">AH3*EXP(($B$2-0.5*$B$3^2)*$B$4+$B$3*_xlfn.NORM.INV(RAND(),0,SQRT($B$4)))</f>
        <v>261.05262756624194</v>
      </c>
      <c r="AJ3">
        <f t="shared" ref="AJ3:AJ66" ca="1" si="45">AI3*EXP(($B$2-0.5*$B$3^2)*$B$4+$B$3*_xlfn.NORM.INV(RAND(),0,SQRT($B$4)))</f>
        <v>264.30218725338818</v>
      </c>
      <c r="AK3">
        <f t="shared" ref="AK3:AK66" ca="1" si="46">AJ3*EXP(($B$2-0.5*$B$3^2)*$B$4+$B$3*_xlfn.NORM.INV(RAND(),0,SQRT($B$4)))</f>
        <v>253.1804770258899</v>
      </c>
      <c r="AL3">
        <f t="shared" ref="AL3:AL66" ca="1" si="47">AK3*EXP(($B$2-0.5*$B$3^2)*$B$4+$B$3*_xlfn.NORM.INV(RAND(),0,SQRT($B$4)))</f>
        <v>264.08671726499517</v>
      </c>
      <c r="AM3">
        <f t="shared" ref="AM3:AM66" ca="1" si="48">AL3*EXP(($B$2-0.5*$B$3^2)*$B$4+$B$3*_xlfn.NORM.INV(RAND(),0,SQRT($B$4)))</f>
        <v>263.42102443990859</v>
      </c>
      <c r="AN3">
        <f t="shared" ref="AN3:AN66" ca="1" si="49">AM3*EXP(($B$2-0.5*$B$3^2)*$B$4+$B$3*_xlfn.NORM.INV(RAND(),0,SQRT($B$4)))</f>
        <v>262.2204692211883</v>
      </c>
      <c r="AO3">
        <f t="shared" ref="AO3:AO66" ca="1" si="50">AN3*EXP(($B$2-0.5*$B$3^2)*$B$4+$B$3*_xlfn.NORM.INV(RAND(),0,SQRT($B$4)))</f>
        <v>252.72827293820953</v>
      </c>
      <c r="AP3">
        <f t="shared" ref="AP3:AP66" ca="1" si="51">AO3*EXP(($B$2-0.5*$B$3^2)*$B$4+$B$3*_xlfn.NORM.INV(RAND(),0,SQRT($B$4)))</f>
        <v>250.47920931046016</v>
      </c>
      <c r="AQ3">
        <f t="shared" ref="AQ3:AQ66" ca="1" si="52">AP3*EXP(($B$2-0.5*$B$3^2)*$B$4+$B$3*_xlfn.NORM.INV(RAND(),0,SQRT($B$4)))</f>
        <v>251.91412600258559</v>
      </c>
      <c r="AR3">
        <f t="shared" ref="AR3:AR66" ca="1" si="53">AQ3*EXP(($B$2-0.5*$B$3^2)*$B$4+$B$3*_xlfn.NORM.INV(RAND(),0,SQRT($B$4)))</f>
        <v>257.41196494896712</v>
      </c>
      <c r="AS3">
        <f t="shared" ref="AS3:AS66" ca="1" si="54">AR3*EXP(($B$2-0.5*$B$3^2)*$B$4+$B$3*_xlfn.NORM.INV(RAND(),0,SQRT($B$4)))</f>
        <v>258.79634553197428</v>
      </c>
      <c r="AT3">
        <f t="shared" ref="AT3:AT66" ca="1" si="55">AS3*EXP(($B$2-0.5*$B$3^2)*$B$4+$B$3*_xlfn.NORM.INV(RAND(),0,SQRT($B$4)))</f>
        <v>267.83654429437195</v>
      </c>
      <c r="AU3">
        <f t="shared" ref="AU3:AU66" ca="1" si="56">AT3*EXP(($B$2-0.5*$B$3^2)*$B$4+$B$3*_xlfn.NORM.INV(RAND(),0,SQRT($B$4)))</f>
        <v>275.652192992908</v>
      </c>
      <c r="AV3">
        <f t="shared" ref="AV3:AV66" ca="1" si="57">AU3*EXP(($B$2-0.5*$B$3^2)*$B$4+$B$3*_xlfn.NORM.INV(RAND(),0,SQRT($B$4)))</f>
        <v>274.50024105594207</v>
      </c>
      <c r="AW3">
        <f t="shared" ref="AW3:AW66" ca="1" si="58">AV3*EXP(($B$2-0.5*$B$3^2)*$B$4+$B$3*_xlfn.NORM.INV(RAND(),0,SQRT($B$4)))</f>
        <v>277.91865435045736</v>
      </c>
      <c r="AX3">
        <f t="shared" ref="AX3:AX66" ca="1" si="59">AW3*EXP(($B$2-0.5*$B$3^2)*$B$4+$B$3*_xlfn.NORM.INV(RAND(),0,SQRT($B$4)))</f>
        <v>278.94043389888952</v>
      </c>
      <c r="AY3">
        <f t="shared" ref="AY3:AY66" ca="1" si="60">AX3*EXP(($B$2-0.5*$B$3^2)*$B$4+$B$3*_xlfn.NORM.INV(RAND(),0,SQRT($B$4)))</f>
        <v>281.43264459813349</v>
      </c>
      <c r="AZ3">
        <f t="shared" ref="AZ3:AZ66" ca="1" si="61">AY3*EXP(($B$2-0.5*$B$3^2)*$B$4+$B$3*_xlfn.NORM.INV(RAND(),0,SQRT($B$4)))</f>
        <v>277.99413184817706</v>
      </c>
      <c r="BA3">
        <f t="shared" ref="BA3:BA66" ca="1" si="62">AZ3*EXP(($B$2-0.5*$B$3^2)*$B$4+$B$3*_xlfn.NORM.INV(RAND(),0,SQRT($B$4)))</f>
        <v>277.31037025465417</v>
      </c>
      <c r="BB3">
        <f t="shared" ref="BB3:BB66" ca="1" si="63">BA3*EXP(($B$2-0.5*$B$3^2)*$B$4+$B$3*_xlfn.NORM.INV(RAND(),0,SQRT($B$4)))</f>
        <v>279.0954625927335</v>
      </c>
      <c r="BC3">
        <f t="shared" ref="BC3:BC66" ca="1" si="64">BB3*EXP(($B$2-0.5*$B$3^2)*$B$4+$B$3*_xlfn.NORM.INV(RAND(),0,SQRT($B$4)))</f>
        <v>275.91763526244534</v>
      </c>
      <c r="BD3">
        <f t="shared" ref="BD3:BD66" ca="1" si="65">BC3*EXP(($B$2-0.5*$B$3^2)*$B$4+$B$3*_xlfn.NORM.INV(RAND(),0,SQRT($B$4)))</f>
        <v>278.83535764762837</v>
      </c>
      <c r="BE3">
        <f t="shared" ref="BE3:BE66" ca="1" si="66">BD3*EXP(($B$2-0.5*$B$3^2)*$B$4+$B$3*_xlfn.NORM.INV(RAND(),0,SQRT($B$4)))</f>
        <v>283.15984863895738</v>
      </c>
      <c r="BF3">
        <f t="shared" ref="BF3:BF66" ca="1" si="67">BE3*EXP(($B$2-0.5*$B$3^2)*$B$4+$B$3*_xlfn.NORM.INV(RAND(),0,SQRT($B$4)))</f>
        <v>280.58230295689543</v>
      </c>
      <c r="BG3">
        <f t="shared" ref="BG3:BG66" ca="1" si="68">BF3*EXP(($B$2-0.5*$B$3^2)*$B$4+$B$3*_xlfn.NORM.INV(RAND(),0,SQRT($B$4)))</f>
        <v>281.49097575234333</v>
      </c>
      <c r="BH3">
        <f t="shared" ref="BH3:BH66" ca="1" si="69">BG3*EXP(($B$2-0.5*$B$3^2)*$B$4+$B$3*_xlfn.NORM.INV(RAND(),0,SQRT($B$4)))</f>
        <v>279.72589068775335</v>
      </c>
      <c r="BI3">
        <f t="shared" ref="BI3:BI66" ca="1" si="70">BH3*EXP(($B$2-0.5*$B$3^2)*$B$4+$B$3*_xlfn.NORM.INV(RAND(),0,SQRT($B$4)))</f>
        <v>281.17048210034773</v>
      </c>
      <c r="BJ3">
        <f t="shared" ref="BJ3:BJ66" ca="1" si="71">BI3*EXP(($B$2-0.5*$B$3^2)*$B$4+$B$3*_xlfn.NORM.INV(RAND(),0,SQRT($B$4)))</f>
        <v>276.392544132495</v>
      </c>
      <c r="BK3">
        <f t="shared" ref="BK3:BK66" ca="1" si="72">BJ3*EXP(($B$2-0.5*$B$3^2)*$B$4+$B$3*_xlfn.NORM.INV(RAND(),0,SQRT($B$4)))</f>
        <v>277.40886423604638</v>
      </c>
      <c r="BL3">
        <f t="shared" ref="BL3:BL66" ca="1" si="73">BK3*EXP(($B$2-0.5*$B$3^2)*$B$4+$B$3*_xlfn.NORM.INV(RAND(),0,SQRT($B$4)))</f>
        <v>280.30868222366422</v>
      </c>
      <c r="BM3">
        <f t="shared" ref="BM3:BM66" ca="1" si="74">BL3*EXP(($B$2-0.5*$B$3^2)*$B$4+$B$3*_xlfn.NORM.INV(RAND(),0,SQRT($B$4)))</f>
        <v>283.38157850564392</v>
      </c>
      <c r="BN3" s="22">
        <f t="shared" ca="1" si="36"/>
        <v>83.381578505643915</v>
      </c>
      <c r="BO3" s="22">
        <f t="shared" ca="1" si="37"/>
        <v>82.534230135744394</v>
      </c>
    </row>
    <row r="4" spans="1:67" x14ac:dyDescent="0.35">
      <c r="A4" t="s">
        <v>60</v>
      </c>
      <c r="B4" s="5">
        <f>1/252</f>
        <v>3.968253968253968E-3</v>
      </c>
      <c r="E4">
        <f t="shared" si="38"/>
        <v>223.19</v>
      </c>
      <c r="F4">
        <f t="shared" ca="1" si="39"/>
        <v>220.67669837370502</v>
      </c>
      <c r="G4">
        <f t="shared" ca="1" si="39"/>
        <v>222.05092673351245</v>
      </c>
      <c r="H4">
        <f t="shared" ca="1" si="39"/>
        <v>227.47004181931459</v>
      </c>
      <c r="I4">
        <f t="shared" ca="1" si="39"/>
        <v>224.17407138533034</v>
      </c>
      <c r="J4">
        <f t="shared" ca="1" si="39"/>
        <v>224.60148458011722</v>
      </c>
      <c r="K4">
        <f t="shared" ca="1" si="39"/>
        <v>224.22505623769047</v>
      </c>
      <c r="L4">
        <f t="shared" ca="1" si="39"/>
        <v>223.37433306518975</v>
      </c>
      <c r="M4">
        <f t="shared" ca="1" si="39"/>
        <v>219.36682413197903</v>
      </c>
      <c r="N4">
        <f t="shared" ca="1" si="39"/>
        <v>223.0608812895774</v>
      </c>
      <c r="O4">
        <f t="shared" ca="1" si="39"/>
        <v>225.12667367011133</v>
      </c>
      <c r="P4">
        <f t="shared" ca="1" si="39"/>
        <v>220.26385398892882</v>
      </c>
      <c r="Q4">
        <f t="shared" ca="1" si="39"/>
        <v>218.29658583180648</v>
      </c>
      <c r="R4">
        <f t="shared" ca="1" si="39"/>
        <v>217.35710357032946</v>
      </c>
      <c r="S4">
        <f t="shared" ca="1" si="39"/>
        <v>217.27236750634896</v>
      </c>
      <c r="T4">
        <f t="shared" ca="1" si="39"/>
        <v>213.70826816332931</v>
      </c>
      <c r="U4">
        <f t="shared" ca="1" si="39"/>
        <v>213.4547290445436</v>
      </c>
      <c r="V4">
        <f t="shared" ca="1" si="39"/>
        <v>212.20517149928102</v>
      </c>
      <c r="W4">
        <f t="shared" ca="1" si="39"/>
        <v>209.22099340549369</v>
      </c>
      <c r="X4">
        <f t="shared" ca="1" si="39"/>
        <v>205.89951347844152</v>
      </c>
      <c r="Y4">
        <f t="shared" ca="1" si="39"/>
        <v>203.49050692584362</v>
      </c>
      <c r="Z4">
        <f t="shared" ca="1" si="39"/>
        <v>205.18583003483511</v>
      </c>
      <c r="AA4">
        <f t="shared" ca="1" si="39"/>
        <v>205.22072588057659</v>
      </c>
      <c r="AB4">
        <f t="shared" ca="1" si="39"/>
        <v>210.56662514797441</v>
      </c>
      <c r="AC4">
        <f t="shared" ca="1" si="39"/>
        <v>199.92097544149459</v>
      </c>
      <c r="AD4">
        <f t="shared" ca="1" si="39"/>
        <v>198.05049565894763</v>
      </c>
      <c r="AE4">
        <f t="shared" ca="1" si="40"/>
        <v>193.10680112884256</v>
      </c>
      <c r="AF4">
        <f t="shared" ca="1" si="41"/>
        <v>196.0218583383996</v>
      </c>
      <c r="AG4">
        <f t="shared" ca="1" si="42"/>
        <v>195.43846854973842</v>
      </c>
      <c r="AH4">
        <f t="shared" ca="1" si="43"/>
        <v>199.25377682403442</v>
      </c>
      <c r="AI4">
        <f t="shared" ca="1" si="44"/>
        <v>194.69637146905416</v>
      </c>
      <c r="AJ4">
        <f t="shared" ca="1" si="45"/>
        <v>199.01397638194518</v>
      </c>
      <c r="AK4">
        <f t="shared" ca="1" si="46"/>
        <v>198.35760903782759</v>
      </c>
      <c r="AL4">
        <f t="shared" ca="1" si="47"/>
        <v>198.28824550791018</v>
      </c>
      <c r="AM4">
        <f t="shared" ca="1" si="48"/>
        <v>200.162412280208</v>
      </c>
      <c r="AN4">
        <f t="shared" ca="1" si="49"/>
        <v>199.43148937644634</v>
      </c>
      <c r="AO4">
        <f t="shared" ca="1" si="50"/>
        <v>199.91228081195916</v>
      </c>
      <c r="AP4">
        <f t="shared" ca="1" si="51"/>
        <v>205.07872520234119</v>
      </c>
      <c r="AQ4">
        <f t="shared" ca="1" si="52"/>
        <v>201.3720458165638</v>
      </c>
      <c r="AR4">
        <f t="shared" ca="1" si="53"/>
        <v>201.13729965478976</v>
      </c>
      <c r="AS4">
        <f t="shared" ca="1" si="54"/>
        <v>201.80666224591343</v>
      </c>
      <c r="AT4">
        <f t="shared" ca="1" si="55"/>
        <v>199.23494664467762</v>
      </c>
      <c r="AU4">
        <f t="shared" ca="1" si="56"/>
        <v>203.50477412990566</v>
      </c>
      <c r="AV4">
        <f t="shared" ca="1" si="57"/>
        <v>205.43927046619979</v>
      </c>
      <c r="AW4">
        <f t="shared" ca="1" si="58"/>
        <v>205.39860708750595</v>
      </c>
      <c r="AX4">
        <f t="shared" ca="1" si="59"/>
        <v>203.79385080448941</v>
      </c>
      <c r="AY4">
        <f t="shared" ca="1" si="60"/>
        <v>202.3265643708005</v>
      </c>
      <c r="AZ4">
        <f t="shared" ca="1" si="61"/>
        <v>205.14461873591941</v>
      </c>
      <c r="BA4">
        <f t="shared" ca="1" si="62"/>
        <v>203.09398034322322</v>
      </c>
      <c r="BB4">
        <f t="shared" ca="1" si="63"/>
        <v>210.48111242735467</v>
      </c>
      <c r="BC4">
        <f t="shared" ca="1" si="64"/>
        <v>207.69805775027334</v>
      </c>
      <c r="BD4">
        <f t="shared" ca="1" si="65"/>
        <v>207.19573795024243</v>
      </c>
      <c r="BE4">
        <f t="shared" ca="1" si="66"/>
        <v>207.8457689326099</v>
      </c>
      <c r="BF4">
        <f t="shared" ca="1" si="67"/>
        <v>202.95617545035913</v>
      </c>
      <c r="BG4">
        <f t="shared" ca="1" si="68"/>
        <v>201.68177951546539</v>
      </c>
      <c r="BH4">
        <f t="shared" ca="1" si="69"/>
        <v>198.61959440722561</v>
      </c>
      <c r="BI4">
        <f t="shared" ca="1" si="70"/>
        <v>198.76946159358528</v>
      </c>
      <c r="BJ4">
        <f t="shared" ca="1" si="71"/>
        <v>203.65892193876766</v>
      </c>
      <c r="BK4">
        <f t="shared" ca="1" si="72"/>
        <v>205.09930712362521</v>
      </c>
      <c r="BL4">
        <f t="shared" ca="1" si="73"/>
        <v>208.10871051121325</v>
      </c>
      <c r="BM4">
        <f t="shared" ca="1" si="74"/>
        <v>213.59550816890555</v>
      </c>
      <c r="BN4" s="22">
        <f t="shared" ca="1" si="36"/>
        <v>13.595508168905553</v>
      </c>
      <c r="BO4" s="22">
        <f t="shared" ca="1" si="37"/>
        <v>13.457346576245156</v>
      </c>
    </row>
    <row r="5" spans="1:67" x14ac:dyDescent="0.35">
      <c r="E5">
        <f t="shared" si="38"/>
        <v>223.19</v>
      </c>
      <c r="F5">
        <f t="shared" ca="1" si="39"/>
        <v>218.97413403767698</v>
      </c>
      <c r="G5">
        <f t="shared" ca="1" si="39"/>
        <v>218.10404277622308</v>
      </c>
      <c r="H5">
        <f t="shared" ca="1" si="39"/>
        <v>217.11004155488271</v>
      </c>
      <c r="I5">
        <f t="shared" ca="1" si="39"/>
        <v>211.8474715161378</v>
      </c>
      <c r="J5">
        <f t="shared" ca="1" si="39"/>
        <v>214.16271201154592</v>
      </c>
      <c r="K5">
        <f t="shared" ca="1" si="39"/>
        <v>217.28933061026243</v>
      </c>
      <c r="L5">
        <f t="shared" ca="1" si="39"/>
        <v>221.14377490063359</v>
      </c>
      <c r="M5">
        <f t="shared" ca="1" si="39"/>
        <v>223.65085496556679</v>
      </c>
      <c r="N5">
        <f t="shared" ca="1" si="39"/>
        <v>224.20995613736955</v>
      </c>
      <c r="O5">
        <f t="shared" ca="1" si="39"/>
        <v>222.22964036075774</v>
      </c>
      <c r="P5">
        <f t="shared" ca="1" si="39"/>
        <v>216.89258637944059</v>
      </c>
      <c r="Q5">
        <f t="shared" ca="1" si="39"/>
        <v>217.03447008357739</v>
      </c>
      <c r="R5">
        <f t="shared" ca="1" si="39"/>
        <v>218.82853930925316</v>
      </c>
      <c r="S5">
        <f t="shared" ca="1" si="39"/>
        <v>222.02767481777164</v>
      </c>
      <c r="T5">
        <f t="shared" ca="1" si="39"/>
        <v>223.11184966073793</v>
      </c>
      <c r="U5">
        <f t="shared" ca="1" si="39"/>
        <v>221.86518523384876</v>
      </c>
      <c r="V5">
        <f t="shared" ca="1" si="39"/>
        <v>218.37315424258705</v>
      </c>
      <c r="W5">
        <f t="shared" ca="1" si="39"/>
        <v>217.30485061969731</v>
      </c>
      <c r="X5">
        <f t="shared" ca="1" si="39"/>
        <v>213.68843012411693</v>
      </c>
      <c r="Y5">
        <f t="shared" ca="1" si="39"/>
        <v>214.37000406642306</v>
      </c>
      <c r="Z5">
        <f t="shared" ca="1" si="39"/>
        <v>214.4616133713925</v>
      </c>
      <c r="AA5">
        <f t="shared" ca="1" si="39"/>
        <v>207.02287414190991</v>
      </c>
      <c r="AB5">
        <f t="shared" ca="1" si="39"/>
        <v>207.02986982258051</v>
      </c>
      <c r="AC5">
        <f t="shared" ca="1" si="39"/>
        <v>211.82380433721733</v>
      </c>
      <c r="AD5">
        <f t="shared" ca="1" si="39"/>
        <v>210.99997177836315</v>
      </c>
      <c r="AE5">
        <f t="shared" ca="1" si="40"/>
        <v>209.62904682028937</v>
      </c>
      <c r="AF5">
        <f t="shared" ca="1" si="41"/>
        <v>206.49380827531607</v>
      </c>
      <c r="AG5">
        <f t="shared" ca="1" si="42"/>
        <v>203.97893718208076</v>
      </c>
      <c r="AH5">
        <f t="shared" ca="1" si="43"/>
        <v>203.16515925170307</v>
      </c>
      <c r="AI5">
        <f t="shared" ca="1" si="44"/>
        <v>202.08040180236441</v>
      </c>
      <c r="AJ5">
        <f t="shared" ca="1" si="45"/>
        <v>203.75060518615703</v>
      </c>
      <c r="AK5">
        <f t="shared" ca="1" si="46"/>
        <v>202.30044860053908</v>
      </c>
      <c r="AL5">
        <f t="shared" ca="1" si="47"/>
        <v>202.00576839996515</v>
      </c>
      <c r="AM5">
        <f t="shared" ca="1" si="48"/>
        <v>201.59176130808979</v>
      </c>
      <c r="AN5">
        <f t="shared" ca="1" si="49"/>
        <v>201.5662843065343</v>
      </c>
      <c r="AO5">
        <f t="shared" ca="1" si="50"/>
        <v>199.44379164413419</v>
      </c>
      <c r="AP5">
        <f t="shared" ca="1" si="51"/>
        <v>200.83010492760616</v>
      </c>
      <c r="AQ5">
        <f t="shared" ca="1" si="52"/>
        <v>201.60640628514031</v>
      </c>
      <c r="AR5">
        <f t="shared" ca="1" si="53"/>
        <v>200.76483976243514</v>
      </c>
      <c r="AS5">
        <f t="shared" ca="1" si="54"/>
        <v>203.16266159586152</v>
      </c>
      <c r="AT5">
        <f t="shared" ca="1" si="55"/>
        <v>204.81009159869629</v>
      </c>
      <c r="AU5">
        <f t="shared" ca="1" si="56"/>
        <v>205.13081713378691</v>
      </c>
      <c r="AV5">
        <f t="shared" ca="1" si="57"/>
        <v>200.82440142793521</v>
      </c>
      <c r="AW5">
        <f t="shared" ca="1" si="58"/>
        <v>198.99189773977108</v>
      </c>
      <c r="AX5">
        <f t="shared" ca="1" si="59"/>
        <v>198.67081458843393</v>
      </c>
      <c r="AY5">
        <f t="shared" ca="1" si="60"/>
        <v>193.33842494138941</v>
      </c>
      <c r="AZ5">
        <f t="shared" ca="1" si="61"/>
        <v>194.2782806737163</v>
      </c>
      <c r="BA5">
        <f t="shared" ca="1" si="62"/>
        <v>189.35421204406825</v>
      </c>
      <c r="BB5">
        <f t="shared" ca="1" si="63"/>
        <v>183.40220115105464</v>
      </c>
      <c r="BC5">
        <f t="shared" ca="1" si="64"/>
        <v>184.14672430670234</v>
      </c>
      <c r="BD5">
        <f t="shared" ca="1" si="65"/>
        <v>184.73708260389313</v>
      </c>
      <c r="BE5">
        <f t="shared" ca="1" si="66"/>
        <v>187.23172192318719</v>
      </c>
      <c r="BF5">
        <f t="shared" ca="1" si="67"/>
        <v>186.24233049523204</v>
      </c>
      <c r="BG5">
        <f t="shared" ca="1" si="68"/>
        <v>188.05263394754422</v>
      </c>
      <c r="BH5">
        <f t="shared" ca="1" si="69"/>
        <v>187.93229331290226</v>
      </c>
      <c r="BI5">
        <f t="shared" ca="1" si="70"/>
        <v>185.00129155061401</v>
      </c>
      <c r="BJ5">
        <f t="shared" ca="1" si="71"/>
        <v>181.62519886355682</v>
      </c>
      <c r="BK5">
        <f t="shared" ca="1" si="72"/>
        <v>181.60522211461048</v>
      </c>
      <c r="BL5">
        <f t="shared" ca="1" si="73"/>
        <v>181.52073292038378</v>
      </c>
      <c r="BM5">
        <f t="shared" ca="1" si="74"/>
        <v>181.99300154580146</v>
      </c>
      <c r="BN5" s="22">
        <f t="shared" ca="1" si="36"/>
        <v>0</v>
      </c>
      <c r="BO5" s="22">
        <f t="shared" ca="1" si="37"/>
        <v>0</v>
      </c>
    </row>
    <row r="6" spans="1:67" x14ac:dyDescent="0.35">
      <c r="A6" t="s">
        <v>63</v>
      </c>
      <c r="B6" s="5">
        <f>60/252</f>
        <v>0.23809523809523808</v>
      </c>
      <c r="E6">
        <f t="shared" si="38"/>
        <v>223.19</v>
      </c>
      <c r="F6">
        <f t="shared" ca="1" si="39"/>
        <v>221.63413353518911</v>
      </c>
      <c r="G6">
        <f t="shared" ca="1" si="39"/>
        <v>222.57160081886769</v>
      </c>
      <c r="H6">
        <f t="shared" ca="1" si="39"/>
        <v>223.01300566657847</v>
      </c>
      <c r="I6">
        <f t="shared" ca="1" si="39"/>
        <v>219.31393462628679</v>
      </c>
      <c r="J6">
        <f t="shared" ca="1" si="39"/>
        <v>220.24164210695125</v>
      </c>
      <c r="K6">
        <f t="shared" ca="1" si="39"/>
        <v>217.29583342084837</v>
      </c>
      <c r="L6">
        <f t="shared" ca="1" si="39"/>
        <v>218.32030033820351</v>
      </c>
      <c r="M6">
        <f t="shared" ca="1" si="39"/>
        <v>220.2489010700522</v>
      </c>
      <c r="N6">
        <f t="shared" ca="1" si="39"/>
        <v>218.04153869646885</v>
      </c>
      <c r="O6">
        <f t="shared" ca="1" si="39"/>
        <v>216.95065066316752</v>
      </c>
      <c r="P6">
        <f t="shared" ca="1" si="39"/>
        <v>219.9873751485998</v>
      </c>
      <c r="Q6">
        <f t="shared" ca="1" si="39"/>
        <v>218.58798542529382</v>
      </c>
      <c r="R6">
        <f t="shared" ca="1" si="39"/>
        <v>216.12184245860681</v>
      </c>
      <c r="S6">
        <f t="shared" ca="1" si="39"/>
        <v>215.73116646742028</v>
      </c>
      <c r="T6">
        <f t="shared" ca="1" si="39"/>
        <v>218.02906603482867</v>
      </c>
      <c r="U6">
        <f t="shared" ca="1" si="39"/>
        <v>220.29246386963459</v>
      </c>
      <c r="V6">
        <f t="shared" ca="1" si="39"/>
        <v>215.41256844547189</v>
      </c>
      <c r="W6">
        <f t="shared" ca="1" si="39"/>
        <v>220.56902589413909</v>
      </c>
      <c r="X6">
        <f t="shared" ca="1" si="39"/>
        <v>218.01990764344288</v>
      </c>
      <c r="Y6">
        <f t="shared" ca="1" si="39"/>
        <v>213.70975201149102</v>
      </c>
      <c r="Z6">
        <f t="shared" ca="1" si="39"/>
        <v>212.87465694603821</v>
      </c>
      <c r="AA6">
        <f t="shared" ca="1" si="39"/>
        <v>209.31751694750301</v>
      </c>
      <c r="AB6">
        <f t="shared" ca="1" si="39"/>
        <v>209.67979840249413</v>
      </c>
      <c r="AC6">
        <f t="shared" ca="1" si="39"/>
        <v>207.564219668558</v>
      </c>
      <c r="AD6">
        <f t="shared" ca="1" si="39"/>
        <v>205.33117607430952</v>
      </c>
      <c r="AE6">
        <f t="shared" ca="1" si="40"/>
        <v>207.13885679602441</v>
      </c>
      <c r="AF6">
        <f t="shared" ca="1" si="41"/>
        <v>202.50990286264948</v>
      </c>
      <c r="AG6">
        <f t="shared" ca="1" si="42"/>
        <v>203.91057444490764</v>
      </c>
      <c r="AH6">
        <f t="shared" ca="1" si="43"/>
        <v>202.5185607774591</v>
      </c>
      <c r="AI6">
        <f t="shared" ca="1" si="44"/>
        <v>202.10045358015202</v>
      </c>
      <c r="AJ6">
        <f t="shared" ca="1" si="45"/>
        <v>203.62794596519939</v>
      </c>
      <c r="AK6">
        <f t="shared" ca="1" si="46"/>
        <v>204.41386081579748</v>
      </c>
      <c r="AL6">
        <f t="shared" ca="1" si="47"/>
        <v>205.86859562576305</v>
      </c>
      <c r="AM6">
        <f t="shared" ca="1" si="48"/>
        <v>202.56181088322833</v>
      </c>
      <c r="AN6">
        <f t="shared" ca="1" si="49"/>
        <v>201.61618529226806</v>
      </c>
      <c r="AO6">
        <f t="shared" ca="1" si="50"/>
        <v>201.95687939876265</v>
      </c>
      <c r="AP6">
        <f t="shared" ca="1" si="51"/>
        <v>199.73043679840853</v>
      </c>
      <c r="AQ6">
        <f t="shared" ca="1" si="52"/>
        <v>197.35952480325165</v>
      </c>
      <c r="AR6">
        <f t="shared" ca="1" si="53"/>
        <v>198.70133197793064</v>
      </c>
      <c r="AS6">
        <f t="shared" ca="1" si="54"/>
        <v>199.04846322489396</v>
      </c>
      <c r="AT6">
        <f t="shared" ca="1" si="55"/>
        <v>194.16849329563536</v>
      </c>
      <c r="AU6">
        <f t="shared" ca="1" si="56"/>
        <v>191.82827791981401</v>
      </c>
      <c r="AV6">
        <f t="shared" ca="1" si="57"/>
        <v>188.69006963818828</v>
      </c>
      <c r="AW6">
        <f t="shared" ca="1" si="58"/>
        <v>191.29380466955965</v>
      </c>
      <c r="AX6">
        <f t="shared" ca="1" si="59"/>
        <v>189.62866018964996</v>
      </c>
      <c r="AY6">
        <f t="shared" ca="1" si="60"/>
        <v>190.59908466402294</v>
      </c>
      <c r="AZ6">
        <f t="shared" ca="1" si="61"/>
        <v>187.85471090705224</v>
      </c>
      <c r="BA6">
        <f t="shared" ca="1" si="62"/>
        <v>182.3083701886637</v>
      </c>
      <c r="BB6">
        <f t="shared" ca="1" si="63"/>
        <v>178.81306406551582</v>
      </c>
      <c r="BC6">
        <f t="shared" ca="1" si="64"/>
        <v>181.96263699995009</v>
      </c>
      <c r="BD6">
        <f t="shared" ca="1" si="65"/>
        <v>180.63281780798778</v>
      </c>
      <c r="BE6">
        <f t="shared" ca="1" si="66"/>
        <v>180.65124167168767</v>
      </c>
      <c r="BF6">
        <f t="shared" ca="1" si="67"/>
        <v>179.39166520429379</v>
      </c>
      <c r="BG6">
        <f t="shared" ca="1" si="68"/>
        <v>185.58638889230738</v>
      </c>
      <c r="BH6">
        <f t="shared" ca="1" si="69"/>
        <v>185.39422664268392</v>
      </c>
      <c r="BI6">
        <f t="shared" ca="1" si="70"/>
        <v>182.86350154049649</v>
      </c>
      <c r="BJ6">
        <f t="shared" ca="1" si="71"/>
        <v>181.89553595268521</v>
      </c>
      <c r="BK6">
        <f t="shared" ca="1" si="72"/>
        <v>186.26913672948371</v>
      </c>
      <c r="BL6">
        <f t="shared" ca="1" si="73"/>
        <v>184.22964748503628</v>
      </c>
      <c r="BM6">
        <f t="shared" ca="1" si="74"/>
        <v>184.7458218423883</v>
      </c>
      <c r="BN6" s="22">
        <f t="shared" ca="1" si="36"/>
        <v>0</v>
      </c>
      <c r="BO6" s="22">
        <f t="shared" ca="1" si="37"/>
        <v>0</v>
      </c>
    </row>
    <row r="7" spans="1:67" x14ac:dyDescent="0.35">
      <c r="E7">
        <f t="shared" si="38"/>
        <v>223.19</v>
      </c>
      <c r="F7">
        <f t="shared" ref="F7:AD9" ca="1" si="75">E7*EXP(($B$2-0.5*$B$3^2)*$B$4+$B$3*_xlfn.NORM.INV(RAND(),0,SQRT($B$4)))</f>
        <v>218.36454930803788</v>
      </c>
      <c r="G7">
        <f t="shared" ca="1" si="75"/>
        <v>218.45870941571249</v>
      </c>
      <c r="H7">
        <f t="shared" ca="1" si="75"/>
        <v>216.20218087521459</v>
      </c>
      <c r="I7">
        <f t="shared" ca="1" si="75"/>
        <v>221.26058059938191</v>
      </c>
      <c r="J7">
        <f t="shared" ca="1" si="75"/>
        <v>228.95568493870246</v>
      </c>
      <c r="K7">
        <f t="shared" ca="1" si="75"/>
        <v>225.52394211227917</v>
      </c>
      <c r="L7">
        <f t="shared" ca="1" si="75"/>
        <v>229.85183800368588</v>
      </c>
      <c r="M7">
        <f t="shared" ca="1" si="75"/>
        <v>228.64300753349588</v>
      </c>
      <c r="N7">
        <f t="shared" ca="1" si="75"/>
        <v>227.40985033892454</v>
      </c>
      <c r="O7">
        <f t="shared" ca="1" si="75"/>
        <v>225.30741734167867</v>
      </c>
      <c r="P7">
        <f t="shared" ca="1" si="75"/>
        <v>226.83012253823031</v>
      </c>
      <c r="Q7">
        <f t="shared" ca="1" si="75"/>
        <v>227.03649904667884</v>
      </c>
      <c r="R7">
        <f t="shared" ca="1" si="75"/>
        <v>222.89042138962506</v>
      </c>
      <c r="S7">
        <f t="shared" ca="1" si="75"/>
        <v>224.51166377353189</v>
      </c>
      <c r="T7">
        <f t="shared" ca="1" si="75"/>
        <v>222.27116058606106</v>
      </c>
      <c r="U7">
        <f t="shared" ca="1" si="75"/>
        <v>228.29780294762961</v>
      </c>
      <c r="V7">
        <f t="shared" ca="1" si="75"/>
        <v>224.21597345780009</v>
      </c>
      <c r="W7">
        <f t="shared" ca="1" si="75"/>
        <v>227.0286678701996</v>
      </c>
      <c r="X7">
        <f t="shared" ca="1" si="75"/>
        <v>224.99203740931026</v>
      </c>
      <c r="Y7">
        <f t="shared" ca="1" si="75"/>
        <v>222.92881101909171</v>
      </c>
      <c r="Z7">
        <f t="shared" ca="1" si="75"/>
        <v>217.31842868425929</v>
      </c>
      <c r="AA7">
        <f t="shared" ca="1" si="75"/>
        <v>222.74417807073468</v>
      </c>
      <c r="AB7">
        <f t="shared" ca="1" si="75"/>
        <v>221.58872323786005</v>
      </c>
      <c r="AC7">
        <f t="shared" ca="1" si="75"/>
        <v>219.77709597877202</v>
      </c>
      <c r="AD7">
        <f t="shared" ca="1" si="75"/>
        <v>220.83037309600712</v>
      </c>
      <c r="AE7">
        <f t="shared" ca="1" si="40"/>
        <v>222.67607858757049</v>
      </c>
      <c r="AF7">
        <f t="shared" ca="1" si="41"/>
        <v>225.4561760088676</v>
      </c>
      <c r="AG7">
        <f t="shared" ca="1" si="42"/>
        <v>219.81195586950409</v>
      </c>
      <c r="AH7">
        <f t="shared" ca="1" si="43"/>
        <v>214.3097173292085</v>
      </c>
      <c r="AI7">
        <f t="shared" ca="1" si="44"/>
        <v>214.54297344464032</v>
      </c>
      <c r="AJ7">
        <f t="shared" ca="1" si="45"/>
        <v>219.61424391442853</v>
      </c>
      <c r="AK7">
        <f t="shared" ca="1" si="46"/>
        <v>223.5128111196924</v>
      </c>
      <c r="AL7">
        <f t="shared" ca="1" si="47"/>
        <v>223.465693339517</v>
      </c>
      <c r="AM7">
        <f t="shared" ca="1" si="48"/>
        <v>220.10027043042274</v>
      </c>
      <c r="AN7">
        <f t="shared" ca="1" si="49"/>
        <v>218.23725489185932</v>
      </c>
      <c r="AO7">
        <f t="shared" ca="1" si="50"/>
        <v>217.15563508076394</v>
      </c>
      <c r="AP7">
        <f t="shared" ca="1" si="51"/>
        <v>219.92104642438051</v>
      </c>
      <c r="AQ7">
        <f t="shared" ca="1" si="52"/>
        <v>217.35321416363701</v>
      </c>
      <c r="AR7">
        <f t="shared" ca="1" si="53"/>
        <v>216.96618799644867</v>
      </c>
      <c r="AS7">
        <f t="shared" ca="1" si="54"/>
        <v>213.53155992731661</v>
      </c>
      <c r="AT7">
        <f t="shared" ca="1" si="55"/>
        <v>209.55895743343831</v>
      </c>
      <c r="AU7">
        <f t="shared" ca="1" si="56"/>
        <v>212.87805302781865</v>
      </c>
      <c r="AV7">
        <f t="shared" ca="1" si="57"/>
        <v>212.89780509727282</v>
      </c>
      <c r="AW7">
        <f t="shared" ca="1" si="58"/>
        <v>211.30515316830065</v>
      </c>
      <c r="AX7">
        <f t="shared" ca="1" si="59"/>
        <v>209.71231936879897</v>
      </c>
      <c r="AY7">
        <f t="shared" ca="1" si="60"/>
        <v>210.25746416572474</v>
      </c>
      <c r="AZ7">
        <f t="shared" ca="1" si="61"/>
        <v>209.87696394435216</v>
      </c>
      <c r="BA7">
        <f t="shared" ca="1" si="62"/>
        <v>207.62449268243026</v>
      </c>
      <c r="BB7">
        <f t="shared" ca="1" si="63"/>
        <v>210.1303307648395</v>
      </c>
      <c r="BC7">
        <f t="shared" ca="1" si="64"/>
        <v>213.69337551068119</v>
      </c>
      <c r="BD7">
        <f t="shared" ca="1" si="65"/>
        <v>217.94143596675994</v>
      </c>
      <c r="BE7">
        <f t="shared" ca="1" si="66"/>
        <v>217.88840252694587</v>
      </c>
      <c r="BF7">
        <f t="shared" ca="1" si="67"/>
        <v>217.89432298768833</v>
      </c>
      <c r="BG7">
        <f t="shared" ca="1" si="68"/>
        <v>214.61953906059045</v>
      </c>
      <c r="BH7">
        <f t="shared" ca="1" si="69"/>
        <v>215.75430327054738</v>
      </c>
      <c r="BI7">
        <f t="shared" ca="1" si="70"/>
        <v>219.1465500092649</v>
      </c>
      <c r="BJ7">
        <f t="shared" ca="1" si="71"/>
        <v>219.67993740489709</v>
      </c>
      <c r="BK7">
        <f t="shared" ca="1" si="72"/>
        <v>227.22591602734886</v>
      </c>
      <c r="BL7">
        <f t="shared" ca="1" si="73"/>
        <v>228.83102634487759</v>
      </c>
      <c r="BM7">
        <f t="shared" ca="1" si="74"/>
        <v>228.0455203450658</v>
      </c>
      <c r="BN7" s="22">
        <f t="shared" ca="1" si="36"/>
        <v>28.045520345065796</v>
      </c>
      <c r="BO7" s="22">
        <f t="shared" ca="1" si="37"/>
        <v>27.760513436186436</v>
      </c>
    </row>
    <row r="8" spans="1:67" x14ac:dyDescent="0.35">
      <c r="E8">
        <f t="shared" si="38"/>
        <v>223.19</v>
      </c>
      <c r="F8">
        <f t="shared" ca="1" si="75"/>
        <v>226.16445428535582</v>
      </c>
      <c r="G8">
        <f t="shared" ca="1" si="75"/>
        <v>225.27682012286155</v>
      </c>
      <c r="H8">
        <f t="shared" ca="1" si="75"/>
        <v>224.24966540252311</v>
      </c>
      <c r="I8">
        <f t="shared" ca="1" si="75"/>
        <v>225.07920173213762</v>
      </c>
      <c r="J8">
        <f t="shared" ca="1" si="75"/>
        <v>223.53560251239961</v>
      </c>
      <c r="K8">
        <f t="shared" ca="1" si="75"/>
        <v>219.74114778119045</v>
      </c>
      <c r="L8">
        <f t="shared" ca="1" si="75"/>
        <v>226.07864037748186</v>
      </c>
      <c r="M8">
        <f t="shared" ca="1" si="75"/>
        <v>224.2276338023498</v>
      </c>
      <c r="N8">
        <f t="shared" ca="1" si="75"/>
        <v>232.00164524970035</v>
      </c>
      <c r="O8">
        <f t="shared" ca="1" si="75"/>
        <v>227.99977805962644</v>
      </c>
      <c r="P8">
        <f t="shared" ca="1" si="75"/>
        <v>231.13591777659428</v>
      </c>
      <c r="Q8">
        <f t="shared" ca="1" si="75"/>
        <v>232.73695323563956</v>
      </c>
      <c r="R8">
        <f t="shared" ca="1" si="75"/>
        <v>235.16376949914257</v>
      </c>
      <c r="S8">
        <f t="shared" ca="1" si="75"/>
        <v>233.44381642220424</v>
      </c>
      <c r="T8">
        <f t="shared" ca="1" si="75"/>
        <v>229.65059171159785</v>
      </c>
      <c r="U8">
        <f t="shared" ca="1" si="75"/>
        <v>225.99211979193703</v>
      </c>
      <c r="V8">
        <f t="shared" ca="1" si="75"/>
        <v>233.41163178781133</v>
      </c>
      <c r="W8">
        <f t="shared" ca="1" si="75"/>
        <v>232.793936803088</v>
      </c>
      <c r="X8">
        <f t="shared" ca="1" si="75"/>
        <v>235.1926629443301</v>
      </c>
      <c r="Y8">
        <f t="shared" ca="1" si="75"/>
        <v>233.56050240093558</v>
      </c>
      <c r="Z8">
        <f t="shared" ca="1" si="75"/>
        <v>230.46045899464613</v>
      </c>
      <c r="AA8">
        <f t="shared" ca="1" si="75"/>
        <v>232.87789406403394</v>
      </c>
      <c r="AB8">
        <f t="shared" ca="1" si="75"/>
        <v>230.21908616254075</v>
      </c>
      <c r="AC8">
        <f t="shared" ca="1" si="75"/>
        <v>226.61578817886996</v>
      </c>
      <c r="AD8">
        <f t="shared" ca="1" si="75"/>
        <v>227.69563786512697</v>
      </c>
      <c r="AE8">
        <f t="shared" ca="1" si="40"/>
        <v>232.08607551972986</v>
      </c>
      <c r="AF8">
        <f t="shared" ca="1" si="41"/>
        <v>224.60212445332786</v>
      </c>
      <c r="AG8">
        <f t="shared" ca="1" si="42"/>
        <v>227.37272397173422</v>
      </c>
      <c r="AH8">
        <f t="shared" ca="1" si="43"/>
        <v>227.96936863383348</v>
      </c>
      <c r="AI8">
        <f t="shared" ca="1" si="44"/>
        <v>221.74766424481032</v>
      </c>
      <c r="AJ8">
        <f t="shared" ca="1" si="45"/>
        <v>228.81364211917253</v>
      </c>
      <c r="AK8">
        <f t="shared" ca="1" si="46"/>
        <v>229.11907727386168</v>
      </c>
      <c r="AL8">
        <f t="shared" ca="1" si="47"/>
        <v>232.56961804620892</v>
      </c>
      <c r="AM8">
        <f t="shared" ca="1" si="48"/>
        <v>233.83625552982292</v>
      </c>
      <c r="AN8">
        <f t="shared" ca="1" si="49"/>
        <v>236.72857184878518</v>
      </c>
      <c r="AO8">
        <f t="shared" ca="1" si="50"/>
        <v>232.43693055766303</v>
      </c>
      <c r="AP8">
        <f t="shared" ca="1" si="51"/>
        <v>231.13759556536522</v>
      </c>
      <c r="AQ8">
        <f t="shared" ca="1" si="52"/>
        <v>227.10852037068312</v>
      </c>
      <c r="AR8">
        <f t="shared" ca="1" si="53"/>
        <v>223.50800141542163</v>
      </c>
      <c r="AS8">
        <f t="shared" ca="1" si="54"/>
        <v>215.09089390135017</v>
      </c>
      <c r="AT8">
        <f t="shared" ca="1" si="55"/>
        <v>209.05146922329848</v>
      </c>
      <c r="AU8">
        <f t="shared" ca="1" si="56"/>
        <v>204.89164091846769</v>
      </c>
      <c r="AV8">
        <f t="shared" ca="1" si="57"/>
        <v>204.16462773983594</v>
      </c>
      <c r="AW8">
        <f t="shared" ca="1" si="58"/>
        <v>206.3347840024764</v>
      </c>
      <c r="AX8">
        <f t="shared" ca="1" si="59"/>
        <v>200.68143607846667</v>
      </c>
      <c r="AY8">
        <f t="shared" ca="1" si="60"/>
        <v>192.08453080965296</v>
      </c>
      <c r="AZ8">
        <f t="shared" ca="1" si="61"/>
        <v>192.04416454026904</v>
      </c>
      <c r="BA8">
        <f t="shared" ca="1" si="62"/>
        <v>191.83251129051678</v>
      </c>
      <c r="BB8">
        <f t="shared" ca="1" si="63"/>
        <v>191.72552286886355</v>
      </c>
      <c r="BC8">
        <f t="shared" ca="1" si="64"/>
        <v>185.47396052020582</v>
      </c>
      <c r="BD8">
        <f t="shared" ca="1" si="65"/>
        <v>189.43726639563934</v>
      </c>
      <c r="BE8">
        <f t="shared" ca="1" si="66"/>
        <v>190.44394325037862</v>
      </c>
      <c r="BF8">
        <f t="shared" ca="1" si="67"/>
        <v>188.97458016275317</v>
      </c>
      <c r="BG8">
        <f t="shared" ca="1" si="68"/>
        <v>187.26240854930953</v>
      </c>
      <c r="BH8">
        <f t="shared" ca="1" si="69"/>
        <v>189.98294509095086</v>
      </c>
      <c r="BI8">
        <f t="shared" ca="1" si="70"/>
        <v>191.5690871092016</v>
      </c>
      <c r="BJ8">
        <f t="shared" ca="1" si="71"/>
        <v>187.02429616958591</v>
      </c>
      <c r="BK8">
        <f t="shared" ca="1" si="72"/>
        <v>180.3143930450812</v>
      </c>
      <c r="BL8">
        <f t="shared" ca="1" si="73"/>
        <v>183.15095933006327</v>
      </c>
      <c r="BM8">
        <f t="shared" ca="1" si="74"/>
        <v>186.04734880405974</v>
      </c>
      <c r="BN8" s="22">
        <f t="shared" ca="1" si="36"/>
        <v>0</v>
      </c>
      <c r="BO8" s="22">
        <f t="shared" ca="1" si="37"/>
        <v>0</v>
      </c>
    </row>
    <row r="9" spans="1:67" x14ac:dyDescent="0.35">
      <c r="E9">
        <f t="shared" si="38"/>
        <v>223.19</v>
      </c>
      <c r="F9">
        <f ca="1">E9*EXP(($B$2-0.5*$B$3^2)*$B$4+$B$3*_xlfn.NORM.INV(RAND(),0,SQRT($B$4)))</f>
        <v>223.68874925522448</v>
      </c>
      <c r="G9">
        <f t="shared" ca="1" si="75"/>
        <v>224.46939639419801</v>
      </c>
      <c r="H9">
        <f t="shared" ca="1" si="75"/>
        <v>220.87171930741667</v>
      </c>
      <c r="I9">
        <f t="shared" ca="1" si="75"/>
        <v>222.49595328829753</v>
      </c>
      <c r="J9">
        <f t="shared" ca="1" si="75"/>
        <v>220.84812734499837</v>
      </c>
      <c r="K9">
        <f t="shared" ca="1" si="75"/>
        <v>219.36538051990289</v>
      </c>
      <c r="L9">
        <f t="shared" ca="1" si="75"/>
        <v>223.31113906021744</v>
      </c>
      <c r="M9">
        <f t="shared" ca="1" si="75"/>
        <v>225.05631393741925</v>
      </c>
      <c r="N9">
        <f t="shared" ca="1" si="75"/>
        <v>220.1216341719097</v>
      </c>
      <c r="O9">
        <f t="shared" ca="1" si="75"/>
        <v>220.06234849568915</v>
      </c>
      <c r="P9">
        <f t="shared" ca="1" si="75"/>
        <v>222.87738616248359</v>
      </c>
      <c r="Q9">
        <f t="shared" ca="1" si="75"/>
        <v>221.87252001390337</v>
      </c>
      <c r="R9">
        <f t="shared" ca="1" si="75"/>
        <v>226.6413025348175</v>
      </c>
      <c r="S9">
        <f t="shared" ca="1" si="75"/>
        <v>222.96236991848517</v>
      </c>
      <c r="T9">
        <f t="shared" ca="1" si="75"/>
        <v>222.00711213231679</v>
      </c>
      <c r="U9">
        <f t="shared" ca="1" si="75"/>
        <v>227.89075598632903</v>
      </c>
      <c r="V9">
        <f t="shared" ca="1" si="75"/>
        <v>228.17789374042752</v>
      </c>
      <c r="W9">
        <f t="shared" ca="1" si="75"/>
        <v>229.8330042453895</v>
      </c>
      <c r="X9">
        <f t="shared" ca="1" si="75"/>
        <v>226.46154773516469</v>
      </c>
      <c r="Y9">
        <f t="shared" ca="1" si="75"/>
        <v>222.62752608384068</v>
      </c>
      <c r="Z9">
        <f t="shared" ca="1" si="75"/>
        <v>225.82467590322952</v>
      </c>
      <c r="AA9">
        <f t="shared" ca="1" si="75"/>
        <v>221.15924276115308</v>
      </c>
      <c r="AB9">
        <f t="shared" ca="1" si="75"/>
        <v>223.6446391818055</v>
      </c>
      <c r="AC9">
        <f t="shared" ca="1" si="75"/>
        <v>219.58470079113337</v>
      </c>
      <c r="AD9">
        <f t="shared" ca="1" si="75"/>
        <v>221.49984750075134</v>
      </c>
      <c r="AE9">
        <f t="shared" ca="1" si="40"/>
        <v>227.61411138101747</v>
      </c>
      <c r="AF9">
        <f t="shared" ca="1" si="41"/>
        <v>228.39605424313854</v>
      </c>
      <c r="AG9">
        <f t="shared" ca="1" si="42"/>
        <v>236.08050208265473</v>
      </c>
      <c r="AH9">
        <f t="shared" ca="1" si="43"/>
        <v>230.90931721062498</v>
      </c>
      <c r="AI9">
        <f t="shared" ca="1" si="44"/>
        <v>233.68895905432126</v>
      </c>
      <c r="AJ9">
        <f t="shared" ca="1" si="45"/>
        <v>234.54281109393389</v>
      </c>
      <c r="AK9">
        <f t="shared" ca="1" si="46"/>
        <v>235.94419287865529</v>
      </c>
      <c r="AL9">
        <f t="shared" ca="1" si="47"/>
        <v>232.37737561591467</v>
      </c>
      <c r="AM9">
        <f t="shared" ca="1" si="48"/>
        <v>231.35817857080437</v>
      </c>
      <c r="AN9">
        <f t="shared" ca="1" si="49"/>
        <v>229.2247968695782</v>
      </c>
      <c r="AO9">
        <f t="shared" ca="1" si="50"/>
        <v>229.30382684318323</v>
      </c>
      <c r="AP9">
        <f t="shared" ca="1" si="51"/>
        <v>227.64643675791342</v>
      </c>
      <c r="AQ9">
        <f t="shared" ca="1" si="52"/>
        <v>229.48388739923595</v>
      </c>
      <c r="AR9">
        <f t="shared" ca="1" si="53"/>
        <v>228.32566331360647</v>
      </c>
      <c r="AS9">
        <f t="shared" ca="1" si="54"/>
        <v>230.30423131224907</v>
      </c>
      <c r="AT9">
        <f t="shared" ca="1" si="55"/>
        <v>228.25369622507665</v>
      </c>
      <c r="AU9">
        <f t="shared" ca="1" si="56"/>
        <v>221.29440922473293</v>
      </c>
      <c r="AV9">
        <f t="shared" ca="1" si="57"/>
        <v>218.4961450941679</v>
      </c>
      <c r="AW9">
        <f t="shared" ca="1" si="58"/>
        <v>222.04585995985121</v>
      </c>
      <c r="AX9">
        <f t="shared" ca="1" si="59"/>
        <v>227.77357879955801</v>
      </c>
      <c r="AY9">
        <f t="shared" ca="1" si="60"/>
        <v>233.47879662606763</v>
      </c>
      <c r="AZ9">
        <f t="shared" ca="1" si="61"/>
        <v>225.67127042355426</v>
      </c>
      <c r="BA9">
        <f t="shared" ca="1" si="62"/>
        <v>229.68103148268943</v>
      </c>
      <c r="BB9">
        <f t="shared" ca="1" si="63"/>
        <v>230.94031638253784</v>
      </c>
      <c r="BC9">
        <f t="shared" ca="1" si="64"/>
        <v>233.28346495502731</v>
      </c>
      <c r="BD9">
        <f t="shared" ca="1" si="65"/>
        <v>233.65193632814112</v>
      </c>
      <c r="BE9">
        <f t="shared" ca="1" si="66"/>
        <v>237.31057109249699</v>
      </c>
      <c r="BF9">
        <f t="shared" ca="1" si="67"/>
        <v>238.5965545176484</v>
      </c>
      <c r="BG9">
        <f t="shared" ca="1" si="68"/>
        <v>236.07965457375593</v>
      </c>
      <c r="BH9">
        <f t="shared" ca="1" si="69"/>
        <v>234.03525303683858</v>
      </c>
      <c r="BI9">
        <f t="shared" ca="1" si="70"/>
        <v>236.61774999982603</v>
      </c>
      <c r="BJ9">
        <f t="shared" ca="1" si="71"/>
        <v>232.35517096942769</v>
      </c>
      <c r="BK9">
        <f t="shared" ca="1" si="72"/>
        <v>238.26848391466112</v>
      </c>
      <c r="BL9">
        <f t="shared" ca="1" si="73"/>
        <v>241.19881552814542</v>
      </c>
      <c r="BM9">
        <f t="shared" ca="1" si="74"/>
        <v>244.43748060024836</v>
      </c>
      <c r="BN9" s="22">
        <f t="shared" ca="1" si="36"/>
        <v>44.437480600248364</v>
      </c>
      <c r="BO9" s="22">
        <f t="shared" ca="1" si="37"/>
        <v>43.98589372190073</v>
      </c>
    </row>
    <row r="10" spans="1:67" x14ac:dyDescent="0.35">
      <c r="E10">
        <f t="shared" si="38"/>
        <v>223.19</v>
      </c>
      <c r="F10">
        <f t="shared" ref="F10:F73" ca="1" si="76">E10*EXP(($B$2-0.5*$B$3^2)*$B$4+$B$3*_xlfn.NORM.INV(RAND(),0,SQRT($B$4)))</f>
        <v>221.69289645851018</v>
      </c>
      <c r="G10">
        <f t="shared" ref="G10:G73" ca="1" si="77">F10*EXP(($B$2-0.5*$B$3^2)*$B$4+$B$3*_xlfn.NORM.INV(RAND(),0,SQRT($B$4)))</f>
        <v>222.26492731649296</v>
      </c>
      <c r="H10">
        <f t="shared" ref="H10:H73" ca="1" si="78">G10*EXP(($B$2-0.5*$B$3^2)*$B$4+$B$3*_xlfn.NORM.INV(RAND(),0,SQRT($B$4)))</f>
        <v>218.37355289920185</v>
      </c>
      <c r="I10">
        <f t="shared" ref="I10:I73" ca="1" si="79">H10*EXP(($B$2-0.5*$B$3^2)*$B$4+$B$3*_xlfn.NORM.INV(RAND(),0,SQRT($B$4)))</f>
        <v>219.1243164144534</v>
      </c>
      <c r="J10">
        <f t="shared" ref="J10:J73" ca="1" si="80">I10*EXP(($B$2-0.5*$B$3^2)*$B$4+$B$3*_xlfn.NORM.INV(RAND(),0,SQRT($B$4)))</f>
        <v>217.8117382858558</v>
      </c>
      <c r="K10">
        <f t="shared" ref="K10:K73" ca="1" si="81">J10*EXP(($B$2-0.5*$B$3^2)*$B$4+$B$3*_xlfn.NORM.INV(RAND(),0,SQRT($B$4)))</f>
        <v>221.23767015589098</v>
      </c>
      <c r="L10">
        <f t="shared" ref="L10:L73" ca="1" si="82">K10*EXP(($B$2-0.5*$B$3^2)*$B$4+$B$3*_xlfn.NORM.INV(RAND(),0,SQRT($B$4)))</f>
        <v>219.42163976299003</v>
      </c>
      <c r="M10">
        <f t="shared" ref="M10:M73" ca="1" si="83">L10*EXP(($B$2-0.5*$B$3^2)*$B$4+$B$3*_xlfn.NORM.INV(RAND(),0,SQRT($B$4)))</f>
        <v>216.86004970466553</v>
      </c>
      <c r="N10">
        <f t="shared" ref="N10:N73" ca="1" si="84">M10*EXP(($B$2-0.5*$B$3^2)*$B$4+$B$3*_xlfn.NORM.INV(RAND(),0,SQRT($B$4)))</f>
        <v>215.32628337780025</v>
      </c>
      <c r="O10">
        <f t="shared" ref="O10:O73" ca="1" si="85">N10*EXP(($B$2-0.5*$B$3^2)*$B$4+$B$3*_xlfn.NORM.INV(RAND(),0,SQRT($B$4)))</f>
        <v>219.03544538202118</v>
      </c>
      <c r="P10">
        <f t="shared" ref="P10:P73" ca="1" si="86">O10*EXP(($B$2-0.5*$B$3^2)*$B$4+$B$3*_xlfn.NORM.INV(RAND(),0,SQRT($B$4)))</f>
        <v>219.03305527978628</v>
      </c>
      <c r="Q10">
        <f t="shared" ref="Q10:Q73" ca="1" si="87">P10*EXP(($B$2-0.5*$B$3^2)*$B$4+$B$3*_xlfn.NORM.INV(RAND(),0,SQRT($B$4)))</f>
        <v>214.47389955258987</v>
      </c>
      <c r="R10">
        <f t="shared" ref="R10:R73" ca="1" si="88">Q10*EXP(($B$2-0.5*$B$3^2)*$B$4+$B$3*_xlfn.NORM.INV(RAND(),0,SQRT($B$4)))</f>
        <v>217.50081286224466</v>
      </c>
      <c r="S10">
        <f t="shared" ref="S10:S73" ca="1" si="89">R10*EXP(($B$2-0.5*$B$3^2)*$B$4+$B$3*_xlfn.NORM.INV(RAND(),0,SQRT($B$4)))</f>
        <v>217.74152704974148</v>
      </c>
      <c r="T10">
        <f t="shared" ref="T10:T73" ca="1" si="90">S10*EXP(($B$2-0.5*$B$3^2)*$B$4+$B$3*_xlfn.NORM.INV(RAND(),0,SQRT($B$4)))</f>
        <v>220.33595286661148</v>
      </c>
      <c r="U10">
        <f t="shared" ref="U10:U73" ca="1" si="91">T10*EXP(($B$2-0.5*$B$3^2)*$B$4+$B$3*_xlfn.NORM.INV(RAND(),0,SQRT($B$4)))</f>
        <v>219.93266696031998</v>
      </c>
      <c r="V10">
        <f t="shared" ref="V10:V73" ca="1" si="92">U10*EXP(($B$2-0.5*$B$3^2)*$B$4+$B$3*_xlfn.NORM.INV(RAND(),0,SQRT($B$4)))</f>
        <v>218.97599566679702</v>
      </c>
      <c r="W10">
        <f t="shared" ref="W10:W73" ca="1" si="93">V10*EXP(($B$2-0.5*$B$3^2)*$B$4+$B$3*_xlfn.NORM.INV(RAND(),0,SQRT($B$4)))</f>
        <v>219.88253111832159</v>
      </c>
      <c r="X10">
        <f t="shared" ref="X10:X73" ca="1" si="94">W10*EXP(($B$2-0.5*$B$3^2)*$B$4+$B$3*_xlfn.NORM.INV(RAND(),0,SQRT($B$4)))</f>
        <v>221.10098494276787</v>
      </c>
      <c r="Y10">
        <f t="shared" ref="Y10:Y73" ca="1" si="95">X10*EXP(($B$2-0.5*$B$3^2)*$B$4+$B$3*_xlfn.NORM.INV(RAND(),0,SQRT($B$4)))</f>
        <v>228.87281738118457</v>
      </c>
      <c r="Z10">
        <f t="shared" ref="Z10:Z73" ca="1" si="96">Y10*EXP(($B$2-0.5*$B$3^2)*$B$4+$B$3*_xlfn.NORM.INV(RAND(),0,SQRT($B$4)))</f>
        <v>227.33569903813338</v>
      </c>
      <c r="AA10">
        <f t="shared" ref="AA10:AA73" ca="1" si="97">Z10*EXP(($B$2-0.5*$B$3^2)*$B$4+$B$3*_xlfn.NORM.INV(RAND(),0,SQRT($B$4)))</f>
        <v>222.98237046835888</v>
      </c>
      <c r="AB10">
        <f t="shared" ref="AB10:AB73" ca="1" si="98">AA10*EXP(($B$2-0.5*$B$3^2)*$B$4+$B$3*_xlfn.NORM.INV(RAND(),0,SQRT($B$4)))</f>
        <v>220.39952586582336</v>
      </c>
      <c r="AC10">
        <f t="shared" ref="AC10:AC73" ca="1" si="99">AB10*EXP(($B$2-0.5*$B$3^2)*$B$4+$B$3*_xlfn.NORM.INV(RAND(),0,SQRT($B$4)))</f>
        <v>217.53901566885284</v>
      </c>
      <c r="AD10">
        <f t="shared" ref="AD10:AD73" ca="1" si="100">AC10*EXP(($B$2-0.5*$B$3^2)*$B$4+$B$3*_xlfn.NORM.INV(RAND(),0,SQRT($B$4)))</f>
        <v>218.14913391353161</v>
      </c>
      <c r="AE10">
        <f t="shared" ca="1" si="40"/>
        <v>216.94137879524686</v>
      </c>
      <c r="AF10">
        <f t="shared" ca="1" si="41"/>
        <v>217.7403012692607</v>
      </c>
      <c r="AG10">
        <f t="shared" ca="1" si="42"/>
        <v>220.13707818914716</v>
      </c>
      <c r="AH10">
        <f t="shared" ca="1" si="43"/>
        <v>216.25400977441763</v>
      </c>
      <c r="AI10">
        <f t="shared" ca="1" si="44"/>
        <v>216.86515028279229</v>
      </c>
      <c r="AJ10">
        <f t="shared" ca="1" si="45"/>
        <v>216.34227523692675</v>
      </c>
      <c r="AK10">
        <f t="shared" ca="1" si="46"/>
        <v>212.26053046813328</v>
      </c>
      <c r="AL10">
        <f t="shared" ca="1" si="47"/>
        <v>213.38479391978495</v>
      </c>
      <c r="AM10">
        <f t="shared" ca="1" si="48"/>
        <v>215.44174669552345</v>
      </c>
      <c r="AN10">
        <f t="shared" ca="1" si="49"/>
        <v>219.92400029191921</v>
      </c>
      <c r="AO10">
        <f t="shared" ca="1" si="50"/>
        <v>222.11173423668865</v>
      </c>
      <c r="AP10">
        <f t="shared" ca="1" si="51"/>
        <v>222.59998081074059</v>
      </c>
      <c r="AQ10">
        <f t="shared" ca="1" si="52"/>
        <v>224.19152820702669</v>
      </c>
      <c r="AR10">
        <f t="shared" ca="1" si="53"/>
        <v>227.74957919874879</v>
      </c>
      <c r="AS10">
        <f t="shared" ca="1" si="54"/>
        <v>232.51916776316878</v>
      </c>
      <c r="AT10">
        <f t="shared" ca="1" si="55"/>
        <v>231.59946383728183</v>
      </c>
      <c r="AU10">
        <f t="shared" ca="1" si="56"/>
        <v>228.56353020066933</v>
      </c>
      <c r="AV10">
        <f t="shared" ca="1" si="57"/>
        <v>234.35390785933981</v>
      </c>
      <c r="AW10">
        <f t="shared" ca="1" si="58"/>
        <v>233.57322003064806</v>
      </c>
      <c r="AX10">
        <f t="shared" ca="1" si="59"/>
        <v>234.43664942789115</v>
      </c>
      <c r="AY10">
        <f t="shared" ca="1" si="60"/>
        <v>232.99723172091348</v>
      </c>
      <c r="AZ10">
        <f t="shared" ca="1" si="61"/>
        <v>235.52679580522738</v>
      </c>
      <c r="BA10">
        <f t="shared" ca="1" si="62"/>
        <v>232.17357146701798</v>
      </c>
      <c r="BB10">
        <f t="shared" ca="1" si="63"/>
        <v>231.68516060041554</v>
      </c>
      <c r="BC10">
        <f t="shared" ca="1" si="64"/>
        <v>227.20945656846183</v>
      </c>
      <c r="BD10">
        <f t="shared" ca="1" si="65"/>
        <v>225.38299241620408</v>
      </c>
      <c r="BE10">
        <f t="shared" ca="1" si="66"/>
        <v>226.27493053044748</v>
      </c>
      <c r="BF10">
        <f t="shared" ca="1" si="67"/>
        <v>224.93970656362907</v>
      </c>
      <c r="BG10">
        <f t="shared" ca="1" si="68"/>
        <v>222.45508398057544</v>
      </c>
      <c r="BH10">
        <f t="shared" ca="1" si="69"/>
        <v>227.29853995219332</v>
      </c>
      <c r="BI10">
        <f t="shared" ca="1" si="70"/>
        <v>228.34428594668546</v>
      </c>
      <c r="BJ10">
        <f t="shared" ca="1" si="71"/>
        <v>231.66681527796928</v>
      </c>
      <c r="BK10">
        <f t="shared" ca="1" si="72"/>
        <v>236.09564029250211</v>
      </c>
      <c r="BL10">
        <f t="shared" ca="1" si="73"/>
        <v>233.22046173260102</v>
      </c>
      <c r="BM10">
        <f t="shared" ca="1" si="74"/>
        <v>225.41786081157451</v>
      </c>
      <c r="BN10" s="22">
        <f t="shared" ca="1" si="36"/>
        <v>25.417860811574513</v>
      </c>
      <c r="BO10" s="22">
        <f t="shared" ca="1" si="37"/>
        <v>25.159556959440522</v>
      </c>
    </row>
    <row r="11" spans="1:67" x14ac:dyDescent="0.35">
      <c r="E11">
        <f t="shared" si="38"/>
        <v>223.19</v>
      </c>
      <c r="F11">
        <f t="shared" ca="1" si="76"/>
        <v>224.98586607572193</v>
      </c>
      <c r="G11">
        <f t="shared" ca="1" si="77"/>
        <v>222.63237453708408</v>
      </c>
      <c r="H11">
        <f t="shared" ca="1" si="78"/>
        <v>223.08651242797495</v>
      </c>
      <c r="I11">
        <f t="shared" ca="1" si="79"/>
        <v>216.12114324573812</v>
      </c>
      <c r="J11">
        <f t="shared" ca="1" si="80"/>
        <v>219.11262152832361</v>
      </c>
      <c r="K11">
        <f t="shared" ca="1" si="81"/>
        <v>221.68539281923657</v>
      </c>
      <c r="L11">
        <f t="shared" ca="1" si="82"/>
        <v>218.71889809772819</v>
      </c>
      <c r="M11">
        <f t="shared" ca="1" si="83"/>
        <v>219.53357066687352</v>
      </c>
      <c r="N11">
        <f t="shared" ca="1" si="84"/>
        <v>221.0963712388035</v>
      </c>
      <c r="O11">
        <f t="shared" ca="1" si="85"/>
        <v>219.20526441301612</v>
      </c>
      <c r="P11">
        <f t="shared" ca="1" si="86"/>
        <v>220.97097139590872</v>
      </c>
      <c r="Q11">
        <f t="shared" ca="1" si="87"/>
        <v>222.64969118989168</v>
      </c>
      <c r="R11">
        <f t="shared" ca="1" si="88"/>
        <v>225.15741853997605</v>
      </c>
      <c r="S11">
        <f t="shared" ca="1" si="89"/>
        <v>229.62483865606137</v>
      </c>
      <c r="T11">
        <f t="shared" ca="1" si="90"/>
        <v>230.98387977726853</v>
      </c>
      <c r="U11">
        <f t="shared" ca="1" si="91"/>
        <v>228.45903175934211</v>
      </c>
      <c r="V11">
        <f t="shared" ca="1" si="92"/>
        <v>227.74004605810384</v>
      </c>
      <c r="W11">
        <f t="shared" ca="1" si="93"/>
        <v>232.00609257356851</v>
      </c>
      <c r="X11">
        <f t="shared" ca="1" si="94"/>
        <v>232.07454206899791</v>
      </c>
      <c r="Y11">
        <f t="shared" ca="1" si="95"/>
        <v>231.12035487204375</v>
      </c>
      <c r="Z11">
        <f t="shared" ca="1" si="96"/>
        <v>230.37473296097926</v>
      </c>
      <c r="AA11">
        <f t="shared" ca="1" si="97"/>
        <v>230.62769354945505</v>
      </c>
      <c r="AB11">
        <f t="shared" ca="1" si="98"/>
        <v>233.06435138750959</v>
      </c>
      <c r="AC11">
        <f t="shared" ca="1" si="99"/>
        <v>228.6592813896828</v>
      </c>
      <c r="AD11">
        <f ca="1">AC11*EXP(($B$2-0.5*$B$3^2)*$B$4+$B$3*_xlfn.NORM.INV(RAND(),0,SQRT($B$4)))</f>
        <v>235.20186049039836</v>
      </c>
      <c r="AE11">
        <f t="shared" ca="1" si="40"/>
        <v>232.7940907266335</v>
      </c>
      <c r="AF11">
        <f t="shared" ca="1" si="41"/>
        <v>234.1556118911119</v>
      </c>
      <c r="AG11">
        <f t="shared" ca="1" si="42"/>
        <v>231.01125367498727</v>
      </c>
      <c r="AH11">
        <f t="shared" ca="1" si="43"/>
        <v>232.82959557336349</v>
      </c>
      <c r="AI11">
        <f t="shared" ca="1" si="44"/>
        <v>230.59497966341667</v>
      </c>
      <c r="AJ11">
        <f t="shared" ca="1" si="45"/>
        <v>228.85747572501992</v>
      </c>
      <c r="AK11">
        <f t="shared" ca="1" si="46"/>
        <v>230.89549299830742</v>
      </c>
      <c r="AL11">
        <f t="shared" ca="1" si="47"/>
        <v>232.1344960525179</v>
      </c>
      <c r="AM11">
        <f t="shared" ca="1" si="48"/>
        <v>236.81339917133184</v>
      </c>
      <c r="AN11">
        <f t="shared" ca="1" si="49"/>
        <v>233.0581916312901</v>
      </c>
      <c r="AO11">
        <f t="shared" ca="1" si="50"/>
        <v>238.45074971292004</v>
      </c>
      <c r="AP11">
        <f t="shared" ca="1" si="51"/>
        <v>234.84586357801285</v>
      </c>
      <c r="AQ11">
        <f t="shared" ca="1" si="52"/>
        <v>241.18605642500486</v>
      </c>
      <c r="AR11">
        <f t="shared" ca="1" si="53"/>
        <v>233.21004434806645</v>
      </c>
      <c r="AS11">
        <f t="shared" ca="1" si="54"/>
        <v>234.02573828398906</v>
      </c>
      <c r="AT11">
        <f t="shared" ca="1" si="55"/>
        <v>231.56712464428534</v>
      </c>
      <c r="AU11">
        <f t="shared" ca="1" si="56"/>
        <v>231.22116440019542</v>
      </c>
      <c r="AV11">
        <f t="shared" ca="1" si="57"/>
        <v>237.40616967910029</v>
      </c>
      <c r="AW11">
        <f t="shared" ca="1" si="58"/>
        <v>232.3072647908314</v>
      </c>
      <c r="AX11">
        <f t="shared" ca="1" si="59"/>
        <v>230.54906019064217</v>
      </c>
      <c r="AY11">
        <f t="shared" ca="1" si="60"/>
        <v>228.94615766201437</v>
      </c>
      <c r="AZ11">
        <f t="shared" ca="1" si="61"/>
        <v>225.71284980223845</v>
      </c>
      <c r="BA11">
        <f t="shared" ca="1" si="62"/>
        <v>230.84194544301948</v>
      </c>
      <c r="BB11">
        <f t="shared" ca="1" si="63"/>
        <v>227.6265363367672</v>
      </c>
      <c r="BC11">
        <f t="shared" ca="1" si="64"/>
        <v>231.46890382423595</v>
      </c>
      <c r="BD11">
        <f t="shared" ca="1" si="65"/>
        <v>226.8394731758558</v>
      </c>
      <c r="BE11">
        <f t="shared" ca="1" si="66"/>
        <v>234.60860836396742</v>
      </c>
      <c r="BF11">
        <f t="shared" ca="1" si="67"/>
        <v>237.1194302410056</v>
      </c>
      <c r="BG11">
        <f t="shared" ca="1" si="68"/>
        <v>235.72340105637596</v>
      </c>
      <c r="BH11">
        <f t="shared" ca="1" si="69"/>
        <v>236.19243044645066</v>
      </c>
      <c r="BI11">
        <f t="shared" ca="1" si="70"/>
        <v>226.48744727057542</v>
      </c>
      <c r="BJ11">
        <f t="shared" ca="1" si="71"/>
        <v>219.91249055108568</v>
      </c>
      <c r="BK11">
        <f t="shared" ca="1" si="72"/>
        <v>224.30525462104353</v>
      </c>
      <c r="BL11">
        <f t="shared" ca="1" si="73"/>
        <v>224.97846172649966</v>
      </c>
      <c r="BM11">
        <f t="shared" ca="1" si="74"/>
        <v>229.47326855456566</v>
      </c>
      <c r="BN11" s="22">
        <f t="shared" ca="1" si="36"/>
        <v>29.473268554565664</v>
      </c>
      <c r="BO11" s="22">
        <f t="shared" ca="1" si="37"/>
        <v>29.173752444258017</v>
      </c>
    </row>
    <row r="12" spans="1:67" x14ac:dyDescent="0.35">
      <c r="E12">
        <f t="shared" si="38"/>
        <v>223.19</v>
      </c>
      <c r="F12">
        <f t="shared" ca="1" si="76"/>
        <v>222.71771970847749</v>
      </c>
      <c r="G12">
        <f t="shared" ca="1" si="77"/>
        <v>227.36713322286559</v>
      </c>
      <c r="H12">
        <f t="shared" ca="1" si="78"/>
        <v>231.75711002090372</v>
      </c>
      <c r="I12">
        <f t="shared" ca="1" si="79"/>
        <v>230.90722063065172</v>
      </c>
      <c r="J12">
        <f t="shared" ca="1" si="80"/>
        <v>240.38090706554604</v>
      </c>
      <c r="K12">
        <f t="shared" ca="1" si="81"/>
        <v>242.83833229654169</v>
      </c>
      <c r="L12">
        <f t="shared" ca="1" si="82"/>
        <v>244.3029187204736</v>
      </c>
      <c r="M12">
        <f t="shared" ca="1" si="83"/>
        <v>248.10015738258431</v>
      </c>
      <c r="N12">
        <f t="shared" ca="1" si="84"/>
        <v>246.85371436032304</v>
      </c>
      <c r="O12">
        <f t="shared" ca="1" si="85"/>
        <v>249.56631464589225</v>
      </c>
      <c r="P12">
        <f t="shared" ca="1" si="86"/>
        <v>249.24200919416171</v>
      </c>
      <c r="Q12">
        <f t="shared" ca="1" si="87"/>
        <v>246.26151512891909</v>
      </c>
      <c r="R12">
        <f t="shared" ca="1" si="88"/>
        <v>251.98387241995999</v>
      </c>
      <c r="S12">
        <f t="shared" ca="1" si="89"/>
        <v>249.44557215547002</v>
      </c>
      <c r="T12">
        <f t="shared" ca="1" si="90"/>
        <v>249.31018956995607</v>
      </c>
      <c r="U12">
        <f t="shared" ca="1" si="91"/>
        <v>244.37461082601598</v>
      </c>
      <c r="V12">
        <f t="shared" ca="1" si="92"/>
        <v>246.48758355128945</v>
      </c>
      <c r="W12">
        <f t="shared" ca="1" si="93"/>
        <v>248.60243774323166</v>
      </c>
      <c r="X12">
        <f t="shared" ca="1" si="94"/>
        <v>243.49556416237081</v>
      </c>
      <c r="Y12">
        <f t="shared" ca="1" si="95"/>
        <v>241.70547258005433</v>
      </c>
      <c r="Z12">
        <f t="shared" ca="1" si="96"/>
        <v>236.44338368278235</v>
      </c>
      <c r="AA12">
        <f t="shared" ca="1" si="97"/>
        <v>239.99424205527447</v>
      </c>
      <c r="AB12">
        <f t="shared" ca="1" si="98"/>
        <v>243.03371865966849</v>
      </c>
      <c r="AC12">
        <f t="shared" ca="1" si="99"/>
        <v>243.74608065070413</v>
      </c>
      <c r="AD12">
        <f t="shared" ca="1" si="100"/>
        <v>251.27457059665508</v>
      </c>
      <c r="AE12">
        <f t="shared" ca="1" si="40"/>
        <v>248.12709451976508</v>
      </c>
      <c r="AF12">
        <f t="shared" ca="1" si="41"/>
        <v>247.00264786050587</v>
      </c>
      <c r="AG12">
        <f t="shared" ca="1" si="42"/>
        <v>251.10570222673653</v>
      </c>
      <c r="AH12">
        <f t="shared" ca="1" si="43"/>
        <v>255.47355343299446</v>
      </c>
      <c r="AI12">
        <f t="shared" ca="1" si="44"/>
        <v>262.01189264741782</v>
      </c>
      <c r="AJ12">
        <f t="shared" ca="1" si="45"/>
        <v>264.57057664382717</v>
      </c>
      <c r="AK12">
        <f t="shared" ca="1" si="46"/>
        <v>265.46609164302822</v>
      </c>
      <c r="AL12">
        <f t="shared" ca="1" si="47"/>
        <v>259.98384700727109</v>
      </c>
      <c r="AM12">
        <f t="shared" ca="1" si="48"/>
        <v>254.13399015805757</v>
      </c>
      <c r="AN12">
        <f t="shared" ca="1" si="49"/>
        <v>255.94083763355985</v>
      </c>
      <c r="AO12">
        <f t="shared" ca="1" si="50"/>
        <v>254.25230666091966</v>
      </c>
      <c r="AP12">
        <f t="shared" ca="1" si="51"/>
        <v>253.28262016333036</v>
      </c>
      <c r="AQ12">
        <f t="shared" ca="1" si="52"/>
        <v>245.87939205476314</v>
      </c>
      <c r="AR12">
        <f t="shared" ca="1" si="53"/>
        <v>250.90258857568591</v>
      </c>
      <c r="AS12">
        <f t="shared" ca="1" si="54"/>
        <v>252.1218403518061</v>
      </c>
      <c r="AT12">
        <f t="shared" ca="1" si="55"/>
        <v>253.74072135281963</v>
      </c>
      <c r="AU12">
        <f t="shared" ca="1" si="56"/>
        <v>259.00032475425627</v>
      </c>
      <c r="AV12">
        <f t="shared" ca="1" si="57"/>
        <v>256.78372209155293</v>
      </c>
      <c r="AW12">
        <f t="shared" ca="1" si="58"/>
        <v>256.22357508338581</v>
      </c>
      <c r="AX12">
        <f t="shared" ca="1" si="59"/>
        <v>252.43847164825783</v>
      </c>
      <c r="AY12">
        <f t="shared" ca="1" si="60"/>
        <v>249.30550042925933</v>
      </c>
      <c r="AZ12">
        <f t="shared" ca="1" si="61"/>
        <v>253.02581882755493</v>
      </c>
      <c r="BA12">
        <f t="shared" ca="1" si="62"/>
        <v>246.42206013063625</v>
      </c>
      <c r="BB12">
        <f t="shared" ca="1" si="63"/>
        <v>252.55394121572627</v>
      </c>
      <c r="BC12">
        <f t="shared" ca="1" si="64"/>
        <v>249.37264081977006</v>
      </c>
      <c r="BD12">
        <f t="shared" ca="1" si="65"/>
        <v>247.04402392888503</v>
      </c>
      <c r="BE12">
        <f t="shared" ca="1" si="66"/>
        <v>245.45699817548444</v>
      </c>
      <c r="BF12">
        <f t="shared" ca="1" si="67"/>
        <v>248.7111375407442</v>
      </c>
      <c r="BG12">
        <f t="shared" ca="1" si="68"/>
        <v>249.93574182090669</v>
      </c>
      <c r="BH12">
        <f t="shared" ca="1" si="69"/>
        <v>246.05105136158667</v>
      </c>
      <c r="BI12">
        <f t="shared" ca="1" si="70"/>
        <v>246.78430940599321</v>
      </c>
      <c r="BJ12">
        <f t="shared" ca="1" si="71"/>
        <v>244.77723177496918</v>
      </c>
      <c r="BK12">
        <f t="shared" ca="1" si="72"/>
        <v>244.02943524409139</v>
      </c>
      <c r="BL12">
        <f t="shared" ca="1" si="73"/>
        <v>245.12881530700921</v>
      </c>
      <c r="BM12">
        <f t="shared" ca="1" si="74"/>
        <v>250.03839546477857</v>
      </c>
      <c r="BN12" s="22">
        <f t="shared" ca="1" si="36"/>
        <v>50.038395464778574</v>
      </c>
      <c r="BO12" s="22">
        <f t="shared" ca="1" si="37"/>
        <v>49.529890425783684</v>
      </c>
    </row>
    <row r="13" spans="1:67" x14ac:dyDescent="0.35">
      <c r="E13">
        <f t="shared" si="38"/>
        <v>223.19</v>
      </c>
      <c r="F13">
        <f t="shared" ca="1" si="76"/>
        <v>221.91441296107536</v>
      </c>
      <c r="G13">
        <f t="shared" ca="1" si="77"/>
        <v>225.82523526468279</v>
      </c>
      <c r="H13">
        <f t="shared" ca="1" si="78"/>
        <v>229.64705880753212</v>
      </c>
      <c r="I13">
        <f t="shared" ca="1" si="79"/>
        <v>227.1574934526495</v>
      </c>
      <c r="J13">
        <f t="shared" ca="1" si="80"/>
        <v>228.64944245115285</v>
      </c>
      <c r="K13">
        <f t="shared" ca="1" si="81"/>
        <v>238.15600183821783</v>
      </c>
      <c r="L13">
        <f t="shared" ca="1" si="82"/>
        <v>242.95244308759095</v>
      </c>
      <c r="M13">
        <f t="shared" ca="1" si="83"/>
        <v>242.49098848209854</v>
      </c>
      <c r="N13">
        <f t="shared" ca="1" si="84"/>
        <v>238.51868498185445</v>
      </c>
      <c r="O13">
        <f t="shared" ca="1" si="85"/>
        <v>232.83266738866865</v>
      </c>
      <c r="P13">
        <f t="shared" ca="1" si="86"/>
        <v>236.11354166784676</v>
      </c>
      <c r="Q13">
        <f t="shared" ca="1" si="87"/>
        <v>240.44830744607566</v>
      </c>
      <c r="R13">
        <f t="shared" ca="1" si="88"/>
        <v>238.05814995539345</v>
      </c>
      <c r="S13">
        <f t="shared" ca="1" si="89"/>
        <v>235.30751476840061</v>
      </c>
      <c r="T13">
        <f t="shared" ca="1" si="90"/>
        <v>236.41761536923528</v>
      </c>
      <c r="U13">
        <f t="shared" ca="1" si="91"/>
        <v>237.58860147285534</v>
      </c>
      <c r="V13">
        <f t="shared" ca="1" si="92"/>
        <v>244.51043230352744</v>
      </c>
      <c r="W13">
        <f t="shared" ca="1" si="93"/>
        <v>248.62228979518096</v>
      </c>
      <c r="X13">
        <f t="shared" ca="1" si="94"/>
        <v>247.57978296069948</v>
      </c>
      <c r="Y13">
        <f t="shared" ca="1" si="95"/>
        <v>248.35377948370467</v>
      </c>
      <c r="Z13">
        <f t="shared" ca="1" si="96"/>
        <v>240.63719889103422</v>
      </c>
      <c r="AA13">
        <f t="shared" ca="1" si="97"/>
        <v>241.92438708357943</v>
      </c>
      <c r="AB13">
        <f t="shared" ca="1" si="98"/>
        <v>238.83475121146074</v>
      </c>
      <c r="AC13">
        <f t="shared" ca="1" si="99"/>
        <v>241.54372650470123</v>
      </c>
      <c r="AD13">
        <f t="shared" ca="1" si="100"/>
        <v>245.47751589549983</v>
      </c>
      <c r="AE13">
        <f t="shared" ca="1" si="40"/>
        <v>243.58169247644233</v>
      </c>
      <c r="AF13">
        <f t="shared" ca="1" si="41"/>
        <v>245.08073434591944</v>
      </c>
      <c r="AG13">
        <f t="shared" ca="1" si="42"/>
        <v>247.28859459306869</v>
      </c>
      <c r="AH13">
        <f t="shared" ca="1" si="43"/>
        <v>242.364018281212</v>
      </c>
      <c r="AI13">
        <f t="shared" ca="1" si="44"/>
        <v>247.72255497213729</v>
      </c>
      <c r="AJ13">
        <f t="shared" ca="1" si="45"/>
        <v>249.61758202500451</v>
      </c>
      <c r="AK13">
        <f t="shared" ca="1" si="46"/>
        <v>249.66108876151722</v>
      </c>
      <c r="AL13">
        <f t="shared" ca="1" si="47"/>
        <v>247.43066728132308</v>
      </c>
      <c r="AM13">
        <f t="shared" ca="1" si="48"/>
        <v>246.78818752724933</v>
      </c>
      <c r="AN13">
        <f t="shared" ca="1" si="49"/>
        <v>248.66394251126792</v>
      </c>
      <c r="AO13">
        <f t="shared" ca="1" si="50"/>
        <v>248.43651988170726</v>
      </c>
      <c r="AP13">
        <f t="shared" ca="1" si="51"/>
        <v>246.25331691318243</v>
      </c>
      <c r="AQ13">
        <f t="shared" ca="1" si="52"/>
        <v>250.75185985233762</v>
      </c>
      <c r="AR13">
        <f t="shared" ca="1" si="53"/>
        <v>255.01323892186986</v>
      </c>
      <c r="AS13">
        <f t="shared" ca="1" si="54"/>
        <v>256.73468681606016</v>
      </c>
      <c r="AT13">
        <f t="shared" ca="1" si="55"/>
        <v>259.65011241673437</v>
      </c>
      <c r="AU13">
        <f t="shared" ca="1" si="56"/>
        <v>256.17235718641393</v>
      </c>
      <c r="AV13">
        <f t="shared" ca="1" si="57"/>
        <v>254.19885844283542</v>
      </c>
      <c r="AW13">
        <f t="shared" ca="1" si="58"/>
        <v>258.64991166391673</v>
      </c>
      <c r="AX13">
        <f t="shared" ca="1" si="59"/>
        <v>258.37304096710216</v>
      </c>
      <c r="AY13">
        <f t="shared" ca="1" si="60"/>
        <v>252.39924731936608</v>
      </c>
      <c r="AZ13">
        <f t="shared" ca="1" si="61"/>
        <v>257.12383127165475</v>
      </c>
      <c r="BA13">
        <f t="shared" ca="1" si="62"/>
        <v>258.99326169068542</v>
      </c>
      <c r="BB13">
        <f t="shared" ca="1" si="63"/>
        <v>254.76330204699497</v>
      </c>
      <c r="BC13">
        <f t="shared" ca="1" si="64"/>
        <v>251.94420227333168</v>
      </c>
      <c r="BD13">
        <f t="shared" ca="1" si="65"/>
        <v>251.89808026522846</v>
      </c>
      <c r="BE13">
        <f t="shared" ca="1" si="66"/>
        <v>251.26347322485992</v>
      </c>
      <c r="BF13">
        <f t="shared" ca="1" si="67"/>
        <v>244.91638996227053</v>
      </c>
      <c r="BG13">
        <f t="shared" ca="1" si="68"/>
        <v>247.35443362790252</v>
      </c>
      <c r="BH13">
        <f t="shared" ca="1" si="69"/>
        <v>255.02359637488377</v>
      </c>
      <c r="BI13">
        <f t="shared" ca="1" si="70"/>
        <v>254.09647007186854</v>
      </c>
      <c r="BJ13">
        <f t="shared" ca="1" si="71"/>
        <v>249.71112568699587</v>
      </c>
      <c r="BK13">
        <f t="shared" ca="1" si="72"/>
        <v>257.20421576121095</v>
      </c>
      <c r="BL13">
        <f t="shared" ca="1" si="73"/>
        <v>250.8963756331018</v>
      </c>
      <c r="BM13">
        <f t="shared" ca="1" si="74"/>
        <v>255.11719093164049</v>
      </c>
      <c r="BN13" s="22">
        <f t="shared" ca="1" si="36"/>
        <v>55.117190931640494</v>
      </c>
      <c r="BO13" s="22">
        <f t="shared" ca="1" si="37"/>
        <v>54.557073664416954</v>
      </c>
    </row>
    <row r="14" spans="1:67" x14ac:dyDescent="0.35">
      <c r="E14">
        <f t="shared" si="38"/>
        <v>223.19</v>
      </c>
      <c r="F14">
        <f t="shared" ca="1" si="76"/>
        <v>224.0982664597754</v>
      </c>
      <c r="G14">
        <f t="shared" ca="1" si="77"/>
        <v>222.8068129882196</v>
      </c>
      <c r="H14">
        <f t="shared" ca="1" si="78"/>
        <v>223.05239034152669</v>
      </c>
      <c r="I14">
        <f t="shared" ca="1" si="79"/>
        <v>217.64278805172282</v>
      </c>
      <c r="J14">
        <f t="shared" ca="1" si="80"/>
        <v>220.28221002965876</v>
      </c>
      <c r="K14">
        <f t="shared" ca="1" si="81"/>
        <v>218.39680966406655</v>
      </c>
      <c r="L14">
        <f t="shared" ca="1" si="82"/>
        <v>216.61389293448769</v>
      </c>
      <c r="M14">
        <f t="shared" ca="1" si="83"/>
        <v>216.6171943885067</v>
      </c>
      <c r="N14">
        <f t="shared" ca="1" si="84"/>
        <v>217.15994902069164</v>
      </c>
      <c r="O14">
        <f t="shared" ca="1" si="85"/>
        <v>215.24792522265628</v>
      </c>
      <c r="P14">
        <f t="shared" ca="1" si="86"/>
        <v>214.1672164845927</v>
      </c>
      <c r="Q14">
        <f t="shared" ca="1" si="87"/>
        <v>215.87860889769064</v>
      </c>
      <c r="R14">
        <f t="shared" ca="1" si="88"/>
        <v>220.87893182905552</v>
      </c>
      <c r="S14">
        <f t="shared" ca="1" si="89"/>
        <v>219.7454521416079</v>
      </c>
      <c r="T14">
        <f t="shared" ca="1" si="90"/>
        <v>218.24997289947339</v>
      </c>
      <c r="U14">
        <f t="shared" ca="1" si="91"/>
        <v>215.5735436618809</v>
      </c>
      <c r="V14">
        <f t="shared" ca="1" si="92"/>
        <v>224.0803941971769</v>
      </c>
      <c r="W14">
        <f t="shared" ca="1" si="93"/>
        <v>223.68444353089032</v>
      </c>
      <c r="X14">
        <f t="shared" ca="1" si="94"/>
        <v>222.14393803036745</v>
      </c>
      <c r="Y14">
        <f t="shared" ca="1" si="95"/>
        <v>222.14934135428928</v>
      </c>
      <c r="Z14">
        <f t="shared" ca="1" si="96"/>
        <v>224.89387888149062</v>
      </c>
      <c r="AA14">
        <f t="shared" ca="1" si="97"/>
        <v>224.87158092364584</v>
      </c>
      <c r="AB14">
        <f t="shared" ca="1" si="98"/>
        <v>226.79522215521868</v>
      </c>
      <c r="AC14">
        <f t="shared" ca="1" si="99"/>
        <v>225.8855764373362</v>
      </c>
      <c r="AD14">
        <f t="shared" ca="1" si="100"/>
        <v>223.90461824935284</v>
      </c>
      <c r="AE14">
        <f t="shared" ca="1" si="40"/>
        <v>220.99692395767579</v>
      </c>
      <c r="AF14">
        <f t="shared" ca="1" si="41"/>
        <v>224.10661690808712</v>
      </c>
      <c r="AG14">
        <f t="shared" ca="1" si="42"/>
        <v>225.66331754856327</v>
      </c>
      <c r="AH14">
        <f t="shared" ca="1" si="43"/>
        <v>226.60904028899105</v>
      </c>
      <c r="AI14">
        <f t="shared" ca="1" si="44"/>
        <v>225.25500697918002</v>
      </c>
      <c r="AJ14">
        <f t="shared" ca="1" si="45"/>
        <v>223.99858836263684</v>
      </c>
      <c r="AK14">
        <f t="shared" ca="1" si="46"/>
        <v>222.22139401157239</v>
      </c>
      <c r="AL14">
        <f t="shared" ca="1" si="47"/>
        <v>226.66937217336431</v>
      </c>
      <c r="AM14">
        <f t="shared" ca="1" si="48"/>
        <v>226.29967681154906</v>
      </c>
      <c r="AN14">
        <f t="shared" ca="1" si="49"/>
        <v>230.95598585684547</v>
      </c>
      <c r="AO14">
        <f t="shared" ca="1" si="50"/>
        <v>229.35894789391054</v>
      </c>
      <c r="AP14">
        <f t="shared" ca="1" si="51"/>
        <v>235.52968039066295</v>
      </c>
      <c r="AQ14">
        <f t="shared" ca="1" si="52"/>
        <v>236.82299617722924</v>
      </c>
      <c r="AR14">
        <f t="shared" ca="1" si="53"/>
        <v>237.84743392537433</v>
      </c>
      <c r="AS14">
        <f t="shared" ca="1" si="54"/>
        <v>236.25473816632993</v>
      </c>
      <c r="AT14">
        <f t="shared" ca="1" si="55"/>
        <v>232.75503313213039</v>
      </c>
      <c r="AU14">
        <f t="shared" ca="1" si="56"/>
        <v>233.89114212885542</v>
      </c>
      <c r="AV14">
        <f t="shared" ca="1" si="57"/>
        <v>234.01684611095456</v>
      </c>
      <c r="AW14">
        <f t="shared" ca="1" si="58"/>
        <v>237.64859865900331</v>
      </c>
      <c r="AX14">
        <f t="shared" ca="1" si="59"/>
        <v>239.66161983552379</v>
      </c>
      <c r="AY14">
        <f t="shared" ca="1" si="60"/>
        <v>242.64609223226208</v>
      </c>
      <c r="AZ14">
        <f t="shared" ca="1" si="61"/>
        <v>243.02232540282591</v>
      </c>
      <c r="BA14">
        <f t="shared" ca="1" si="62"/>
        <v>235.62065201470108</v>
      </c>
      <c r="BB14">
        <f t="shared" ca="1" si="63"/>
        <v>230.88369884331982</v>
      </c>
      <c r="BC14">
        <f t="shared" ca="1" si="64"/>
        <v>227.66255003433176</v>
      </c>
      <c r="BD14">
        <f t="shared" ca="1" si="65"/>
        <v>231.23681613856968</v>
      </c>
      <c r="BE14">
        <f t="shared" ca="1" si="66"/>
        <v>223.76215316824516</v>
      </c>
      <c r="BF14">
        <f t="shared" ca="1" si="67"/>
        <v>227.98867087147389</v>
      </c>
      <c r="BG14">
        <f t="shared" ca="1" si="68"/>
        <v>228.44796482187627</v>
      </c>
      <c r="BH14">
        <f t="shared" ca="1" si="69"/>
        <v>231.83086400205278</v>
      </c>
      <c r="BI14">
        <f t="shared" ca="1" si="70"/>
        <v>229.21633233578586</v>
      </c>
      <c r="BJ14">
        <f t="shared" ca="1" si="71"/>
        <v>228.49675909828497</v>
      </c>
      <c r="BK14">
        <f t="shared" ca="1" si="72"/>
        <v>230.59588354810469</v>
      </c>
      <c r="BL14">
        <f t="shared" ca="1" si="73"/>
        <v>232.18330097980228</v>
      </c>
      <c r="BM14">
        <f t="shared" ca="1" si="74"/>
        <v>229.14832164724507</v>
      </c>
      <c r="BN14" s="22">
        <f t="shared" ca="1" si="36"/>
        <v>29.148321647245069</v>
      </c>
      <c r="BO14" s="22">
        <f t="shared" ca="1" si="37"/>
        <v>28.852107743937538</v>
      </c>
    </row>
    <row r="15" spans="1:67" x14ac:dyDescent="0.35">
      <c r="E15">
        <f t="shared" si="38"/>
        <v>223.19</v>
      </c>
      <c r="F15">
        <f t="shared" ca="1" si="76"/>
        <v>224.89354813096344</v>
      </c>
      <c r="G15">
        <f t="shared" ca="1" si="77"/>
        <v>226.57705472146284</v>
      </c>
      <c r="H15">
        <f t="shared" ca="1" si="78"/>
        <v>227.87893543084357</v>
      </c>
      <c r="I15">
        <f t="shared" ca="1" si="79"/>
        <v>231.72728403617194</v>
      </c>
      <c r="J15">
        <f t="shared" ca="1" si="80"/>
        <v>231.38950626574723</v>
      </c>
      <c r="K15">
        <f t="shared" ca="1" si="81"/>
        <v>230.45859931248771</v>
      </c>
      <c r="L15">
        <f t="shared" ca="1" si="82"/>
        <v>235.61651217220361</v>
      </c>
      <c r="M15">
        <f t="shared" ca="1" si="83"/>
        <v>234.09125036909793</v>
      </c>
      <c r="N15">
        <f t="shared" ca="1" si="84"/>
        <v>236.50857574070588</v>
      </c>
      <c r="O15">
        <f t="shared" ca="1" si="85"/>
        <v>230.4794322016015</v>
      </c>
      <c r="P15">
        <f t="shared" ca="1" si="86"/>
        <v>228.23488275537292</v>
      </c>
      <c r="Q15">
        <f t="shared" ca="1" si="87"/>
        <v>225.98019221987229</v>
      </c>
      <c r="R15">
        <f t="shared" ca="1" si="88"/>
        <v>221.22924541331884</v>
      </c>
      <c r="S15">
        <f t="shared" ca="1" si="89"/>
        <v>230.81587985593762</v>
      </c>
      <c r="T15">
        <f t="shared" ca="1" si="90"/>
        <v>229.44381254618452</v>
      </c>
      <c r="U15">
        <f t="shared" ca="1" si="91"/>
        <v>223.13316558171923</v>
      </c>
      <c r="V15">
        <f t="shared" ca="1" si="92"/>
        <v>226.22785639324348</v>
      </c>
      <c r="W15">
        <f t="shared" ca="1" si="93"/>
        <v>226.31591361137907</v>
      </c>
      <c r="X15">
        <f t="shared" ca="1" si="94"/>
        <v>223.8352359252286</v>
      </c>
      <c r="Y15">
        <f t="shared" ca="1" si="95"/>
        <v>230.41343198513317</v>
      </c>
      <c r="Z15">
        <f t="shared" ca="1" si="96"/>
        <v>228.94076881936496</v>
      </c>
      <c r="AA15">
        <f t="shared" ca="1" si="97"/>
        <v>228.24296364943493</v>
      </c>
      <c r="AB15">
        <f t="shared" ca="1" si="98"/>
        <v>230.53810674713219</v>
      </c>
      <c r="AC15">
        <f t="shared" ca="1" si="99"/>
        <v>232.61068449714961</v>
      </c>
      <c r="AD15">
        <f t="shared" ca="1" si="100"/>
        <v>232.66358144588193</v>
      </c>
      <c r="AE15">
        <f t="shared" ca="1" si="40"/>
        <v>229.3893609349139</v>
      </c>
      <c r="AF15">
        <f t="shared" ca="1" si="41"/>
        <v>228.4913184517051</v>
      </c>
      <c r="AG15">
        <f t="shared" ca="1" si="42"/>
        <v>232.97692723526936</v>
      </c>
      <c r="AH15">
        <f t="shared" ca="1" si="43"/>
        <v>229.77198334373696</v>
      </c>
      <c r="AI15">
        <f t="shared" ca="1" si="44"/>
        <v>231.0226798472838</v>
      </c>
      <c r="AJ15">
        <f t="shared" ca="1" si="45"/>
        <v>226.96595756409943</v>
      </c>
      <c r="AK15">
        <f t="shared" ca="1" si="46"/>
        <v>229.36924192536085</v>
      </c>
      <c r="AL15">
        <f t="shared" ca="1" si="47"/>
        <v>229.60391663117144</v>
      </c>
      <c r="AM15">
        <f t="shared" ca="1" si="48"/>
        <v>228.26841647660294</v>
      </c>
      <c r="AN15">
        <f t="shared" ca="1" si="49"/>
        <v>223.37249163103681</v>
      </c>
      <c r="AO15">
        <f t="shared" ca="1" si="50"/>
        <v>228.11571296828924</v>
      </c>
      <c r="AP15">
        <f t="shared" ca="1" si="51"/>
        <v>226.98136272444171</v>
      </c>
      <c r="AQ15">
        <f t="shared" ca="1" si="52"/>
        <v>224.48408497313028</v>
      </c>
      <c r="AR15">
        <f t="shared" ca="1" si="53"/>
        <v>223.14581988927807</v>
      </c>
      <c r="AS15">
        <f t="shared" ca="1" si="54"/>
        <v>220.98478809235388</v>
      </c>
      <c r="AT15">
        <f t="shared" ca="1" si="55"/>
        <v>220.08531363910683</v>
      </c>
      <c r="AU15">
        <f t="shared" ca="1" si="56"/>
        <v>225.3425407996038</v>
      </c>
      <c r="AV15">
        <f t="shared" ca="1" si="57"/>
        <v>219.58715572677829</v>
      </c>
      <c r="AW15">
        <f t="shared" ca="1" si="58"/>
        <v>226.03076575242511</v>
      </c>
      <c r="AX15">
        <f t="shared" ca="1" si="59"/>
        <v>229.45460316160541</v>
      </c>
      <c r="AY15">
        <f t="shared" ca="1" si="60"/>
        <v>230.91796472483557</v>
      </c>
      <c r="AZ15">
        <f t="shared" ca="1" si="61"/>
        <v>233.34411049691826</v>
      </c>
      <c r="BA15">
        <f t="shared" ca="1" si="62"/>
        <v>239.91553367244009</v>
      </c>
      <c r="BB15">
        <f t="shared" ca="1" si="63"/>
        <v>251.9780750791397</v>
      </c>
      <c r="BC15">
        <f t="shared" ca="1" si="64"/>
        <v>248.3414327236768</v>
      </c>
      <c r="BD15">
        <f t="shared" ca="1" si="65"/>
        <v>246.68123270739142</v>
      </c>
      <c r="BE15">
        <f t="shared" ca="1" si="66"/>
        <v>248.35622847172596</v>
      </c>
      <c r="BF15">
        <f t="shared" ca="1" si="67"/>
        <v>244.63728534957286</v>
      </c>
      <c r="BG15">
        <f t="shared" ca="1" si="68"/>
        <v>247.1328458524593</v>
      </c>
      <c r="BH15">
        <f t="shared" ca="1" si="69"/>
        <v>244.69988152509057</v>
      </c>
      <c r="BI15">
        <f t="shared" ca="1" si="70"/>
        <v>241.64857524010131</v>
      </c>
      <c r="BJ15">
        <f t="shared" ca="1" si="71"/>
        <v>235.82641118041764</v>
      </c>
      <c r="BK15">
        <f t="shared" ca="1" si="72"/>
        <v>237.63995340006974</v>
      </c>
      <c r="BL15">
        <f t="shared" ca="1" si="73"/>
        <v>239.71224970526916</v>
      </c>
      <c r="BM15">
        <f t="shared" ca="1" si="74"/>
        <v>241.71505379830134</v>
      </c>
      <c r="BN15" s="22">
        <f t="shared" ca="1" si="36"/>
        <v>41.715053798301341</v>
      </c>
      <c r="BO15" s="22">
        <f t="shared" ca="1" si="37"/>
        <v>41.291133029832451</v>
      </c>
    </row>
    <row r="16" spans="1:67" x14ac:dyDescent="0.35">
      <c r="E16">
        <f t="shared" si="38"/>
        <v>223.19</v>
      </c>
      <c r="F16">
        <f t="shared" ca="1" si="76"/>
        <v>217.2112677474862</v>
      </c>
      <c r="G16">
        <f t="shared" ca="1" si="77"/>
        <v>217.14328210866742</v>
      </c>
      <c r="H16">
        <f t="shared" ca="1" si="78"/>
        <v>212.49620386466944</v>
      </c>
      <c r="I16">
        <f t="shared" ca="1" si="79"/>
        <v>213.61255063255089</v>
      </c>
      <c r="J16">
        <f t="shared" ca="1" si="80"/>
        <v>210.24093652636495</v>
      </c>
      <c r="K16">
        <f t="shared" ca="1" si="81"/>
        <v>203.75549869500253</v>
      </c>
      <c r="L16">
        <f t="shared" ca="1" si="82"/>
        <v>204.53041695440609</v>
      </c>
      <c r="M16">
        <f t="shared" ca="1" si="83"/>
        <v>205.73235114837465</v>
      </c>
      <c r="N16">
        <f t="shared" ca="1" si="84"/>
        <v>206.80521458123786</v>
      </c>
      <c r="O16">
        <f t="shared" ca="1" si="85"/>
        <v>210.24350209594434</v>
      </c>
      <c r="P16">
        <f t="shared" ca="1" si="86"/>
        <v>211.34348070893716</v>
      </c>
      <c r="Q16">
        <f t="shared" ca="1" si="87"/>
        <v>214.57087608895804</v>
      </c>
      <c r="R16">
        <f t="shared" ca="1" si="88"/>
        <v>217.99718503355649</v>
      </c>
      <c r="S16">
        <f t="shared" ca="1" si="89"/>
        <v>219.62017461193557</v>
      </c>
      <c r="T16">
        <f t="shared" ca="1" si="90"/>
        <v>217.79738149149932</v>
      </c>
      <c r="U16">
        <f t="shared" ca="1" si="91"/>
        <v>219.90014140536664</v>
      </c>
      <c r="V16">
        <f t="shared" ca="1" si="92"/>
        <v>220.82666207448955</v>
      </c>
      <c r="W16">
        <f t="shared" ca="1" si="93"/>
        <v>221.43820349227553</v>
      </c>
      <c r="X16">
        <f t="shared" ca="1" si="94"/>
        <v>224.88005312614965</v>
      </c>
      <c r="Y16">
        <f t="shared" ca="1" si="95"/>
        <v>225.02010759413733</v>
      </c>
      <c r="Z16">
        <f t="shared" ca="1" si="96"/>
        <v>225.39431796012121</v>
      </c>
      <c r="AA16">
        <f t="shared" ca="1" si="97"/>
        <v>227.60726907546592</v>
      </c>
      <c r="AB16">
        <f t="shared" ca="1" si="98"/>
        <v>226.70739714324463</v>
      </c>
      <c r="AC16">
        <f t="shared" ca="1" si="99"/>
        <v>227.50912129396275</v>
      </c>
      <c r="AD16">
        <f t="shared" ca="1" si="100"/>
        <v>223.75628760724726</v>
      </c>
      <c r="AE16">
        <f t="shared" ca="1" si="40"/>
        <v>219.92548576763625</v>
      </c>
      <c r="AF16">
        <f t="shared" ca="1" si="41"/>
        <v>222.07736846306688</v>
      </c>
      <c r="AG16">
        <f t="shared" ca="1" si="42"/>
        <v>216.04829220337078</v>
      </c>
      <c r="AH16">
        <f t="shared" ca="1" si="43"/>
        <v>220.7418650964209</v>
      </c>
      <c r="AI16">
        <f t="shared" ca="1" si="44"/>
        <v>223.1949465032624</v>
      </c>
      <c r="AJ16">
        <f t="shared" ca="1" si="45"/>
        <v>222.51081524131473</v>
      </c>
      <c r="AK16">
        <f t="shared" ca="1" si="46"/>
        <v>222.07755069438997</v>
      </c>
      <c r="AL16">
        <f t="shared" ca="1" si="47"/>
        <v>221.97587380279683</v>
      </c>
      <c r="AM16">
        <f t="shared" ca="1" si="48"/>
        <v>219.07311960830901</v>
      </c>
      <c r="AN16">
        <f t="shared" ca="1" si="49"/>
        <v>219.98413523136139</v>
      </c>
      <c r="AO16">
        <f t="shared" ca="1" si="50"/>
        <v>216.87670565524616</v>
      </c>
      <c r="AP16">
        <f t="shared" ca="1" si="51"/>
        <v>208.79074433039577</v>
      </c>
      <c r="AQ16">
        <f t="shared" ca="1" si="52"/>
        <v>211.92718627885799</v>
      </c>
      <c r="AR16">
        <f t="shared" ca="1" si="53"/>
        <v>213.69594875097533</v>
      </c>
      <c r="AS16">
        <f t="shared" ca="1" si="54"/>
        <v>216.82584727408917</v>
      </c>
      <c r="AT16">
        <f t="shared" ca="1" si="55"/>
        <v>208.61644889348281</v>
      </c>
      <c r="AU16">
        <f t="shared" ca="1" si="56"/>
        <v>205.67245893160737</v>
      </c>
      <c r="AV16">
        <f t="shared" ca="1" si="57"/>
        <v>208.48017454866078</v>
      </c>
      <c r="AW16">
        <f t="shared" ca="1" si="58"/>
        <v>207.26863555333068</v>
      </c>
      <c r="AX16">
        <f t="shared" ca="1" si="59"/>
        <v>204.18725336500199</v>
      </c>
      <c r="AY16">
        <f t="shared" ca="1" si="60"/>
        <v>203.15502104136658</v>
      </c>
      <c r="AZ16">
        <f t="shared" ca="1" si="61"/>
        <v>200.31814448457405</v>
      </c>
      <c r="BA16">
        <f t="shared" ca="1" si="62"/>
        <v>199.28095623070388</v>
      </c>
      <c r="BB16">
        <f t="shared" ca="1" si="63"/>
        <v>197.46415257481328</v>
      </c>
      <c r="BC16">
        <f t="shared" ca="1" si="64"/>
        <v>198.23757151183779</v>
      </c>
      <c r="BD16">
        <f t="shared" ca="1" si="65"/>
        <v>194.71272267830935</v>
      </c>
      <c r="BE16">
        <f t="shared" ca="1" si="66"/>
        <v>192.03082553086233</v>
      </c>
      <c r="BF16">
        <f t="shared" ca="1" si="67"/>
        <v>190.51391124866788</v>
      </c>
      <c r="BG16">
        <f t="shared" ca="1" si="68"/>
        <v>187.1993958306856</v>
      </c>
      <c r="BH16">
        <f t="shared" ca="1" si="69"/>
        <v>187.18705515125018</v>
      </c>
      <c r="BI16">
        <f t="shared" ca="1" si="70"/>
        <v>185.79611330413027</v>
      </c>
      <c r="BJ16">
        <f t="shared" ca="1" si="71"/>
        <v>186.62801436442524</v>
      </c>
      <c r="BK16">
        <f t="shared" ca="1" si="72"/>
        <v>186.98985242128995</v>
      </c>
      <c r="BL16">
        <f t="shared" ca="1" si="73"/>
        <v>185.12952506734737</v>
      </c>
      <c r="BM16">
        <f t="shared" ca="1" si="74"/>
        <v>184.02343276815776</v>
      </c>
      <c r="BN16" s="22">
        <f t="shared" ca="1" si="36"/>
        <v>0</v>
      </c>
      <c r="BO16" s="22">
        <f t="shared" ca="1" si="37"/>
        <v>0</v>
      </c>
    </row>
    <row r="17" spans="5:67" x14ac:dyDescent="0.35">
      <c r="E17">
        <f t="shared" si="38"/>
        <v>223.19</v>
      </c>
      <c r="F17">
        <f t="shared" ca="1" si="76"/>
        <v>225.33138789190596</v>
      </c>
      <c r="G17">
        <f t="shared" ca="1" si="77"/>
        <v>228.45125627950861</v>
      </c>
      <c r="H17">
        <f t="shared" ca="1" si="78"/>
        <v>234.19667152459888</v>
      </c>
      <c r="I17">
        <f t="shared" ca="1" si="79"/>
        <v>231.06908834131619</v>
      </c>
      <c r="J17">
        <f t="shared" ca="1" si="80"/>
        <v>232.3308852823713</v>
      </c>
      <c r="K17">
        <f t="shared" ca="1" si="81"/>
        <v>231.7760295261705</v>
      </c>
      <c r="L17">
        <f t="shared" ca="1" si="82"/>
        <v>228.03457617028459</v>
      </c>
      <c r="M17">
        <f t="shared" ca="1" si="83"/>
        <v>226.71536910199183</v>
      </c>
      <c r="N17">
        <f t="shared" ca="1" si="84"/>
        <v>232.38259363338037</v>
      </c>
      <c r="O17">
        <f t="shared" ca="1" si="85"/>
        <v>235.7964926816573</v>
      </c>
      <c r="P17">
        <f t="shared" ca="1" si="86"/>
        <v>233.23841588566006</v>
      </c>
      <c r="Q17">
        <f t="shared" ca="1" si="87"/>
        <v>231.82838748068622</v>
      </c>
      <c r="R17">
        <f t="shared" ca="1" si="88"/>
        <v>234.73308524035099</v>
      </c>
      <c r="S17">
        <f t="shared" ca="1" si="89"/>
        <v>237.46160912206554</v>
      </c>
      <c r="T17">
        <f t="shared" ca="1" si="90"/>
        <v>233.328410965675</v>
      </c>
      <c r="U17">
        <f t="shared" ca="1" si="91"/>
        <v>227.04142092935282</v>
      </c>
      <c r="V17">
        <f t="shared" ca="1" si="92"/>
        <v>222.74634190123459</v>
      </c>
      <c r="W17">
        <f t="shared" ca="1" si="93"/>
        <v>220.51920450285638</v>
      </c>
      <c r="X17">
        <f t="shared" ca="1" si="94"/>
        <v>222.49670935403333</v>
      </c>
      <c r="Y17">
        <f t="shared" ca="1" si="95"/>
        <v>225.12276402953975</v>
      </c>
      <c r="Z17">
        <f t="shared" ca="1" si="96"/>
        <v>226.65234342516854</v>
      </c>
      <c r="AA17">
        <f t="shared" ca="1" si="97"/>
        <v>228.33406008352435</v>
      </c>
      <c r="AB17">
        <f t="shared" ca="1" si="98"/>
        <v>228.32470602285971</v>
      </c>
      <c r="AC17">
        <f t="shared" ca="1" si="99"/>
        <v>232.00246127263421</v>
      </c>
      <c r="AD17">
        <f t="shared" ca="1" si="100"/>
        <v>237.08921457297453</v>
      </c>
      <c r="AE17">
        <f t="shared" ca="1" si="40"/>
        <v>234.86296993665957</v>
      </c>
      <c r="AF17">
        <f t="shared" ca="1" si="41"/>
        <v>237.03099875068062</v>
      </c>
      <c r="AG17">
        <f t="shared" ca="1" si="42"/>
        <v>233.73734800051284</v>
      </c>
      <c r="AH17">
        <f t="shared" ca="1" si="43"/>
        <v>230.60747931682093</v>
      </c>
      <c r="AI17">
        <f t="shared" ca="1" si="44"/>
        <v>232.00018033202659</v>
      </c>
      <c r="AJ17">
        <f t="shared" ca="1" si="45"/>
        <v>231.23039466561858</v>
      </c>
      <c r="AK17">
        <f t="shared" ca="1" si="46"/>
        <v>235.41516695610821</v>
      </c>
      <c r="AL17">
        <f t="shared" ca="1" si="47"/>
        <v>236.50756454998677</v>
      </c>
      <c r="AM17">
        <f t="shared" ca="1" si="48"/>
        <v>235.20792897738349</v>
      </c>
      <c r="AN17">
        <f t="shared" ca="1" si="49"/>
        <v>229.79450151789212</v>
      </c>
      <c r="AO17">
        <f t="shared" ca="1" si="50"/>
        <v>222.38235149720512</v>
      </c>
      <c r="AP17">
        <f t="shared" ca="1" si="51"/>
        <v>222.07485074424503</v>
      </c>
      <c r="AQ17">
        <f t="shared" ca="1" si="52"/>
        <v>224.98979174314886</v>
      </c>
      <c r="AR17">
        <f t="shared" ca="1" si="53"/>
        <v>220.12349443047933</v>
      </c>
      <c r="AS17">
        <f t="shared" ca="1" si="54"/>
        <v>222.74743627864603</v>
      </c>
      <c r="AT17">
        <f t="shared" ca="1" si="55"/>
        <v>226.43971455865483</v>
      </c>
      <c r="AU17">
        <f t="shared" ca="1" si="56"/>
        <v>234.43380202920608</v>
      </c>
      <c r="AV17">
        <f t="shared" ca="1" si="57"/>
        <v>233.68623442124078</v>
      </c>
      <c r="AW17">
        <f t="shared" ca="1" si="58"/>
        <v>230.85445603760152</v>
      </c>
      <c r="AX17">
        <f t="shared" ca="1" si="59"/>
        <v>229.12050662077485</v>
      </c>
      <c r="AY17">
        <f t="shared" ca="1" si="60"/>
        <v>224.37866745190945</v>
      </c>
      <c r="AZ17">
        <f t="shared" ca="1" si="61"/>
        <v>221.68774953902897</v>
      </c>
      <c r="BA17">
        <f t="shared" ca="1" si="62"/>
        <v>223.88742754693843</v>
      </c>
      <c r="BB17">
        <f t="shared" ca="1" si="63"/>
        <v>224.93950811132993</v>
      </c>
      <c r="BC17">
        <f t="shared" ca="1" si="64"/>
        <v>232.13791222225515</v>
      </c>
      <c r="BD17">
        <f t="shared" ca="1" si="65"/>
        <v>231.63957972546783</v>
      </c>
      <c r="BE17">
        <f t="shared" ca="1" si="66"/>
        <v>238.31824617745494</v>
      </c>
      <c r="BF17">
        <f t="shared" ca="1" si="67"/>
        <v>242.9339757068974</v>
      </c>
      <c r="BG17">
        <f t="shared" ca="1" si="68"/>
        <v>243.46689608982282</v>
      </c>
      <c r="BH17">
        <f t="shared" ca="1" si="69"/>
        <v>244.86673308809134</v>
      </c>
      <c r="BI17">
        <f t="shared" ca="1" si="70"/>
        <v>247.40794984128664</v>
      </c>
      <c r="BJ17">
        <f t="shared" ca="1" si="71"/>
        <v>247.10792976802992</v>
      </c>
      <c r="BK17">
        <f t="shared" ca="1" si="72"/>
        <v>238.92704904041315</v>
      </c>
      <c r="BL17">
        <f t="shared" ca="1" si="73"/>
        <v>239.40623781833176</v>
      </c>
      <c r="BM17">
        <f t="shared" ca="1" si="74"/>
        <v>236.50276179825821</v>
      </c>
      <c r="BN17" s="22">
        <f t="shared" ca="1" si="36"/>
        <v>36.502761798258206</v>
      </c>
      <c r="BO17" s="22">
        <f t="shared" ca="1" si="37"/>
        <v>36.131809889444305</v>
      </c>
    </row>
    <row r="18" spans="5:67" x14ac:dyDescent="0.35">
      <c r="E18">
        <f t="shared" si="38"/>
        <v>223.19</v>
      </c>
      <c r="F18">
        <f t="shared" ca="1" si="76"/>
        <v>226.71787899033021</v>
      </c>
      <c r="G18">
        <f t="shared" ca="1" si="77"/>
        <v>228.45640677528948</v>
      </c>
      <c r="H18">
        <f t="shared" ca="1" si="78"/>
        <v>221.95231260337721</v>
      </c>
      <c r="I18">
        <f t="shared" ca="1" si="79"/>
        <v>222.86753951357491</v>
      </c>
      <c r="J18">
        <f t="shared" ca="1" si="80"/>
        <v>215.31905564061955</v>
      </c>
      <c r="K18">
        <f t="shared" ca="1" si="81"/>
        <v>212.48629545239228</v>
      </c>
      <c r="L18">
        <f t="shared" ca="1" si="82"/>
        <v>215.73964424803984</v>
      </c>
      <c r="M18">
        <f t="shared" ca="1" si="83"/>
        <v>211.64485614559862</v>
      </c>
      <c r="N18">
        <f t="shared" ca="1" si="84"/>
        <v>213.98275249179349</v>
      </c>
      <c r="O18">
        <f t="shared" ca="1" si="85"/>
        <v>216.99980662990725</v>
      </c>
      <c r="P18">
        <f t="shared" ca="1" si="86"/>
        <v>213.02458343129365</v>
      </c>
      <c r="Q18">
        <f t="shared" ca="1" si="87"/>
        <v>211.37535108086851</v>
      </c>
      <c r="R18">
        <f t="shared" ca="1" si="88"/>
        <v>211.95063232717001</v>
      </c>
      <c r="S18">
        <f t="shared" ca="1" si="89"/>
        <v>207.58385690590995</v>
      </c>
      <c r="T18">
        <f t="shared" ca="1" si="90"/>
        <v>204.57645611156713</v>
      </c>
      <c r="U18">
        <f t="shared" ca="1" si="91"/>
        <v>203.82168033384281</v>
      </c>
      <c r="V18">
        <f t="shared" ca="1" si="92"/>
        <v>206.34330325052139</v>
      </c>
      <c r="W18">
        <f t="shared" ca="1" si="93"/>
        <v>210.24163765013532</v>
      </c>
      <c r="X18">
        <f t="shared" ca="1" si="94"/>
        <v>206.6873792622122</v>
      </c>
      <c r="Y18">
        <f t="shared" ca="1" si="95"/>
        <v>212.94282026325149</v>
      </c>
      <c r="Z18">
        <f t="shared" ca="1" si="96"/>
        <v>217.57281258588444</v>
      </c>
      <c r="AA18">
        <f t="shared" ca="1" si="97"/>
        <v>222.2453883434132</v>
      </c>
      <c r="AB18">
        <f t="shared" ca="1" si="98"/>
        <v>218.986508028034</v>
      </c>
      <c r="AC18">
        <f t="shared" ca="1" si="99"/>
        <v>220.36630103228441</v>
      </c>
      <c r="AD18">
        <f t="shared" ca="1" si="100"/>
        <v>218.88986105290718</v>
      </c>
      <c r="AE18">
        <f t="shared" ca="1" si="40"/>
        <v>219.03263154100173</v>
      </c>
      <c r="AF18">
        <f t="shared" ca="1" si="41"/>
        <v>220.30737446460026</v>
      </c>
      <c r="AG18">
        <f t="shared" ca="1" si="42"/>
        <v>215.06778961639034</v>
      </c>
      <c r="AH18">
        <f t="shared" ca="1" si="43"/>
        <v>216.00895395228002</v>
      </c>
      <c r="AI18">
        <f t="shared" ca="1" si="44"/>
        <v>212.59776143613414</v>
      </c>
      <c r="AJ18">
        <f t="shared" ca="1" si="45"/>
        <v>216.24981149971279</v>
      </c>
      <c r="AK18">
        <f t="shared" ca="1" si="46"/>
        <v>218.30916568928848</v>
      </c>
      <c r="AL18">
        <f t="shared" ca="1" si="47"/>
        <v>217.73100773888314</v>
      </c>
      <c r="AM18">
        <f t="shared" ca="1" si="48"/>
        <v>221.64941078961903</v>
      </c>
      <c r="AN18">
        <f t="shared" ca="1" si="49"/>
        <v>221.82313468523444</v>
      </c>
      <c r="AO18">
        <f t="shared" ca="1" si="50"/>
        <v>222.20256020124145</v>
      </c>
      <c r="AP18">
        <f t="shared" ca="1" si="51"/>
        <v>216.08693497885784</v>
      </c>
      <c r="AQ18">
        <f t="shared" ca="1" si="52"/>
        <v>216.44423234349799</v>
      </c>
      <c r="AR18">
        <f t="shared" ca="1" si="53"/>
        <v>218.97280014171744</v>
      </c>
      <c r="AS18">
        <f t="shared" ca="1" si="54"/>
        <v>218.47834400611495</v>
      </c>
      <c r="AT18">
        <f t="shared" ca="1" si="55"/>
        <v>214.32505172894517</v>
      </c>
      <c r="AU18">
        <f t="shared" ca="1" si="56"/>
        <v>217.62735950886719</v>
      </c>
      <c r="AV18">
        <f t="shared" ca="1" si="57"/>
        <v>223.58034500331098</v>
      </c>
      <c r="AW18">
        <f t="shared" ca="1" si="58"/>
        <v>227.16632380237357</v>
      </c>
      <c r="AX18">
        <f t="shared" ca="1" si="59"/>
        <v>221.95888565145034</v>
      </c>
      <c r="AY18">
        <f t="shared" ca="1" si="60"/>
        <v>220.09013148470402</v>
      </c>
      <c r="AZ18">
        <f t="shared" ca="1" si="61"/>
        <v>219.93653563101745</v>
      </c>
      <c r="BA18">
        <f t="shared" ca="1" si="62"/>
        <v>220.32200125126926</v>
      </c>
      <c r="BB18">
        <f t="shared" ca="1" si="63"/>
        <v>220.88972205073932</v>
      </c>
      <c r="BC18">
        <f t="shared" ca="1" si="64"/>
        <v>222.87247605087649</v>
      </c>
      <c r="BD18">
        <f t="shared" ca="1" si="65"/>
        <v>231.64455491835574</v>
      </c>
      <c r="BE18">
        <f t="shared" ca="1" si="66"/>
        <v>234.67859866046496</v>
      </c>
      <c r="BF18">
        <f t="shared" ca="1" si="67"/>
        <v>238.38079419550769</v>
      </c>
      <c r="BG18">
        <f t="shared" ca="1" si="68"/>
        <v>239.94531253282173</v>
      </c>
      <c r="BH18">
        <f t="shared" ca="1" si="69"/>
        <v>238.38968314480189</v>
      </c>
      <c r="BI18">
        <f t="shared" ca="1" si="70"/>
        <v>238.39423566551048</v>
      </c>
      <c r="BJ18">
        <f t="shared" ca="1" si="71"/>
        <v>240.55275193701468</v>
      </c>
      <c r="BK18">
        <f t="shared" ca="1" si="72"/>
        <v>245.56538363914345</v>
      </c>
      <c r="BL18">
        <f t="shared" ca="1" si="73"/>
        <v>247.61875911146009</v>
      </c>
      <c r="BM18">
        <f t="shared" ca="1" si="74"/>
        <v>252.54187424477155</v>
      </c>
      <c r="BN18" s="22">
        <f t="shared" ca="1" si="36"/>
        <v>52.541874244771549</v>
      </c>
      <c r="BO18" s="22">
        <f t="shared" ca="1" si="37"/>
        <v>52.007928110737168</v>
      </c>
    </row>
    <row r="19" spans="5:67" x14ac:dyDescent="0.35">
      <c r="E19">
        <f t="shared" si="38"/>
        <v>223.19</v>
      </c>
      <c r="F19">
        <f t="shared" ca="1" si="76"/>
        <v>226.0692826550947</v>
      </c>
      <c r="G19">
        <f t="shared" ca="1" si="77"/>
        <v>228.6862708970952</v>
      </c>
      <c r="H19">
        <f t="shared" ca="1" si="78"/>
        <v>225.83247189541748</v>
      </c>
      <c r="I19">
        <f t="shared" ca="1" si="79"/>
        <v>227.37124082829874</v>
      </c>
      <c r="J19">
        <f t="shared" ca="1" si="80"/>
        <v>231.21512245506474</v>
      </c>
      <c r="K19">
        <f t="shared" ca="1" si="81"/>
        <v>233.17487059105812</v>
      </c>
      <c r="L19">
        <f t="shared" ca="1" si="82"/>
        <v>229.3091680653786</v>
      </c>
      <c r="M19">
        <f t="shared" ca="1" si="83"/>
        <v>229.10881268254866</v>
      </c>
      <c r="N19">
        <f t="shared" ca="1" si="84"/>
        <v>228.97973538673554</v>
      </c>
      <c r="O19">
        <f t="shared" ca="1" si="85"/>
        <v>238.82815282867952</v>
      </c>
      <c r="P19">
        <f t="shared" ca="1" si="86"/>
        <v>238.45913099390029</v>
      </c>
      <c r="Q19">
        <f t="shared" ca="1" si="87"/>
        <v>239.48624562251416</v>
      </c>
      <c r="R19">
        <f t="shared" ca="1" si="88"/>
        <v>244.74287911010288</v>
      </c>
      <c r="S19">
        <f t="shared" ca="1" si="89"/>
        <v>244.39768581750329</v>
      </c>
      <c r="T19">
        <f t="shared" ca="1" si="90"/>
        <v>248.60927297839353</v>
      </c>
      <c r="U19">
        <f t="shared" ca="1" si="91"/>
        <v>241.39457585847956</v>
      </c>
      <c r="V19">
        <f t="shared" ca="1" si="92"/>
        <v>246.007909787964</v>
      </c>
      <c r="W19">
        <f t="shared" ca="1" si="93"/>
        <v>248.62343784282058</v>
      </c>
      <c r="X19">
        <f t="shared" ca="1" si="94"/>
        <v>247.97871174183766</v>
      </c>
      <c r="Y19">
        <f t="shared" ca="1" si="95"/>
        <v>244.33146552768693</v>
      </c>
      <c r="Z19">
        <f t="shared" ca="1" si="96"/>
        <v>243.84608378633595</v>
      </c>
      <c r="AA19">
        <f t="shared" ca="1" si="97"/>
        <v>244.37590274440808</v>
      </c>
      <c r="AB19">
        <f t="shared" ca="1" si="98"/>
        <v>242.48677811365286</v>
      </c>
      <c r="AC19">
        <f t="shared" ca="1" si="99"/>
        <v>242.13375144640625</v>
      </c>
      <c r="AD19">
        <f t="shared" ca="1" si="100"/>
        <v>246.89778030127738</v>
      </c>
      <c r="AE19">
        <f t="shared" ca="1" si="40"/>
        <v>245.6338385127539</v>
      </c>
      <c r="AF19">
        <f t="shared" ca="1" si="41"/>
        <v>239.22747498173337</v>
      </c>
      <c r="AG19">
        <f t="shared" ca="1" si="42"/>
        <v>240.04630544986199</v>
      </c>
      <c r="AH19">
        <f t="shared" ca="1" si="43"/>
        <v>238.99642622309673</v>
      </c>
      <c r="AI19">
        <f t="shared" ca="1" si="44"/>
        <v>239.18550649204849</v>
      </c>
      <c r="AJ19">
        <f t="shared" ca="1" si="45"/>
        <v>236.02040168615858</v>
      </c>
      <c r="AK19">
        <f t="shared" ca="1" si="46"/>
        <v>237.90188706318102</v>
      </c>
      <c r="AL19">
        <f t="shared" ca="1" si="47"/>
        <v>239.98319822253879</v>
      </c>
      <c r="AM19">
        <f t="shared" ca="1" si="48"/>
        <v>237.50984348478431</v>
      </c>
      <c r="AN19">
        <f t="shared" ca="1" si="49"/>
        <v>237.38692418493591</v>
      </c>
      <c r="AO19">
        <f t="shared" ca="1" si="50"/>
        <v>235.0063675455508</v>
      </c>
      <c r="AP19">
        <f t="shared" ca="1" si="51"/>
        <v>231.8155093678719</v>
      </c>
      <c r="AQ19">
        <f t="shared" ca="1" si="52"/>
        <v>224.82199658250775</v>
      </c>
      <c r="AR19">
        <f t="shared" ca="1" si="53"/>
        <v>228.77041323260258</v>
      </c>
      <c r="AS19">
        <f t="shared" ca="1" si="54"/>
        <v>230.32994478663002</v>
      </c>
      <c r="AT19">
        <f t="shared" ca="1" si="55"/>
        <v>233.6054633973248</v>
      </c>
      <c r="AU19">
        <f t="shared" ca="1" si="56"/>
        <v>238.65705621781245</v>
      </c>
      <c r="AV19">
        <f t="shared" ca="1" si="57"/>
        <v>237.71551200228021</v>
      </c>
      <c r="AW19">
        <f t="shared" ca="1" si="58"/>
        <v>240.33177660440194</v>
      </c>
      <c r="AX19">
        <f t="shared" ca="1" si="59"/>
        <v>240.3359850970873</v>
      </c>
      <c r="AY19">
        <f t="shared" ca="1" si="60"/>
        <v>242.23967883203446</v>
      </c>
      <c r="AZ19">
        <f t="shared" ca="1" si="61"/>
        <v>240.57289030039641</v>
      </c>
      <c r="BA19">
        <f t="shared" ca="1" si="62"/>
        <v>246.54981470398971</v>
      </c>
      <c r="BB19">
        <f t="shared" ca="1" si="63"/>
        <v>246.36535974473369</v>
      </c>
      <c r="BC19">
        <f t="shared" ca="1" si="64"/>
        <v>253.59039300630056</v>
      </c>
      <c r="BD19">
        <f t="shared" ca="1" si="65"/>
        <v>252.61775461270716</v>
      </c>
      <c r="BE19">
        <f t="shared" ca="1" si="66"/>
        <v>254.95638806870528</v>
      </c>
      <c r="BF19">
        <f t="shared" ca="1" si="67"/>
        <v>247.67308588451849</v>
      </c>
      <c r="BG19">
        <f t="shared" ca="1" si="68"/>
        <v>250.73575904165904</v>
      </c>
      <c r="BH19">
        <f t="shared" ca="1" si="69"/>
        <v>251.58748407085</v>
      </c>
      <c r="BI19">
        <f t="shared" ca="1" si="70"/>
        <v>245.59626767236867</v>
      </c>
      <c r="BJ19">
        <f t="shared" ca="1" si="71"/>
        <v>246.3464123020093</v>
      </c>
      <c r="BK19">
        <f t="shared" ca="1" si="72"/>
        <v>249.87228614800983</v>
      </c>
      <c r="BL19">
        <f t="shared" ca="1" si="73"/>
        <v>248.31107920093615</v>
      </c>
      <c r="BM19">
        <f t="shared" ca="1" si="74"/>
        <v>249.17461913151857</v>
      </c>
      <c r="BN19" s="22">
        <f t="shared" ca="1" si="36"/>
        <v>49.174619131518568</v>
      </c>
      <c r="BO19" s="22">
        <f t="shared" ca="1" si="37"/>
        <v>48.674892044213529</v>
      </c>
    </row>
    <row r="20" spans="5:67" x14ac:dyDescent="0.35">
      <c r="E20">
        <f t="shared" si="38"/>
        <v>223.19</v>
      </c>
      <c r="F20">
        <f t="shared" ca="1" si="76"/>
        <v>224.14767575188625</v>
      </c>
      <c r="G20">
        <f t="shared" ca="1" si="77"/>
        <v>229.06664080678703</v>
      </c>
      <c r="H20">
        <f t="shared" ca="1" si="78"/>
        <v>229.43705169494862</v>
      </c>
      <c r="I20">
        <f t="shared" ca="1" si="79"/>
        <v>231.88956020156587</v>
      </c>
      <c r="J20">
        <f t="shared" ca="1" si="80"/>
        <v>234.35464847960293</v>
      </c>
      <c r="K20">
        <f t="shared" ca="1" si="81"/>
        <v>233.97309310614361</v>
      </c>
      <c r="L20">
        <f t="shared" ca="1" si="82"/>
        <v>231.20285159862138</v>
      </c>
      <c r="M20">
        <f t="shared" ca="1" si="83"/>
        <v>226.04272169868628</v>
      </c>
      <c r="N20">
        <f t="shared" ca="1" si="84"/>
        <v>228.5653664323402</v>
      </c>
      <c r="O20">
        <f t="shared" ca="1" si="85"/>
        <v>228.0813614940954</v>
      </c>
      <c r="P20">
        <f t="shared" ca="1" si="86"/>
        <v>232.07785977483204</v>
      </c>
      <c r="Q20">
        <f t="shared" ca="1" si="87"/>
        <v>236.60582647066883</v>
      </c>
      <c r="R20">
        <f t="shared" ca="1" si="88"/>
        <v>234.06666204318978</v>
      </c>
      <c r="S20">
        <f t="shared" ca="1" si="89"/>
        <v>238.18030979169183</v>
      </c>
      <c r="T20">
        <f t="shared" ca="1" si="90"/>
        <v>235.45576294883693</v>
      </c>
      <c r="U20">
        <f t="shared" ca="1" si="91"/>
        <v>225.05213698572476</v>
      </c>
      <c r="V20">
        <f t="shared" ca="1" si="92"/>
        <v>225.3797774066536</v>
      </c>
      <c r="W20">
        <f t="shared" ca="1" si="93"/>
        <v>226.05646652344501</v>
      </c>
      <c r="X20">
        <f t="shared" ca="1" si="94"/>
        <v>230.37553507587444</v>
      </c>
      <c r="Y20">
        <f t="shared" ca="1" si="95"/>
        <v>230.47573586883161</v>
      </c>
      <c r="Z20">
        <f t="shared" ca="1" si="96"/>
        <v>229.04120358308003</v>
      </c>
      <c r="AA20">
        <f t="shared" ca="1" si="97"/>
        <v>226.09718830071947</v>
      </c>
      <c r="AB20">
        <f t="shared" ca="1" si="98"/>
        <v>221.69604726863702</v>
      </c>
      <c r="AC20">
        <f t="shared" ca="1" si="99"/>
        <v>217.47889382385583</v>
      </c>
      <c r="AD20">
        <f t="shared" ca="1" si="100"/>
        <v>221.06740723148783</v>
      </c>
      <c r="AE20">
        <f t="shared" ca="1" si="40"/>
        <v>221.2454720894215</v>
      </c>
      <c r="AF20">
        <f t="shared" ca="1" si="41"/>
        <v>216.48826588771095</v>
      </c>
      <c r="AG20">
        <f t="shared" ca="1" si="42"/>
        <v>219.76116202797945</v>
      </c>
      <c r="AH20">
        <f t="shared" ca="1" si="43"/>
        <v>220.94641440968292</v>
      </c>
      <c r="AI20">
        <f t="shared" ca="1" si="44"/>
        <v>220.03241262558453</v>
      </c>
      <c r="AJ20">
        <f t="shared" ca="1" si="45"/>
        <v>222.76746576688282</v>
      </c>
      <c r="AK20">
        <f t="shared" ca="1" si="46"/>
        <v>219.3600532295047</v>
      </c>
      <c r="AL20">
        <f t="shared" ca="1" si="47"/>
        <v>217.72231549018639</v>
      </c>
      <c r="AM20">
        <f t="shared" ca="1" si="48"/>
        <v>215.10664433954435</v>
      </c>
      <c r="AN20">
        <f t="shared" ca="1" si="49"/>
        <v>207.23360998476556</v>
      </c>
      <c r="AO20">
        <f t="shared" ca="1" si="50"/>
        <v>207.62286262741554</v>
      </c>
      <c r="AP20">
        <f t="shared" ca="1" si="51"/>
        <v>209.11710813506826</v>
      </c>
      <c r="AQ20">
        <f t="shared" ca="1" si="52"/>
        <v>211.5237942005142</v>
      </c>
      <c r="AR20">
        <f t="shared" ca="1" si="53"/>
        <v>209.14122378144683</v>
      </c>
      <c r="AS20">
        <f t="shared" ca="1" si="54"/>
        <v>212.10669112245247</v>
      </c>
      <c r="AT20">
        <f t="shared" ca="1" si="55"/>
        <v>209.32281686799706</v>
      </c>
      <c r="AU20">
        <f t="shared" ca="1" si="56"/>
        <v>204.30487431276075</v>
      </c>
      <c r="AV20">
        <f t="shared" ca="1" si="57"/>
        <v>206.03077092795365</v>
      </c>
      <c r="AW20">
        <f t="shared" ca="1" si="58"/>
        <v>207.86559992597938</v>
      </c>
      <c r="AX20">
        <f t="shared" ca="1" si="59"/>
        <v>211.22332351166219</v>
      </c>
      <c r="AY20">
        <f t="shared" ca="1" si="60"/>
        <v>214.59771205104315</v>
      </c>
      <c r="AZ20">
        <f t="shared" ca="1" si="61"/>
        <v>218.58514440241731</v>
      </c>
      <c r="BA20">
        <f t="shared" ca="1" si="62"/>
        <v>221.98639259902956</v>
      </c>
      <c r="BB20">
        <f t="shared" ca="1" si="63"/>
        <v>222.38102236587545</v>
      </c>
      <c r="BC20">
        <f t="shared" ca="1" si="64"/>
        <v>222.18718707907303</v>
      </c>
      <c r="BD20">
        <f t="shared" ca="1" si="65"/>
        <v>216.9335167140155</v>
      </c>
      <c r="BE20">
        <f t="shared" ca="1" si="66"/>
        <v>218.03630971791634</v>
      </c>
      <c r="BF20">
        <f t="shared" ca="1" si="67"/>
        <v>216.29484668185518</v>
      </c>
      <c r="BG20">
        <f t="shared" ca="1" si="68"/>
        <v>217.42303065379409</v>
      </c>
      <c r="BH20">
        <f t="shared" ca="1" si="69"/>
        <v>213.30036477186368</v>
      </c>
      <c r="BI20">
        <f t="shared" ca="1" si="70"/>
        <v>216.18318669549274</v>
      </c>
      <c r="BJ20">
        <f t="shared" ca="1" si="71"/>
        <v>217.9007515454332</v>
      </c>
      <c r="BK20">
        <f t="shared" ca="1" si="72"/>
        <v>217.05329445514252</v>
      </c>
      <c r="BL20">
        <f t="shared" ca="1" si="73"/>
        <v>216.83428368497906</v>
      </c>
      <c r="BM20">
        <f t="shared" ca="1" si="74"/>
        <v>221.68857960422739</v>
      </c>
      <c r="BN20" s="22">
        <f t="shared" ca="1" si="36"/>
        <v>21.688579604227385</v>
      </c>
      <c r="BO20" s="22">
        <f t="shared" ca="1" si="37"/>
        <v>21.468173815533493</v>
      </c>
    </row>
    <row r="21" spans="5:67" x14ac:dyDescent="0.35">
      <c r="E21">
        <f t="shared" si="38"/>
        <v>223.19</v>
      </c>
      <c r="F21">
        <f t="shared" ca="1" si="76"/>
        <v>224.58346853773008</v>
      </c>
      <c r="G21">
        <f t="shared" ca="1" si="77"/>
        <v>229.79345362252465</v>
      </c>
      <c r="H21">
        <f t="shared" ca="1" si="78"/>
        <v>222.91141075827954</v>
      </c>
      <c r="I21">
        <f t="shared" ca="1" si="79"/>
        <v>221.05995466006232</v>
      </c>
      <c r="J21">
        <f t="shared" ca="1" si="80"/>
        <v>217.48594339670359</v>
      </c>
      <c r="K21">
        <f t="shared" ca="1" si="81"/>
        <v>215.87785811822712</v>
      </c>
      <c r="L21">
        <f t="shared" ca="1" si="82"/>
        <v>219.39011863893722</v>
      </c>
      <c r="M21">
        <f t="shared" ca="1" si="83"/>
        <v>216.66654658369589</v>
      </c>
      <c r="N21">
        <f t="shared" ca="1" si="84"/>
        <v>218.39360555148804</v>
      </c>
      <c r="O21">
        <f t="shared" ca="1" si="85"/>
        <v>212.84237806636619</v>
      </c>
      <c r="P21">
        <f t="shared" ca="1" si="86"/>
        <v>215.77042180694039</v>
      </c>
      <c r="Q21">
        <f t="shared" ca="1" si="87"/>
        <v>216.35863187211083</v>
      </c>
      <c r="R21">
        <f t="shared" ca="1" si="88"/>
        <v>218.14847822571903</v>
      </c>
      <c r="S21">
        <f t="shared" ca="1" si="89"/>
        <v>219.87987332495447</v>
      </c>
      <c r="T21">
        <f t="shared" ca="1" si="90"/>
        <v>222.81916274472786</v>
      </c>
      <c r="U21">
        <f t="shared" ca="1" si="91"/>
        <v>220.88923838218582</v>
      </c>
      <c r="V21">
        <f t="shared" ca="1" si="92"/>
        <v>223.36759871151892</v>
      </c>
      <c r="W21">
        <f t="shared" ca="1" si="93"/>
        <v>227.92264835596859</v>
      </c>
      <c r="X21">
        <f t="shared" ca="1" si="94"/>
        <v>226.64220211434321</v>
      </c>
      <c r="Y21">
        <f t="shared" ca="1" si="95"/>
        <v>223.87298961495819</v>
      </c>
      <c r="Z21">
        <f t="shared" ca="1" si="96"/>
        <v>218.44227935479526</v>
      </c>
      <c r="AA21">
        <f t="shared" ca="1" si="97"/>
        <v>213.91149500653214</v>
      </c>
      <c r="AB21">
        <f t="shared" ca="1" si="98"/>
        <v>214.55729709988358</v>
      </c>
      <c r="AC21">
        <f t="shared" ca="1" si="99"/>
        <v>215.16707560212919</v>
      </c>
      <c r="AD21">
        <f t="shared" ca="1" si="100"/>
        <v>220.67502863601359</v>
      </c>
      <c r="AE21">
        <f t="shared" ca="1" si="40"/>
        <v>221.44846045866967</v>
      </c>
      <c r="AF21">
        <f t="shared" ca="1" si="41"/>
        <v>218.99028834304687</v>
      </c>
      <c r="AG21">
        <f t="shared" ca="1" si="42"/>
        <v>217.65644650445972</v>
      </c>
      <c r="AH21">
        <f t="shared" ca="1" si="43"/>
        <v>219.28874602593598</v>
      </c>
      <c r="AI21">
        <f t="shared" ca="1" si="44"/>
        <v>219.6645251416933</v>
      </c>
      <c r="AJ21">
        <f t="shared" ca="1" si="45"/>
        <v>221.71496561681056</v>
      </c>
      <c r="AK21">
        <f t="shared" ca="1" si="46"/>
        <v>222.90991207344382</v>
      </c>
      <c r="AL21">
        <f t="shared" ca="1" si="47"/>
        <v>224.58381374419216</v>
      </c>
      <c r="AM21">
        <f t="shared" ca="1" si="48"/>
        <v>223.78908805160825</v>
      </c>
      <c r="AN21">
        <f t="shared" ca="1" si="49"/>
        <v>231.30079399374128</v>
      </c>
      <c r="AO21">
        <f t="shared" ca="1" si="50"/>
        <v>235.28224250765635</v>
      </c>
      <c r="AP21">
        <f t="shared" ca="1" si="51"/>
        <v>235.46886092237673</v>
      </c>
      <c r="AQ21">
        <f t="shared" ca="1" si="52"/>
        <v>230.86889830782374</v>
      </c>
      <c r="AR21">
        <f t="shared" ca="1" si="53"/>
        <v>234.84854555577789</v>
      </c>
      <c r="AS21">
        <f t="shared" ca="1" si="54"/>
        <v>240.24414239261162</v>
      </c>
      <c r="AT21">
        <f t="shared" ca="1" si="55"/>
        <v>236.89230760044978</v>
      </c>
      <c r="AU21">
        <f t="shared" ca="1" si="56"/>
        <v>234.86186001990296</v>
      </c>
      <c r="AV21">
        <f t="shared" ca="1" si="57"/>
        <v>233.88808628620791</v>
      </c>
      <c r="AW21">
        <f t="shared" ca="1" si="58"/>
        <v>237.32192598706428</v>
      </c>
      <c r="AX21">
        <f t="shared" ca="1" si="59"/>
        <v>240.43400398913931</v>
      </c>
      <c r="AY21">
        <f t="shared" ca="1" si="60"/>
        <v>242.10089213037202</v>
      </c>
      <c r="AZ21">
        <f t="shared" ca="1" si="61"/>
        <v>244.77751945982493</v>
      </c>
      <c r="BA21">
        <f t="shared" ca="1" si="62"/>
        <v>244.82345564210135</v>
      </c>
      <c r="BB21">
        <f t="shared" ca="1" si="63"/>
        <v>240.20133611682078</v>
      </c>
      <c r="BC21">
        <f t="shared" ca="1" si="64"/>
        <v>241.5271786945024</v>
      </c>
      <c r="BD21">
        <f t="shared" ca="1" si="65"/>
        <v>238.34278529488549</v>
      </c>
      <c r="BE21">
        <f t="shared" ca="1" si="66"/>
        <v>242.12245357890816</v>
      </c>
      <c r="BF21">
        <f t="shared" ca="1" si="67"/>
        <v>240.71632428211089</v>
      </c>
      <c r="BG21">
        <f t="shared" ca="1" si="68"/>
        <v>242.67149037179607</v>
      </c>
      <c r="BH21">
        <f t="shared" ca="1" si="69"/>
        <v>239.73525912430094</v>
      </c>
      <c r="BI21">
        <f t="shared" ca="1" si="70"/>
        <v>242.13936282412001</v>
      </c>
      <c r="BJ21">
        <f t="shared" ca="1" si="71"/>
        <v>241.3777359863079</v>
      </c>
      <c r="BK21">
        <f t="shared" ca="1" si="72"/>
        <v>244.49908568200075</v>
      </c>
      <c r="BL21">
        <f t="shared" ca="1" si="73"/>
        <v>244.8746646637475</v>
      </c>
      <c r="BM21">
        <f t="shared" ca="1" si="74"/>
        <v>247.42028999024842</v>
      </c>
      <c r="BN21" s="22">
        <f t="shared" ca="1" si="36"/>
        <v>47.420289990248421</v>
      </c>
      <c r="BO21" s="22">
        <f t="shared" ca="1" si="37"/>
        <v>46.938390916813638</v>
      </c>
    </row>
    <row r="22" spans="5:67" x14ac:dyDescent="0.35">
      <c r="E22">
        <f t="shared" si="38"/>
        <v>223.19</v>
      </c>
      <c r="F22">
        <f t="shared" ca="1" si="76"/>
        <v>225.03698597732728</v>
      </c>
      <c r="G22">
        <f t="shared" ca="1" si="77"/>
        <v>224.9935302675643</v>
      </c>
      <c r="H22">
        <f t="shared" ca="1" si="78"/>
        <v>229.78104064079307</v>
      </c>
      <c r="I22">
        <f t="shared" ca="1" si="79"/>
        <v>231.81186911254278</v>
      </c>
      <c r="J22">
        <f t="shared" ca="1" si="80"/>
        <v>229.41138935713991</v>
      </c>
      <c r="K22">
        <f t="shared" ca="1" si="81"/>
        <v>233.91765076746537</v>
      </c>
      <c r="L22">
        <f t="shared" ca="1" si="82"/>
        <v>235.59547744823854</v>
      </c>
      <c r="M22">
        <f t="shared" ca="1" si="83"/>
        <v>236.69998396083272</v>
      </c>
      <c r="N22">
        <f t="shared" ca="1" si="84"/>
        <v>238.86554944235579</v>
      </c>
      <c r="O22">
        <f t="shared" ca="1" si="85"/>
        <v>240.92469152668113</v>
      </c>
      <c r="P22">
        <f t="shared" ca="1" si="86"/>
        <v>237.16563084836102</v>
      </c>
      <c r="Q22">
        <f t="shared" ca="1" si="87"/>
        <v>238.3650548815184</v>
      </c>
      <c r="R22">
        <f t="shared" ca="1" si="88"/>
        <v>239.24042969777742</v>
      </c>
      <c r="S22">
        <f t="shared" ca="1" si="89"/>
        <v>239.01774758840031</v>
      </c>
      <c r="T22">
        <f t="shared" ca="1" si="90"/>
        <v>240.21314356843305</v>
      </c>
      <c r="U22">
        <f t="shared" ca="1" si="91"/>
        <v>239.70507456400134</v>
      </c>
      <c r="V22">
        <f t="shared" ca="1" si="92"/>
        <v>240.03035136010379</v>
      </c>
      <c r="W22">
        <f t="shared" ca="1" si="93"/>
        <v>233.19549156168955</v>
      </c>
      <c r="X22">
        <f t="shared" ca="1" si="94"/>
        <v>233.25803996730934</v>
      </c>
      <c r="Y22">
        <f t="shared" ca="1" si="95"/>
        <v>231.12910213024267</v>
      </c>
      <c r="Z22">
        <f t="shared" ca="1" si="96"/>
        <v>231.08730673692048</v>
      </c>
      <c r="AA22">
        <f t="shared" ca="1" si="97"/>
        <v>229.05621061916952</v>
      </c>
      <c r="AB22">
        <f t="shared" ca="1" si="98"/>
        <v>229.12427089812888</v>
      </c>
      <c r="AC22">
        <f t="shared" ca="1" si="99"/>
        <v>233.13348861687291</v>
      </c>
      <c r="AD22">
        <f t="shared" ca="1" si="100"/>
        <v>234.11749349918568</v>
      </c>
      <c r="AE22">
        <f t="shared" ca="1" si="40"/>
        <v>223.21897547268568</v>
      </c>
      <c r="AF22">
        <f t="shared" ca="1" si="41"/>
        <v>224.9352836115294</v>
      </c>
      <c r="AG22">
        <f t="shared" ca="1" si="42"/>
        <v>228.28593737565069</v>
      </c>
      <c r="AH22">
        <f t="shared" ca="1" si="43"/>
        <v>234.13528427827501</v>
      </c>
      <c r="AI22">
        <f t="shared" ca="1" si="44"/>
        <v>228.40160135151672</v>
      </c>
      <c r="AJ22">
        <f t="shared" ca="1" si="45"/>
        <v>229.2755310279768</v>
      </c>
      <c r="AK22">
        <f t="shared" ca="1" si="46"/>
        <v>227.39823849676753</v>
      </c>
      <c r="AL22">
        <f t="shared" ca="1" si="47"/>
        <v>225.18590520578059</v>
      </c>
      <c r="AM22">
        <f t="shared" ca="1" si="48"/>
        <v>228.99608624924539</v>
      </c>
      <c r="AN22">
        <f t="shared" ca="1" si="49"/>
        <v>227.04773929617468</v>
      </c>
      <c r="AO22">
        <f t="shared" ca="1" si="50"/>
        <v>226.49188293429503</v>
      </c>
      <c r="AP22">
        <f t="shared" ca="1" si="51"/>
        <v>229.71751278184368</v>
      </c>
      <c r="AQ22">
        <f t="shared" ca="1" si="52"/>
        <v>230.41339514239991</v>
      </c>
      <c r="AR22">
        <f t="shared" ca="1" si="53"/>
        <v>234.70241091668811</v>
      </c>
      <c r="AS22">
        <f t="shared" ca="1" si="54"/>
        <v>229.91154262211359</v>
      </c>
      <c r="AT22">
        <f t="shared" ca="1" si="55"/>
        <v>234.61530339497455</v>
      </c>
      <c r="AU22">
        <f t="shared" ca="1" si="56"/>
        <v>234.65006314470506</v>
      </c>
      <c r="AV22">
        <f t="shared" ca="1" si="57"/>
        <v>239.16833177799779</v>
      </c>
      <c r="AW22">
        <f t="shared" ca="1" si="58"/>
        <v>234.30552398347174</v>
      </c>
      <c r="AX22">
        <f t="shared" ca="1" si="59"/>
        <v>235.69286399739553</v>
      </c>
      <c r="AY22">
        <f t="shared" ca="1" si="60"/>
        <v>237.42614362109501</v>
      </c>
      <c r="AZ22">
        <f t="shared" ca="1" si="61"/>
        <v>232.00788156893819</v>
      </c>
      <c r="BA22">
        <f t="shared" ca="1" si="62"/>
        <v>231.3196128475391</v>
      </c>
      <c r="BB22">
        <f t="shared" ca="1" si="63"/>
        <v>225.78114641764498</v>
      </c>
      <c r="BC22">
        <f t="shared" ca="1" si="64"/>
        <v>225.27844248872617</v>
      </c>
      <c r="BD22">
        <f t="shared" ca="1" si="65"/>
        <v>228.41355457610166</v>
      </c>
      <c r="BE22">
        <f t="shared" ca="1" si="66"/>
        <v>230.02076011853242</v>
      </c>
      <c r="BF22">
        <f t="shared" ca="1" si="67"/>
        <v>232.14860237941139</v>
      </c>
      <c r="BG22">
        <f t="shared" ca="1" si="68"/>
        <v>232.25076040541464</v>
      </c>
      <c r="BH22">
        <f t="shared" ca="1" si="69"/>
        <v>225.66394116075594</v>
      </c>
      <c r="BI22">
        <f t="shared" ca="1" si="70"/>
        <v>222.57175583139133</v>
      </c>
      <c r="BJ22">
        <f t="shared" ca="1" si="71"/>
        <v>221.41440518184046</v>
      </c>
      <c r="BK22">
        <f t="shared" ca="1" si="72"/>
        <v>219.76576620228616</v>
      </c>
      <c r="BL22">
        <f t="shared" ca="1" si="73"/>
        <v>225.03788521500709</v>
      </c>
      <c r="BM22">
        <f t="shared" ca="1" si="74"/>
        <v>227.32079043995023</v>
      </c>
      <c r="BN22" s="22">
        <f t="shared" ca="1" si="36"/>
        <v>27.32079043995023</v>
      </c>
      <c r="BO22" s="22">
        <f t="shared" ca="1" si="37"/>
        <v>27.043148451653124</v>
      </c>
    </row>
    <row r="23" spans="5:67" x14ac:dyDescent="0.35">
      <c r="E23">
        <f t="shared" si="38"/>
        <v>223.19</v>
      </c>
      <c r="F23">
        <f t="shared" ca="1" si="76"/>
        <v>218.07891799648004</v>
      </c>
      <c r="G23">
        <f t="shared" ca="1" si="77"/>
        <v>216.38238226707682</v>
      </c>
      <c r="H23">
        <f t="shared" ca="1" si="78"/>
        <v>213.39858680831028</v>
      </c>
      <c r="I23">
        <f t="shared" ca="1" si="79"/>
        <v>216.92819337666117</v>
      </c>
      <c r="J23">
        <f t="shared" ca="1" si="80"/>
        <v>212.76315849857957</v>
      </c>
      <c r="K23">
        <f t="shared" ca="1" si="81"/>
        <v>212.47502277041633</v>
      </c>
      <c r="L23">
        <f t="shared" ca="1" si="82"/>
        <v>214.52241235182109</v>
      </c>
      <c r="M23">
        <f t="shared" ca="1" si="83"/>
        <v>211.26735586883379</v>
      </c>
      <c r="N23">
        <f t="shared" ca="1" si="84"/>
        <v>211.60590943806596</v>
      </c>
      <c r="O23">
        <f t="shared" ca="1" si="85"/>
        <v>208.81530193885172</v>
      </c>
      <c r="P23">
        <f t="shared" ca="1" si="86"/>
        <v>209.71947833087853</v>
      </c>
      <c r="Q23">
        <f t="shared" ca="1" si="87"/>
        <v>215.40000769221476</v>
      </c>
      <c r="R23">
        <f t="shared" ca="1" si="88"/>
        <v>215.17243856268905</v>
      </c>
      <c r="S23">
        <f t="shared" ca="1" si="89"/>
        <v>217.4929753510238</v>
      </c>
      <c r="T23">
        <f t="shared" ca="1" si="90"/>
        <v>217.16862851106492</v>
      </c>
      <c r="U23">
        <f t="shared" ca="1" si="91"/>
        <v>215.85447918994856</v>
      </c>
      <c r="V23">
        <f t="shared" ca="1" si="92"/>
        <v>211.26870198158275</v>
      </c>
      <c r="W23">
        <f t="shared" ca="1" si="93"/>
        <v>210.6611473712218</v>
      </c>
      <c r="X23">
        <f t="shared" ca="1" si="94"/>
        <v>217.24395501664284</v>
      </c>
      <c r="Y23">
        <f t="shared" ca="1" si="95"/>
        <v>216.98150260292286</v>
      </c>
      <c r="Z23">
        <f t="shared" ca="1" si="96"/>
        <v>222.22793195101022</v>
      </c>
      <c r="AA23">
        <f t="shared" ca="1" si="97"/>
        <v>226.64064650786011</v>
      </c>
      <c r="AB23">
        <f t="shared" ca="1" si="98"/>
        <v>225.78792112604302</v>
      </c>
      <c r="AC23">
        <f t="shared" ca="1" si="99"/>
        <v>227.97689361957299</v>
      </c>
      <c r="AD23">
        <f t="shared" ca="1" si="100"/>
        <v>226.55997895230078</v>
      </c>
      <c r="AE23">
        <f t="shared" ca="1" si="40"/>
        <v>231.85398923617052</v>
      </c>
      <c r="AF23">
        <f t="shared" ca="1" si="41"/>
        <v>234.61157793682048</v>
      </c>
      <c r="AG23">
        <f t="shared" ca="1" si="42"/>
        <v>236.11362627633736</v>
      </c>
      <c r="AH23">
        <f t="shared" ca="1" si="43"/>
        <v>235.75370037269835</v>
      </c>
      <c r="AI23">
        <f t="shared" ca="1" si="44"/>
        <v>237.35145073692669</v>
      </c>
      <c r="AJ23">
        <f t="shared" ca="1" si="45"/>
        <v>240.22519827864261</v>
      </c>
      <c r="AK23">
        <f t="shared" ca="1" si="46"/>
        <v>243.7987886162604</v>
      </c>
      <c r="AL23">
        <f t="shared" ca="1" si="47"/>
        <v>243.52731608844073</v>
      </c>
      <c r="AM23">
        <f t="shared" ca="1" si="48"/>
        <v>244.72569534113364</v>
      </c>
      <c r="AN23">
        <f t="shared" ca="1" si="49"/>
        <v>246.93889442088715</v>
      </c>
      <c r="AO23">
        <f t="shared" ca="1" si="50"/>
        <v>245.76925018695442</v>
      </c>
      <c r="AP23">
        <f t="shared" ca="1" si="51"/>
        <v>244.53250751664723</v>
      </c>
      <c r="AQ23">
        <f t="shared" ca="1" si="52"/>
        <v>240.66305118066018</v>
      </c>
      <c r="AR23">
        <f t="shared" ca="1" si="53"/>
        <v>235.31115717620358</v>
      </c>
      <c r="AS23">
        <f t="shared" ca="1" si="54"/>
        <v>234.75699476294756</v>
      </c>
      <c r="AT23">
        <f t="shared" ca="1" si="55"/>
        <v>233.91164161006401</v>
      </c>
      <c r="AU23">
        <f t="shared" ca="1" si="56"/>
        <v>232.39237448074888</v>
      </c>
      <c r="AV23">
        <f t="shared" ca="1" si="57"/>
        <v>230.31567884792889</v>
      </c>
      <c r="AW23">
        <f t="shared" ca="1" si="58"/>
        <v>237.34750471803127</v>
      </c>
      <c r="AX23">
        <f t="shared" ca="1" si="59"/>
        <v>238.27007490081809</v>
      </c>
      <c r="AY23">
        <f t="shared" ca="1" si="60"/>
        <v>237.87979250609999</v>
      </c>
      <c r="AZ23">
        <f t="shared" ca="1" si="61"/>
        <v>241.61348860150696</v>
      </c>
      <c r="BA23">
        <f t="shared" ca="1" si="62"/>
        <v>241.32284281972218</v>
      </c>
      <c r="BB23">
        <f t="shared" ca="1" si="63"/>
        <v>242.01303383476252</v>
      </c>
      <c r="BC23">
        <f t="shared" ca="1" si="64"/>
        <v>240.43333433835022</v>
      </c>
      <c r="BD23">
        <f t="shared" ca="1" si="65"/>
        <v>241.12719242234579</v>
      </c>
      <c r="BE23">
        <f t="shared" ca="1" si="66"/>
        <v>236.07113236286469</v>
      </c>
      <c r="BF23">
        <f t="shared" ca="1" si="67"/>
        <v>237.13132281502027</v>
      </c>
      <c r="BG23">
        <f t="shared" ca="1" si="68"/>
        <v>240.06578940816976</v>
      </c>
      <c r="BH23">
        <f t="shared" ca="1" si="69"/>
        <v>237.10424566398302</v>
      </c>
      <c r="BI23">
        <f t="shared" ca="1" si="70"/>
        <v>236.3523452124582</v>
      </c>
      <c r="BJ23">
        <f t="shared" ca="1" si="71"/>
        <v>230.6564477508152</v>
      </c>
      <c r="BK23">
        <f t="shared" ca="1" si="72"/>
        <v>233.71709963864947</v>
      </c>
      <c r="BL23">
        <f t="shared" ca="1" si="73"/>
        <v>233.77628917668781</v>
      </c>
      <c r="BM23">
        <f t="shared" ca="1" si="74"/>
        <v>235.50080752544579</v>
      </c>
      <c r="BN23" s="22">
        <f t="shared" ca="1" si="36"/>
        <v>35.500807525445794</v>
      </c>
      <c r="BO23" s="22">
        <f t="shared" ca="1" si="37"/>
        <v>35.140037773590265</v>
      </c>
    </row>
    <row r="24" spans="5:67" x14ac:dyDescent="0.35">
      <c r="E24">
        <f t="shared" si="38"/>
        <v>223.19</v>
      </c>
      <c r="F24">
        <f t="shared" ca="1" si="76"/>
        <v>223.74641250834674</v>
      </c>
      <c r="G24">
        <f t="shared" ca="1" si="77"/>
        <v>220.33248750640797</v>
      </c>
      <c r="H24">
        <f t="shared" ca="1" si="78"/>
        <v>221.20955040959396</v>
      </c>
      <c r="I24">
        <f t="shared" ca="1" si="79"/>
        <v>217.2624884350372</v>
      </c>
      <c r="J24">
        <f t="shared" ca="1" si="80"/>
        <v>221.16430948402123</v>
      </c>
      <c r="K24">
        <f t="shared" ca="1" si="81"/>
        <v>222.22402962010148</v>
      </c>
      <c r="L24">
        <f t="shared" ca="1" si="82"/>
        <v>220.12018058286077</v>
      </c>
      <c r="M24">
        <f t="shared" ca="1" si="83"/>
        <v>219.73858130981719</v>
      </c>
      <c r="N24">
        <f t="shared" ca="1" si="84"/>
        <v>218.74861667526804</v>
      </c>
      <c r="O24">
        <f t="shared" ca="1" si="85"/>
        <v>217.1914203468904</v>
      </c>
      <c r="P24">
        <f t="shared" ca="1" si="86"/>
        <v>215.24877748704489</v>
      </c>
      <c r="Q24">
        <f t="shared" ca="1" si="87"/>
        <v>215.5587172145097</v>
      </c>
      <c r="R24">
        <f t="shared" ca="1" si="88"/>
        <v>213.82778171349219</v>
      </c>
      <c r="S24">
        <f t="shared" ca="1" si="89"/>
        <v>216.59014449494939</v>
      </c>
      <c r="T24">
        <f t="shared" ca="1" si="90"/>
        <v>211.43292171334889</v>
      </c>
      <c r="U24">
        <f t="shared" ca="1" si="91"/>
        <v>214.47701335346122</v>
      </c>
      <c r="V24">
        <f t="shared" ca="1" si="92"/>
        <v>213.71342907821483</v>
      </c>
      <c r="W24">
        <f t="shared" ca="1" si="93"/>
        <v>215.1739560953969</v>
      </c>
      <c r="X24">
        <f t="shared" ca="1" si="94"/>
        <v>218.793417571015</v>
      </c>
      <c r="Y24">
        <f t="shared" ca="1" si="95"/>
        <v>219.54542923654179</v>
      </c>
      <c r="Z24">
        <f t="shared" ca="1" si="96"/>
        <v>220.76257757742357</v>
      </c>
      <c r="AA24">
        <f t="shared" ca="1" si="97"/>
        <v>219.18178432164024</v>
      </c>
      <c r="AB24">
        <f t="shared" ca="1" si="98"/>
        <v>216.44680884458171</v>
      </c>
      <c r="AC24">
        <f t="shared" ca="1" si="99"/>
        <v>217.38982951411009</v>
      </c>
      <c r="AD24">
        <f t="shared" ca="1" si="100"/>
        <v>214.85706517269188</v>
      </c>
      <c r="AE24">
        <f t="shared" ca="1" si="40"/>
        <v>217.95971928088468</v>
      </c>
      <c r="AF24">
        <f t="shared" ca="1" si="41"/>
        <v>216.34591209907413</v>
      </c>
      <c r="AG24">
        <f t="shared" ca="1" si="42"/>
        <v>211.9937015084204</v>
      </c>
      <c r="AH24">
        <f t="shared" ca="1" si="43"/>
        <v>214.30803308143615</v>
      </c>
      <c r="AI24">
        <f t="shared" ca="1" si="44"/>
        <v>214.26597174018738</v>
      </c>
      <c r="AJ24">
        <f t="shared" ca="1" si="45"/>
        <v>215.12552249801291</v>
      </c>
      <c r="AK24">
        <f t="shared" ca="1" si="46"/>
        <v>214.29006430002909</v>
      </c>
      <c r="AL24">
        <f t="shared" ca="1" si="47"/>
        <v>211.28331599826461</v>
      </c>
      <c r="AM24">
        <f t="shared" ca="1" si="48"/>
        <v>209.42236719102092</v>
      </c>
      <c r="AN24">
        <f t="shared" ca="1" si="49"/>
        <v>205.5966830984959</v>
      </c>
      <c r="AO24">
        <f t="shared" ca="1" si="50"/>
        <v>207.90269899630002</v>
      </c>
      <c r="AP24">
        <f t="shared" ca="1" si="51"/>
        <v>209.51521432659959</v>
      </c>
      <c r="AQ24">
        <f t="shared" ca="1" si="52"/>
        <v>208.50289521509785</v>
      </c>
      <c r="AR24">
        <f t="shared" ca="1" si="53"/>
        <v>209.89739786486425</v>
      </c>
      <c r="AS24">
        <f t="shared" ca="1" si="54"/>
        <v>206.96441654303615</v>
      </c>
      <c r="AT24">
        <f t="shared" ca="1" si="55"/>
        <v>208.85819356605222</v>
      </c>
      <c r="AU24">
        <f t="shared" ca="1" si="56"/>
        <v>203.64271879196656</v>
      </c>
      <c r="AV24">
        <f t="shared" ca="1" si="57"/>
        <v>206.07428945515875</v>
      </c>
      <c r="AW24">
        <f t="shared" ca="1" si="58"/>
        <v>199.81045635864956</v>
      </c>
      <c r="AX24">
        <f t="shared" ca="1" si="59"/>
        <v>198.11567648099435</v>
      </c>
      <c r="AY24">
        <f t="shared" ca="1" si="60"/>
        <v>194.28029697418896</v>
      </c>
      <c r="AZ24">
        <f t="shared" ca="1" si="61"/>
        <v>197.21135745684907</v>
      </c>
      <c r="BA24">
        <f t="shared" ca="1" si="62"/>
        <v>199.49183486855796</v>
      </c>
      <c r="BB24">
        <f t="shared" ca="1" si="63"/>
        <v>201.34194992614223</v>
      </c>
      <c r="BC24">
        <f t="shared" ca="1" si="64"/>
        <v>198.10429053933825</v>
      </c>
      <c r="BD24">
        <f t="shared" ca="1" si="65"/>
        <v>201.65184660103887</v>
      </c>
      <c r="BE24">
        <f t="shared" ca="1" si="66"/>
        <v>201.39417764175298</v>
      </c>
      <c r="BF24">
        <f t="shared" ca="1" si="67"/>
        <v>198.1975190409201</v>
      </c>
      <c r="BG24">
        <f t="shared" ca="1" si="68"/>
        <v>195.35284149528468</v>
      </c>
      <c r="BH24">
        <f t="shared" ca="1" si="69"/>
        <v>196.86859524364846</v>
      </c>
      <c r="BI24">
        <f t="shared" ca="1" si="70"/>
        <v>198.04355043901529</v>
      </c>
      <c r="BJ24">
        <f t="shared" ca="1" si="71"/>
        <v>196.24295857196387</v>
      </c>
      <c r="BK24">
        <f t="shared" ca="1" si="72"/>
        <v>197.56166034256037</v>
      </c>
      <c r="BL24">
        <f t="shared" ca="1" si="73"/>
        <v>200.22913999696675</v>
      </c>
      <c r="BM24">
        <f t="shared" ca="1" si="74"/>
        <v>200.19097743363091</v>
      </c>
      <c r="BN24" s="22">
        <f t="shared" ca="1" si="36"/>
        <v>0.19097743363090558</v>
      </c>
      <c r="BO24" s="22">
        <f t="shared" ca="1" si="37"/>
        <v>0.18903666421906495</v>
      </c>
    </row>
    <row r="25" spans="5:67" x14ac:dyDescent="0.35">
      <c r="E25">
        <f t="shared" si="38"/>
        <v>223.19</v>
      </c>
      <c r="F25">
        <f t="shared" ca="1" si="76"/>
        <v>221.31775747407895</v>
      </c>
      <c r="G25">
        <f t="shared" ca="1" si="77"/>
        <v>221.45645440773532</v>
      </c>
      <c r="H25">
        <f t="shared" ca="1" si="78"/>
        <v>219.25716212820853</v>
      </c>
      <c r="I25">
        <f t="shared" ca="1" si="79"/>
        <v>224.2319927564736</v>
      </c>
      <c r="J25">
        <f t="shared" ca="1" si="80"/>
        <v>223.30164107731488</v>
      </c>
      <c r="K25">
        <f t="shared" ca="1" si="81"/>
        <v>222.77542337537702</v>
      </c>
      <c r="L25">
        <f t="shared" ca="1" si="82"/>
        <v>219.05648778250531</v>
      </c>
      <c r="M25">
        <f t="shared" ca="1" si="83"/>
        <v>216.5631813540401</v>
      </c>
      <c r="N25">
        <f t="shared" ca="1" si="84"/>
        <v>216.47000613956462</v>
      </c>
      <c r="O25">
        <f t="shared" ca="1" si="85"/>
        <v>219.08700820650213</v>
      </c>
      <c r="P25">
        <f t="shared" ca="1" si="86"/>
        <v>219.32053225162554</v>
      </c>
      <c r="Q25">
        <f t="shared" ca="1" si="87"/>
        <v>220.20400906025694</v>
      </c>
      <c r="R25">
        <f t="shared" ca="1" si="88"/>
        <v>216.08039012727181</v>
      </c>
      <c r="S25">
        <f t="shared" ca="1" si="89"/>
        <v>214.52589349930901</v>
      </c>
      <c r="T25">
        <f t="shared" ca="1" si="90"/>
        <v>217.55948918354744</v>
      </c>
      <c r="U25">
        <f t="shared" ca="1" si="91"/>
        <v>221.4001374624583</v>
      </c>
      <c r="V25">
        <f t="shared" ca="1" si="92"/>
        <v>216.79697851650801</v>
      </c>
      <c r="W25">
        <f t="shared" ca="1" si="93"/>
        <v>220.49297530280219</v>
      </c>
      <c r="X25">
        <f t="shared" ca="1" si="94"/>
        <v>222.23919052265893</v>
      </c>
      <c r="Y25">
        <f t="shared" ca="1" si="95"/>
        <v>219.58003385417049</v>
      </c>
      <c r="Z25">
        <f t="shared" ca="1" si="96"/>
        <v>215.59912526212077</v>
      </c>
      <c r="AA25">
        <f t="shared" ca="1" si="97"/>
        <v>211.78511777841916</v>
      </c>
      <c r="AB25">
        <f t="shared" ca="1" si="98"/>
        <v>211.07616938354587</v>
      </c>
      <c r="AC25">
        <f t="shared" ca="1" si="99"/>
        <v>209.46432114584172</v>
      </c>
      <c r="AD25">
        <f t="shared" ca="1" si="100"/>
        <v>207.93035327262507</v>
      </c>
      <c r="AE25">
        <f t="shared" ca="1" si="40"/>
        <v>207.92790473934875</v>
      </c>
      <c r="AF25">
        <f t="shared" ca="1" si="41"/>
        <v>204.12101207316735</v>
      </c>
      <c r="AG25">
        <f t="shared" ca="1" si="42"/>
        <v>202.2348606852166</v>
      </c>
      <c r="AH25">
        <f t="shared" ca="1" si="43"/>
        <v>201.26833604677321</v>
      </c>
      <c r="AI25">
        <f t="shared" ca="1" si="44"/>
        <v>203.24782385719095</v>
      </c>
      <c r="AJ25">
        <f t="shared" ca="1" si="45"/>
        <v>204.46786119296794</v>
      </c>
      <c r="AK25">
        <f t="shared" ca="1" si="46"/>
        <v>206.82176656071584</v>
      </c>
      <c r="AL25">
        <f t="shared" ca="1" si="47"/>
        <v>208.83608554617408</v>
      </c>
      <c r="AM25">
        <f t="shared" ca="1" si="48"/>
        <v>205.99959571471638</v>
      </c>
      <c r="AN25">
        <f t="shared" ca="1" si="49"/>
        <v>201.5132016624768</v>
      </c>
      <c r="AO25">
        <f t="shared" ca="1" si="50"/>
        <v>202.8943076853441</v>
      </c>
      <c r="AP25">
        <f t="shared" ca="1" si="51"/>
        <v>206.87408818367672</v>
      </c>
      <c r="AQ25">
        <f t="shared" ca="1" si="52"/>
        <v>200.73687947406168</v>
      </c>
      <c r="AR25">
        <f t="shared" ca="1" si="53"/>
        <v>202.07974760804211</v>
      </c>
      <c r="AS25">
        <f t="shared" ca="1" si="54"/>
        <v>202.56967595667572</v>
      </c>
      <c r="AT25">
        <f t="shared" ca="1" si="55"/>
        <v>204.73245901575476</v>
      </c>
      <c r="AU25">
        <f t="shared" ca="1" si="56"/>
        <v>200.85361635341067</v>
      </c>
      <c r="AV25">
        <f t="shared" ca="1" si="57"/>
        <v>197.18823534318133</v>
      </c>
      <c r="AW25">
        <f t="shared" ca="1" si="58"/>
        <v>197.81449345518575</v>
      </c>
      <c r="AX25">
        <f t="shared" ca="1" si="59"/>
        <v>199.04810576470214</v>
      </c>
      <c r="AY25">
        <f t="shared" ca="1" si="60"/>
        <v>198.43688618517533</v>
      </c>
      <c r="AZ25">
        <f t="shared" ca="1" si="61"/>
        <v>195.05303083665083</v>
      </c>
      <c r="BA25">
        <f t="shared" ca="1" si="62"/>
        <v>187.86176241115842</v>
      </c>
      <c r="BB25">
        <f t="shared" ca="1" si="63"/>
        <v>186.80050236451351</v>
      </c>
      <c r="BC25">
        <f t="shared" ca="1" si="64"/>
        <v>187.36217108957663</v>
      </c>
      <c r="BD25">
        <f t="shared" ca="1" si="65"/>
        <v>183.20616773479506</v>
      </c>
      <c r="BE25">
        <f t="shared" ca="1" si="66"/>
        <v>181.12452863901103</v>
      </c>
      <c r="BF25">
        <f t="shared" ca="1" si="67"/>
        <v>183.96637496320687</v>
      </c>
      <c r="BG25">
        <f t="shared" ca="1" si="68"/>
        <v>182.3280349112249</v>
      </c>
      <c r="BH25">
        <f t="shared" ca="1" si="69"/>
        <v>180.4535103792324</v>
      </c>
      <c r="BI25">
        <f t="shared" ca="1" si="70"/>
        <v>179.18514221761933</v>
      </c>
      <c r="BJ25">
        <f t="shared" ca="1" si="71"/>
        <v>180.51650939499683</v>
      </c>
      <c r="BK25">
        <f t="shared" ca="1" si="72"/>
        <v>173.76253994390444</v>
      </c>
      <c r="BL25">
        <f t="shared" ca="1" si="73"/>
        <v>172.46319111746442</v>
      </c>
      <c r="BM25">
        <f t="shared" ca="1" si="74"/>
        <v>171.56538642354496</v>
      </c>
      <c r="BN25" s="22">
        <f t="shared" ca="1" si="36"/>
        <v>0</v>
      </c>
      <c r="BO25" s="22">
        <f t="shared" ca="1" si="37"/>
        <v>0</v>
      </c>
    </row>
    <row r="26" spans="5:67" x14ac:dyDescent="0.35">
      <c r="E26">
        <f t="shared" si="38"/>
        <v>223.19</v>
      </c>
      <c r="F26">
        <f t="shared" ca="1" si="76"/>
        <v>229.89330977718134</v>
      </c>
      <c r="G26">
        <f t="shared" ca="1" si="77"/>
        <v>230.81049685662447</v>
      </c>
      <c r="H26">
        <f t="shared" ca="1" si="78"/>
        <v>230.82322895326996</v>
      </c>
      <c r="I26">
        <f t="shared" ca="1" si="79"/>
        <v>230.90799877820049</v>
      </c>
      <c r="J26">
        <f t="shared" ca="1" si="80"/>
        <v>232.90775207573373</v>
      </c>
      <c r="K26">
        <f t="shared" ca="1" si="81"/>
        <v>237.15415416167619</v>
      </c>
      <c r="L26">
        <f t="shared" ca="1" si="82"/>
        <v>236.67206552707219</v>
      </c>
      <c r="M26">
        <f t="shared" ca="1" si="83"/>
        <v>239.04450073060946</v>
      </c>
      <c r="N26">
        <f t="shared" ca="1" si="84"/>
        <v>239.88923428208412</v>
      </c>
      <c r="O26">
        <f t="shared" ca="1" si="85"/>
        <v>237.65382441882284</v>
      </c>
      <c r="P26">
        <f t="shared" ca="1" si="86"/>
        <v>239.36430566994522</v>
      </c>
      <c r="Q26">
        <f t="shared" ca="1" si="87"/>
        <v>245.22329936970615</v>
      </c>
      <c r="R26">
        <f t="shared" ca="1" si="88"/>
        <v>248.18545268845449</v>
      </c>
      <c r="S26">
        <f t="shared" ca="1" si="89"/>
        <v>250.73377827323819</v>
      </c>
      <c r="T26">
        <f t="shared" ca="1" si="90"/>
        <v>251.57790626961776</v>
      </c>
      <c r="U26">
        <f t="shared" ca="1" si="91"/>
        <v>245.55797537121862</v>
      </c>
      <c r="V26">
        <f t="shared" ca="1" si="92"/>
        <v>251.31142980225795</v>
      </c>
      <c r="W26">
        <f t="shared" ca="1" si="93"/>
        <v>253.49814694580098</v>
      </c>
      <c r="X26">
        <f t="shared" ca="1" si="94"/>
        <v>250.08121170943159</v>
      </c>
      <c r="Y26">
        <f t="shared" ca="1" si="95"/>
        <v>252.76145451220722</v>
      </c>
      <c r="Z26">
        <f t="shared" ca="1" si="96"/>
        <v>249.73348113625653</v>
      </c>
      <c r="AA26">
        <f t="shared" ca="1" si="97"/>
        <v>252.38026392983789</v>
      </c>
      <c r="AB26">
        <f t="shared" ca="1" si="98"/>
        <v>252.97476400198693</v>
      </c>
      <c r="AC26">
        <f t="shared" ca="1" si="99"/>
        <v>255.27525953734539</v>
      </c>
      <c r="AD26">
        <f t="shared" ca="1" si="100"/>
        <v>264.27799211627871</v>
      </c>
      <c r="AE26">
        <f t="shared" ca="1" si="40"/>
        <v>265.76834189516291</v>
      </c>
      <c r="AF26">
        <f t="shared" ca="1" si="41"/>
        <v>267.38651419053701</v>
      </c>
      <c r="AG26">
        <f t="shared" ca="1" si="42"/>
        <v>260.55824003768873</v>
      </c>
      <c r="AH26">
        <f t="shared" ca="1" si="43"/>
        <v>260.58750630877603</v>
      </c>
      <c r="AI26">
        <f t="shared" ca="1" si="44"/>
        <v>271.75266002467754</v>
      </c>
      <c r="AJ26">
        <f t="shared" ca="1" si="45"/>
        <v>267.44285624162143</v>
      </c>
      <c r="AK26">
        <f t="shared" ca="1" si="46"/>
        <v>271.21676847548184</v>
      </c>
      <c r="AL26">
        <f t="shared" ca="1" si="47"/>
        <v>270.36927705454701</v>
      </c>
      <c r="AM26">
        <f t="shared" ca="1" si="48"/>
        <v>275.43389376575209</v>
      </c>
      <c r="AN26">
        <f t="shared" ca="1" si="49"/>
        <v>279.33922168609161</v>
      </c>
      <c r="AO26">
        <f t="shared" ca="1" si="50"/>
        <v>281.42275615751208</v>
      </c>
      <c r="AP26">
        <f t="shared" ca="1" si="51"/>
        <v>279.05486391001904</v>
      </c>
      <c r="AQ26">
        <f t="shared" ca="1" si="52"/>
        <v>277.26698552470054</v>
      </c>
      <c r="AR26">
        <f t="shared" ca="1" si="53"/>
        <v>277.092394167441</v>
      </c>
      <c r="AS26">
        <f t="shared" ca="1" si="54"/>
        <v>277.79620593753793</v>
      </c>
      <c r="AT26">
        <f t="shared" ca="1" si="55"/>
        <v>277.57373252988049</v>
      </c>
      <c r="AU26">
        <f t="shared" ca="1" si="56"/>
        <v>271.50695441864292</v>
      </c>
      <c r="AV26">
        <f t="shared" ca="1" si="57"/>
        <v>271.41998518182504</v>
      </c>
      <c r="AW26">
        <f t="shared" ca="1" si="58"/>
        <v>269.48754923355017</v>
      </c>
      <c r="AX26">
        <f t="shared" ca="1" si="59"/>
        <v>263.71123004629254</v>
      </c>
      <c r="AY26">
        <f t="shared" ca="1" si="60"/>
        <v>268.98206261735373</v>
      </c>
      <c r="AZ26">
        <f t="shared" ca="1" si="61"/>
        <v>263.46092496758303</v>
      </c>
      <c r="BA26">
        <f t="shared" ca="1" si="62"/>
        <v>266.38800424401524</v>
      </c>
      <c r="BB26">
        <f t="shared" ca="1" si="63"/>
        <v>267.59176379018925</v>
      </c>
      <c r="BC26">
        <f t="shared" ca="1" si="64"/>
        <v>265.94444390996381</v>
      </c>
      <c r="BD26">
        <f t="shared" ca="1" si="65"/>
        <v>262.84383844375895</v>
      </c>
      <c r="BE26">
        <f t="shared" ca="1" si="66"/>
        <v>264.6891677211795</v>
      </c>
      <c r="BF26">
        <f t="shared" ca="1" si="67"/>
        <v>256.89712318292391</v>
      </c>
      <c r="BG26">
        <f t="shared" ca="1" si="68"/>
        <v>259.18560969775012</v>
      </c>
      <c r="BH26">
        <f t="shared" ca="1" si="69"/>
        <v>262.45657510061517</v>
      </c>
      <c r="BI26">
        <f t="shared" ca="1" si="70"/>
        <v>256.30033121625144</v>
      </c>
      <c r="BJ26">
        <f t="shared" ca="1" si="71"/>
        <v>259.72479341838238</v>
      </c>
      <c r="BK26">
        <f t="shared" ca="1" si="72"/>
        <v>261.16324391539814</v>
      </c>
      <c r="BL26">
        <f t="shared" ca="1" si="73"/>
        <v>257.31004612050521</v>
      </c>
      <c r="BM26">
        <f t="shared" ca="1" si="74"/>
        <v>262.56210415887614</v>
      </c>
      <c r="BN26" s="22">
        <f t="shared" ca="1" si="36"/>
        <v>62.562104158876139</v>
      </c>
      <c r="BO26" s="22">
        <f t="shared" ca="1" si="37"/>
        <v>61.926329471869948</v>
      </c>
    </row>
    <row r="27" spans="5:67" x14ac:dyDescent="0.35">
      <c r="E27">
        <f t="shared" si="38"/>
        <v>223.19</v>
      </c>
      <c r="F27">
        <f t="shared" ca="1" si="76"/>
        <v>223.74714364133112</v>
      </c>
      <c r="G27">
        <f t="shared" ca="1" si="77"/>
        <v>218.62226933895633</v>
      </c>
      <c r="H27">
        <f t="shared" ca="1" si="78"/>
        <v>218.35165353140383</v>
      </c>
      <c r="I27">
        <f t="shared" ca="1" si="79"/>
        <v>218.37007461475912</v>
      </c>
      <c r="J27">
        <f t="shared" ca="1" si="80"/>
        <v>222.34662859010857</v>
      </c>
      <c r="K27">
        <f t="shared" ca="1" si="81"/>
        <v>221.87503137082459</v>
      </c>
      <c r="L27">
        <f t="shared" ca="1" si="82"/>
        <v>212.65189537119537</v>
      </c>
      <c r="M27">
        <f t="shared" ca="1" si="83"/>
        <v>216.09136918907046</v>
      </c>
      <c r="N27">
        <f t="shared" ca="1" si="84"/>
        <v>214.98810641692154</v>
      </c>
      <c r="O27">
        <f t="shared" ca="1" si="85"/>
        <v>213.26052005366475</v>
      </c>
      <c r="P27">
        <f t="shared" ca="1" si="86"/>
        <v>209.86627777812055</v>
      </c>
      <c r="Q27">
        <f t="shared" ca="1" si="87"/>
        <v>208.11641345273429</v>
      </c>
      <c r="R27">
        <f t="shared" ca="1" si="88"/>
        <v>206.77119075190814</v>
      </c>
      <c r="S27">
        <f t="shared" ca="1" si="89"/>
        <v>208.72228475522635</v>
      </c>
      <c r="T27">
        <f t="shared" ca="1" si="90"/>
        <v>210.97952000546806</v>
      </c>
      <c r="U27">
        <f t="shared" ca="1" si="91"/>
        <v>211.85288045423613</v>
      </c>
      <c r="V27">
        <f t="shared" ca="1" si="92"/>
        <v>214.72830501249342</v>
      </c>
      <c r="W27">
        <f t="shared" ca="1" si="93"/>
        <v>214.1240644903653</v>
      </c>
      <c r="X27">
        <f t="shared" ca="1" si="94"/>
        <v>213.61248921456092</v>
      </c>
      <c r="Y27">
        <f t="shared" ca="1" si="95"/>
        <v>215.84463404018234</v>
      </c>
      <c r="Z27">
        <f t="shared" ca="1" si="96"/>
        <v>212.99253482624573</v>
      </c>
      <c r="AA27">
        <f t="shared" ca="1" si="97"/>
        <v>209.90922980773342</v>
      </c>
      <c r="AB27">
        <f t="shared" ca="1" si="98"/>
        <v>207.41050416023384</v>
      </c>
      <c r="AC27">
        <f t="shared" ca="1" si="99"/>
        <v>207.64935063725102</v>
      </c>
      <c r="AD27">
        <f t="shared" ca="1" si="100"/>
        <v>205.4917137049498</v>
      </c>
      <c r="AE27">
        <f t="shared" ca="1" si="40"/>
        <v>208.77583671462921</v>
      </c>
      <c r="AF27">
        <f t="shared" ca="1" si="41"/>
        <v>210.45755348390841</v>
      </c>
      <c r="AG27">
        <f t="shared" ca="1" si="42"/>
        <v>208.79359002169613</v>
      </c>
      <c r="AH27">
        <f t="shared" ca="1" si="43"/>
        <v>210.42711178390067</v>
      </c>
      <c r="AI27">
        <f t="shared" ca="1" si="44"/>
        <v>210.83441997339304</v>
      </c>
      <c r="AJ27">
        <f t="shared" ca="1" si="45"/>
        <v>210.74412424225926</v>
      </c>
      <c r="AK27">
        <f t="shared" ca="1" si="46"/>
        <v>205.94751529964208</v>
      </c>
      <c r="AL27">
        <f t="shared" ca="1" si="47"/>
        <v>203.93659114430383</v>
      </c>
      <c r="AM27">
        <f t="shared" ca="1" si="48"/>
        <v>205.68892912839422</v>
      </c>
      <c r="AN27">
        <f t="shared" ca="1" si="49"/>
        <v>203.68698831843989</v>
      </c>
      <c r="AO27">
        <f t="shared" ca="1" si="50"/>
        <v>204.60015058600561</v>
      </c>
      <c r="AP27">
        <f t="shared" ca="1" si="51"/>
        <v>204.58803336601889</v>
      </c>
      <c r="AQ27">
        <f t="shared" ca="1" si="52"/>
        <v>200.99275763844409</v>
      </c>
      <c r="AR27">
        <f t="shared" ca="1" si="53"/>
        <v>202.62533009836477</v>
      </c>
      <c r="AS27">
        <f t="shared" ca="1" si="54"/>
        <v>203.34706607051712</v>
      </c>
      <c r="AT27">
        <f t="shared" ca="1" si="55"/>
        <v>201.98391193682468</v>
      </c>
      <c r="AU27">
        <f t="shared" ca="1" si="56"/>
        <v>201.29471885047374</v>
      </c>
      <c r="AV27">
        <f t="shared" ca="1" si="57"/>
        <v>206.07378455459838</v>
      </c>
      <c r="AW27">
        <f t="shared" ca="1" si="58"/>
        <v>205.36680723625255</v>
      </c>
      <c r="AX27">
        <f t="shared" ca="1" si="59"/>
        <v>210.72314507585941</v>
      </c>
      <c r="AY27">
        <f t="shared" ca="1" si="60"/>
        <v>209.1565819428576</v>
      </c>
      <c r="AZ27">
        <f t="shared" ca="1" si="61"/>
        <v>207.84469067157622</v>
      </c>
      <c r="BA27">
        <f t="shared" ca="1" si="62"/>
        <v>206.74287884014817</v>
      </c>
      <c r="BB27">
        <f t="shared" ca="1" si="63"/>
        <v>207.7158759054835</v>
      </c>
      <c r="BC27">
        <f t="shared" ca="1" si="64"/>
        <v>207.25901984907858</v>
      </c>
      <c r="BD27">
        <f t="shared" ca="1" si="65"/>
        <v>205.30991629113194</v>
      </c>
      <c r="BE27">
        <f t="shared" ca="1" si="66"/>
        <v>203.85728454678227</v>
      </c>
      <c r="BF27">
        <f t="shared" ca="1" si="67"/>
        <v>203.50399791707318</v>
      </c>
      <c r="BG27">
        <f t="shared" ca="1" si="68"/>
        <v>204.45034520037305</v>
      </c>
      <c r="BH27">
        <f t="shared" ca="1" si="69"/>
        <v>206.27443911623899</v>
      </c>
      <c r="BI27">
        <f t="shared" ca="1" si="70"/>
        <v>201.84702722381721</v>
      </c>
      <c r="BJ27">
        <f t="shared" ca="1" si="71"/>
        <v>202.01475135649207</v>
      </c>
      <c r="BK27">
        <f t="shared" ca="1" si="72"/>
        <v>205.29473607751808</v>
      </c>
      <c r="BL27">
        <f t="shared" ca="1" si="73"/>
        <v>203.77980324858513</v>
      </c>
      <c r="BM27">
        <f t="shared" ca="1" si="74"/>
        <v>206.07031971336167</v>
      </c>
      <c r="BN27" s="22">
        <f t="shared" ca="1" si="36"/>
        <v>6.0703197133616698</v>
      </c>
      <c r="BO27" s="22">
        <f t="shared" ca="1" si="37"/>
        <v>6.008631321200351</v>
      </c>
    </row>
    <row r="28" spans="5:67" x14ac:dyDescent="0.35">
      <c r="E28">
        <f t="shared" si="38"/>
        <v>223.19</v>
      </c>
      <c r="F28">
        <f t="shared" ca="1" si="76"/>
        <v>224.21730701052249</v>
      </c>
      <c r="G28">
        <f t="shared" ca="1" si="77"/>
        <v>226.88697304682427</v>
      </c>
      <c r="H28">
        <f t="shared" ca="1" si="78"/>
        <v>228.29525303179253</v>
      </c>
      <c r="I28">
        <f t="shared" ca="1" si="79"/>
        <v>224.2438123154042</v>
      </c>
      <c r="J28">
        <f t="shared" ca="1" si="80"/>
        <v>225.95095440519134</v>
      </c>
      <c r="K28">
        <f t="shared" ca="1" si="81"/>
        <v>222.59135898673796</v>
      </c>
      <c r="L28">
        <f t="shared" ca="1" si="82"/>
        <v>225.70386215942426</v>
      </c>
      <c r="M28">
        <f t="shared" ca="1" si="83"/>
        <v>227.08600904896974</v>
      </c>
      <c r="N28">
        <f t="shared" ca="1" si="84"/>
        <v>226.53370581698692</v>
      </c>
      <c r="O28">
        <f t="shared" ca="1" si="85"/>
        <v>231.13782476825091</v>
      </c>
      <c r="P28">
        <f t="shared" ca="1" si="86"/>
        <v>229.14134792539508</v>
      </c>
      <c r="Q28">
        <f t="shared" ca="1" si="87"/>
        <v>229.59378262322494</v>
      </c>
      <c r="R28">
        <f t="shared" ca="1" si="88"/>
        <v>226.13435188737012</v>
      </c>
      <c r="S28">
        <f t="shared" ca="1" si="89"/>
        <v>228.30578911898522</v>
      </c>
      <c r="T28">
        <f t="shared" ca="1" si="90"/>
        <v>224.52169868232144</v>
      </c>
      <c r="U28">
        <f t="shared" ca="1" si="91"/>
        <v>228.26330071227505</v>
      </c>
      <c r="V28">
        <f t="shared" ca="1" si="92"/>
        <v>230.25756447133844</v>
      </c>
      <c r="W28">
        <f t="shared" ca="1" si="93"/>
        <v>234.89928001646339</v>
      </c>
      <c r="X28">
        <f t="shared" ca="1" si="94"/>
        <v>239.40119591378755</v>
      </c>
      <c r="Y28">
        <f t="shared" ca="1" si="95"/>
        <v>243.38813697607793</v>
      </c>
      <c r="Z28">
        <f t="shared" ca="1" si="96"/>
        <v>246.32545312404679</v>
      </c>
      <c r="AA28">
        <f t="shared" ca="1" si="97"/>
        <v>249.62553412919442</v>
      </c>
      <c r="AB28">
        <f t="shared" ca="1" si="98"/>
        <v>254.12273991290456</v>
      </c>
      <c r="AC28">
        <f t="shared" ca="1" si="99"/>
        <v>252.0131867922093</v>
      </c>
      <c r="AD28">
        <f t="shared" ca="1" si="100"/>
        <v>241.78679766697906</v>
      </c>
      <c r="AE28">
        <f t="shared" ca="1" si="40"/>
        <v>240.43630120604067</v>
      </c>
      <c r="AF28">
        <f t="shared" ca="1" si="41"/>
        <v>240.18973781759212</v>
      </c>
      <c r="AG28">
        <f t="shared" ca="1" si="42"/>
        <v>241.40264572981636</v>
      </c>
      <c r="AH28">
        <f t="shared" ca="1" si="43"/>
        <v>235.16909696509828</v>
      </c>
      <c r="AI28">
        <f t="shared" ca="1" si="44"/>
        <v>243.37364363464636</v>
      </c>
      <c r="AJ28">
        <f t="shared" ca="1" si="45"/>
        <v>237.82702600273089</v>
      </c>
      <c r="AK28">
        <f t="shared" ca="1" si="46"/>
        <v>237.80111304901388</v>
      </c>
      <c r="AL28">
        <f t="shared" ca="1" si="47"/>
        <v>240.47247252750202</v>
      </c>
      <c r="AM28">
        <f t="shared" ca="1" si="48"/>
        <v>238.22164254547681</v>
      </c>
      <c r="AN28">
        <f t="shared" ca="1" si="49"/>
        <v>238.27707437438119</v>
      </c>
      <c r="AO28">
        <f t="shared" ca="1" si="50"/>
        <v>241.41860202540931</v>
      </c>
      <c r="AP28">
        <f t="shared" ca="1" si="51"/>
        <v>242.25006892208427</v>
      </c>
      <c r="AQ28">
        <f t="shared" ca="1" si="52"/>
        <v>237.18136391810941</v>
      </c>
      <c r="AR28">
        <f t="shared" ca="1" si="53"/>
        <v>233.42169883212392</v>
      </c>
      <c r="AS28">
        <f t="shared" ca="1" si="54"/>
        <v>232.81622429879599</v>
      </c>
      <c r="AT28">
        <f t="shared" ca="1" si="55"/>
        <v>235.09652309526388</v>
      </c>
      <c r="AU28">
        <f t="shared" ca="1" si="56"/>
        <v>237.80515685351537</v>
      </c>
      <c r="AV28">
        <f t="shared" ca="1" si="57"/>
        <v>237.09734973395092</v>
      </c>
      <c r="AW28">
        <f t="shared" ca="1" si="58"/>
        <v>233.66520663591336</v>
      </c>
      <c r="AX28">
        <f t="shared" ca="1" si="59"/>
        <v>237.3267005018532</v>
      </c>
      <c r="AY28">
        <f t="shared" ca="1" si="60"/>
        <v>236.71499813906644</v>
      </c>
      <c r="AZ28">
        <f t="shared" ca="1" si="61"/>
        <v>236.05113225661046</v>
      </c>
      <c r="BA28">
        <f t="shared" ca="1" si="62"/>
        <v>240.29208034759165</v>
      </c>
      <c r="BB28">
        <f t="shared" ca="1" si="63"/>
        <v>235.16125797412482</v>
      </c>
      <c r="BC28">
        <f t="shared" ca="1" si="64"/>
        <v>232.38298784933835</v>
      </c>
      <c r="BD28">
        <f t="shared" ca="1" si="65"/>
        <v>231.61377104358723</v>
      </c>
      <c r="BE28">
        <f t="shared" ca="1" si="66"/>
        <v>232.25159863805843</v>
      </c>
      <c r="BF28">
        <f t="shared" ca="1" si="67"/>
        <v>234.14650185660685</v>
      </c>
      <c r="BG28">
        <f t="shared" ca="1" si="68"/>
        <v>233.19362655689011</v>
      </c>
      <c r="BH28">
        <f t="shared" ca="1" si="69"/>
        <v>233.67590400512734</v>
      </c>
      <c r="BI28">
        <f t="shared" ca="1" si="70"/>
        <v>230.29604078544003</v>
      </c>
      <c r="BJ28">
        <f t="shared" ca="1" si="71"/>
        <v>231.26896399745053</v>
      </c>
      <c r="BK28">
        <f t="shared" ca="1" si="72"/>
        <v>233.20205794847814</v>
      </c>
      <c r="BL28">
        <f t="shared" ca="1" si="73"/>
        <v>233.72035863212915</v>
      </c>
      <c r="BM28">
        <f t="shared" ca="1" si="74"/>
        <v>241.39826563587508</v>
      </c>
      <c r="BN28" s="22">
        <f t="shared" ca="1" si="36"/>
        <v>41.398265635875077</v>
      </c>
      <c r="BO28" s="22">
        <f t="shared" ca="1" si="37"/>
        <v>40.977564162817075</v>
      </c>
    </row>
    <row r="29" spans="5:67" x14ac:dyDescent="0.35">
      <c r="E29">
        <f t="shared" si="38"/>
        <v>223.19</v>
      </c>
      <c r="F29">
        <f t="shared" ca="1" si="76"/>
        <v>222.54745221625581</v>
      </c>
      <c r="G29">
        <f t="shared" ca="1" si="77"/>
        <v>225.01749889305927</v>
      </c>
      <c r="H29">
        <f t="shared" ca="1" si="78"/>
        <v>224.98409268855414</v>
      </c>
      <c r="I29">
        <f t="shared" ca="1" si="79"/>
        <v>223.5966253541161</v>
      </c>
      <c r="J29">
        <f t="shared" ca="1" si="80"/>
        <v>214.24003904602614</v>
      </c>
      <c r="K29">
        <f t="shared" ca="1" si="81"/>
        <v>214.91833670103534</v>
      </c>
      <c r="L29">
        <f t="shared" ca="1" si="82"/>
        <v>216.48856080159578</v>
      </c>
      <c r="M29">
        <f t="shared" ca="1" si="83"/>
        <v>215.43931322081448</v>
      </c>
      <c r="N29">
        <f t="shared" ca="1" si="84"/>
        <v>217.51845360234097</v>
      </c>
      <c r="O29">
        <f t="shared" ca="1" si="85"/>
        <v>212.0083525183299</v>
      </c>
      <c r="P29">
        <f t="shared" ca="1" si="86"/>
        <v>210.05162898819177</v>
      </c>
      <c r="Q29">
        <f t="shared" ca="1" si="87"/>
        <v>210.94737829971831</v>
      </c>
      <c r="R29">
        <f t="shared" ca="1" si="88"/>
        <v>210.43285470456951</v>
      </c>
      <c r="S29">
        <f t="shared" ca="1" si="89"/>
        <v>210.07390971729833</v>
      </c>
      <c r="T29">
        <f t="shared" ca="1" si="90"/>
        <v>205.63079035795937</v>
      </c>
      <c r="U29">
        <f t="shared" ca="1" si="91"/>
        <v>205.80635152383303</v>
      </c>
      <c r="V29">
        <f t="shared" ca="1" si="92"/>
        <v>209.83269963402211</v>
      </c>
      <c r="W29">
        <f t="shared" ca="1" si="93"/>
        <v>204.63347724046386</v>
      </c>
      <c r="X29">
        <f t="shared" ca="1" si="94"/>
        <v>211.90708544119596</v>
      </c>
      <c r="Y29">
        <f t="shared" ca="1" si="95"/>
        <v>209.85495389909406</v>
      </c>
      <c r="Z29">
        <f t="shared" ca="1" si="96"/>
        <v>210.68675823609536</v>
      </c>
      <c r="AA29">
        <f t="shared" ca="1" si="97"/>
        <v>213.37181626760474</v>
      </c>
      <c r="AB29">
        <f t="shared" ca="1" si="98"/>
        <v>214.73763877193926</v>
      </c>
      <c r="AC29">
        <f t="shared" ca="1" si="99"/>
        <v>216.94001975671722</v>
      </c>
      <c r="AD29">
        <f t="shared" ca="1" si="100"/>
        <v>213.27203973725747</v>
      </c>
      <c r="AE29">
        <f t="shared" ca="1" si="40"/>
        <v>209.25463428076802</v>
      </c>
      <c r="AF29">
        <f t="shared" ca="1" si="41"/>
        <v>208.39077813763953</v>
      </c>
      <c r="AG29">
        <f t="shared" ca="1" si="42"/>
        <v>208.04763455964252</v>
      </c>
      <c r="AH29">
        <f t="shared" ca="1" si="43"/>
        <v>208.91924326813623</v>
      </c>
      <c r="AI29">
        <f t="shared" ca="1" si="44"/>
        <v>204.78862804242451</v>
      </c>
      <c r="AJ29">
        <f t="shared" ca="1" si="45"/>
        <v>205.38723291632832</v>
      </c>
      <c r="AK29">
        <f t="shared" ca="1" si="46"/>
        <v>211.40818691884559</v>
      </c>
      <c r="AL29">
        <f t="shared" ca="1" si="47"/>
        <v>211.81235147513837</v>
      </c>
      <c r="AM29">
        <f t="shared" ca="1" si="48"/>
        <v>207.64037447033985</v>
      </c>
      <c r="AN29">
        <f t="shared" ca="1" si="49"/>
        <v>212.58426111476848</v>
      </c>
      <c r="AO29">
        <f t="shared" ca="1" si="50"/>
        <v>214.12029408043472</v>
      </c>
      <c r="AP29">
        <f t="shared" ca="1" si="51"/>
        <v>210.25725805662557</v>
      </c>
      <c r="AQ29">
        <f t="shared" ca="1" si="52"/>
        <v>209.29106088351722</v>
      </c>
      <c r="AR29">
        <f t="shared" ca="1" si="53"/>
        <v>207.25914910293596</v>
      </c>
      <c r="AS29">
        <f t="shared" ca="1" si="54"/>
        <v>209.48515590494057</v>
      </c>
      <c r="AT29">
        <f t="shared" ca="1" si="55"/>
        <v>214.25028946190639</v>
      </c>
      <c r="AU29">
        <f t="shared" ca="1" si="56"/>
        <v>213.224445176156</v>
      </c>
      <c r="AV29">
        <f t="shared" ca="1" si="57"/>
        <v>217.87937099559522</v>
      </c>
      <c r="AW29">
        <f t="shared" ca="1" si="58"/>
        <v>215.39673682018716</v>
      </c>
      <c r="AX29">
        <f t="shared" ca="1" si="59"/>
        <v>212.9279715764529</v>
      </c>
      <c r="AY29">
        <f t="shared" ca="1" si="60"/>
        <v>210.89988492300429</v>
      </c>
      <c r="AZ29">
        <f t="shared" ca="1" si="61"/>
        <v>220.24900712938171</v>
      </c>
      <c r="BA29">
        <f t="shared" ca="1" si="62"/>
        <v>219.24910084749561</v>
      </c>
      <c r="BB29">
        <f t="shared" ca="1" si="63"/>
        <v>219.26837594756316</v>
      </c>
      <c r="BC29">
        <f t="shared" ca="1" si="64"/>
        <v>214.67640826184206</v>
      </c>
      <c r="BD29">
        <f t="shared" ca="1" si="65"/>
        <v>217.78406054619617</v>
      </c>
      <c r="BE29">
        <f t="shared" ca="1" si="66"/>
        <v>211.26442674897035</v>
      </c>
      <c r="BF29">
        <f t="shared" ca="1" si="67"/>
        <v>211.50800402616503</v>
      </c>
      <c r="BG29">
        <f t="shared" ca="1" si="68"/>
        <v>207.72483680835967</v>
      </c>
      <c r="BH29">
        <f t="shared" ca="1" si="69"/>
        <v>208.76848288137776</v>
      </c>
      <c r="BI29">
        <f t="shared" ca="1" si="70"/>
        <v>208.17901403794329</v>
      </c>
      <c r="BJ29">
        <f t="shared" ca="1" si="71"/>
        <v>205.17995644893585</v>
      </c>
      <c r="BK29">
        <f t="shared" ca="1" si="72"/>
        <v>203.71505923738167</v>
      </c>
      <c r="BL29">
        <f t="shared" ca="1" si="73"/>
        <v>203.86172695889573</v>
      </c>
      <c r="BM29">
        <f t="shared" ca="1" si="74"/>
        <v>204.95658236986034</v>
      </c>
      <c r="BN29" s="22">
        <f t="shared" ca="1" si="36"/>
        <v>4.9565823698603424</v>
      </c>
      <c r="BO29" s="22">
        <f t="shared" ca="1" si="37"/>
        <v>4.9062121074277405</v>
      </c>
    </row>
    <row r="30" spans="5:67" x14ac:dyDescent="0.35">
      <c r="E30">
        <f t="shared" si="38"/>
        <v>223.19</v>
      </c>
      <c r="F30">
        <f t="shared" ca="1" si="76"/>
        <v>224.02171999744695</v>
      </c>
      <c r="G30">
        <f t="shared" ca="1" si="77"/>
        <v>228.44590031196407</v>
      </c>
      <c r="H30">
        <f t="shared" ca="1" si="78"/>
        <v>230.82676608802205</v>
      </c>
      <c r="I30">
        <f t="shared" ca="1" si="79"/>
        <v>234.49610436198824</v>
      </c>
      <c r="J30">
        <f t="shared" ca="1" si="80"/>
        <v>239.60777966895668</v>
      </c>
      <c r="K30">
        <f t="shared" ca="1" si="81"/>
        <v>246.442004332799</v>
      </c>
      <c r="L30">
        <f t="shared" ca="1" si="82"/>
        <v>236.82076653564346</v>
      </c>
      <c r="M30">
        <f t="shared" ca="1" si="83"/>
        <v>238.42242730906187</v>
      </c>
      <c r="N30">
        <f t="shared" ca="1" si="84"/>
        <v>239.67080062324234</v>
      </c>
      <c r="O30">
        <f t="shared" ca="1" si="85"/>
        <v>236.35542545737547</v>
      </c>
      <c r="P30">
        <f t="shared" ca="1" si="86"/>
        <v>233.33943717235223</v>
      </c>
      <c r="Q30">
        <f t="shared" ca="1" si="87"/>
        <v>229.7806247044517</v>
      </c>
      <c r="R30">
        <f t="shared" ca="1" si="88"/>
        <v>225.51275814164885</v>
      </c>
      <c r="S30">
        <f t="shared" ca="1" si="89"/>
        <v>220.51763312977531</v>
      </c>
      <c r="T30">
        <f t="shared" ca="1" si="90"/>
        <v>225.58375331370769</v>
      </c>
      <c r="U30">
        <f t="shared" ca="1" si="91"/>
        <v>227.37200840827089</v>
      </c>
      <c r="V30">
        <f t="shared" ca="1" si="92"/>
        <v>234.02050314148647</v>
      </c>
      <c r="W30">
        <f t="shared" ca="1" si="93"/>
        <v>236.04333745236255</v>
      </c>
      <c r="X30">
        <f t="shared" ca="1" si="94"/>
        <v>234.97402827385878</v>
      </c>
      <c r="Y30">
        <f t="shared" ca="1" si="95"/>
        <v>235.1390276733562</v>
      </c>
      <c r="Z30">
        <f t="shared" ca="1" si="96"/>
        <v>234.68584112980091</v>
      </c>
      <c r="AA30">
        <f t="shared" ca="1" si="97"/>
        <v>241.02868447494944</v>
      </c>
      <c r="AB30">
        <f t="shared" ca="1" si="98"/>
        <v>237.44438356904521</v>
      </c>
      <c r="AC30">
        <f t="shared" ca="1" si="99"/>
        <v>231.05404862906971</v>
      </c>
      <c r="AD30">
        <f t="shared" ca="1" si="100"/>
        <v>232.33399255901423</v>
      </c>
      <c r="AE30">
        <f t="shared" ca="1" si="40"/>
        <v>231.73878016868207</v>
      </c>
      <c r="AF30">
        <f t="shared" ca="1" si="41"/>
        <v>233.72298660228532</v>
      </c>
      <c r="AG30">
        <f t="shared" ca="1" si="42"/>
        <v>231.82344118552007</v>
      </c>
      <c r="AH30">
        <f t="shared" ca="1" si="43"/>
        <v>234.72376583477828</v>
      </c>
      <c r="AI30">
        <f t="shared" ca="1" si="44"/>
        <v>235.09028754445282</v>
      </c>
      <c r="AJ30">
        <f t="shared" ca="1" si="45"/>
        <v>237.52948617275555</v>
      </c>
      <c r="AK30">
        <f t="shared" ca="1" si="46"/>
        <v>236.14049127485529</v>
      </c>
      <c r="AL30">
        <f t="shared" ca="1" si="47"/>
        <v>241.9113097961702</v>
      </c>
      <c r="AM30">
        <f t="shared" ca="1" si="48"/>
        <v>240.06168856960994</v>
      </c>
      <c r="AN30">
        <f t="shared" ca="1" si="49"/>
        <v>241.65226946478356</v>
      </c>
      <c r="AO30">
        <f t="shared" ca="1" si="50"/>
        <v>242.22688165703511</v>
      </c>
      <c r="AP30">
        <f t="shared" ca="1" si="51"/>
        <v>242.60995776550251</v>
      </c>
      <c r="AQ30">
        <f t="shared" ca="1" si="52"/>
        <v>235.61874389712642</v>
      </c>
      <c r="AR30">
        <f t="shared" ca="1" si="53"/>
        <v>233.1486921835764</v>
      </c>
      <c r="AS30">
        <f t="shared" ca="1" si="54"/>
        <v>236.32269542516909</v>
      </c>
      <c r="AT30">
        <f t="shared" ca="1" si="55"/>
        <v>231.68506218498285</v>
      </c>
      <c r="AU30">
        <f t="shared" ca="1" si="56"/>
        <v>228.08173249289354</v>
      </c>
      <c r="AV30">
        <f t="shared" ca="1" si="57"/>
        <v>225.30230552757541</v>
      </c>
      <c r="AW30">
        <f t="shared" ca="1" si="58"/>
        <v>220.64147247089451</v>
      </c>
      <c r="AX30">
        <f t="shared" ca="1" si="59"/>
        <v>219.27677945807028</v>
      </c>
      <c r="AY30">
        <f t="shared" ca="1" si="60"/>
        <v>216.11713280187459</v>
      </c>
      <c r="AZ30">
        <f t="shared" ca="1" si="61"/>
        <v>219.8201858111411</v>
      </c>
      <c r="BA30">
        <f t="shared" ca="1" si="62"/>
        <v>225.84151009268231</v>
      </c>
      <c r="BB30">
        <f t="shared" ca="1" si="63"/>
        <v>229.73156617275509</v>
      </c>
      <c r="BC30">
        <f t="shared" ca="1" si="64"/>
        <v>225.80863609713472</v>
      </c>
      <c r="BD30">
        <f t="shared" ca="1" si="65"/>
        <v>226.71158606922836</v>
      </c>
      <c r="BE30">
        <f t="shared" ca="1" si="66"/>
        <v>222.04262820962171</v>
      </c>
      <c r="BF30">
        <f t="shared" ca="1" si="67"/>
        <v>225.30640595471337</v>
      </c>
      <c r="BG30">
        <f t="shared" ca="1" si="68"/>
        <v>223.89332275572079</v>
      </c>
      <c r="BH30">
        <f t="shared" ca="1" si="69"/>
        <v>224.6015838338549</v>
      </c>
      <c r="BI30">
        <f t="shared" ca="1" si="70"/>
        <v>228.53629488418932</v>
      </c>
      <c r="BJ30">
        <f t="shared" ca="1" si="71"/>
        <v>219.27982057180921</v>
      </c>
      <c r="BK30">
        <f t="shared" ca="1" si="72"/>
        <v>217.12097190055385</v>
      </c>
      <c r="BL30">
        <f t="shared" ca="1" si="73"/>
        <v>212.73385842552776</v>
      </c>
      <c r="BM30">
        <f t="shared" ca="1" si="74"/>
        <v>213.32917849556773</v>
      </c>
      <c r="BN30" s="22">
        <f t="shared" ca="1" si="36"/>
        <v>13.329178495567731</v>
      </c>
      <c r="BO30" s="22">
        <f t="shared" ca="1" si="37"/>
        <v>13.193723424163025</v>
      </c>
    </row>
    <row r="31" spans="5:67" x14ac:dyDescent="0.35">
      <c r="E31">
        <f t="shared" si="38"/>
        <v>223.19</v>
      </c>
      <c r="F31">
        <f t="shared" ca="1" si="76"/>
        <v>219.40380788069561</v>
      </c>
      <c r="G31">
        <f t="shared" ca="1" si="77"/>
        <v>219.84628460865605</v>
      </c>
      <c r="H31">
        <f t="shared" ca="1" si="78"/>
        <v>220.91372131630217</v>
      </c>
      <c r="I31">
        <f t="shared" ca="1" si="79"/>
        <v>221.93363822370543</v>
      </c>
      <c r="J31">
        <f t="shared" ca="1" si="80"/>
        <v>219.3390939792242</v>
      </c>
      <c r="K31">
        <f t="shared" ca="1" si="81"/>
        <v>219.730831128853</v>
      </c>
      <c r="L31">
        <f t="shared" ca="1" si="82"/>
        <v>220.84238604690105</v>
      </c>
      <c r="M31">
        <f t="shared" ca="1" si="83"/>
        <v>222.66822982835265</v>
      </c>
      <c r="N31">
        <f t="shared" ca="1" si="84"/>
        <v>229.1446538311863</v>
      </c>
      <c r="O31">
        <f t="shared" ca="1" si="85"/>
        <v>228.2624898065169</v>
      </c>
      <c r="P31">
        <f t="shared" ca="1" si="86"/>
        <v>224.83657845591921</v>
      </c>
      <c r="Q31">
        <f t="shared" ca="1" si="87"/>
        <v>228.23447027425144</v>
      </c>
      <c r="R31">
        <f t="shared" ca="1" si="88"/>
        <v>225.06847547140407</v>
      </c>
      <c r="S31">
        <f t="shared" ca="1" si="89"/>
        <v>225.09207167460437</v>
      </c>
      <c r="T31">
        <f t="shared" ca="1" si="90"/>
        <v>231.87231072172946</v>
      </c>
      <c r="U31">
        <f t="shared" ca="1" si="91"/>
        <v>229.5741884266078</v>
      </c>
      <c r="V31">
        <f t="shared" ca="1" si="92"/>
        <v>231.94626100531642</v>
      </c>
      <c r="W31">
        <f t="shared" ca="1" si="93"/>
        <v>232.89595916405213</v>
      </c>
      <c r="X31">
        <f t="shared" ca="1" si="94"/>
        <v>237.21818854865782</v>
      </c>
      <c r="Y31">
        <f t="shared" ca="1" si="95"/>
        <v>238.24017178524016</v>
      </c>
      <c r="Z31">
        <f t="shared" ca="1" si="96"/>
        <v>235.32662033005991</v>
      </c>
      <c r="AA31">
        <f t="shared" ca="1" si="97"/>
        <v>240.8281418314931</v>
      </c>
      <c r="AB31">
        <f t="shared" ca="1" si="98"/>
        <v>242.71271918607133</v>
      </c>
      <c r="AC31">
        <f t="shared" ca="1" si="99"/>
        <v>234.63249039816088</v>
      </c>
      <c r="AD31">
        <f t="shared" ca="1" si="100"/>
        <v>231.70280741173443</v>
      </c>
      <c r="AE31">
        <f t="shared" ca="1" si="40"/>
        <v>233.87942090182545</v>
      </c>
      <c r="AF31">
        <f t="shared" ca="1" si="41"/>
        <v>237.42668626463771</v>
      </c>
      <c r="AG31">
        <f t="shared" ca="1" si="42"/>
        <v>235.94609129504263</v>
      </c>
      <c r="AH31">
        <f t="shared" ca="1" si="43"/>
        <v>241.0195002627693</v>
      </c>
      <c r="AI31">
        <f t="shared" ca="1" si="44"/>
        <v>248.2512857011244</v>
      </c>
      <c r="AJ31">
        <f t="shared" ca="1" si="45"/>
        <v>250.44227131098987</v>
      </c>
      <c r="AK31">
        <f t="shared" ca="1" si="46"/>
        <v>255.52787219635152</v>
      </c>
      <c r="AL31">
        <f t="shared" ca="1" si="47"/>
        <v>254.29722238438455</v>
      </c>
      <c r="AM31">
        <f t="shared" ca="1" si="48"/>
        <v>261.4259412493555</v>
      </c>
      <c r="AN31">
        <f t="shared" ca="1" si="49"/>
        <v>262.12693275173331</v>
      </c>
      <c r="AO31">
        <f t="shared" ca="1" si="50"/>
        <v>265.67828182053506</v>
      </c>
      <c r="AP31">
        <f t="shared" ca="1" si="51"/>
        <v>260.38328225872266</v>
      </c>
      <c r="AQ31">
        <f t="shared" ca="1" si="52"/>
        <v>261.51824684819002</v>
      </c>
      <c r="AR31">
        <f t="shared" ca="1" si="53"/>
        <v>260.25476554894993</v>
      </c>
      <c r="AS31">
        <f t="shared" ca="1" si="54"/>
        <v>261.36691407749055</v>
      </c>
      <c r="AT31">
        <f t="shared" ca="1" si="55"/>
        <v>264.28346358316418</v>
      </c>
      <c r="AU31">
        <f t="shared" ca="1" si="56"/>
        <v>263.54115361980769</v>
      </c>
      <c r="AV31">
        <f t="shared" ca="1" si="57"/>
        <v>266.86203568213921</v>
      </c>
      <c r="AW31">
        <f t="shared" ca="1" si="58"/>
        <v>265.30540400202761</v>
      </c>
      <c r="AX31">
        <f t="shared" ca="1" si="59"/>
        <v>268.55041738403736</v>
      </c>
      <c r="AY31">
        <f t="shared" ca="1" si="60"/>
        <v>265.88374695607411</v>
      </c>
      <c r="AZ31">
        <f t="shared" ca="1" si="61"/>
        <v>266.72807798465948</v>
      </c>
      <c r="BA31">
        <f t="shared" ca="1" si="62"/>
        <v>265.5986102670372</v>
      </c>
      <c r="BB31">
        <f t="shared" ca="1" si="63"/>
        <v>270.59296641420002</v>
      </c>
      <c r="BC31">
        <f t="shared" ca="1" si="64"/>
        <v>272.82292900706187</v>
      </c>
      <c r="BD31">
        <f t="shared" ca="1" si="65"/>
        <v>272.17391654457691</v>
      </c>
      <c r="BE31">
        <f t="shared" ca="1" si="66"/>
        <v>274.69895343943512</v>
      </c>
      <c r="BF31">
        <f t="shared" ca="1" si="67"/>
        <v>273.5621051466066</v>
      </c>
      <c r="BG31">
        <f t="shared" ca="1" si="68"/>
        <v>275.55277899429598</v>
      </c>
      <c r="BH31">
        <f t="shared" ca="1" si="69"/>
        <v>280.54849386970648</v>
      </c>
      <c r="BI31">
        <f t="shared" ca="1" si="70"/>
        <v>284.18953455599996</v>
      </c>
      <c r="BJ31">
        <f t="shared" ca="1" si="71"/>
        <v>283.43205571061799</v>
      </c>
      <c r="BK31">
        <f t="shared" ca="1" si="72"/>
        <v>281.41964525590754</v>
      </c>
      <c r="BL31">
        <f t="shared" ca="1" si="73"/>
        <v>282.4982772465537</v>
      </c>
      <c r="BM31">
        <f t="shared" ca="1" si="74"/>
        <v>278.91292377957114</v>
      </c>
      <c r="BN31" s="22">
        <f t="shared" ca="1" si="36"/>
        <v>78.912923779571145</v>
      </c>
      <c r="BO31" s="22">
        <f t="shared" ca="1" si="37"/>
        <v>78.110987206445472</v>
      </c>
    </row>
    <row r="32" spans="5:67" x14ac:dyDescent="0.35">
      <c r="E32">
        <f t="shared" si="38"/>
        <v>223.19</v>
      </c>
      <c r="F32">
        <f t="shared" ca="1" si="76"/>
        <v>230.4914159791345</v>
      </c>
      <c r="G32">
        <f t="shared" ca="1" si="77"/>
        <v>238.91376797391294</v>
      </c>
      <c r="H32">
        <f t="shared" ca="1" si="78"/>
        <v>243.80863903414584</v>
      </c>
      <c r="I32">
        <f t="shared" ca="1" si="79"/>
        <v>244.38318825115886</v>
      </c>
      <c r="J32">
        <f t="shared" ca="1" si="80"/>
        <v>242.52350925616511</v>
      </c>
      <c r="K32">
        <f t="shared" ca="1" si="81"/>
        <v>243.54615427836174</v>
      </c>
      <c r="L32">
        <f t="shared" ca="1" si="82"/>
        <v>241.37120552406731</v>
      </c>
      <c r="M32">
        <f t="shared" ca="1" si="83"/>
        <v>242.09856372703501</v>
      </c>
      <c r="N32">
        <f t="shared" ca="1" si="84"/>
        <v>242.78944249211597</v>
      </c>
      <c r="O32">
        <f t="shared" ca="1" si="85"/>
        <v>243.32351533901593</v>
      </c>
      <c r="P32">
        <f t="shared" ca="1" si="86"/>
        <v>242.69443771771296</v>
      </c>
      <c r="Q32">
        <f t="shared" ca="1" si="87"/>
        <v>244.22109057577845</v>
      </c>
      <c r="R32">
        <f t="shared" ca="1" si="88"/>
        <v>243.81342404749378</v>
      </c>
      <c r="S32">
        <f t="shared" ca="1" si="89"/>
        <v>240.73390672236866</v>
      </c>
      <c r="T32">
        <f t="shared" ca="1" si="90"/>
        <v>238.36485247687355</v>
      </c>
      <c r="U32">
        <f t="shared" ca="1" si="91"/>
        <v>244.31667066881309</v>
      </c>
      <c r="V32">
        <f t="shared" ca="1" si="92"/>
        <v>238.08768644114082</v>
      </c>
      <c r="W32">
        <f t="shared" ca="1" si="93"/>
        <v>238.1980737262225</v>
      </c>
      <c r="X32">
        <f t="shared" ca="1" si="94"/>
        <v>248.82379334528571</v>
      </c>
      <c r="Y32">
        <f t="shared" ca="1" si="95"/>
        <v>246.52198518795402</v>
      </c>
      <c r="Z32">
        <f t="shared" ca="1" si="96"/>
        <v>250.35778318240884</v>
      </c>
      <c r="AA32">
        <f t="shared" ca="1" si="97"/>
        <v>254.73815119077943</v>
      </c>
      <c r="AB32">
        <f t="shared" ca="1" si="98"/>
        <v>255.57333123889734</v>
      </c>
      <c r="AC32">
        <f t="shared" ca="1" si="99"/>
        <v>253.77702279781019</v>
      </c>
      <c r="AD32">
        <f t="shared" ca="1" si="100"/>
        <v>254.15596615616076</v>
      </c>
      <c r="AE32">
        <f t="shared" ca="1" si="40"/>
        <v>250.53346887884899</v>
      </c>
      <c r="AF32">
        <f t="shared" ca="1" si="41"/>
        <v>259.34353525264953</v>
      </c>
      <c r="AG32">
        <f t="shared" ca="1" si="42"/>
        <v>261.3433360112885</v>
      </c>
      <c r="AH32">
        <f t="shared" ca="1" si="43"/>
        <v>256.29954604977178</v>
      </c>
      <c r="AI32">
        <f t="shared" ca="1" si="44"/>
        <v>259.36749565180918</v>
      </c>
      <c r="AJ32">
        <f t="shared" ca="1" si="45"/>
        <v>256.54627517507311</v>
      </c>
      <c r="AK32">
        <f t="shared" ca="1" si="46"/>
        <v>261.35565726490341</v>
      </c>
      <c r="AL32">
        <f t="shared" ca="1" si="47"/>
        <v>257.06089330036838</v>
      </c>
      <c r="AM32">
        <f t="shared" ca="1" si="48"/>
        <v>256.02300115766781</v>
      </c>
      <c r="AN32">
        <f t="shared" ca="1" si="49"/>
        <v>256.38887325276175</v>
      </c>
      <c r="AO32">
        <f t="shared" ca="1" si="50"/>
        <v>257.20378832243097</v>
      </c>
      <c r="AP32">
        <f t="shared" ca="1" si="51"/>
        <v>256.82680511750954</v>
      </c>
      <c r="AQ32">
        <f t="shared" ca="1" si="52"/>
        <v>256.620823599012</v>
      </c>
      <c r="AR32">
        <f t="shared" ca="1" si="53"/>
        <v>253.06072747191462</v>
      </c>
      <c r="AS32">
        <f t="shared" ca="1" si="54"/>
        <v>251.66167972127371</v>
      </c>
      <c r="AT32">
        <f t="shared" ca="1" si="55"/>
        <v>255.33218053834929</v>
      </c>
      <c r="AU32">
        <f t="shared" ca="1" si="56"/>
        <v>251.80383575313428</v>
      </c>
      <c r="AV32">
        <f t="shared" ca="1" si="57"/>
        <v>248.20685482312851</v>
      </c>
      <c r="AW32">
        <f t="shared" ca="1" si="58"/>
        <v>250.52544706717089</v>
      </c>
      <c r="AX32">
        <f t="shared" ca="1" si="59"/>
        <v>251.77282818462439</v>
      </c>
      <c r="AY32">
        <f t="shared" ca="1" si="60"/>
        <v>252.87471820517646</v>
      </c>
      <c r="AZ32">
        <f t="shared" ca="1" si="61"/>
        <v>252.90421000462476</v>
      </c>
      <c r="BA32">
        <f t="shared" ca="1" si="62"/>
        <v>250.74347109156361</v>
      </c>
      <c r="BB32">
        <f t="shared" ca="1" si="63"/>
        <v>256.07945777863478</v>
      </c>
      <c r="BC32">
        <f t="shared" ca="1" si="64"/>
        <v>259.54671474393302</v>
      </c>
      <c r="BD32">
        <f t="shared" ca="1" si="65"/>
        <v>263.19842860722554</v>
      </c>
      <c r="BE32">
        <f t="shared" ca="1" si="66"/>
        <v>263.02728948778389</v>
      </c>
      <c r="BF32">
        <f t="shared" ca="1" si="67"/>
        <v>262.06982188499535</v>
      </c>
      <c r="BG32">
        <f t="shared" ca="1" si="68"/>
        <v>269.23930841059911</v>
      </c>
      <c r="BH32">
        <f t="shared" ca="1" si="69"/>
        <v>266.05991746963133</v>
      </c>
      <c r="BI32">
        <f t="shared" ca="1" si="70"/>
        <v>264.38799538190949</v>
      </c>
      <c r="BJ32">
        <f t="shared" ca="1" si="71"/>
        <v>261.92131117448071</v>
      </c>
      <c r="BK32">
        <f t="shared" ca="1" si="72"/>
        <v>260.34280574730883</v>
      </c>
      <c r="BL32">
        <f t="shared" ca="1" si="73"/>
        <v>255.72400065146948</v>
      </c>
      <c r="BM32">
        <f t="shared" ca="1" si="74"/>
        <v>250.77876085769361</v>
      </c>
      <c r="BN32" s="22">
        <f t="shared" ca="1" si="36"/>
        <v>50.778760857693612</v>
      </c>
      <c r="BO32" s="22">
        <f t="shared" ca="1" si="37"/>
        <v>50.262732005644814</v>
      </c>
    </row>
    <row r="33" spans="5:67" x14ac:dyDescent="0.35">
      <c r="E33">
        <f t="shared" si="38"/>
        <v>223.19</v>
      </c>
      <c r="F33">
        <f t="shared" ca="1" si="76"/>
        <v>223.67792138145572</v>
      </c>
      <c r="G33">
        <f t="shared" ca="1" si="77"/>
        <v>223.52420716280611</v>
      </c>
      <c r="H33">
        <f t="shared" ca="1" si="78"/>
        <v>226.19745417880245</v>
      </c>
      <c r="I33">
        <f t="shared" ca="1" si="79"/>
        <v>221.07363959775034</v>
      </c>
      <c r="J33">
        <f t="shared" ca="1" si="80"/>
        <v>224.55221758190271</v>
      </c>
      <c r="K33">
        <f t="shared" ca="1" si="81"/>
        <v>226.35969906486207</v>
      </c>
      <c r="L33">
        <f t="shared" ca="1" si="82"/>
        <v>221.04364789544076</v>
      </c>
      <c r="M33">
        <f t="shared" ca="1" si="83"/>
        <v>220.74255290454465</v>
      </c>
      <c r="N33">
        <f t="shared" ca="1" si="84"/>
        <v>216.23079309081834</v>
      </c>
      <c r="O33">
        <f t="shared" ca="1" si="85"/>
        <v>217.80239814425457</v>
      </c>
      <c r="P33">
        <f t="shared" ca="1" si="86"/>
        <v>216.0358642963142</v>
      </c>
      <c r="Q33">
        <f t="shared" ca="1" si="87"/>
        <v>213.64025754783472</v>
      </c>
      <c r="R33">
        <f t="shared" ca="1" si="88"/>
        <v>214.43091026785891</v>
      </c>
      <c r="S33">
        <f t="shared" ca="1" si="89"/>
        <v>217.21868494302925</v>
      </c>
      <c r="T33">
        <f t="shared" ca="1" si="90"/>
        <v>212.13232187162168</v>
      </c>
      <c r="U33">
        <f t="shared" ca="1" si="91"/>
        <v>216.55379420079018</v>
      </c>
      <c r="V33">
        <f t="shared" ca="1" si="92"/>
        <v>220.07411069683386</v>
      </c>
      <c r="W33">
        <f t="shared" ca="1" si="93"/>
        <v>218.56814190436171</v>
      </c>
      <c r="X33">
        <f t="shared" ca="1" si="94"/>
        <v>219.10060348980562</v>
      </c>
      <c r="Y33">
        <f t="shared" ca="1" si="95"/>
        <v>221.25760704718107</v>
      </c>
      <c r="Z33">
        <f t="shared" ca="1" si="96"/>
        <v>224.12694364683242</v>
      </c>
      <c r="AA33">
        <f t="shared" ca="1" si="97"/>
        <v>222.09118195721913</v>
      </c>
      <c r="AB33">
        <f t="shared" ca="1" si="98"/>
        <v>224.44686759480265</v>
      </c>
      <c r="AC33">
        <f t="shared" ca="1" si="99"/>
        <v>219.99829419226808</v>
      </c>
      <c r="AD33">
        <f t="shared" ca="1" si="100"/>
        <v>219.60574243877176</v>
      </c>
      <c r="AE33">
        <f t="shared" ca="1" si="40"/>
        <v>216.80466548595126</v>
      </c>
      <c r="AF33">
        <f t="shared" ca="1" si="41"/>
        <v>213.01349182302033</v>
      </c>
      <c r="AG33">
        <f t="shared" ca="1" si="42"/>
        <v>208.35171985642555</v>
      </c>
      <c r="AH33">
        <f t="shared" ca="1" si="43"/>
        <v>210.50560845629818</v>
      </c>
      <c r="AI33">
        <f t="shared" ca="1" si="44"/>
        <v>211.02843000726267</v>
      </c>
      <c r="AJ33">
        <f t="shared" ca="1" si="45"/>
        <v>211.52069306993377</v>
      </c>
      <c r="AK33">
        <f t="shared" ca="1" si="46"/>
        <v>205.1661015371547</v>
      </c>
      <c r="AL33">
        <f t="shared" ca="1" si="47"/>
        <v>208.19769869437829</v>
      </c>
      <c r="AM33">
        <f t="shared" ca="1" si="48"/>
        <v>203.25894337049857</v>
      </c>
      <c r="AN33">
        <f t="shared" ca="1" si="49"/>
        <v>199.45494965730848</v>
      </c>
      <c r="AO33">
        <f t="shared" ca="1" si="50"/>
        <v>198.43698696499968</v>
      </c>
      <c r="AP33">
        <f t="shared" ca="1" si="51"/>
        <v>205.48005245113137</v>
      </c>
      <c r="AQ33">
        <f t="shared" ca="1" si="52"/>
        <v>202.44885491767963</v>
      </c>
      <c r="AR33">
        <f t="shared" ca="1" si="53"/>
        <v>202.72772150389687</v>
      </c>
      <c r="AS33">
        <f t="shared" ca="1" si="54"/>
        <v>207.12272841610391</v>
      </c>
      <c r="AT33">
        <f t="shared" ca="1" si="55"/>
        <v>209.51234873383007</v>
      </c>
      <c r="AU33">
        <f t="shared" ca="1" si="56"/>
        <v>207.9837079018603</v>
      </c>
      <c r="AV33">
        <f t="shared" ca="1" si="57"/>
        <v>200.95533228562897</v>
      </c>
      <c r="AW33">
        <f t="shared" ca="1" si="58"/>
        <v>202.55350011497546</v>
      </c>
      <c r="AX33">
        <f t="shared" ca="1" si="59"/>
        <v>194.57578657425918</v>
      </c>
      <c r="AY33">
        <f t="shared" ca="1" si="60"/>
        <v>189.16359685172287</v>
      </c>
      <c r="AZ33">
        <f t="shared" ca="1" si="61"/>
        <v>194.46330562272701</v>
      </c>
      <c r="BA33">
        <f t="shared" ca="1" si="62"/>
        <v>192.58607479920619</v>
      </c>
      <c r="BB33">
        <f t="shared" ca="1" si="63"/>
        <v>195.37269394304735</v>
      </c>
      <c r="BC33">
        <f t="shared" ca="1" si="64"/>
        <v>191.38953206008259</v>
      </c>
      <c r="BD33">
        <f t="shared" ca="1" si="65"/>
        <v>195.25495097570459</v>
      </c>
      <c r="BE33">
        <f t="shared" ca="1" si="66"/>
        <v>195.05937006917978</v>
      </c>
      <c r="BF33">
        <f t="shared" ca="1" si="67"/>
        <v>187.68681107259488</v>
      </c>
      <c r="BG33">
        <f t="shared" ca="1" si="68"/>
        <v>183.2773561533227</v>
      </c>
      <c r="BH33">
        <f t="shared" ca="1" si="69"/>
        <v>185.53128842305779</v>
      </c>
      <c r="BI33">
        <f t="shared" ca="1" si="70"/>
        <v>188.57069273303651</v>
      </c>
      <c r="BJ33">
        <f t="shared" ca="1" si="71"/>
        <v>193.59322741240692</v>
      </c>
      <c r="BK33">
        <f t="shared" ca="1" si="72"/>
        <v>194.38322003344638</v>
      </c>
      <c r="BL33">
        <f t="shared" ca="1" si="73"/>
        <v>192.02934833361346</v>
      </c>
      <c r="BM33">
        <f t="shared" ca="1" si="74"/>
        <v>194.30018239906641</v>
      </c>
      <c r="BN33" s="22">
        <f t="shared" ca="1" si="36"/>
        <v>0</v>
      </c>
      <c r="BO33" s="22">
        <f t="shared" ca="1" si="37"/>
        <v>0</v>
      </c>
    </row>
    <row r="34" spans="5:67" x14ac:dyDescent="0.35">
      <c r="E34">
        <f t="shared" si="38"/>
        <v>223.19</v>
      </c>
      <c r="F34">
        <f t="shared" ca="1" si="76"/>
        <v>224.60540051732735</v>
      </c>
      <c r="G34">
        <f t="shared" ca="1" si="77"/>
        <v>224.34251093051566</v>
      </c>
      <c r="H34">
        <f t="shared" ca="1" si="78"/>
        <v>223.24649410498097</v>
      </c>
      <c r="I34">
        <f t="shared" ca="1" si="79"/>
        <v>228.02178332762651</v>
      </c>
      <c r="J34">
        <f t="shared" ca="1" si="80"/>
        <v>231.98658144425875</v>
      </c>
      <c r="K34">
        <f t="shared" ca="1" si="81"/>
        <v>228.91537374347365</v>
      </c>
      <c r="L34">
        <f t="shared" ca="1" si="82"/>
        <v>225.10698144232734</v>
      </c>
      <c r="M34">
        <f t="shared" ca="1" si="83"/>
        <v>233.20331441567538</v>
      </c>
      <c r="N34">
        <f t="shared" ca="1" si="84"/>
        <v>240.08384017142978</v>
      </c>
      <c r="O34">
        <f t="shared" ca="1" si="85"/>
        <v>239.02952078207127</v>
      </c>
      <c r="P34">
        <f t="shared" ca="1" si="86"/>
        <v>236.37759374299446</v>
      </c>
      <c r="Q34">
        <f t="shared" ca="1" si="87"/>
        <v>240.34017777917668</v>
      </c>
      <c r="R34">
        <f t="shared" ca="1" si="88"/>
        <v>243.09908154800831</v>
      </c>
      <c r="S34">
        <f t="shared" ca="1" si="89"/>
        <v>240.81292958350753</v>
      </c>
      <c r="T34">
        <f t="shared" ca="1" si="90"/>
        <v>243.8293286250142</v>
      </c>
      <c r="U34">
        <f t="shared" ca="1" si="91"/>
        <v>245.71007055770096</v>
      </c>
      <c r="V34">
        <f t="shared" ca="1" si="92"/>
        <v>247.68644942212552</v>
      </c>
      <c r="W34">
        <f t="shared" ca="1" si="93"/>
        <v>247.74874492084896</v>
      </c>
      <c r="X34">
        <f t="shared" ca="1" si="94"/>
        <v>241.73617452871162</v>
      </c>
      <c r="Y34">
        <f t="shared" ca="1" si="95"/>
        <v>240.53366200107735</v>
      </c>
      <c r="Z34">
        <f t="shared" ca="1" si="96"/>
        <v>243.02398253561881</v>
      </c>
      <c r="AA34">
        <f t="shared" ca="1" si="97"/>
        <v>239.01454889092599</v>
      </c>
      <c r="AB34">
        <f t="shared" ca="1" si="98"/>
        <v>234.47767010487451</v>
      </c>
      <c r="AC34">
        <f t="shared" ca="1" si="99"/>
        <v>239.71190346936277</v>
      </c>
      <c r="AD34">
        <f t="shared" ca="1" si="100"/>
        <v>240.00258125601641</v>
      </c>
      <c r="AE34">
        <f t="shared" ca="1" si="40"/>
        <v>240.64116320582434</v>
      </c>
      <c r="AF34">
        <f t="shared" ca="1" si="41"/>
        <v>243.42741685118463</v>
      </c>
      <c r="AG34">
        <f t="shared" ca="1" si="42"/>
        <v>244.10138190581753</v>
      </c>
      <c r="AH34">
        <f t="shared" ca="1" si="43"/>
        <v>246.01484616878153</v>
      </c>
      <c r="AI34">
        <f t="shared" ca="1" si="44"/>
        <v>245.02301959685616</v>
      </c>
      <c r="AJ34">
        <f t="shared" ca="1" si="45"/>
        <v>241.62181269193539</v>
      </c>
      <c r="AK34">
        <f t="shared" ca="1" si="46"/>
        <v>243.8372203321486</v>
      </c>
      <c r="AL34">
        <f t="shared" ca="1" si="47"/>
        <v>239.7791614982138</v>
      </c>
      <c r="AM34">
        <f t="shared" ca="1" si="48"/>
        <v>237.51110454892256</v>
      </c>
      <c r="AN34">
        <f t="shared" ca="1" si="49"/>
        <v>230.93575825709263</v>
      </c>
      <c r="AO34">
        <f t="shared" ca="1" si="50"/>
        <v>233.48520133037033</v>
      </c>
      <c r="AP34">
        <f t="shared" ca="1" si="51"/>
        <v>230.08952888172095</v>
      </c>
      <c r="AQ34">
        <f t="shared" ca="1" si="52"/>
        <v>227.23750956348115</v>
      </c>
      <c r="AR34">
        <f t="shared" ca="1" si="53"/>
        <v>226.28883010468209</v>
      </c>
      <c r="AS34">
        <f t="shared" ca="1" si="54"/>
        <v>226.19389831885155</v>
      </c>
      <c r="AT34">
        <f t="shared" ca="1" si="55"/>
        <v>225.65804175950279</v>
      </c>
      <c r="AU34">
        <f t="shared" ca="1" si="56"/>
        <v>231.73170853353773</v>
      </c>
      <c r="AV34">
        <f t="shared" ca="1" si="57"/>
        <v>234.70056603896049</v>
      </c>
      <c r="AW34">
        <f t="shared" ca="1" si="58"/>
        <v>235.9954874329141</v>
      </c>
      <c r="AX34">
        <f t="shared" ca="1" si="59"/>
        <v>231.04555904298306</v>
      </c>
      <c r="AY34">
        <f t="shared" ca="1" si="60"/>
        <v>233.61740517643707</v>
      </c>
      <c r="AZ34">
        <f t="shared" ca="1" si="61"/>
        <v>226.83769743141389</v>
      </c>
      <c r="BA34">
        <f t="shared" ca="1" si="62"/>
        <v>231.34829029872688</v>
      </c>
      <c r="BB34">
        <f t="shared" ca="1" si="63"/>
        <v>230.19295014369982</v>
      </c>
      <c r="BC34">
        <f t="shared" ca="1" si="64"/>
        <v>231.55594789147679</v>
      </c>
      <c r="BD34">
        <f t="shared" ca="1" si="65"/>
        <v>232.76570976208293</v>
      </c>
      <c r="BE34">
        <f t="shared" ca="1" si="66"/>
        <v>234.09480712466231</v>
      </c>
      <c r="BF34">
        <f t="shared" ca="1" si="67"/>
        <v>236.01440834363962</v>
      </c>
      <c r="BG34">
        <f t="shared" ca="1" si="68"/>
        <v>240.69234762079756</v>
      </c>
      <c r="BH34">
        <f t="shared" ca="1" si="69"/>
        <v>239.56768341980944</v>
      </c>
      <c r="BI34">
        <f t="shared" ca="1" si="70"/>
        <v>243.70824040869797</v>
      </c>
      <c r="BJ34">
        <f t="shared" ca="1" si="71"/>
        <v>252.65213533488196</v>
      </c>
      <c r="BK34">
        <f t="shared" ca="1" si="72"/>
        <v>251.46086136167122</v>
      </c>
      <c r="BL34">
        <f t="shared" ca="1" si="73"/>
        <v>247.99370681088871</v>
      </c>
      <c r="BM34">
        <f t="shared" ca="1" si="74"/>
        <v>255.07204880961316</v>
      </c>
      <c r="BN34" s="22">
        <f t="shared" ref="BN34:BN65" ca="1" si="101">MAX(BM34-$BM$103,0)</f>
        <v>55.072048809613165</v>
      </c>
      <c r="BO34" s="22">
        <f t="shared" ref="BO34:BO65" ca="1" si="102">BN34*EXP(-$B$6*$BM$104)</f>
        <v>54.512390290043477</v>
      </c>
    </row>
    <row r="35" spans="5:67" x14ac:dyDescent="0.35">
      <c r="E35">
        <f t="shared" si="38"/>
        <v>223.19</v>
      </c>
      <c r="F35">
        <f t="shared" ca="1" si="76"/>
        <v>224.46032940493046</v>
      </c>
      <c r="G35">
        <f t="shared" ca="1" si="77"/>
        <v>231.66959880992451</v>
      </c>
      <c r="H35">
        <f t="shared" ca="1" si="78"/>
        <v>232.84122942682828</v>
      </c>
      <c r="I35">
        <f t="shared" ca="1" si="79"/>
        <v>230.267784696136</v>
      </c>
      <c r="J35">
        <f t="shared" ca="1" si="80"/>
        <v>230.83106781103771</v>
      </c>
      <c r="K35">
        <f t="shared" ca="1" si="81"/>
        <v>232.4269996142533</v>
      </c>
      <c r="L35">
        <f t="shared" ca="1" si="82"/>
        <v>225.50627201289424</v>
      </c>
      <c r="M35">
        <f t="shared" ca="1" si="83"/>
        <v>231.10490749243937</v>
      </c>
      <c r="N35">
        <f t="shared" ca="1" si="84"/>
        <v>235.49390794265892</v>
      </c>
      <c r="O35">
        <f t="shared" ca="1" si="85"/>
        <v>234.37511436795464</v>
      </c>
      <c r="P35">
        <f t="shared" ca="1" si="86"/>
        <v>237.32492672570027</v>
      </c>
      <c r="Q35">
        <f t="shared" ca="1" si="87"/>
        <v>244.35205440494946</v>
      </c>
      <c r="R35">
        <f t="shared" ca="1" si="88"/>
        <v>243.42750924484133</v>
      </c>
      <c r="S35">
        <f t="shared" ca="1" si="89"/>
        <v>239.70877420807957</v>
      </c>
      <c r="T35">
        <f t="shared" ca="1" si="90"/>
        <v>237.99112678240951</v>
      </c>
      <c r="U35">
        <f t="shared" ca="1" si="91"/>
        <v>242.58490321323427</v>
      </c>
      <c r="V35">
        <f t="shared" ca="1" si="92"/>
        <v>240.0183766146879</v>
      </c>
      <c r="W35">
        <f t="shared" ca="1" si="93"/>
        <v>237.56425569155869</v>
      </c>
      <c r="X35">
        <f t="shared" ca="1" si="94"/>
        <v>238.04238565656044</v>
      </c>
      <c r="Y35">
        <f t="shared" ca="1" si="95"/>
        <v>237.11722364790361</v>
      </c>
      <c r="Z35">
        <f t="shared" ca="1" si="96"/>
        <v>237.11816122332229</v>
      </c>
      <c r="AA35">
        <f t="shared" ca="1" si="97"/>
        <v>232.86147540975793</v>
      </c>
      <c r="AB35">
        <f t="shared" ca="1" si="98"/>
        <v>240.15632337120294</v>
      </c>
      <c r="AC35">
        <f t="shared" ca="1" si="99"/>
        <v>239.21860895730822</v>
      </c>
      <c r="AD35">
        <f t="shared" ca="1" si="100"/>
        <v>241.48901275043951</v>
      </c>
      <c r="AE35">
        <f t="shared" ca="1" si="40"/>
        <v>237.13824101767963</v>
      </c>
      <c r="AF35">
        <f t="shared" ca="1" si="41"/>
        <v>238.04174495989812</v>
      </c>
      <c r="AG35">
        <f t="shared" ca="1" si="42"/>
        <v>236.12701270014975</v>
      </c>
      <c r="AH35">
        <f t="shared" ca="1" si="43"/>
        <v>249.3059002971552</v>
      </c>
      <c r="AI35">
        <f t="shared" ca="1" si="44"/>
        <v>255.31829724672036</v>
      </c>
      <c r="AJ35">
        <f t="shared" ca="1" si="45"/>
        <v>260.1067635356639</v>
      </c>
      <c r="AK35">
        <f t="shared" ca="1" si="46"/>
        <v>260.21962723045715</v>
      </c>
      <c r="AL35">
        <f t="shared" ca="1" si="47"/>
        <v>256.10297183058054</v>
      </c>
      <c r="AM35">
        <f t="shared" ca="1" si="48"/>
        <v>257.94229182634996</v>
      </c>
      <c r="AN35">
        <f t="shared" ca="1" si="49"/>
        <v>254.27583047561143</v>
      </c>
      <c r="AO35">
        <f t="shared" ca="1" si="50"/>
        <v>251.160968325228</v>
      </c>
      <c r="AP35">
        <f t="shared" ca="1" si="51"/>
        <v>248.97647972082183</v>
      </c>
      <c r="AQ35">
        <f t="shared" ca="1" si="52"/>
        <v>248.46904429929668</v>
      </c>
      <c r="AR35">
        <f t="shared" ca="1" si="53"/>
        <v>244.89675855795551</v>
      </c>
      <c r="AS35">
        <f t="shared" ca="1" si="54"/>
        <v>244.94655778628314</v>
      </c>
      <c r="AT35">
        <f t="shared" ca="1" si="55"/>
        <v>246.55068676169151</v>
      </c>
      <c r="AU35">
        <f t="shared" ca="1" si="56"/>
        <v>240.15147587675219</v>
      </c>
      <c r="AV35">
        <f t="shared" ca="1" si="57"/>
        <v>240.13823465719355</v>
      </c>
      <c r="AW35">
        <f t="shared" ca="1" si="58"/>
        <v>235.88219898099999</v>
      </c>
      <c r="AX35">
        <f t="shared" ca="1" si="59"/>
        <v>233.60222647370165</v>
      </c>
      <c r="AY35">
        <f t="shared" ca="1" si="60"/>
        <v>235.95165999287099</v>
      </c>
      <c r="AZ35">
        <f t="shared" ca="1" si="61"/>
        <v>231.8014286663535</v>
      </c>
      <c r="BA35">
        <f t="shared" ca="1" si="62"/>
        <v>233.39102069764297</v>
      </c>
      <c r="BB35">
        <f t="shared" ca="1" si="63"/>
        <v>228.73829442956105</v>
      </c>
      <c r="BC35">
        <f t="shared" ca="1" si="64"/>
        <v>232.16814580363624</v>
      </c>
      <c r="BD35">
        <f t="shared" ca="1" si="65"/>
        <v>233.07670900880564</v>
      </c>
      <c r="BE35">
        <f t="shared" ca="1" si="66"/>
        <v>234.53912282312007</v>
      </c>
      <c r="BF35">
        <f t="shared" ca="1" si="67"/>
        <v>233.36358388599675</v>
      </c>
      <c r="BG35">
        <f t="shared" ca="1" si="68"/>
        <v>228.04879611336381</v>
      </c>
      <c r="BH35">
        <f t="shared" ca="1" si="69"/>
        <v>219.71989238789538</v>
      </c>
      <c r="BI35">
        <f t="shared" ca="1" si="70"/>
        <v>222.87243459321758</v>
      </c>
      <c r="BJ35">
        <f t="shared" ca="1" si="71"/>
        <v>225.85293341294434</v>
      </c>
      <c r="BK35">
        <f t="shared" ca="1" si="72"/>
        <v>228.45183109356356</v>
      </c>
      <c r="BL35">
        <f t="shared" ca="1" si="73"/>
        <v>224.53108670342357</v>
      </c>
      <c r="BM35">
        <f t="shared" ca="1" si="74"/>
        <v>229.33044228835823</v>
      </c>
      <c r="BN35" s="22">
        <f t="shared" ca="1" si="101"/>
        <v>29.330442288358228</v>
      </c>
      <c r="BO35" s="22">
        <f t="shared" ca="1" si="102"/>
        <v>29.032377620995398</v>
      </c>
    </row>
    <row r="36" spans="5:67" x14ac:dyDescent="0.35">
      <c r="E36">
        <f t="shared" si="38"/>
        <v>223.19</v>
      </c>
      <c r="F36">
        <f t="shared" ca="1" si="76"/>
        <v>222.97568486992634</v>
      </c>
      <c r="G36">
        <f t="shared" ca="1" si="77"/>
        <v>216.6388445405417</v>
      </c>
      <c r="H36">
        <f t="shared" ca="1" si="78"/>
        <v>215.46113368918162</v>
      </c>
      <c r="I36">
        <f t="shared" ca="1" si="79"/>
        <v>220.21387360502112</v>
      </c>
      <c r="J36">
        <f t="shared" ca="1" si="80"/>
        <v>218.92599196009118</v>
      </c>
      <c r="K36">
        <f t="shared" ca="1" si="81"/>
        <v>215.10561572965946</v>
      </c>
      <c r="L36">
        <f t="shared" ca="1" si="82"/>
        <v>209.96317956245727</v>
      </c>
      <c r="M36">
        <f t="shared" ca="1" si="83"/>
        <v>209.72238381304436</v>
      </c>
      <c r="N36">
        <f t="shared" ca="1" si="84"/>
        <v>210.14643584005083</v>
      </c>
      <c r="O36">
        <f t="shared" ca="1" si="85"/>
        <v>210.72677883805792</v>
      </c>
      <c r="P36">
        <f t="shared" ca="1" si="86"/>
        <v>211.46757981801201</v>
      </c>
      <c r="Q36">
        <f t="shared" ca="1" si="87"/>
        <v>207.69945496906527</v>
      </c>
      <c r="R36">
        <f t="shared" ca="1" si="88"/>
        <v>207.00412951483966</v>
      </c>
      <c r="S36">
        <f t="shared" ca="1" si="89"/>
        <v>209.85949887722023</v>
      </c>
      <c r="T36">
        <f t="shared" ca="1" si="90"/>
        <v>208.50276812911008</v>
      </c>
      <c r="U36">
        <f t="shared" ca="1" si="91"/>
        <v>204.97144555722252</v>
      </c>
      <c r="V36">
        <f t="shared" ca="1" si="92"/>
        <v>208.79949623455676</v>
      </c>
      <c r="W36">
        <f t="shared" ca="1" si="93"/>
        <v>210.69204509229655</v>
      </c>
      <c r="X36">
        <f t="shared" ca="1" si="94"/>
        <v>218.59795470950974</v>
      </c>
      <c r="Y36">
        <f t="shared" ca="1" si="95"/>
        <v>213.12329290519887</v>
      </c>
      <c r="Z36">
        <f t="shared" ca="1" si="96"/>
        <v>208.93605056696637</v>
      </c>
      <c r="AA36">
        <f t="shared" ca="1" si="97"/>
        <v>212.04640021191986</v>
      </c>
      <c r="AB36">
        <f t="shared" ca="1" si="98"/>
        <v>214.08855197695769</v>
      </c>
      <c r="AC36">
        <f t="shared" ca="1" si="99"/>
        <v>210.99168042915855</v>
      </c>
      <c r="AD36">
        <f t="shared" ca="1" si="100"/>
        <v>208.11578591550702</v>
      </c>
      <c r="AE36">
        <f t="shared" ca="1" si="40"/>
        <v>209.85579874145975</v>
      </c>
      <c r="AF36">
        <f t="shared" ca="1" si="41"/>
        <v>207.82412531018764</v>
      </c>
      <c r="AG36">
        <f t="shared" ca="1" si="42"/>
        <v>209.14460040868764</v>
      </c>
      <c r="AH36">
        <f t="shared" ca="1" si="43"/>
        <v>213.42725445920786</v>
      </c>
      <c r="AI36">
        <f t="shared" ca="1" si="44"/>
        <v>213.55385968249439</v>
      </c>
      <c r="AJ36">
        <f t="shared" ca="1" si="45"/>
        <v>216.03699180680346</v>
      </c>
      <c r="AK36">
        <f t="shared" ca="1" si="46"/>
        <v>211.76361956026241</v>
      </c>
      <c r="AL36">
        <f t="shared" ca="1" si="47"/>
        <v>207.9679246689843</v>
      </c>
      <c r="AM36">
        <f t="shared" ca="1" si="48"/>
        <v>204.74396884430814</v>
      </c>
      <c r="AN36">
        <f t="shared" ca="1" si="49"/>
        <v>202.32743000821716</v>
      </c>
      <c r="AO36">
        <f t="shared" ca="1" si="50"/>
        <v>198.14270479177384</v>
      </c>
      <c r="AP36">
        <f t="shared" ca="1" si="51"/>
        <v>194.56601019246975</v>
      </c>
      <c r="AQ36">
        <f t="shared" ca="1" si="52"/>
        <v>195.92148238563604</v>
      </c>
      <c r="AR36">
        <f t="shared" ca="1" si="53"/>
        <v>196.92121788178599</v>
      </c>
      <c r="AS36">
        <f t="shared" ca="1" si="54"/>
        <v>197.87614718608464</v>
      </c>
      <c r="AT36">
        <f t="shared" ca="1" si="55"/>
        <v>193.30322901553825</v>
      </c>
      <c r="AU36">
        <f t="shared" ca="1" si="56"/>
        <v>194.98454245978624</v>
      </c>
      <c r="AV36">
        <f t="shared" ca="1" si="57"/>
        <v>193.88506854181307</v>
      </c>
      <c r="AW36">
        <f t="shared" ca="1" si="58"/>
        <v>194.73843571903544</v>
      </c>
      <c r="AX36">
        <f t="shared" ca="1" si="59"/>
        <v>188.95639710868875</v>
      </c>
      <c r="AY36">
        <f t="shared" ca="1" si="60"/>
        <v>193.03868344980947</v>
      </c>
      <c r="AZ36">
        <f t="shared" ca="1" si="61"/>
        <v>194.09183305033068</v>
      </c>
      <c r="BA36">
        <f t="shared" ca="1" si="62"/>
        <v>193.24067182810552</v>
      </c>
      <c r="BB36">
        <f t="shared" ca="1" si="63"/>
        <v>194.04713294238027</v>
      </c>
      <c r="BC36">
        <f t="shared" ca="1" si="64"/>
        <v>190.45270265033048</v>
      </c>
      <c r="BD36">
        <f t="shared" ca="1" si="65"/>
        <v>189.4970872571229</v>
      </c>
      <c r="BE36">
        <f t="shared" ca="1" si="66"/>
        <v>184.1691591831476</v>
      </c>
      <c r="BF36">
        <f t="shared" ca="1" si="67"/>
        <v>179.83514894308857</v>
      </c>
      <c r="BG36">
        <f t="shared" ca="1" si="68"/>
        <v>181.4136265729974</v>
      </c>
      <c r="BH36">
        <f t="shared" ca="1" si="69"/>
        <v>182.16351769478197</v>
      </c>
      <c r="BI36">
        <f t="shared" ca="1" si="70"/>
        <v>180.08415793338429</v>
      </c>
      <c r="BJ36">
        <f t="shared" ca="1" si="71"/>
        <v>182.91573061242678</v>
      </c>
      <c r="BK36">
        <f t="shared" ca="1" si="72"/>
        <v>185.13307496058349</v>
      </c>
      <c r="BL36">
        <f t="shared" ca="1" si="73"/>
        <v>185.58903535108942</v>
      </c>
      <c r="BM36">
        <f t="shared" ca="1" si="74"/>
        <v>179.99111665972711</v>
      </c>
      <c r="BN36" s="22">
        <f t="shared" ca="1" si="101"/>
        <v>0</v>
      </c>
      <c r="BO36" s="22">
        <f t="shared" ca="1" si="102"/>
        <v>0</v>
      </c>
    </row>
    <row r="37" spans="5:67" x14ac:dyDescent="0.35">
      <c r="E37">
        <f t="shared" si="38"/>
        <v>223.19</v>
      </c>
      <c r="F37">
        <f t="shared" ca="1" si="76"/>
        <v>227.42025278487472</v>
      </c>
      <c r="G37">
        <f t="shared" ca="1" si="77"/>
        <v>219.51530383224539</v>
      </c>
      <c r="H37">
        <f t="shared" ca="1" si="78"/>
        <v>218.55002733154902</v>
      </c>
      <c r="I37">
        <f t="shared" ca="1" si="79"/>
        <v>216.63020856688715</v>
      </c>
      <c r="J37">
        <f t="shared" ca="1" si="80"/>
        <v>220.63974052619793</v>
      </c>
      <c r="K37">
        <f t="shared" ca="1" si="81"/>
        <v>220.94766752240389</v>
      </c>
      <c r="L37">
        <f t="shared" ca="1" si="82"/>
        <v>226.41029675946893</v>
      </c>
      <c r="M37">
        <f t="shared" ca="1" si="83"/>
        <v>221.51752987817784</v>
      </c>
      <c r="N37">
        <f t="shared" ca="1" si="84"/>
        <v>224.3994717626768</v>
      </c>
      <c r="O37">
        <f t="shared" ca="1" si="85"/>
        <v>227.01766789775638</v>
      </c>
      <c r="P37">
        <f t="shared" ca="1" si="86"/>
        <v>222.06747010644725</v>
      </c>
      <c r="Q37">
        <f t="shared" ca="1" si="87"/>
        <v>221.02887448892133</v>
      </c>
      <c r="R37">
        <f t="shared" ca="1" si="88"/>
        <v>221.46292959819172</v>
      </c>
      <c r="S37">
        <f t="shared" ca="1" si="89"/>
        <v>219.15573831610081</v>
      </c>
      <c r="T37">
        <f t="shared" ca="1" si="90"/>
        <v>221.99057346740372</v>
      </c>
      <c r="U37">
        <f t="shared" ca="1" si="91"/>
        <v>222.1469880576625</v>
      </c>
      <c r="V37">
        <f t="shared" ca="1" si="92"/>
        <v>219.41439322516382</v>
      </c>
      <c r="W37">
        <f t="shared" ca="1" si="93"/>
        <v>221.61053712394974</v>
      </c>
      <c r="X37">
        <f t="shared" ca="1" si="94"/>
        <v>223.31674376332663</v>
      </c>
      <c r="Y37">
        <f t="shared" ca="1" si="95"/>
        <v>224.32239645642898</v>
      </c>
      <c r="Z37">
        <f t="shared" ca="1" si="96"/>
        <v>224.17288290458814</v>
      </c>
      <c r="AA37">
        <f t="shared" ca="1" si="97"/>
        <v>229.52001009297987</v>
      </c>
      <c r="AB37">
        <f t="shared" ca="1" si="98"/>
        <v>228.19595841370958</v>
      </c>
      <c r="AC37">
        <f t="shared" ca="1" si="99"/>
        <v>224.92713369582353</v>
      </c>
      <c r="AD37">
        <f t="shared" ca="1" si="100"/>
        <v>226.69272090895285</v>
      </c>
      <c r="AE37">
        <f t="shared" ca="1" si="40"/>
        <v>226.24539373546259</v>
      </c>
      <c r="AF37">
        <f t="shared" ca="1" si="41"/>
        <v>230.82286832461054</v>
      </c>
      <c r="AG37">
        <f t="shared" ca="1" si="42"/>
        <v>234.17673554099912</v>
      </c>
      <c r="AH37">
        <f t="shared" ca="1" si="43"/>
        <v>231.69335010734193</v>
      </c>
      <c r="AI37">
        <f t="shared" ca="1" si="44"/>
        <v>232.51712176250621</v>
      </c>
      <c r="AJ37">
        <f t="shared" ca="1" si="45"/>
        <v>234.99693328789354</v>
      </c>
      <c r="AK37">
        <f t="shared" ca="1" si="46"/>
        <v>235.83393622442637</v>
      </c>
      <c r="AL37">
        <f t="shared" ca="1" si="47"/>
        <v>238.79350978660662</v>
      </c>
      <c r="AM37">
        <f t="shared" ca="1" si="48"/>
        <v>240.92711152776033</v>
      </c>
      <c r="AN37">
        <f t="shared" ca="1" si="49"/>
        <v>241.3272807546216</v>
      </c>
      <c r="AO37">
        <f t="shared" ca="1" si="50"/>
        <v>241.26130554594064</v>
      </c>
      <c r="AP37">
        <f t="shared" ca="1" si="51"/>
        <v>246.71427738939897</v>
      </c>
      <c r="AQ37">
        <f t="shared" ca="1" si="52"/>
        <v>249.14604633648347</v>
      </c>
      <c r="AR37">
        <f t="shared" ca="1" si="53"/>
        <v>250.18501775394833</v>
      </c>
      <c r="AS37">
        <f t="shared" ca="1" si="54"/>
        <v>256.36521791397706</v>
      </c>
      <c r="AT37">
        <f t="shared" ca="1" si="55"/>
        <v>256.39861527137487</v>
      </c>
      <c r="AU37">
        <f t="shared" ca="1" si="56"/>
        <v>259.62071988743799</v>
      </c>
      <c r="AV37">
        <f t="shared" ca="1" si="57"/>
        <v>264.92691446137309</v>
      </c>
      <c r="AW37">
        <f t="shared" ca="1" si="58"/>
        <v>267.55417722464716</v>
      </c>
      <c r="AX37">
        <f t="shared" ca="1" si="59"/>
        <v>260.84758443873142</v>
      </c>
      <c r="AY37">
        <f t="shared" ca="1" si="60"/>
        <v>261.23162659011206</v>
      </c>
      <c r="AZ37">
        <f t="shared" ca="1" si="61"/>
        <v>261.6910865772897</v>
      </c>
      <c r="BA37">
        <f t="shared" ca="1" si="62"/>
        <v>263.41460468104992</v>
      </c>
      <c r="BB37">
        <f t="shared" ca="1" si="63"/>
        <v>254.47137085191702</v>
      </c>
      <c r="BC37">
        <f t="shared" ca="1" si="64"/>
        <v>257.57643594818182</v>
      </c>
      <c r="BD37">
        <f t="shared" ca="1" si="65"/>
        <v>250.40326900148131</v>
      </c>
      <c r="BE37">
        <f t="shared" ca="1" si="66"/>
        <v>253.16934787351909</v>
      </c>
      <c r="BF37">
        <f t="shared" ca="1" si="67"/>
        <v>250.69513219730055</v>
      </c>
      <c r="BG37">
        <f t="shared" ca="1" si="68"/>
        <v>252.28567426555148</v>
      </c>
      <c r="BH37">
        <f t="shared" ca="1" si="69"/>
        <v>253.67719353376964</v>
      </c>
      <c r="BI37">
        <f t="shared" ca="1" si="70"/>
        <v>247.7457819114677</v>
      </c>
      <c r="BJ37">
        <f t="shared" ca="1" si="71"/>
        <v>247.13513726238955</v>
      </c>
      <c r="BK37">
        <f t="shared" ca="1" si="72"/>
        <v>243.47989979725304</v>
      </c>
      <c r="BL37">
        <f t="shared" ca="1" si="73"/>
        <v>248.27167041341133</v>
      </c>
      <c r="BM37">
        <f t="shared" ca="1" si="74"/>
        <v>257.29637664184793</v>
      </c>
      <c r="BN37" s="22">
        <f t="shared" ca="1" si="101"/>
        <v>57.296376641847928</v>
      </c>
      <c r="BO37" s="22">
        <f t="shared" ca="1" si="102"/>
        <v>56.714113842093752</v>
      </c>
    </row>
    <row r="38" spans="5:67" x14ac:dyDescent="0.35">
      <c r="E38">
        <f t="shared" si="38"/>
        <v>223.19</v>
      </c>
      <c r="F38">
        <f t="shared" ca="1" si="76"/>
        <v>223.69917294062162</v>
      </c>
      <c r="G38">
        <f t="shared" ca="1" si="77"/>
        <v>222.19737190991799</v>
      </c>
      <c r="H38">
        <f t="shared" ca="1" si="78"/>
        <v>220.6490602259768</v>
      </c>
      <c r="I38">
        <f t="shared" ca="1" si="79"/>
        <v>221.88508195745553</v>
      </c>
      <c r="J38">
        <f t="shared" ca="1" si="80"/>
        <v>220.79759741554477</v>
      </c>
      <c r="K38">
        <f t="shared" ca="1" si="81"/>
        <v>221.23147483909509</v>
      </c>
      <c r="L38">
        <f t="shared" ca="1" si="82"/>
        <v>220.57307640415834</v>
      </c>
      <c r="M38">
        <f t="shared" ca="1" si="83"/>
        <v>224.1670975840583</v>
      </c>
      <c r="N38">
        <f t="shared" ca="1" si="84"/>
        <v>231.55943215911478</v>
      </c>
      <c r="O38">
        <f t="shared" ca="1" si="85"/>
        <v>235.03550894570537</v>
      </c>
      <c r="P38">
        <f t="shared" ca="1" si="86"/>
        <v>241.05575195148973</v>
      </c>
      <c r="Q38">
        <f t="shared" ca="1" si="87"/>
        <v>237.83746809763565</v>
      </c>
      <c r="R38">
        <f t="shared" ca="1" si="88"/>
        <v>230.66365969441645</v>
      </c>
      <c r="S38">
        <f t="shared" ca="1" si="89"/>
        <v>231.04742881369586</v>
      </c>
      <c r="T38">
        <f t="shared" ca="1" si="90"/>
        <v>226.03892123348763</v>
      </c>
      <c r="U38">
        <f t="shared" ca="1" si="91"/>
        <v>231.99403588738699</v>
      </c>
      <c r="V38">
        <f t="shared" ca="1" si="92"/>
        <v>234.82639436986645</v>
      </c>
      <c r="W38">
        <f t="shared" ca="1" si="93"/>
        <v>228.39080310322967</v>
      </c>
      <c r="X38">
        <f t="shared" ca="1" si="94"/>
        <v>226.70395932654102</v>
      </c>
      <c r="Y38">
        <f t="shared" ca="1" si="95"/>
        <v>224.36892924812491</v>
      </c>
      <c r="Z38">
        <f t="shared" ca="1" si="96"/>
        <v>230.97075950920737</v>
      </c>
      <c r="AA38">
        <f t="shared" ca="1" si="97"/>
        <v>224.64331788401154</v>
      </c>
      <c r="AB38">
        <f t="shared" ca="1" si="98"/>
        <v>225.68155471298556</v>
      </c>
      <c r="AC38">
        <f t="shared" ca="1" si="99"/>
        <v>229.01514128930472</v>
      </c>
      <c r="AD38">
        <f t="shared" ca="1" si="100"/>
        <v>225.86399370089688</v>
      </c>
      <c r="AE38">
        <f t="shared" ca="1" si="40"/>
        <v>225.61807386426815</v>
      </c>
      <c r="AF38">
        <f t="shared" ca="1" si="41"/>
        <v>226.55693407102572</v>
      </c>
      <c r="AG38">
        <f t="shared" ca="1" si="42"/>
        <v>231.45915139355563</v>
      </c>
      <c r="AH38">
        <f t="shared" ca="1" si="43"/>
        <v>228.36206692146041</v>
      </c>
      <c r="AI38">
        <f t="shared" ca="1" si="44"/>
        <v>233.98043794300997</v>
      </c>
      <c r="AJ38">
        <f t="shared" ca="1" si="45"/>
        <v>239.46157901051049</v>
      </c>
      <c r="AK38">
        <f t="shared" ca="1" si="46"/>
        <v>243.09445424310144</v>
      </c>
      <c r="AL38">
        <f t="shared" ca="1" si="47"/>
        <v>244.4815683373499</v>
      </c>
      <c r="AM38">
        <f t="shared" ca="1" si="48"/>
        <v>240.69601669345028</v>
      </c>
      <c r="AN38">
        <f t="shared" ca="1" si="49"/>
        <v>249.18692728492121</v>
      </c>
      <c r="AO38">
        <f t="shared" ca="1" si="50"/>
        <v>244.22725466752044</v>
      </c>
      <c r="AP38">
        <f t="shared" ca="1" si="51"/>
        <v>247.46600872347526</v>
      </c>
      <c r="AQ38">
        <f t="shared" ca="1" si="52"/>
        <v>250.8408617708354</v>
      </c>
      <c r="AR38">
        <f t="shared" ca="1" si="53"/>
        <v>248.15050273485693</v>
      </c>
      <c r="AS38">
        <f t="shared" ca="1" si="54"/>
        <v>249.70437468620182</v>
      </c>
      <c r="AT38">
        <f t="shared" ca="1" si="55"/>
        <v>251.22495455832461</v>
      </c>
      <c r="AU38">
        <f t="shared" ca="1" si="56"/>
        <v>254.89803687113795</v>
      </c>
      <c r="AV38">
        <f t="shared" ca="1" si="57"/>
        <v>256.5597266772283</v>
      </c>
      <c r="AW38">
        <f t="shared" ca="1" si="58"/>
        <v>257.46078324888742</v>
      </c>
      <c r="AX38">
        <f t="shared" ca="1" si="59"/>
        <v>257.52738856905501</v>
      </c>
      <c r="AY38">
        <f t="shared" ca="1" si="60"/>
        <v>257.38116025850792</v>
      </c>
      <c r="AZ38">
        <f t="shared" ca="1" si="61"/>
        <v>252.17698987300054</v>
      </c>
      <c r="BA38">
        <f t="shared" ca="1" si="62"/>
        <v>250.67561239966426</v>
      </c>
      <c r="BB38">
        <f t="shared" ca="1" si="63"/>
        <v>242.08031998710507</v>
      </c>
      <c r="BC38">
        <f t="shared" ca="1" si="64"/>
        <v>243.13204873106162</v>
      </c>
      <c r="BD38">
        <f t="shared" ca="1" si="65"/>
        <v>243.03508356456328</v>
      </c>
      <c r="BE38">
        <f t="shared" ca="1" si="66"/>
        <v>246.13479505350821</v>
      </c>
      <c r="BF38">
        <f t="shared" ca="1" si="67"/>
        <v>247.25712020917209</v>
      </c>
      <c r="BG38">
        <f t="shared" ca="1" si="68"/>
        <v>246.36326450537427</v>
      </c>
      <c r="BH38">
        <f t="shared" ca="1" si="69"/>
        <v>247.33313596701194</v>
      </c>
      <c r="BI38">
        <f t="shared" ca="1" si="70"/>
        <v>246.82487688426122</v>
      </c>
      <c r="BJ38">
        <f t="shared" ca="1" si="71"/>
        <v>242.40940380602808</v>
      </c>
      <c r="BK38">
        <f t="shared" ca="1" si="72"/>
        <v>241.03571949478342</v>
      </c>
      <c r="BL38">
        <f t="shared" ca="1" si="73"/>
        <v>242.83721026271022</v>
      </c>
      <c r="BM38">
        <f t="shared" ca="1" si="74"/>
        <v>242.76219683514034</v>
      </c>
      <c r="BN38" s="22">
        <f t="shared" ca="1" si="101"/>
        <v>42.762196835140344</v>
      </c>
      <c r="BO38" s="22">
        <f t="shared" ca="1" si="102"/>
        <v>42.327634688069381</v>
      </c>
    </row>
    <row r="39" spans="5:67" x14ac:dyDescent="0.35">
      <c r="E39">
        <f t="shared" si="38"/>
        <v>223.19</v>
      </c>
      <c r="F39">
        <f t="shared" ca="1" si="76"/>
        <v>220.44110930484115</v>
      </c>
      <c r="G39">
        <f t="shared" ca="1" si="77"/>
        <v>219.71837162854902</v>
      </c>
      <c r="H39">
        <f t="shared" ca="1" si="78"/>
        <v>219.60361560773927</v>
      </c>
      <c r="I39">
        <f t="shared" ca="1" si="79"/>
        <v>217.34098646167629</v>
      </c>
      <c r="J39">
        <f t="shared" ca="1" si="80"/>
        <v>218.22758309709565</v>
      </c>
      <c r="K39">
        <f t="shared" ca="1" si="81"/>
        <v>220.29673813845361</v>
      </c>
      <c r="L39">
        <f t="shared" ca="1" si="82"/>
        <v>222.33363832093673</v>
      </c>
      <c r="M39">
        <f t="shared" ca="1" si="83"/>
        <v>223.25737602984256</v>
      </c>
      <c r="N39">
        <f t="shared" ca="1" si="84"/>
        <v>221.91291207701613</v>
      </c>
      <c r="O39">
        <f t="shared" ca="1" si="85"/>
        <v>229.12976800402353</v>
      </c>
      <c r="P39">
        <f t="shared" ca="1" si="86"/>
        <v>225.01035130587906</v>
      </c>
      <c r="Q39">
        <f t="shared" ca="1" si="87"/>
        <v>231.01233666647579</v>
      </c>
      <c r="R39">
        <f t="shared" ca="1" si="88"/>
        <v>226.92809362666929</v>
      </c>
      <c r="S39">
        <f t="shared" ca="1" si="89"/>
        <v>229.82541044126089</v>
      </c>
      <c r="T39">
        <f t="shared" ca="1" si="90"/>
        <v>227.26803256178565</v>
      </c>
      <c r="U39">
        <f t="shared" ca="1" si="91"/>
        <v>227.96607086845322</v>
      </c>
      <c r="V39">
        <f t="shared" ca="1" si="92"/>
        <v>229.73624515000336</v>
      </c>
      <c r="W39">
        <f t="shared" ca="1" si="93"/>
        <v>222.15520979905966</v>
      </c>
      <c r="X39">
        <f t="shared" ca="1" si="94"/>
        <v>216.0361721534554</v>
      </c>
      <c r="Y39">
        <f t="shared" ca="1" si="95"/>
        <v>220.65688506687437</v>
      </c>
      <c r="Z39">
        <f t="shared" ca="1" si="96"/>
        <v>223.1618604840595</v>
      </c>
      <c r="AA39">
        <f t="shared" ca="1" si="97"/>
        <v>230.45303927682599</v>
      </c>
      <c r="AB39">
        <f t="shared" ca="1" si="98"/>
        <v>230.18707819299988</v>
      </c>
      <c r="AC39">
        <f t="shared" ca="1" si="99"/>
        <v>228.36664488460988</v>
      </c>
      <c r="AD39">
        <f t="shared" ca="1" si="100"/>
        <v>230.92607181137274</v>
      </c>
      <c r="AE39">
        <f t="shared" ca="1" si="40"/>
        <v>230.80785685524771</v>
      </c>
      <c r="AF39">
        <f t="shared" ca="1" si="41"/>
        <v>233.70234451858605</v>
      </c>
      <c r="AG39">
        <f t="shared" ca="1" si="42"/>
        <v>238.34706642421642</v>
      </c>
      <c r="AH39">
        <f t="shared" ca="1" si="43"/>
        <v>239.93140585738885</v>
      </c>
      <c r="AI39">
        <f t="shared" ca="1" si="44"/>
        <v>237.09710888213147</v>
      </c>
      <c r="AJ39">
        <f t="shared" ca="1" si="45"/>
        <v>239.87788077150361</v>
      </c>
      <c r="AK39">
        <f t="shared" ca="1" si="46"/>
        <v>239.54806462349896</v>
      </c>
      <c r="AL39">
        <f t="shared" ca="1" si="47"/>
        <v>235.84542713439339</v>
      </c>
      <c r="AM39">
        <f t="shared" ca="1" si="48"/>
        <v>228.45421092650926</v>
      </c>
      <c r="AN39">
        <f t="shared" ca="1" si="49"/>
        <v>222.36918476864975</v>
      </c>
      <c r="AO39">
        <f t="shared" ca="1" si="50"/>
        <v>218.20497807649753</v>
      </c>
      <c r="AP39">
        <f t="shared" ca="1" si="51"/>
        <v>216.98851505923719</v>
      </c>
      <c r="AQ39">
        <f t="shared" ca="1" si="52"/>
        <v>219.71001320072946</v>
      </c>
      <c r="AR39">
        <f t="shared" ca="1" si="53"/>
        <v>218.6092969659168</v>
      </c>
      <c r="AS39">
        <f t="shared" ca="1" si="54"/>
        <v>215.73723816299923</v>
      </c>
      <c r="AT39">
        <f t="shared" ca="1" si="55"/>
        <v>208.37924700468005</v>
      </c>
      <c r="AU39">
        <f t="shared" ca="1" si="56"/>
        <v>204.71799064731587</v>
      </c>
      <c r="AV39">
        <f t="shared" ca="1" si="57"/>
        <v>203.80187568669172</v>
      </c>
      <c r="AW39">
        <f t="shared" ca="1" si="58"/>
        <v>204.00632390404647</v>
      </c>
      <c r="AX39">
        <f t="shared" ca="1" si="59"/>
        <v>209.6538407337064</v>
      </c>
      <c r="AY39">
        <f t="shared" ca="1" si="60"/>
        <v>208.99257457578156</v>
      </c>
      <c r="AZ39">
        <f t="shared" ca="1" si="61"/>
        <v>210.7568594069628</v>
      </c>
      <c r="BA39">
        <f t="shared" ca="1" si="62"/>
        <v>210.40723669397906</v>
      </c>
      <c r="BB39">
        <f t="shared" ca="1" si="63"/>
        <v>211.12551712514596</v>
      </c>
      <c r="BC39">
        <f t="shared" ca="1" si="64"/>
        <v>208.63678990232586</v>
      </c>
      <c r="BD39">
        <f t="shared" ca="1" si="65"/>
        <v>206.07715108912035</v>
      </c>
      <c r="BE39">
        <f t="shared" ca="1" si="66"/>
        <v>207.19830127007347</v>
      </c>
      <c r="BF39">
        <f t="shared" ca="1" si="67"/>
        <v>208.60645588724663</v>
      </c>
      <c r="BG39">
        <f t="shared" ca="1" si="68"/>
        <v>211.30652167135443</v>
      </c>
      <c r="BH39">
        <f t="shared" ca="1" si="69"/>
        <v>212.81998188017235</v>
      </c>
      <c r="BI39">
        <f t="shared" ca="1" si="70"/>
        <v>219.7002027221447</v>
      </c>
      <c r="BJ39">
        <f t="shared" ca="1" si="71"/>
        <v>221.7094600872876</v>
      </c>
      <c r="BK39">
        <f t="shared" ca="1" si="72"/>
        <v>221.98497707444326</v>
      </c>
      <c r="BL39">
        <f t="shared" ca="1" si="73"/>
        <v>219.28078590447211</v>
      </c>
      <c r="BM39">
        <f t="shared" ca="1" si="74"/>
        <v>220.61256098243723</v>
      </c>
      <c r="BN39" s="22">
        <f t="shared" ca="1" si="101"/>
        <v>20.61256098243723</v>
      </c>
      <c r="BO39" s="22">
        <f t="shared" ca="1" si="102"/>
        <v>20.403090014617398</v>
      </c>
    </row>
    <row r="40" spans="5:67" x14ac:dyDescent="0.35">
      <c r="E40">
        <f t="shared" si="38"/>
        <v>223.19</v>
      </c>
      <c r="F40">
        <f t="shared" ca="1" si="76"/>
        <v>219.79052778569638</v>
      </c>
      <c r="G40">
        <f t="shared" ca="1" si="77"/>
        <v>217.36136959742109</v>
      </c>
      <c r="H40">
        <f t="shared" ca="1" si="78"/>
        <v>218.0675864784958</v>
      </c>
      <c r="I40">
        <f t="shared" ca="1" si="79"/>
        <v>220.69229378755108</v>
      </c>
      <c r="J40">
        <f t="shared" ca="1" si="80"/>
        <v>223.86012316888932</v>
      </c>
      <c r="K40">
        <f t="shared" ca="1" si="81"/>
        <v>225.37448470578053</v>
      </c>
      <c r="L40">
        <f t="shared" ca="1" si="82"/>
        <v>220.62237629381744</v>
      </c>
      <c r="M40">
        <f t="shared" ca="1" si="83"/>
        <v>219.7767402004815</v>
      </c>
      <c r="N40">
        <f t="shared" ca="1" si="84"/>
        <v>212.03546553548878</v>
      </c>
      <c r="O40">
        <f t="shared" ca="1" si="85"/>
        <v>210.06372726633933</v>
      </c>
      <c r="P40">
        <f t="shared" ca="1" si="86"/>
        <v>208.02215808734672</v>
      </c>
      <c r="Q40">
        <f t="shared" ca="1" si="87"/>
        <v>206.02210878573422</v>
      </c>
      <c r="R40">
        <f t="shared" ca="1" si="88"/>
        <v>200.05514057301696</v>
      </c>
      <c r="S40">
        <f t="shared" ca="1" si="89"/>
        <v>194.31671338206721</v>
      </c>
      <c r="T40">
        <f t="shared" ca="1" si="90"/>
        <v>198.43811461563917</v>
      </c>
      <c r="U40">
        <f t="shared" ca="1" si="91"/>
        <v>195.49071922271068</v>
      </c>
      <c r="V40">
        <f t="shared" ca="1" si="92"/>
        <v>191.37468918488332</v>
      </c>
      <c r="W40">
        <f t="shared" ca="1" si="93"/>
        <v>194.66224326989271</v>
      </c>
      <c r="X40">
        <f t="shared" ca="1" si="94"/>
        <v>196.27206141289849</v>
      </c>
      <c r="Y40">
        <f t="shared" ca="1" si="95"/>
        <v>194.28867994014499</v>
      </c>
      <c r="Z40">
        <f t="shared" ca="1" si="96"/>
        <v>189.85811561875693</v>
      </c>
      <c r="AA40">
        <f t="shared" ca="1" si="97"/>
        <v>192.43825196790212</v>
      </c>
      <c r="AB40">
        <f t="shared" ca="1" si="98"/>
        <v>187.38690391589631</v>
      </c>
      <c r="AC40">
        <f t="shared" ca="1" si="99"/>
        <v>183.52702646092169</v>
      </c>
      <c r="AD40">
        <f t="shared" ca="1" si="100"/>
        <v>183.15912673618266</v>
      </c>
      <c r="AE40">
        <f t="shared" ca="1" si="40"/>
        <v>182.64192516227689</v>
      </c>
      <c r="AF40">
        <f t="shared" ca="1" si="41"/>
        <v>183.499212399291</v>
      </c>
      <c r="AG40">
        <f t="shared" ca="1" si="42"/>
        <v>181.66224163159728</v>
      </c>
      <c r="AH40">
        <f t="shared" ca="1" si="43"/>
        <v>185.68895786704783</v>
      </c>
      <c r="AI40">
        <f t="shared" ca="1" si="44"/>
        <v>192.38296871241778</v>
      </c>
      <c r="AJ40">
        <f t="shared" ca="1" si="45"/>
        <v>194.68965790193866</v>
      </c>
      <c r="AK40">
        <f t="shared" ca="1" si="46"/>
        <v>190.78918991018597</v>
      </c>
      <c r="AL40">
        <f t="shared" ca="1" si="47"/>
        <v>185.54176078016937</v>
      </c>
      <c r="AM40">
        <f t="shared" ca="1" si="48"/>
        <v>187.05533167773791</v>
      </c>
      <c r="AN40">
        <f t="shared" ca="1" si="49"/>
        <v>191.97059791787763</v>
      </c>
      <c r="AO40">
        <f t="shared" ca="1" si="50"/>
        <v>186.62101706563877</v>
      </c>
      <c r="AP40">
        <f t="shared" ca="1" si="51"/>
        <v>185.48765996936697</v>
      </c>
      <c r="AQ40">
        <f t="shared" ca="1" si="52"/>
        <v>190.40407124609561</v>
      </c>
      <c r="AR40">
        <f t="shared" ca="1" si="53"/>
        <v>188.30362714052879</v>
      </c>
      <c r="AS40">
        <f t="shared" ca="1" si="54"/>
        <v>182.56422031748264</v>
      </c>
      <c r="AT40">
        <f t="shared" ca="1" si="55"/>
        <v>183.73968641513324</v>
      </c>
      <c r="AU40">
        <f t="shared" ca="1" si="56"/>
        <v>178.64138043220828</v>
      </c>
      <c r="AV40">
        <f t="shared" ca="1" si="57"/>
        <v>178.27188809725212</v>
      </c>
      <c r="AW40">
        <f t="shared" ca="1" si="58"/>
        <v>182.14817143175713</v>
      </c>
      <c r="AX40">
        <f t="shared" ca="1" si="59"/>
        <v>178.86792049907703</v>
      </c>
      <c r="AY40">
        <f t="shared" ca="1" si="60"/>
        <v>180.39957317338531</v>
      </c>
      <c r="AZ40">
        <f t="shared" ca="1" si="61"/>
        <v>181.23168004573913</v>
      </c>
      <c r="BA40">
        <f t="shared" ca="1" si="62"/>
        <v>184.44700708008057</v>
      </c>
      <c r="BB40">
        <f t="shared" ca="1" si="63"/>
        <v>186.12561946114323</v>
      </c>
      <c r="BC40">
        <f t="shared" ca="1" si="64"/>
        <v>191.13282887470581</v>
      </c>
      <c r="BD40">
        <f t="shared" ca="1" si="65"/>
        <v>192.51139499799052</v>
      </c>
      <c r="BE40">
        <f t="shared" ca="1" si="66"/>
        <v>193.31156594204054</v>
      </c>
      <c r="BF40">
        <f t="shared" ca="1" si="67"/>
        <v>193.17284578384206</v>
      </c>
      <c r="BG40">
        <f t="shared" ca="1" si="68"/>
        <v>197.02915135982596</v>
      </c>
      <c r="BH40">
        <f t="shared" ca="1" si="69"/>
        <v>201.76762729793825</v>
      </c>
      <c r="BI40">
        <f t="shared" ca="1" si="70"/>
        <v>205.01771968934884</v>
      </c>
      <c r="BJ40">
        <f t="shared" ca="1" si="71"/>
        <v>209.6577032336113</v>
      </c>
      <c r="BK40">
        <f t="shared" ca="1" si="72"/>
        <v>210.05355567660649</v>
      </c>
      <c r="BL40">
        <f t="shared" ca="1" si="73"/>
        <v>203.98204470021005</v>
      </c>
      <c r="BM40">
        <f t="shared" ca="1" si="74"/>
        <v>202.74125844024067</v>
      </c>
      <c r="BN40" s="22">
        <f t="shared" ca="1" si="101"/>
        <v>2.7412584402406708</v>
      </c>
      <c r="BO40" s="22">
        <f t="shared" ca="1" si="102"/>
        <v>2.7134009576595033</v>
      </c>
    </row>
    <row r="41" spans="5:67" x14ac:dyDescent="0.35">
      <c r="E41">
        <f t="shared" si="38"/>
        <v>223.19</v>
      </c>
      <c r="F41">
        <f t="shared" ca="1" si="76"/>
        <v>221.66975387162395</v>
      </c>
      <c r="G41">
        <f t="shared" ca="1" si="77"/>
        <v>222.690413911588</v>
      </c>
      <c r="H41">
        <f t="shared" ca="1" si="78"/>
        <v>223.13011282048228</v>
      </c>
      <c r="I41">
        <f t="shared" ca="1" si="79"/>
        <v>225.52085917011436</v>
      </c>
      <c r="J41">
        <f t="shared" ca="1" si="80"/>
        <v>222.54177667716547</v>
      </c>
      <c r="K41">
        <f t="shared" ca="1" si="81"/>
        <v>220.18953373839346</v>
      </c>
      <c r="L41">
        <f t="shared" ca="1" si="82"/>
        <v>224.71591822782159</v>
      </c>
      <c r="M41">
        <f t="shared" ca="1" si="83"/>
        <v>223.192389639471</v>
      </c>
      <c r="N41">
        <f t="shared" ca="1" si="84"/>
        <v>228.38418029575124</v>
      </c>
      <c r="O41">
        <f t="shared" ca="1" si="85"/>
        <v>224.41653109118894</v>
      </c>
      <c r="P41">
        <f t="shared" ca="1" si="86"/>
        <v>221.2116647944373</v>
      </c>
      <c r="Q41">
        <f t="shared" ca="1" si="87"/>
        <v>230.9668810424206</v>
      </c>
      <c r="R41">
        <f t="shared" ca="1" si="88"/>
        <v>224.54053529729535</v>
      </c>
      <c r="S41">
        <f t="shared" ca="1" si="89"/>
        <v>227.78181111222418</v>
      </c>
      <c r="T41">
        <f t="shared" ca="1" si="90"/>
        <v>226.33930635132563</v>
      </c>
      <c r="U41">
        <f t="shared" ca="1" si="91"/>
        <v>227.03348912470653</v>
      </c>
      <c r="V41">
        <f t="shared" ca="1" si="92"/>
        <v>224.62351855403747</v>
      </c>
      <c r="W41">
        <f t="shared" ca="1" si="93"/>
        <v>227.31782893284353</v>
      </c>
      <c r="X41">
        <f t="shared" ca="1" si="94"/>
        <v>224.29074036499506</v>
      </c>
      <c r="Y41">
        <f t="shared" ca="1" si="95"/>
        <v>219.74441454645918</v>
      </c>
      <c r="Z41">
        <f t="shared" ca="1" si="96"/>
        <v>218.85284251760922</v>
      </c>
      <c r="AA41">
        <f t="shared" ca="1" si="97"/>
        <v>223.55676649355598</v>
      </c>
      <c r="AB41">
        <f t="shared" ca="1" si="98"/>
        <v>224.91980188980742</v>
      </c>
      <c r="AC41">
        <f t="shared" ca="1" si="99"/>
        <v>218.71430625401155</v>
      </c>
      <c r="AD41">
        <f t="shared" ca="1" si="100"/>
        <v>219.2988164273205</v>
      </c>
      <c r="AE41">
        <f t="shared" ca="1" si="40"/>
        <v>216.31812902421152</v>
      </c>
      <c r="AF41">
        <f t="shared" ca="1" si="41"/>
        <v>212.38755296465902</v>
      </c>
      <c r="AG41">
        <f t="shared" ca="1" si="42"/>
        <v>221.09368876708035</v>
      </c>
      <c r="AH41">
        <f t="shared" ca="1" si="43"/>
        <v>214.55283311986307</v>
      </c>
      <c r="AI41">
        <f t="shared" ca="1" si="44"/>
        <v>210.57102388174789</v>
      </c>
      <c r="AJ41">
        <f t="shared" ca="1" si="45"/>
        <v>213.47629474734228</v>
      </c>
      <c r="AK41">
        <f t="shared" ca="1" si="46"/>
        <v>212.68721745761636</v>
      </c>
      <c r="AL41">
        <f t="shared" ca="1" si="47"/>
        <v>213.67227741942102</v>
      </c>
      <c r="AM41">
        <f t="shared" ca="1" si="48"/>
        <v>213.69159084722401</v>
      </c>
      <c r="AN41">
        <f t="shared" ca="1" si="49"/>
        <v>209.74002878167582</v>
      </c>
      <c r="AO41">
        <f t="shared" ca="1" si="50"/>
        <v>211.3874152302339</v>
      </c>
      <c r="AP41">
        <f t="shared" ca="1" si="51"/>
        <v>206.02901559275608</v>
      </c>
      <c r="AQ41">
        <f t="shared" ca="1" si="52"/>
        <v>205.98714153395224</v>
      </c>
      <c r="AR41">
        <f t="shared" ca="1" si="53"/>
        <v>203.66055813692094</v>
      </c>
      <c r="AS41">
        <f t="shared" ca="1" si="54"/>
        <v>204.63121858970294</v>
      </c>
      <c r="AT41">
        <f t="shared" ca="1" si="55"/>
        <v>207.16471398854176</v>
      </c>
      <c r="AU41">
        <f t="shared" ca="1" si="56"/>
        <v>209.68013736777334</v>
      </c>
      <c r="AV41">
        <f t="shared" ca="1" si="57"/>
        <v>210.03148934963764</v>
      </c>
      <c r="AW41">
        <f t="shared" ca="1" si="58"/>
        <v>211.6794457422381</v>
      </c>
      <c r="AX41">
        <f t="shared" ca="1" si="59"/>
        <v>211.45666132726078</v>
      </c>
      <c r="AY41">
        <f t="shared" ca="1" si="60"/>
        <v>211.92431937020709</v>
      </c>
      <c r="AZ41">
        <f t="shared" ca="1" si="61"/>
        <v>214.54119653961038</v>
      </c>
      <c r="BA41">
        <f t="shared" ca="1" si="62"/>
        <v>213.05669304002879</v>
      </c>
      <c r="BB41">
        <f t="shared" ca="1" si="63"/>
        <v>211.97321151383073</v>
      </c>
      <c r="BC41">
        <f t="shared" ca="1" si="64"/>
        <v>214.56317403219987</v>
      </c>
      <c r="BD41">
        <f t="shared" ca="1" si="65"/>
        <v>211.51869568343591</v>
      </c>
      <c r="BE41">
        <f t="shared" ca="1" si="66"/>
        <v>215.83730610157593</v>
      </c>
      <c r="BF41">
        <f t="shared" ca="1" si="67"/>
        <v>215.5797381019685</v>
      </c>
      <c r="BG41">
        <f t="shared" ca="1" si="68"/>
        <v>214.68276750741904</v>
      </c>
      <c r="BH41">
        <f t="shared" ca="1" si="69"/>
        <v>208.54019977671356</v>
      </c>
      <c r="BI41">
        <f t="shared" ca="1" si="70"/>
        <v>209.30879956517211</v>
      </c>
      <c r="BJ41">
        <f t="shared" ca="1" si="71"/>
        <v>210.80736725126835</v>
      </c>
      <c r="BK41">
        <f t="shared" ca="1" si="72"/>
        <v>215.96735624010381</v>
      </c>
      <c r="BL41">
        <f t="shared" ca="1" si="73"/>
        <v>217.18780848677488</v>
      </c>
      <c r="BM41">
        <f t="shared" ca="1" si="74"/>
        <v>213.71777991102098</v>
      </c>
      <c r="BN41" s="22">
        <f t="shared" ca="1" si="101"/>
        <v>13.717779911020983</v>
      </c>
      <c r="BO41" s="22">
        <f t="shared" ca="1" si="102"/>
        <v>13.578375756595468</v>
      </c>
    </row>
    <row r="42" spans="5:67" x14ac:dyDescent="0.35">
      <c r="E42">
        <f t="shared" si="38"/>
        <v>223.19</v>
      </c>
      <c r="F42">
        <f t="shared" ca="1" si="76"/>
        <v>230.06895692545061</v>
      </c>
      <c r="G42">
        <f t="shared" ca="1" si="77"/>
        <v>228.79472956094818</v>
      </c>
      <c r="H42">
        <f t="shared" ca="1" si="78"/>
        <v>229.01094131349117</v>
      </c>
      <c r="I42">
        <f t="shared" ca="1" si="79"/>
        <v>229.83706658460392</v>
      </c>
      <c r="J42">
        <f t="shared" ca="1" si="80"/>
        <v>230.16202415227201</v>
      </c>
      <c r="K42">
        <f t="shared" ca="1" si="81"/>
        <v>228.04383072692019</v>
      </c>
      <c r="L42">
        <f t="shared" ca="1" si="82"/>
        <v>225.62886993466643</v>
      </c>
      <c r="M42">
        <f t="shared" ca="1" si="83"/>
        <v>229.39238413309059</v>
      </c>
      <c r="N42">
        <f t="shared" ca="1" si="84"/>
        <v>227.09772348449312</v>
      </c>
      <c r="O42">
        <f t="shared" ca="1" si="85"/>
        <v>224.64048430306303</v>
      </c>
      <c r="P42">
        <f t="shared" ca="1" si="86"/>
        <v>225.82293922350109</v>
      </c>
      <c r="Q42">
        <f t="shared" ca="1" si="87"/>
        <v>220.31393038627581</v>
      </c>
      <c r="R42">
        <f t="shared" ca="1" si="88"/>
        <v>221.6129134552601</v>
      </c>
      <c r="S42">
        <f t="shared" ca="1" si="89"/>
        <v>216.69820614578231</v>
      </c>
      <c r="T42">
        <f t="shared" ca="1" si="90"/>
        <v>219.06731768603288</v>
      </c>
      <c r="U42">
        <f t="shared" ca="1" si="91"/>
        <v>219.87412077462741</v>
      </c>
      <c r="V42">
        <f t="shared" ca="1" si="92"/>
        <v>224.58594642959724</v>
      </c>
      <c r="W42">
        <f t="shared" ca="1" si="93"/>
        <v>222.12270883392694</v>
      </c>
      <c r="X42">
        <f t="shared" ca="1" si="94"/>
        <v>223.86947263832937</v>
      </c>
      <c r="Y42">
        <f t="shared" ca="1" si="95"/>
        <v>224.87394030210456</v>
      </c>
      <c r="Z42">
        <f t="shared" ca="1" si="96"/>
        <v>224.03830306289996</v>
      </c>
      <c r="AA42">
        <f t="shared" ca="1" si="97"/>
        <v>223.89093861250191</v>
      </c>
      <c r="AB42">
        <f t="shared" ca="1" si="98"/>
        <v>220.25278640292302</v>
      </c>
      <c r="AC42">
        <f t="shared" ca="1" si="99"/>
        <v>217.75972633096879</v>
      </c>
      <c r="AD42">
        <f t="shared" ca="1" si="100"/>
        <v>217.65027730677789</v>
      </c>
      <c r="AE42">
        <f t="shared" ca="1" si="40"/>
        <v>221.50009844653599</v>
      </c>
      <c r="AF42">
        <f t="shared" ca="1" si="41"/>
        <v>226.96633010923196</v>
      </c>
      <c r="AG42">
        <f t="shared" ca="1" si="42"/>
        <v>230.93424766458722</v>
      </c>
      <c r="AH42">
        <f t="shared" ca="1" si="43"/>
        <v>233.70719310880907</v>
      </c>
      <c r="AI42">
        <f t="shared" ca="1" si="44"/>
        <v>231.00954820846076</v>
      </c>
      <c r="AJ42">
        <f t="shared" ca="1" si="45"/>
        <v>229.29426363816475</v>
      </c>
      <c r="AK42">
        <f t="shared" ca="1" si="46"/>
        <v>229.47115318293254</v>
      </c>
      <c r="AL42">
        <f t="shared" ca="1" si="47"/>
        <v>229.45467472337381</v>
      </c>
      <c r="AM42">
        <f t="shared" ca="1" si="48"/>
        <v>230.75790298819766</v>
      </c>
      <c r="AN42">
        <f t="shared" ca="1" si="49"/>
        <v>235.56370266105043</v>
      </c>
      <c r="AO42">
        <f t="shared" ca="1" si="50"/>
        <v>236.21821671456462</v>
      </c>
      <c r="AP42">
        <f t="shared" ca="1" si="51"/>
        <v>236.99397739844215</v>
      </c>
      <c r="AQ42">
        <f t="shared" ca="1" si="52"/>
        <v>233.38525755351128</v>
      </c>
      <c r="AR42">
        <f t="shared" ca="1" si="53"/>
        <v>231.23754269419439</v>
      </c>
      <c r="AS42">
        <f t="shared" ca="1" si="54"/>
        <v>233.99572852271905</v>
      </c>
      <c r="AT42">
        <f t="shared" ca="1" si="55"/>
        <v>233.40913900715753</v>
      </c>
      <c r="AU42">
        <f t="shared" ca="1" si="56"/>
        <v>237.780422092945</v>
      </c>
      <c r="AV42">
        <f t="shared" ca="1" si="57"/>
        <v>237.35052524733183</v>
      </c>
      <c r="AW42">
        <f t="shared" ca="1" si="58"/>
        <v>242.43921195272932</v>
      </c>
      <c r="AX42">
        <f t="shared" ca="1" si="59"/>
        <v>238.49180302827054</v>
      </c>
      <c r="AY42">
        <f t="shared" ca="1" si="60"/>
        <v>238.62603559034397</v>
      </c>
      <c r="AZ42">
        <f t="shared" ca="1" si="61"/>
        <v>237.01404693230745</v>
      </c>
      <c r="BA42">
        <f t="shared" ca="1" si="62"/>
        <v>236.31353765445672</v>
      </c>
      <c r="BB42">
        <f t="shared" ca="1" si="63"/>
        <v>242.90804220049992</v>
      </c>
      <c r="BC42">
        <f t="shared" ca="1" si="64"/>
        <v>242.68230938551704</v>
      </c>
      <c r="BD42">
        <f t="shared" ca="1" si="65"/>
        <v>239.45062181087994</v>
      </c>
      <c r="BE42">
        <f t="shared" ca="1" si="66"/>
        <v>240.39649755839255</v>
      </c>
      <c r="BF42">
        <f t="shared" ca="1" si="67"/>
        <v>234.45143047757551</v>
      </c>
      <c r="BG42">
        <f t="shared" ca="1" si="68"/>
        <v>235.31574080854793</v>
      </c>
      <c r="BH42">
        <f t="shared" ca="1" si="69"/>
        <v>237.68035532465785</v>
      </c>
      <c r="BI42">
        <f t="shared" ca="1" si="70"/>
        <v>235.29771112383247</v>
      </c>
      <c r="BJ42">
        <f t="shared" ca="1" si="71"/>
        <v>236.00113948108086</v>
      </c>
      <c r="BK42">
        <f t="shared" ca="1" si="72"/>
        <v>237.05481068523946</v>
      </c>
      <c r="BL42">
        <f t="shared" ca="1" si="73"/>
        <v>231.70049556237484</v>
      </c>
      <c r="BM42">
        <f t="shared" ca="1" si="74"/>
        <v>234.74054841713263</v>
      </c>
      <c r="BN42" s="22">
        <f t="shared" ca="1" si="101"/>
        <v>34.740548417132629</v>
      </c>
      <c r="BO42" s="22">
        <f t="shared" ca="1" si="102"/>
        <v>34.387504644176467</v>
      </c>
    </row>
    <row r="43" spans="5:67" x14ac:dyDescent="0.35">
      <c r="E43">
        <f t="shared" si="38"/>
        <v>223.19</v>
      </c>
      <c r="F43">
        <f t="shared" ca="1" si="76"/>
        <v>222.94928034070466</v>
      </c>
      <c r="G43">
        <f t="shared" ca="1" si="77"/>
        <v>221.43396764506966</v>
      </c>
      <c r="H43">
        <f t="shared" ca="1" si="78"/>
        <v>218.61791670753928</v>
      </c>
      <c r="I43">
        <f t="shared" ca="1" si="79"/>
        <v>218.89089722462111</v>
      </c>
      <c r="J43">
        <f t="shared" ca="1" si="80"/>
        <v>221.11838563580221</v>
      </c>
      <c r="K43">
        <f t="shared" ca="1" si="81"/>
        <v>219.02265340691255</v>
      </c>
      <c r="L43">
        <f t="shared" ca="1" si="82"/>
        <v>215.92913831790571</v>
      </c>
      <c r="M43">
        <f t="shared" ca="1" si="83"/>
        <v>215.38709923424796</v>
      </c>
      <c r="N43">
        <f t="shared" ca="1" si="84"/>
        <v>219.11631943353856</v>
      </c>
      <c r="O43">
        <f t="shared" ca="1" si="85"/>
        <v>219.39224866387246</v>
      </c>
      <c r="P43">
        <f t="shared" ca="1" si="86"/>
        <v>219.37527938551332</v>
      </c>
      <c r="Q43">
        <f t="shared" ca="1" si="87"/>
        <v>217.20294710526687</v>
      </c>
      <c r="R43">
        <f t="shared" ca="1" si="88"/>
        <v>215.45645859449752</v>
      </c>
      <c r="S43">
        <f t="shared" ca="1" si="89"/>
        <v>220.59316150300731</v>
      </c>
      <c r="T43">
        <f t="shared" ca="1" si="90"/>
        <v>222.30280113035539</v>
      </c>
      <c r="U43">
        <f t="shared" ca="1" si="91"/>
        <v>221.42514158342811</v>
      </c>
      <c r="V43">
        <f t="shared" ca="1" si="92"/>
        <v>222.47841205959165</v>
      </c>
      <c r="W43">
        <f t="shared" ca="1" si="93"/>
        <v>222.14386950312453</v>
      </c>
      <c r="X43">
        <f t="shared" ca="1" si="94"/>
        <v>224.60551584531888</v>
      </c>
      <c r="Y43">
        <f t="shared" ca="1" si="95"/>
        <v>223.09218713419892</v>
      </c>
      <c r="Z43">
        <f t="shared" ca="1" si="96"/>
        <v>223.01857169006249</v>
      </c>
      <c r="AA43">
        <f t="shared" ca="1" si="97"/>
        <v>220.21606722222592</v>
      </c>
      <c r="AB43">
        <f t="shared" ca="1" si="98"/>
        <v>220.46989589757297</v>
      </c>
      <c r="AC43">
        <f t="shared" ca="1" si="99"/>
        <v>217.5576662100095</v>
      </c>
      <c r="AD43">
        <f t="shared" ca="1" si="100"/>
        <v>214.06596252834214</v>
      </c>
      <c r="AE43">
        <f t="shared" ca="1" si="40"/>
        <v>214.10313814149882</v>
      </c>
      <c r="AF43">
        <f t="shared" ca="1" si="41"/>
        <v>212.50973730045001</v>
      </c>
      <c r="AG43">
        <f t="shared" ca="1" si="42"/>
        <v>216.08024207029129</v>
      </c>
      <c r="AH43">
        <f t="shared" ca="1" si="43"/>
        <v>218.25965560550023</v>
      </c>
      <c r="AI43">
        <f t="shared" ca="1" si="44"/>
        <v>220.52656472041346</v>
      </c>
      <c r="AJ43">
        <f t="shared" ca="1" si="45"/>
        <v>223.41499465923201</v>
      </c>
      <c r="AK43">
        <f t="shared" ca="1" si="46"/>
        <v>215.38013735352553</v>
      </c>
      <c r="AL43">
        <f t="shared" ca="1" si="47"/>
        <v>218.63231185471403</v>
      </c>
      <c r="AM43">
        <f t="shared" ca="1" si="48"/>
        <v>220.86857408617487</v>
      </c>
      <c r="AN43">
        <f t="shared" ca="1" si="49"/>
        <v>226.77426714424138</v>
      </c>
      <c r="AO43">
        <f t="shared" ca="1" si="50"/>
        <v>226.41937655686448</v>
      </c>
      <c r="AP43">
        <f t="shared" ca="1" si="51"/>
        <v>224.54734621355686</v>
      </c>
      <c r="AQ43">
        <f t="shared" ca="1" si="52"/>
        <v>226.32250387948048</v>
      </c>
      <c r="AR43">
        <f t="shared" ca="1" si="53"/>
        <v>222.30491636195626</v>
      </c>
      <c r="AS43">
        <f t="shared" ca="1" si="54"/>
        <v>224.98331783703719</v>
      </c>
      <c r="AT43">
        <f t="shared" ca="1" si="55"/>
        <v>226.66044530040395</v>
      </c>
      <c r="AU43">
        <f t="shared" ca="1" si="56"/>
        <v>226.36681207727827</v>
      </c>
      <c r="AV43">
        <f t="shared" ca="1" si="57"/>
        <v>222.44674150797209</v>
      </c>
      <c r="AW43">
        <f t="shared" ca="1" si="58"/>
        <v>221.73246169361764</v>
      </c>
      <c r="AX43">
        <f t="shared" ca="1" si="59"/>
        <v>221.03641068222908</v>
      </c>
      <c r="AY43">
        <f t="shared" ca="1" si="60"/>
        <v>219.4486856264746</v>
      </c>
      <c r="AZ43">
        <f t="shared" ca="1" si="61"/>
        <v>220.8578410928329</v>
      </c>
      <c r="BA43">
        <f t="shared" ca="1" si="62"/>
        <v>218.74528706696586</v>
      </c>
      <c r="BB43">
        <f t="shared" ca="1" si="63"/>
        <v>227.77478807952642</v>
      </c>
      <c r="BC43">
        <f t="shared" ca="1" si="64"/>
        <v>228.23722709903714</v>
      </c>
      <c r="BD43">
        <f t="shared" ca="1" si="65"/>
        <v>221.67045564240468</v>
      </c>
      <c r="BE43">
        <f t="shared" ca="1" si="66"/>
        <v>223.37636144015843</v>
      </c>
      <c r="BF43">
        <f t="shared" ca="1" si="67"/>
        <v>230.21272595609375</v>
      </c>
      <c r="BG43">
        <f t="shared" ca="1" si="68"/>
        <v>234.64838695726962</v>
      </c>
      <c r="BH43">
        <f t="shared" ca="1" si="69"/>
        <v>231.77037402316174</v>
      </c>
      <c r="BI43">
        <f t="shared" ca="1" si="70"/>
        <v>231.69702036700221</v>
      </c>
      <c r="BJ43">
        <f t="shared" ca="1" si="71"/>
        <v>231.28151454773644</v>
      </c>
      <c r="BK43">
        <f t="shared" ca="1" si="72"/>
        <v>233.40055701439599</v>
      </c>
      <c r="BL43">
        <f t="shared" ca="1" si="73"/>
        <v>238.09331146189047</v>
      </c>
      <c r="BM43">
        <f t="shared" ca="1" si="74"/>
        <v>247.08394328107536</v>
      </c>
      <c r="BN43" s="22">
        <f t="shared" ca="1" si="101"/>
        <v>47.083943281075364</v>
      </c>
      <c r="BO43" s="22">
        <f t="shared" ca="1" si="102"/>
        <v>46.605462262813518</v>
      </c>
    </row>
    <row r="44" spans="5:67" x14ac:dyDescent="0.35">
      <c r="E44">
        <f t="shared" si="38"/>
        <v>223.19</v>
      </c>
      <c r="F44">
        <f t="shared" ca="1" si="76"/>
        <v>225.64216195677574</v>
      </c>
      <c r="G44">
        <f t="shared" ca="1" si="77"/>
        <v>226.60894919214385</v>
      </c>
      <c r="H44">
        <f t="shared" ca="1" si="78"/>
        <v>230.09516531710534</v>
      </c>
      <c r="I44">
        <f t="shared" ca="1" si="79"/>
        <v>230.81464235128502</v>
      </c>
      <c r="J44">
        <f t="shared" ca="1" si="80"/>
        <v>228.34066049088733</v>
      </c>
      <c r="K44">
        <f t="shared" ca="1" si="81"/>
        <v>227.6639907517401</v>
      </c>
      <c r="L44">
        <f t="shared" ca="1" si="82"/>
        <v>228.24420087927376</v>
      </c>
      <c r="M44">
        <f t="shared" ca="1" si="83"/>
        <v>228.00419621839256</v>
      </c>
      <c r="N44">
        <f t="shared" ca="1" si="84"/>
        <v>226.6020139296036</v>
      </c>
      <c r="O44">
        <f t="shared" ca="1" si="85"/>
        <v>227.5955805592111</v>
      </c>
      <c r="P44">
        <f t="shared" ca="1" si="86"/>
        <v>231.06867750857114</v>
      </c>
      <c r="Q44">
        <f t="shared" ca="1" si="87"/>
        <v>227.45173894416956</v>
      </c>
      <c r="R44">
        <f t="shared" ca="1" si="88"/>
        <v>231.7191130760682</v>
      </c>
      <c r="S44">
        <f t="shared" ca="1" si="89"/>
        <v>231.5674763421402</v>
      </c>
      <c r="T44">
        <f t="shared" ca="1" si="90"/>
        <v>234.04865145300118</v>
      </c>
      <c r="U44">
        <f t="shared" ca="1" si="91"/>
        <v>237.55303844436375</v>
      </c>
      <c r="V44">
        <f t="shared" ca="1" si="92"/>
        <v>238.41080526029725</v>
      </c>
      <c r="W44">
        <f t="shared" ca="1" si="93"/>
        <v>234.41431547304637</v>
      </c>
      <c r="X44">
        <f t="shared" ca="1" si="94"/>
        <v>235.30517856370528</v>
      </c>
      <c r="Y44">
        <f t="shared" ca="1" si="95"/>
        <v>231.34212414991111</v>
      </c>
      <c r="Z44">
        <f t="shared" ca="1" si="96"/>
        <v>225.56617477089131</v>
      </c>
      <c r="AA44">
        <f t="shared" ca="1" si="97"/>
        <v>227.98262458977518</v>
      </c>
      <c r="AB44">
        <f t="shared" ca="1" si="98"/>
        <v>225.01184412012074</v>
      </c>
      <c r="AC44">
        <f t="shared" ca="1" si="99"/>
        <v>227.41312872620983</v>
      </c>
      <c r="AD44">
        <f t="shared" ca="1" si="100"/>
        <v>223.64793118774577</v>
      </c>
      <c r="AE44">
        <f t="shared" ca="1" si="40"/>
        <v>216.6735868141771</v>
      </c>
      <c r="AF44">
        <f t="shared" ca="1" si="41"/>
        <v>216.63802946443539</v>
      </c>
      <c r="AG44">
        <f t="shared" ca="1" si="42"/>
        <v>221.83093366323129</v>
      </c>
      <c r="AH44">
        <f t="shared" ca="1" si="43"/>
        <v>220.72049738388623</v>
      </c>
      <c r="AI44">
        <f t="shared" ca="1" si="44"/>
        <v>223.31912552661055</v>
      </c>
      <c r="AJ44">
        <f t="shared" ca="1" si="45"/>
        <v>224.35931411580685</v>
      </c>
      <c r="AK44">
        <f t="shared" ca="1" si="46"/>
        <v>222.64817748965945</v>
      </c>
      <c r="AL44">
        <f t="shared" ca="1" si="47"/>
        <v>224.71944471054283</v>
      </c>
      <c r="AM44">
        <f t="shared" ca="1" si="48"/>
        <v>228.06503044540275</v>
      </c>
      <c r="AN44">
        <f t="shared" ca="1" si="49"/>
        <v>226.88750074320515</v>
      </c>
      <c r="AO44">
        <f t="shared" ca="1" si="50"/>
        <v>229.45025441830657</v>
      </c>
      <c r="AP44">
        <f t="shared" ca="1" si="51"/>
        <v>231.71759562451993</v>
      </c>
      <c r="AQ44">
        <f t="shared" ca="1" si="52"/>
        <v>232.13183692999385</v>
      </c>
      <c r="AR44">
        <f t="shared" ca="1" si="53"/>
        <v>235.54721083178111</v>
      </c>
      <c r="AS44">
        <f t="shared" ca="1" si="54"/>
        <v>234.12051149508702</v>
      </c>
      <c r="AT44">
        <f t="shared" ca="1" si="55"/>
        <v>238.79971096474713</v>
      </c>
      <c r="AU44">
        <f t="shared" ca="1" si="56"/>
        <v>237.20507133550657</v>
      </c>
      <c r="AV44">
        <f t="shared" ca="1" si="57"/>
        <v>233.02613358532773</v>
      </c>
      <c r="AW44">
        <f t="shared" ca="1" si="58"/>
        <v>235.15600677777581</v>
      </c>
      <c r="AX44">
        <f t="shared" ca="1" si="59"/>
        <v>237.4922605761916</v>
      </c>
      <c r="AY44">
        <f t="shared" ca="1" si="60"/>
        <v>241.20865298021133</v>
      </c>
      <c r="AZ44">
        <f t="shared" ca="1" si="61"/>
        <v>236.0575590695025</v>
      </c>
      <c r="BA44">
        <f t="shared" ca="1" si="62"/>
        <v>234.96354914447508</v>
      </c>
      <c r="BB44">
        <f t="shared" ca="1" si="63"/>
        <v>238.6490489200535</v>
      </c>
      <c r="BC44">
        <f t="shared" ca="1" si="64"/>
        <v>236.67188455531428</v>
      </c>
      <c r="BD44">
        <f t="shared" ca="1" si="65"/>
        <v>237.64379212475345</v>
      </c>
      <c r="BE44">
        <f t="shared" ca="1" si="66"/>
        <v>236.08751218949865</v>
      </c>
      <c r="BF44">
        <f t="shared" ca="1" si="67"/>
        <v>233.1423641313061</v>
      </c>
      <c r="BG44">
        <f t="shared" ca="1" si="68"/>
        <v>234.03328527557377</v>
      </c>
      <c r="BH44">
        <f t="shared" ca="1" si="69"/>
        <v>228.87865997567312</v>
      </c>
      <c r="BI44">
        <f t="shared" ca="1" si="70"/>
        <v>233.87363986947761</v>
      </c>
      <c r="BJ44">
        <f t="shared" ca="1" si="71"/>
        <v>228.009080060228</v>
      </c>
      <c r="BK44">
        <f t="shared" ca="1" si="72"/>
        <v>221.43253874406832</v>
      </c>
      <c r="BL44">
        <f t="shared" ca="1" si="73"/>
        <v>217.23609051383499</v>
      </c>
      <c r="BM44">
        <f t="shared" ca="1" si="74"/>
        <v>214.16062960179789</v>
      </c>
      <c r="BN44" s="22">
        <f t="shared" ca="1" si="101"/>
        <v>14.160629601797893</v>
      </c>
      <c r="BO44" s="22">
        <f t="shared" ca="1" si="102"/>
        <v>14.016725077262871</v>
      </c>
    </row>
    <row r="45" spans="5:67" x14ac:dyDescent="0.35">
      <c r="E45">
        <f t="shared" si="38"/>
        <v>223.19</v>
      </c>
      <c r="F45">
        <f t="shared" ca="1" si="76"/>
        <v>231.55498912574004</v>
      </c>
      <c r="G45">
        <f t="shared" ca="1" si="77"/>
        <v>228.56539848270222</v>
      </c>
      <c r="H45">
        <f t="shared" ca="1" si="78"/>
        <v>227.11207146849389</v>
      </c>
      <c r="I45">
        <f t="shared" ca="1" si="79"/>
        <v>228.00420001478869</v>
      </c>
      <c r="J45">
        <f t="shared" ca="1" si="80"/>
        <v>223.14216352540981</v>
      </c>
      <c r="K45">
        <f t="shared" ca="1" si="81"/>
        <v>224.00413849568545</v>
      </c>
      <c r="L45">
        <f t="shared" ca="1" si="82"/>
        <v>225.21879756265938</v>
      </c>
      <c r="M45">
        <f t="shared" ca="1" si="83"/>
        <v>224.9209696284683</v>
      </c>
      <c r="N45">
        <f t="shared" ca="1" si="84"/>
        <v>228.82836009220352</v>
      </c>
      <c r="O45">
        <f t="shared" ca="1" si="85"/>
        <v>230.58861425563535</v>
      </c>
      <c r="P45">
        <f t="shared" ca="1" si="86"/>
        <v>228.7658762725213</v>
      </c>
      <c r="Q45">
        <f t="shared" ca="1" si="87"/>
        <v>223.7415178130675</v>
      </c>
      <c r="R45">
        <f t="shared" ca="1" si="88"/>
        <v>227.43798378136512</v>
      </c>
      <c r="S45">
        <f t="shared" ca="1" si="89"/>
        <v>228.76610806820932</v>
      </c>
      <c r="T45">
        <f t="shared" ca="1" si="90"/>
        <v>227.99936957760286</v>
      </c>
      <c r="U45">
        <f t="shared" ca="1" si="91"/>
        <v>222.46020217535178</v>
      </c>
      <c r="V45">
        <f t="shared" ca="1" si="92"/>
        <v>217.29117348964732</v>
      </c>
      <c r="W45">
        <f t="shared" ca="1" si="93"/>
        <v>221.30910141358774</v>
      </c>
      <c r="X45">
        <f t="shared" ca="1" si="94"/>
        <v>218.43199239849611</v>
      </c>
      <c r="Y45">
        <f t="shared" ca="1" si="95"/>
        <v>215.49004064876249</v>
      </c>
      <c r="Z45">
        <f t="shared" ca="1" si="96"/>
        <v>210.70743842543376</v>
      </c>
      <c r="AA45">
        <f t="shared" ca="1" si="97"/>
        <v>212.84281324292985</v>
      </c>
      <c r="AB45">
        <f t="shared" ca="1" si="98"/>
        <v>217.94805440254109</v>
      </c>
      <c r="AC45">
        <f t="shared" ca="1" si="99"/>
        <v>210.16609614285215</v>
      </c>
      <c r="AD45">
        <f t="shared" ca="1" si="100"/>
        <v>211.31712121203608</v>
      </c>
      <c r="AE45">
        <f t="shared" ca="1" si="40"/>
        <v>215.5278629854765</v>
      </c>
      <c r="AF45">
        <f t="shared" ca="1" si="41"/>
        <v>214.19031672278729</v>
      </c>
      <c r="AG45">
        <f t="shared" ca="1" si="42"/>
        <v>209.68963319326386</v>
      </c>
      <c r="AH45">
        <f t="shared" ca="1" si="43"/>
        <v>209.70527761856684</v>
      </c>
      <c r="AI45">
        <f t="shared" ca="1" si="44"/>
        <v>209.9219750272751</v>
      </c>
      <c r="AJ45">
        <f t="shared" ca="1" si="45"/>
        <v>210.37374157407268</v>
      </c>
      <c r="AK45">
        <f t="shared" ca="1" si="46"/>
        <v>207.71275532985501</v>
      </c>
      <c r="AL45">
        <f t="shared" ca="1" si="47"/>
        <v>207.91494697660278</v>
      </c>
      <c r="AM45">
        <f t="shared" ca="1" si="48"/>
        <v>206.383152940006</v>
      </c>
      <c r="AN45">
        <f t="shared" ca="1" si="49"/>
        <v>208.85075590291564</v>
      </c>
      <c r="AO45">
        <f t="shared" ca="1" si="50"/>
        <v>212.90514768325269</v>
      </c>
      <c r="AP45">
        <f t="shared" ca="1" si="51"/>
        <v>212.0194468366025</v>
      </c>
      <c r="AQ45">
        <f t="shared" ca="1" si="52"/>
        <v>211.22864097546798</v>
      </c>
      <c r="AR45">
        <f t="shared" ca="1" si="53"/>
        <v>207.64859808652776</v>
      </c>
      <c r="AS45">
        <f t="shared" ca="1" si="54"/>
        <v>208.360020771743</v>
      </c>
      <c r="AT45">
        <f t="shared" ca="1" si="55"/>
        <v>211.36479354704596</v>
      </c>
      <c r="AU45">
        <f t="shared" ca="1" si="56"/>
        <v>218.27168459935575</v>
      </c>
      <c r="AV45">
        <f t="shared" ca="1" si="57"/>
        <v>219.92218021726799</v>
      </c>
      <c r="AW45">
        <f t="shared" ca="1" si="58"/>
        <v>217.07775871400023</v>
      </c>
      <c r="AX45">
        <f t="shared" ca="1" si="59"/>
        <v>217.27256240722821</v>
      </c>
      <c r="AY45">
        <f t="shared" ca="1" si="60"/>
        <v>215.64126297255558</v>
      </c>
      <c r="AZ45">
        <f t="shared" ca="1" si="61"/>
        <v>210.4105732383546</v>
      </c>
      <c r="BA45">
        <f t="shared" ca="1" si="62"/>
        <v>209.74008484652563</v>
      </c>
      <c r="BB45">
        <f t="shared" ca="1" si="63"/>
        <v>208.61959872285422</v>
      </c>
      <c r="BC45">
        <f t="shared" ca="1" si="64"/>
        <v>209.33577285835679</v>
      </c>
      <c r="BD45">
        <f t="shared" ca="1" si="65"/>
        <v>203.04392755173669</v>
      </c>
      <c r="BE45">
        <f t="shared" ca="1" si="66"/>
        <v>200.63900086935121</v>
      </c>
      <c r="BF45">
        <f t="shared" ca="1" si="67"/>
        <v>200.08717721790052</v>
      </c>
      <c r="BG45">
        <f t="shared" ca="1" si="68"/>
        <v>198.42059899627887</v>
      </c>
      <c r="BH45">
        <f t="shared" ca="1" si="69"/>
        <v>200.54580196694818</v>
      </c>
      <c r="BI45">
        <f t="shared" ca="1" si="70"/>
        <v>199.68823498873701</v>
      </c>
      <c r="BJ45">
        <f t="shared" ca="1" si="71"/>
        <v>199.57135997689184</v>
      </c>
      <c r="BK45">
        <f t="shared" ca="1" si="72"/>
        <v>199.0963680398884</v>
      </c>
      <c r="BL45">
        <f t="shared" ca="1" si="73"/>
        <v>200.18695805003748</v>
      </c>
      <c r="BM45">
        <f t="shared" ca="1" si="74"/>
        <v>199.61730764886752</v>
      </c>
      <c r="BN45" s="22">
        <f t="shared" ca="1" si="101"/>
        <v>0</v>
      </c>
      <c r="BO45" s="22">
        <f t="shared" ca="1" si="102"/>
        <v>0</v>
      </c>
    </row>
    <row r="46" spans="5:67" x14ac:dyDescent="0.35">
      <c r="E46">
        <f t="shared" si="38"/>
        <v>223.19</v>
      </c>
      <c r="F46">
        <f t="shared" ca="1" si="76"/>
        <v>221.86918729936554</v>
      </c>
      <c r="G46">
        <f t="shared" ca="1" si="77"/>
        <v>223.10781309727341</v>
      </c>
      <c r="H46">
        <f t="shared" ca="1" si="78"/>
        <v>222.24134562099627</v>
      </c>
      <c r="I46">
        <f t="shared" ca="1" si="79"/>
        <v>218.52951653572583</v>
      </c>
      <c r="J46">
        <f t="shared" ca="1" si="80"/>
        <v>221.26961357332823</v>
      </c>
      <c r="K46">
        <f t="shared" ca="1" si="81"/>
        <v>220.04571452162682</v>
      </c>
      <c r="L46">
        <f t="shared" ca="1" si="82"/>
        <v>219.31552633026669</v>
      </c>
      <c r="M46">
        <f t="shared" ca="1" si="83"/>
        <v>221.72370504745371</v>
      </c>
      <c r="N46">
        <f t="shared" ca="1" si="84"/>
        <v>222.27805806273255</v>
      </c>
      <c r="O46">
        <f t="shared" ca="1" si="85"/>
        <v>229.31449848965423</v>
      </c>
      <c r="P46">
        <f t="shared" ca="1" si="86"/>
        <v>225.60040220797791</v>
      </c>
      <c r="Q46">
        <f t="shared" ca="1" si="87"/>
        <v>229.32933327225106</v>
      </c>
      <c r="R46">
        <f t="shared" ca="1" si="88"/>
        <v>230.71366992437936</v>
      </c>
      <c r="S46">
        <f t="shared" ca="1" si="89"/>
        <v>235.36715512047385</v>
      </c>
      <c r="T46">
        <f t="shared" ca="1" si="90"/>
        <v>235.68125046093121</v>
      </c>
      <c r="U46">
        <f t="shared" ca="1" si="91"/>
        <v>228.03002472265024</v>
      </c>
      <c r="V46">
        <f t="shared" ca="1" si="92"/>
        <v>233.31038839974843</v>
      </c>
      <c r="W46">
        <f t="shared" ca="1" si="93"/>
        <v>237.60379008195218</v>
      </c>
      <c r="X46">
        <f t="shared" ca="1" si="94"/>
        <v>233.12618532953505</v>
      </c>
      <c r="Y46">
        <f t="shared" ca="1" si="95"/>
        <v>234.18114985355945</v>
      </c>
      <c r="Z46">
        <f t="shared" ca="1" si="96"/>
        <v>239.8872622122561</v>
      </c>
      <c r="AA46">
        <f t="shared" ca="1" si="97"/>
        <v>236.83391095418463</v>
      </c>
      <c r="AB46">
        <f t="shared" ca="1" si="98"/>
        <v>237.61183848175438</v>
      </c>
      <c r="AC46">
        <f t="shared" ca="1" si="99"/>
        <v>239.37193145963454</v>
      </c>
      <c r="AD46">
        <f t="shared" ca="1" si="100"/>
        <v>238.84070158581122</v>
      </c>
      <c r="AE46">
        <f t="shared" ca="1" si="40"/>
        <v>238.85624587773137</v>
      </c>
      <c r="AF46">
        <f t="shared" ca="1" si="41"/>
        <v>241.37550252595926</v>
      </c>
      <c r="AG46">
        <f t="shared" ca="1" si="42"/>
        <v>244.23442076582583</v>
      </c>
      <c r="AH46">
        <f t="shared" ca="1" si="43"/>
        <v>246.69536250852113</v>
      </c>
      <c r="AI46">
        <f t="shared" ca="1" si="44"/>
        <v>243.97301976742412</v>
      </c>
      <c r="AJ46">
        <f t="shared" ca="1" si="45"/>
        <v>242.09874467502786</v>
      </c>
      <c r="AK46">
        <f t="shared" ca="1" si="46"/>
        <v>241.57012485744022</v>
      </c>
      <c r="AL46">
        <f t="shared" ca="1" si="47"/>
        <v>242.57100355658525</v>
      </c>
      <c r="AM46">
        <f t="shared" ca="1" si="48"/>
        <v>241.3444670456575</v>
      </c>
      <c r="AN46">
        <f t="shared" ca="1" si="49"/>
        <v>242.50707501323794</v>
      </c>
      <c r="AO46">
        <f t="shared" ca="1" si="50"/>
        <v>237.25146392773232</v>
      </c>
      <c r="AP46">
        <f t="shared" ca="1" si="51"/>
        <v>233.47296646125272</v>
      </c>
      <c r="AQ46">
        <f t="shared" ca="1" si="52"/>
        <v>233.37105684492192</v>
      </c>
      <c r="AR46">
        <f t="shared" ca="1" si="53"/>
        <v>227.48724681300669</v>
      </c>
      <c r="AS46">
        <f t="shared" ca="1" si="54"/>
        <v>227.41600699681086</v>
      </c>
      <c r="AT46">
        <f t="shared" ca="1" si="55"/>
        <v>227.92766684766224</v>
      </c>
      <c r="AU46">
        <f t="shared" ca="1" si="56"/>
        <v>222.80632417697734</v>
      </c>
      <c r="AV46">
        <f t="shared" ca="1" si="57"/>
        <v>223.48961508778353</v>
      </c>
      <c r="AW46">
        <f t="shared" ca="1" si="58"/>
        <v>226.16323264376669</v>
      </c>
      <c r="AX46">
        <f t="shared" ca="1" si="59"/>
        <v>225.50798868943383</v>
      </c>
      <c r="AY46">
        <f t="shared" ca="1" si="60"/>
        <v>227.91885341401533</v>
      </c>
      <c r="AZ46">
        <f t="shared" ca="1" si="61"/>
        <v>228.31035915028249</v>
      </c>
      <c r="BA46">
        <f t="shared" ca="1" si="62"/>
        <v>228.45002468635084</v>
      </c>
      <c r="BB46">
        <f t="shared" ca="1" si="63"/>
        <v>227.81786614882031</v>
      </c>
      <c r="BC46">
        <f t="shared" ca="1" si="64"/>
        <v>225.38818904493212</v>
      </c>
      <c r="BD46">
        <f t="shared" ca="1" si="65"/>
        <v>223.81182217657437</v>
      </c>
      <c r="BE46">
        <f t="shared" ca="1" si="66"/>
        <v>222.41090990751442</v>
      </c>
      <c r="BF46">
        <f t="shared" ca="1" si="67"/>
        <v>221.76663339969977</v>
      </c>
      <c r="BG46">
        <f t="shared" ca="1" si="68"/>
        <v>219.26159402933465</v>
      </c>
      <c r="BH46">
        <f t="shared" ca="1" si="69"/>
        <v>222.83258189351602</v>
      </c>
      <c r="BI46">
        <f t="shared" ca="1" si="70"/>
        <v>228.68507259317968</v>
      </c>
      <c r="BJ46">
        <f t="shared" ca="1" si="71"/>
        <v>233.38048276466168</v>
      </c>
      <c r="BK46">
        <f t="shared" ca="1" si="72"/>
        <v>233.2055229966349</v>
      </c>
      <c r="BL46">
        <f t="shared" ca="1" si="73"/>
        <v>232.15311077120211</v>
      </c>
      <c r="BM46">
        <f t="shared" ca="1" si="74"/>
        <v>226.58845963021619</v>
      </c>
      <c r="BN46" s="22">
        <f t="shared" ca="1" si="101"/>
        <v>26.588459630216192</v>
      </c>
      <c r="BO46" s="22">
        <f t="shared" ca="1" si="102"/>
        <v>26.318259805151978</v>
      </c>
    </row>
    <row r="47" spans="5:67" x14ac:dyDescent="0.35">
      <c r="E47">
        <f t="shared" si="38"/>
        <v>223.19</v>
      </c>
      <c r="F47">
        <f t="shared" ca="1" si="76"/>
        <v>226.85238533526501</v>
      </c>
      <c r="G47">
        <f t="shared" ca="1" si="77"/>
        <v>225.52577776500448</v>
      </c>
      <c r="H47">
        <f t="shared" ca="1" si="78"/>
        <v>224.25226268614719</v>
      </c>
      <c r="I47">
        <f t="shared" ca="1" si="79"/>
        <v>226.24588803265402</v>
      </c>
      <c r="J47">
        <f t="shared" ca="1" si="80"/>
        <v>225.9729400323078</v>
      </c>
      <c r="K47">
        <f t="shared" ca="1" si="81"/>
        <v>221.82514225771888</v>
      </c>
      <c r="L47">
        <f t="shared" ca="1" si="82"/>
        <v>226.8210915128802</v>
      </c>
      <c r="M47">
        <f t="shared" ca="1" si="83"/>
        <v>227.3797451653337</v>
      </c>
      <c r="N47">
        <f t="shared" ca="1" si="84"/>
        <v>225.6634095144947</v>
      </c>
      <c r="O47">
        <f t="shared" ca="1" si="85"/>
        <v>226.55921206732097</v>
      </c>
      <c r="P47">
        <f t="shared" ca="1" si="86"/>
        <v>224.24859115814039</v>
      </c>
      <c r="Q47">
        <f t="shared" ca="1" si="87"/>
        <v>227.47466702720649</v>
      </c>
      <c r="R47">
        <f t="shared" ca="1" si="88"/>
        <v>231.1694518244629</v>
      </c>
      <c r="S47">
        <f t="shared" ca="1" si="89"/>
        <v>237.09404311628529</v>
      </c>
      <c r="T47">
        <f t="shared" ca="1" si="90"/>
        <v>230.52191074400682</v>
      </c>
      <c r="U47">
        <f t="shared" ca="1" si="91"/>
        <v>228.71875374333544</v>
      </c>
      <c r="V47">
        <f t="shared" ca="1" si="92"/>
        <v>227.87657027073715</v>
      </c>
      <c r="W47">
        <f t="shared" ca="1" si="93"/>
        <v>227.70239711053637</v>
      </c>
      <c r="X47">
        <f t="shared" ca="1" si="94"/>
        <v>228.18988150248242</v>
      </c>
      <c r="Y47">
        <f t="shared" ca="1" si="95"/>
        <v>232.49911333411094</v>
      </c>
      <c r="Z47">
        <f t="shared" ca="1" si="96"/>
        <v>235.22082599611437</v>
      </c>
      <c r="AA47">
        <f t="shared" ca="1" si="97"/>
        <v>236.61268998869042</v>
      </c>
      <c r="AB47">
        <f t="shared" ca="1" si="98"/>
        <v>236.40500898671962</v>
      </c>
      <c r="AC47">
        <f t="shared" ca="1" si="99"/>
        <v>238.20250494785367</v>
      </c>
      <c r="AD47">
        <f t="shared" ca="1" si="100"/>
        <v>231.69388078128804</v>
      </c>
      <c r="AE47">
        <f t="shared" ca="1" si="40"/>
        <v>228.00568488147266</v>
      </c>
      <c r="AF47">
        <f t="shared" ca="1" si="41"/>
        <v>232.49271115454206</v>
      </c>
      <c r="AG47">
        <f t="shared" ca="1" si="42"/>
        <v>236.35113471568306</v>
      </c>
      <c r="AH47">
        <f t="shared" ca="1" si="43"/>
        <v>234.83316888459132</v>
      </c>
      <c r="AI47">
        <f t="shared" ca="1" si="44"/>
        <v>237.14114101147334</v>
      </c>
      <c r="AJ47">
        <f t="shared" ca="1" si="45"/>
        <v>233.40844855087695</v>
      </c>
      <c r="AK47">
        <f t="shared" ca="1" si="46"/>
        <v>233.16260293218772</v>
      </c>
      <c r="AL47">
        <f t="shared" ca="1" si="47"/>
        <v>233.08164091994803</v>
      </c>
      <c r="AM47">
        <f t="shared" ca="1" si="48"/>
        <v>229.8898564647786</v>
      </c>
      <c r="AN47">
        <f t="shared" ca="1" si="49"/>
        <v>231.16564011821271</v>
      </c>
      <c r="AO47">
        <f t="shared" ca="1" si="50"/>
        <v>225.96305204614791</v>
      </c>
      <c r="AP47">
        <f t="shared" ca="1" si="51"/>
        <v>231.53104619185319</v>
      </c>
      <c r="AQ47">
        <f t="shared" ca="1" si="52"/>
        <v>230.22817275513998</v>
      </c>
      <c r="AR47">
        <f t="shared" ca="1" si="53"/>
        <v>231.08164930351046</v>
      </c>
      <c r="AS47">
        <f t="shared" ca="1" si="54"/>
        <v>231.22756666393943</v>
      </c>
      <c r="AT47">
        <f t="shared" ca="1" si="55"/>
        <v>228.55349364790516</v>
      </c>
      <c r="AU47">
        <f t="shared" ca="1" si="56"/>
        <v>219.32878342087926</v>
      </c>
      <c r="AV47">
        <f t="shared" ca="1" si="57"/>
        <v>219.47528946467034</v>
      </c>
      <c r="AW47">
        <f t="shared" ca="1" si="58"/>
        <v>220.86095013731685</v>
      </c>
      <c r="AX47">
        <f t="shared" ca="1" si="59"/>
        <v>222.64765022422472</v>
      </c>
      <c r="AY47">
        <f t="shared" ca="1" si="60"/>
        <v>223.480472094139</v>
      </c>
      <c r="AZ47">
        <f t="shared" ca="1" si="61"/>
        <v>223.64309049914695</v>
      </c>
      <c r="BA47">
        <f t="shared" ca="1" si="62"/>
        <v>231.29916431852533</v>
      </c>
      <c r="BB47">
        <f t="shared" ca="1" si="63"/>
        <v>230.2667838889073</v>
      </c>
      <c r="BC47">
        <f t="shared" ca="1" si="64"/>
        <v>234.92282941679179</v>
      </c>
      <c r="BD47">
        <f t="shared" ca="1" si="65"/>
        <v>231.12889285585283</v>
      </c>
      <c r="BE47">
        <f t="shared" ca="1" si="66"/>
        <v>234.05538444703146</v>
      </c>
      <c r="BF47">
        <f t="shared" ca="1" si="67"/>
        <v>236.80172032116224</v>
      </c>
      <c r="BG47">
        <f t="shared" ca="1" si="68"/>
        <v>237.07295894689901</v>
      </c>
      <c r="BH47">
        <f t="shared" ca="1" si="69"/>
        <v>236.23235345264621</v>
      </c>
      <c r="BI47">
        <f t="shared" ca="1" si="70"/>
        <v>232.88803177311141</v>
      </c>
      <c r="BJ47">
        <f t="shared" ca="1" si="71"/>
        <v>235.69330244049121</v>
      </c>
      <c r="BK47">
        <f t="shared" ca="1" si="72"/>
        <v>237.59608280176616</v>
      </c>
      <c r="BL47">
        <f t="shared" ca="1" si="73"/>
        <v>234.92253340131555</v>
      </c>
      <c r="BM47">
        <f t="shared" ca="1" si="74"/>
        <v>234.45112264053159</v>
      </c>
      <c r="BN47" s="22">
        <f t="shared" ca="1" si="101"/>
        <v>34.451122640531594</v>
      </c>
      <c r="BO47" s="22">
        <f t="shared" ca="1" si="102"/>
        <v>34.101020098293361</v>
      </c>
    </row>
    <row r="48" spans="5:67" x14ac:dyDescent="0.35">
      <c r="E48">
        <f t="shared" si="38"/>
        <v>223.19</v>
      </c>
      <c r="F48">
        <f t="shared" ca="1" si="76"/>
        <v>217.0422457649446</v>
      </c>
      <c r="G48">
        <f t="shared" ca="1" si="77"/>
        <v>224.84073919716209</v>
      </c>
      <c r="H48">
        <f t="shared" ca="1" si="78"/>
        <v>220.0711401444776</v>
      </c>
      <c r="I48">
        <f t="shared" ca="1" si="79"/>
        <v>224.24456073702243</v>
      </c>
      <c r="J48">
        <f t="shared" ca="1" si="80"/>
        <v>218.81075208684891</v>
      </c>
      <c r="K48">
        <f t="shared" ca="1" si="81"/>
        <v>213.08899716147474</v>
      </c>
      <c r="L48">
        <f t="shared" ca="1" si="82"/>
        <v>207.96134048413313</v>
      </c>
      <c r="M48">
        <f t="shared" ca="1" si="83"/>
        <v>203.04028119893377</v>
      </c>
      <c r="N48">
        <f t="shared" ca="1" si="84"/>
        <v>204.22831998520087</v>
      </c>
      <c r="O48">
        <f t="shared" ca="1" si="85"/>
        <v>205.46536097288686</v>
      </c>
      <c r="P48">
        <f t="shared" ca="1" si="86"/>
        <v>201.79872923434769</v>
      </c>
      <c r="Q48">
        <f t="shared" ca="1" si="87"/>
        <v>204.26189461456147</v>
      </c>
      <c r="R48">
        <f t="shared" ca="1" si="88"/>
        <v>203.77464021964002</v>
      </c>
      <c r="S48">
        <f t="shared" ca="1" si="89"/>
        <v>201.76560599314314</v>
      </c>
      <c r="T48">
        <f t="shared" ca="1" si="90"/>
        <v>204.05796161537998</v>
      </c>
      <c r="U48">
        <f t="shared" ca="1" si="91"/>
        <v>203.92523641645346</v>
      </c>
      <c r="V48">
        <f t="shared" ca="1" si="92"/>
        <v>205.94326697451052</v>
      </c>
      <c r="W48">
        <f t="shared" ca="1" si="93"/>
        <v>208.0543623161758</v>
      </c>
      <c r="X48">
        <f t="shared" ca="1" si="94"/>
        <v>213.16493803020052</v>
      </c>
      <c r="Y48">
        <f t="shared" ca="1" si="95"/>
        <v>213.453105489954</v>
      </c>
      <c r="Z48">
        <f t="shared" ca="1" si="96"/>
        <v>215.26406261040631</v>
      </c>
      <c r="AA48">
        <f t="shared" ca="1" si="97"/>
        <v>215.47221170518955</v>
      </c>
      <c r="AB48">
        <f t="shared" ca="1" si="98"/>
        <v>219.17565794491929</v>
      </c>
      <c r="AC48">
        <f t="shared" ca="1" si="99"/>
        <v>221.88304694105898</v>
      </c>
      <c r="AD48">
        <f t="shared" ca="1" si="100"/>
        <v>217.83047145730364</v>
      </c>
      <c r="AE48">
        <f t="shared" ca="1" si="40"/>
        <v>220.56031949137605</v>
      </c>
      <c r="AF48">
        <f t="shared" ca="1" si="41"/>
        <v>224.25876303522008</v>
      </c>
      <c r="AG48">
        <f t="shared" ca="1" si="42"/>
        <v>225.763152931224</v>
      </c>
      <c r="AH48">
        <f t="shared" ca="1" si="43"/>
        <v>225.74850202983623</v>
      </c>
      <c r="AI48">
        <f t="shared" ca="1" si="44"/>
        <v>223.9620066767105</v>
      </c>
      <c r="AJ48">
        <f t="shared" ca="1" si="45"/>
        <v>225.9090457178597</v>
      </c>
      <c r="AK48">
        <f t="shared" ca="1" si="46"/>
        <v>227.19660701070862</v>
      </c>
      <c r="AL48">
        <f t="shared" ca="1" si="47"/>
        <v>228.6697596812979</v>
      </c>
      <c r="AM48">
        <f t="shared" ca="1" si="48"/>
        <v>228.70091286221458</v>
      </c>
      <c r="AN48">
        <f t="shared" ca="1" si="49"/>
        <v>227.26296204932419</v>
      </c>
      <c r="AO48">
        <f t="shared" ca="1" si="50"/>
        <v>226.9736540632374</v>
      </c>
      <c r="AP48">
        <f t="shared" ca="1" si="51"/>
        <v>227.82859653989854</v>
      </c>
      <c r="AQ48">
        <f t="shared" ca="1" si="52"/>
        <v>224.92009231397722</v>
      </c>
      <c r="AR48">
        <f t="shared" ca="1" si="53"/>
        <v>222.65405566233889</v>
      </c>
      <c r="AS48">
        <f t="shared" ca="1" si="54"/>
        <v>227.30086133669064</v>
      </c>
      <c r="AT48">
        <f t="shared" ca="1" si="55"/>
        <v>234.69451372180362</v>
      </c>
      <c r="AU48">
        <f t="shared" ca="1" si="56"/>
        <v>236.57902838524097</v>
      </c>
      <c r="AV48">
        <f t="shared" ca="1" si="57"/>
        <v>234.25070466024727</v>
      </c>
      <c r="AW48">
        <f t="shared" ca="1" si="58"/>
        <v>232.22811642798317</v>
      </c>
      <c r="AX48">
        <f t="shared" ca="1" si="59"/>
        <v>229.86126913902621</v>
      </c>
      <c r="AY48">
        <f t="shared" ca="1" si="60"/>
        <v>226.76195422341095</v>
      </c>
      <c r="AZ48">
        <f t="shared" ca="1" si="61"/>
        <v>227.11148465447246</v>
      </c>
      <c r="BA48">
        <f t="shared" ca="1" si="62"/>
        <v>229.63783718389229</v>
      </c>
      <c r="BB48">
        <f t="shared" ca="1" si="63"/>
        <v>224.7620833065167</v>
      </c>
      <c r="BC48">
        <f t="shared" ca="1" si="64"/>
        <v>223.11108468873053</v>
      </c>
      <c r="BD48">
        <f t="shared" ca="1" si="65"/>
        <v>216.05772100113367</v>
      </c>
      <c r="BE48">
        <f t="shared" ca="1" si="66"/>
        <v>216.93051481135137</v>
      </c>
      <c r="BF48">
        <f t="shared" ca="1" si="67"/>
        <v>217.40416718503238</v>
      </c>
      <c r="BG48">
        <f t="shared" ca="1" si="68"/>
        <v>221.61799862405988</v>
      </c>
      <c r="BH48">
        <f t="shared" ca="1" si="69"/>
        <v>220.2028029106911</v>
      </c>
      <c r="BI48">
        <f t="shared" ca="1" si="70"/>
        <v>220.47587177209479</v>
      </c>
      <c r="BJ48">
        <f t="shared" ca="1" si="71"/>
        <v>223.79257142850571</v>
      </c>
      <c r="BK48">
        <f t="shared" ca="1" si="72"/>
        <v>221.92802785900133</v>
      </c>
      <c r="BL48">
        <f t="shared" ca="1" si="73"/>
        <v>220.77205052324337</v>
      </c>
      <c r="BM48">
        <f t="shared" ca="1" si="74"/>
        <v>219.63135280215764</v>
      </c>
      <c r="BN48" s="22">
        <f t="shared" ca="1" si="101"/>
        <v>19.631352802157636</v>
      </c>
      <c r="BO48" s="22">
        <f t="shared" ca="1" si="102"/>
        <v>19.431853163341074</v>
      </c>
    </row>
    <row r="49" spans="5:67" x14ac:dyDescent="0.35">
      <c r="E49">
        <f t="shared" si="38"/>
        <v>223.19</v>
      </c>
      <c r="F49">
        <f t="shared" ca="1" si="76"/>
        <v>219.28345135639384</v>
      </c>
      <c r="G49">
        <f t="shared" ca="1" si="77"/>
        <v>222.59444643272474</v>
      </c>
      <c r="H49">
        <f t="shared" ca="1" si="78"/>
        <v>221.22215400592512</v>
      </c>
      <c r="I49">
        <f t="shared" ca="1" si="79"/>
        <v>220.84214894908166</v>
      </c>
      <c r="J49">
        <f t="shared" ca="1" si="80"/>
        <v>217.9931038519502</v>
      </c>
      <c r="K49">
        <f t="shared" ca="1" si="81"/>
        <v>213.97957556701172</v>
      </c>
      <c r="L49">
        <f t="shared" ca="1" si="82"/>
        <v>208.84812579014246</v>
      </c>
      <c r="M49">
        <f t="shared" ca="1" si="83"/>
        <v>209.32802005185053</v>
      </c>
      <c r="N49">
        <f t="shared" ca="1" si="84"/>
        <v>213.50714051658196</v>
      </c>
      <c r="O49">
        <f t="shared" ca="1" si="85"/>
        <v>216.65384902028063</v>
      </c>
      <c r="P49">
        <f t="shared" ca="1" si="86"/>
        <v>213.35564507538481</v>
      </c>
      <c r="Q49">
        <f t="shared" ca="1" si="87"/>
        <v>211.85498353819725</v>
      </c>
      <c r="R49">
        <f t="shared" ca="1" si="88"/>
        <v>215.3702022403013</v>
      </c>
      <c r="S49">
        <f t="shared" ca="1" si="89"/>
        <v>221.08396560037733</v>
      </c>
      <c r="T49">
        <f t="shared" ca="1" si="90"/>
        <v>219.15288077851113</v>
      </c>
      <c r="U49">
        <f t="shared" ca="1" si="91"/>
        <v>223.32221004104846</v>
      </c>
      <c r="V49">
        <f t="shared" ca="1" si="92"/>
        <v>228.72078107166428</v>
      </c>
      <c r="W49">
        <f t="shared" ca="1" si="93"/>
        <v>225.44545907323865</v>
      </c>
      <c r="X49">
        <f t="shared" ca="1" si="94"/>
        <v>222.2721444026364</v>
      </c>
      <c r="Y49">
        <f t="shared" ca="1" si="95"/>
        <v>223.67799816331018</v>
      </c>
      <c r="Z49">
        <f t="shared" ca="1" si="96"/>
        <v>224.97695344052255</v>
      </c>
      <c r="AA49">
        <f t="shared" ca="1" si="97"/>
        <v>221.98287921903309</v>
      </c>
      <c r="AB49">
        <f t="shared" ca="1" si="98"/>
        <v>220.34882153323994</v>
      </c>
      <c r="AC49">
        <f t="shared" ca="1" si="99"/>
        <v>217.74873658197978</v>
      </c>
      <c r="AD49">
        <f t="shared" ca="1" si="100"/>
        <v>217.74476400612781</v>
      </c>
      <c r="AE49">
        <f t="shared" ca="1" si="40"/>
        <v>223.31777802668284</v>
      </c>
      <c r="AF49">
        <f t="shared" ca="1" si="41"/>
        <v>225.50968772636983</v>
      </c>
      <c r="AG49">
        <f t="shared" ca="1" si="42"/>
        <v>221.84149619564323</v>
      </c>
      <c r="AH49">
        <f t="shared" ca="1" si="43"/>
        <v>221.75888238524936</v>
      </c>
      <c r="AI49">
        <f t="shared" ca="1" si="44"/>
        <v>220.7095093855275</v>
      </c>
      <c r="AJ49">
        <f t="shared" ca="1" si="45"/>
        <v>218.59073682422181</v>
      </c>
      <c r="AK49">
        <f t="shared" ca="1" si="46"/>
        <v>218.53744365389446</v>
      </c>
      <c r="AL49">
        <f t="shared" ca="1" si="47"/>
        <v>222.13784738658433</v>
      </c>
      <c r="AM49">
        <f t="shared" ca="1" si="48"/>
        <v>216.97640881167766</v>
      </c>
      <c r="AN49">
        <f t="shared" ca="1" si="49"/>
        <v>215.63230014715282</v>
      </c>
      <c r="AO49">
        <f t="shared" ca="1" si="50"/>
        <v>214.4609131249415</v>
      </c>
      <c r="AP49">
        <f t="shared" ca="1" si="51"/>
        <v>215.41315668292626</v>
      </c>
      <c r="AQ49">
        <f t="shared" ca="1" si="52"/>
        <v>211.47355123023533</v>
      </c>
      <c r="AR49">
        <f t="shared" ca="1" si="53"/>
        <v>217.50902976382093</v>
      </c>
      <c r="AS49">
        <f t="shared" ca="1" si="54"/>
        <v>215.97844115381221</v>
      </c>
      <c r="AT49">
        <f t="shared" ca="1" si="55"/>
        <v>216.10654199833252</v>
      </c>
      <c r="AU49">
        <f t="shared" ca="1" si="56"/>
        <v>221.12738790352702</v>
      </c>
      <c r="AV49">
        <f t="shared" ca="1" si="57"/>
        <v>222.09426134074138</v>
      </c>
      <c r="AW49">
        <f t="shared" ca="1" si="58"/>
        <v>223.91960525462613</v>
      </c>
      <c r="AX49">
        <f t="shared" ca="1" si="59"/>
        <v>227.28932051795007</v>
      </c>
      <c r="AY49">
        <f t="shared" ca="1" si="60"/>
        <v>225.97705934376458</v>
      </c>
      <c r="AZ49">
        <f t="shared" ca="1" si="61"/>
        <v>225.16798424605491</v>
      </c>
      <c r="BA49">
        <f t="shared" ca="1" si="62"/>
        <v>230.18922287950343</v>
      </c>
      <c r="BB49">
        <f t="shared" ca="1" si="63"/>
        <v>234.23216246496924</v>
      </c>
      <c r="BC49">
        <f t="shared" ca="1" si="64"/>
        <v>234.46997450120577</v>
      </c>
      <c r="BD49">
        <f t="shared" ca="1" si="65"/>
        <v>230.68429070688236</v>
      </c>
      <c r="BE49">
        <f t="shared" ca="1" si="66"/>
        <v>226.72996761221421</v>
      </c>
      <c r="BF49">
        <f t="shared" ca="1" si="67"/>
        <v>231.21829930527142</v>
      </c>
      <c r="BG49">
        <f t="shared" ca="1" si="68"/>
        <v>231.11184690250147</v>
      </c>
      <c r="BH49">
        <f t="shared" ca="1" si="69"/>
        <v>232.28361498807769</v>
      </c>
      <c r="BI49">
        <f t="shared" ca="1" si="70"/>
        <v>229.69263406610398</v>
      </c>
      <c r="BJ49">
        <f t="shared" ca="1" si="71"/>
        <v>229.22635464495139</v>
      </c>
      <c r="BK49">
        <f t="shared" ca="1" si="72"/>
        <v>228.03600947263399</v>
      </c>
      <c r="BL49">
        <f t="shared" ca="1" si="73"/>
        <v>227.90047493100161</v>
      </c>
      <c r="BM49">
        <f t="shared" ca="1" si="74"/>
        <v>228.26526958775827</v>
      </c>
      <c r="BN49" s="22">
        <f t="shared" ca="1" si="101"/>
        <v>28.265269587758269</v>
      </c>
      <c r="BO49" s="22">
        <f t="shared" ca="1" si="102"/>
        <v>27.9780295217965</v>
      </c>
    </row>
    <row r="50" spans="5:67" x14ac:dyDescent="0.35">
      <c r="E50">
        <f t="shared" si="38"/>
        <v>223.19</v>
      </c>
      <c r="F50">
        <f t="shared" ca="1" si="76"/>
        <v>227.21294498595213</v>
      </c>
      <c r="G50">
        <f t="shared" ca="1" si="77"/>
        <v>226.71847283290077</v>
      </c>
      <c r="H50">
        <f t="shared" ca="1" si="78"/>
        <v>225.09561970399486</v>
      </c>
      <c r="I50">
        <f t="shared" ca="1" si="79"/>
        <v>224.67237528565298</v>
      </c>
      <c r="J50">
        <f t="shared" ca="1" si="80"/>
        <v>223.90436401751228</v>
      </c>
      <c r="K50">
        <f t="shared" ca="1" si="81"/>
        <v>224.87075741623605</v>
      </c>
      <c r="L50">
        <f t="shared" ca="1" si="82"/>
        <v>224.61794636992607</v>
      </c>
      <c r="M50">
        <f t="shared" ca="1" si="83"/>
        <v>221.44484215318042</v>
      </c>
      <c r="N50">
        <f t="shared" ca="1" si="84"/>
        <v>215.77126308803821</v>
      </c>
      <c r="O50">
        <f t="shared" ca="1" si="85"/>
        <v>215.22431848167429</v>
      </c>
      <c r="P50">
        <f t="shared" ca="1" si="86"/>
        <v>211.88039086544319</v>
      </c>
      <c r="Q50">
        <f t="shared" ca="1" si="87"/>
        <v>209.99164858180913</v>
      </c>
      <c r="R50">
        <f t="shared" ca="1" si="88"/>
        <v>204.58884450340994</v>
      </c>
      <c r="S50">
        <f t="shared" ca="1" si="89"/>
        <v>202.27994615307188</v>
      </c>
      <c r="T50">
        <f t="shared" ca="1" si="90"/>
        <v>199.00915524503947</v>
      </c>
      <c r="U50">
        <f t="shared" ca="1" si="91"/>
        <v>200.01997196045158</v>
      </c>
      <c r="V50">
        <f t="shared" ca="1" si="92"/>
        <v>199.43322160080601</v>
      </c>
      <c r="W50">
        <f t="shared" ca="1" si="93"/>
        <v>198.04133167635146</v>
      </c>
      <c r="X50">
        <f t="shared" ca="1" si="94"/>
        <v>200.52039605123358</v>
      </c>
      <c r="Y50">
        <f t="shared" ca="1" si="95"/>
        <v>200.20363248497634</v>
      </c>
      <c r="Z50">
        <f t="shared" ca="1" si="96"/>
        <v>201.7000945124359</v>
      </c>
      <c r="AA50">
        <f t="shared" ca="1" si="97"/>
        <v>197.10708679108797</v>
      </c>
      <c r="AB50">
        <f t="shared" ca="1" si="98"/>
        <v>199.16657720291823</v>
      </c>
      <c r="AC50">
        <f t="shared" ca="1" si="99"/>
        <v>201.20195290124258</v>
      </c>
      <c r="AD50">
        <f t="shared" ca="1" si="100"/>
        <v>203.37913890852633</v>
      </c>
      <c r="AE50">
        <f t="shared" ca="1" si="40"/>
        <v>201.15252219869771</v>
      </c>
      <c r="AF50">
        <f t="shared" ca="1" si="41"/>
        <v>194.84663395443752</v>
      </c>
      <c r="AG50">
        <f t="shared" ca="1" si="42"/>
        <v>193.36297323143233</v>
      </c>
      <c r="AH50">
        <f t="shared" ca="1" si="43"/>
        <v>193.75054876768399</v>
      </c>
      <c r="AI50">
        <f t="shared" ca="1" si="44"/>
        <v>194.8817875555915</v>
      </c>
      <c r="AJ50">
        <f t="shared" ca="1" si="45"/>
        <v>194.82255368867419</v>
      </c>
      <c r="AK50">
        <f t="shared" ca="1" si="46"/>
        <v>197.65375017248707</v>
      </c>
      <c r="AL50">
        <f t="shared" ca="1" si="47"/>
        <v>193.46479459248539</v>
      </c>
      <c r="AM50">
        <f t="shared" ca="1" si="48"/>
        <v>194.73851938442431</v>
      </c>
      <c r="AN50">
        <f t="shared" ca="1" si="49"/>
        <v>192.10117522428473</v>
      </c>
      <c r="AO50">
        <f t="shared" ca="1" si="50"/>
        <v>195.96909452113346</v>
      </c>
      <c r="AP50">
        <f t="shared" ca="1" si="51"/>
        <v>197.83763011809961</v>
      </c>
      <c r="AQ50">
        <f t="shared" ca="1" si="52"/>
        <v>198.52031885504763</v>
      </c>
      <c r="AR50">
        <f t="shared" ca="1" si="53"/>
        <v>198.74430192281238</v>
      </c>
      <c r="AS50">
        <f t="shared" ca="1" si="54"/>
        <v>199.5928842184301</v>
      </c>
      <c r="AT50">
        <f t="shared" ca="1" si="55"/>
        <v>200.05307516713802</v>
      </c>
      <c r="AU50">
        <f t="shared" ca="1" si="56"/>
        <v>201.31749913671732</v>
      </c>
      <c r="AV50">
        <f t="shared" ca="1" si="57"/>
        <v>200.5061079599339</v>
      </c>
      <c r="AW50">
        <f t="shared" ca="1" si="58"/>
        <v>199.88550184988406</v>
      </c>
      <c r="AX50">
        <f t="shared" ca="1" si="59"/>
        <v>203.38010098683708</v>
      </c>
      <c r="AY50">
        <f t="shared" ca="1" si="60"/>
        <v>208.77610666046488</v>
      </c>
      <c r="AZ50">
        <f t="shared" ca="1" si="61"/>
        <v>208.43834619280139</v>
      </c>
      <c r="BA50">
        <f t="shared" ca="1" si="62"/>
        <v>203.04665129262352</v>
      </c>
      <c r="BB50">
        <f t="shared" ca="1" si="63"/>
        <v>203.29657710312381</v>
      </c>
      <c r="BC50">
        <f t="shared" ca="1" si="64"/>
        <v>206.37256764133639</v>
      </c>
      <c r="BD50">
        <f t="shared" ca="1" si="65"/>
        <v>208.82954300434983</v>
      </c>
      <c r="BE50">
        <f t="shared" ca="1" si="66"/>
        <v>209.81788692189804</v>
      </c>
      <c r="BF50">
        <f t="shared" ca="1" si="67"/>
        <v>208.73918614335599</v>
      </c>
      <c r="BG50">
        <f t="shared" ca="1" si="68"/>
        <v>209.92463827395579</v>
      </c>
      <c r="BH50">
        <f t="shared" ca="1" si="69"/>
        <v>207.9844445632948</v>
      </c>
      <c r="BI50">
        <f t="shared" ca="1" si="70"/>
        <v>207.56938397196217</v>
      </c>
      <c r="BJ50">
        <f t="shared" ca="1" si="71"/>
        <v>207.61156591509751</v>
      </c>
      <c r="BK50">
        <f t="shared" ca="1" si="72"/>
        <v>204.54644679818318</v>
      </c>
      <c r="BL50">
        <f t="shared" ca="1" si="73"/>
        <v>199.95569925832132</v>
      </c>
      <c r="BM50">
        <f t="shared" ca="1" si="74"/>
        <v>201.73870723154047</v>
      </c>
      <c r="BN50" s="22">
        <f t="shared" ca="1" si="101"/>
        <v>1.7387072315404737</v>
      </c>
      <c r="BO50" s="22">
        <f t="shared" ca="1" si="102"/>
        <v>1.7210379721574962</v>
      </c>
    </row>
    <row r="51" spans="5:67" x14ac:dyDescent="0.35">
      <c r="E51">
        <f t="shared" si="38"/>
        <v>223.19</v>
      </c>
      <c r="F51">
        <f t="shared" ca="1" si="76"/>
        <v>222.87018856440332</v>
      </c>
      <c r="G51">
        <f t="shared" ca="1" si="77"/>
        <v>222.56980550726601</v>
      </c>
      <c r="H51">
        <f t="shared" ca="1" si="78"/>
        <v>221.01523217704906</v>
      </c>
      <c r="I51">
        <f t="shared" ca="1" si="79"/>
        <v>222.87110787413962</v>
      </c>
      <c r="J51">
        <f t="shared" ca="1" si="80"/>
        <v>223.3321933500107</v>
      </c>
      <c r="K51">
        <f t="shared" ca="1" si="81"/>
        <v>223.69483205115333</v>
      </c>
      <c r="L51">
        <f t="shared" ca="1" si="82"/>
        <v>227.27671125124814</v>
      </c>
      <c r="M51">
        <f t="shared" ca="1" si="83"/>
        <v>223.10370224330188</v>
      </c>
      <c r="N51">
        <f t="shared" ca="1" si="84"/>
        <v>217.92301186804363</v>
      </c>
      <c r="O51">
        <f t="shared" ca="1" si="85"/>
        <v>214.32099802719259</v>
      </c>
      <c r="P51">
        <f t="shared" ca="1" si="86"/>
        <v>215.86769223565184</v>
      </c>
      <c r="Q51">
        <f t="shared" ca="1" si="87"/>
        <v>218.12804179065137</v>
      </c>
      <c r="R51">
        <f t="shared" ca="1" si="88"/>
        <v>214.78390830366914</v>
      </c>
      <c r="S51">
        <f t="shared" ca="1" si="89"/>
        <v>213.90057296454333</v>
      </c>
      <c r="T51">
        <f t="shared" ca="1" si="90"/>
        <v>213.2360465897122</v>
      </c>
      <c r="U51">
        <f t="shared" ca="1" si="91"/>
        <v>212.08300862943372</v>
      </c>
      <c r="V51">
        <f t="shared" ca="1" si="92"/>
        <v>210.73610091683986</v>
      </c>
      <c r="W51">
        <f t="shared" ca="1" si="93"/>
        <v>207.52862517154927</v>
      </c>
      <c r="X51">
        <f t="shared" ca="1" si="94"/>
        <v>210.57894792646692</v>
      </c>
      <c r="Y51">
        <f t="shared" ca="1" si="95"/>
        <v>211.09338058288134</v>
      </c>
      <c r="Z51">
        <f t="shared" ca="1" si="96"/>
        <v>215.201833289327</v>
      </c>
      <c r="AA51">
        <f t="shared" ca="1" si="97"/>
        <v>212.38298096524431</v>
      </c>
      <c r="AB51">
        <f t="shared" ca="1" si="98"/>
        <v>215.87352449403616</v>
      </c>
      <c r="AC51">
        <f t="shared" ca="1" si="99"/>
        <v>213.96289927401543</v>
      </c>
      <c r="AD51">
        <f t="shared" ca="1" si="100"/>
        <v>211.63101217692454</v>
      </c>
      <c r="AE51">
        <f t="shared" ca="1" si="40"/>
        <v>218.09141839172986</v>
      </c>
      <c r="AF51">
        <f t="shared" ca="1" si="41"/>
        <v>218.60818174600092</v>
      </c>
      <c r="AG51">
        <f t="shared" ca="1" si="42"/>
        <v>219.96011381985119</v>
      </c>
      <c r="AH51">
        <f t="shared" ca="1" si="43"/>
        <v>220.77947710637699</v>
      </c>
      <c r="AI51">
        <f t="shared" ca="1" si="44"/>
        <v>223.63250508974531</v>
      </c>
      <c r="AJ51">
        <f t="shared" ca="1" si="45"/>
        <v>220.40980302751149</v>
      </c>
      <c r="AK51">
        <f t="shared" ca="1" si="46"/>
        <v>220.53707336767638</v>
      </c>
      <c r="AL51">
        <f t="shared" ca="1" si="47"/>
        <v>221.38708743402958</v>
      </c>
      <c r="AM51">
        <f t="shared" ca="1" si="48"/>
        <v>217.76638327692766</v>
      </c>
      <c r="AN51">
        <f t="shared" ca="1" si="49"/>
        <v>225.29230146277578</v>
      </c>
      <c r="AO51">
        <f t="shared" ca="1" si="50"/>
        <v>218.50459078495336</v>
      </c>
      <c r="AP51">
        <f t="shared" ca="1" si="51"/>
        <v>223.36570917235926</v>
      </c>
      <c r="AQ51">
        <f t="shared" ca="1" si="52"/>
        <v>222.71203437578279</v>
      </c>
      <c r="AR51">
        <f t="shared" ca="1" si="53"/>
        <v>221.76099373173233</v>
      </c>
      <c r="AS51">
        <f t="shared" ca="1" si="54"/>
        <v>220.06575899322451</v>
      </c>
      <c r="AT51">
        <f t="shared" ca="1" si="55"/>
        <v>221.42484968867242</v>
      </c>
      <c r="AU51">
        <f t="shared" ca="1" si="56"/>
        <v>219.76208187512231</v>
      </c>
      <c r="AV51">
        <f t="shared" ca="1" si="57"/>
        <v>221.05072403502234</v>
      </c>
      <c r="AW51">
        <f t="shared" ca="1" si="58"/>
        <v>221.36164054469967</v>
      </c>
      <c r="AX51">
        <f t="shared" ca="1" si="59"/>
        <v>222.88792398666462</v>
      </c>
      <c r="AY51">
        <f t="shared" ca="1" si="60"/>
        <v>220.98388720019202</v>
      </c>
      <c r="AZ51">
        <f t="shared" ca="1" si="61"/>
        <v>221.52772596351463</v>
      </c>
      <c r="BA51">
        <f t="shared" ca="1" si="62"/>
        <v>216.08223692489699</v>
      </c>
      <c r="BB51">
        <f t="shared" ca="1" si="63"/>
        <v>215.58868090013377</v>
      </c>
      <c r="BC51">
        <f t="shared" ca="1" si="64"/>
        <v>212.58480445472458</v>
      </c>
      <c r="BD51">
        <f t="shared" ca="1" si="65"/>
        <v>208.40797243138059</v>
      </c>
      <c r="BE51">
        <f t="shared" ca="1" si="66"/>
        <v>210.26855395134973</v>
      </c>
      <c r="BF51">
        <f t="shared" ca="1" si="67"/>
        <v>212.40118513655077</v>
      </c>
      <c r="BG51">
        <f t="shared" ca="1" si="68"/>
        <v>210.71033511974997</v>
      </c>
      <c r="BH51">
        <f t="shared" ca="1" si="69"/>
        <v>214.93048144353367</v>
      </c>
      <c r="BI51">
        <f t="shared" ca="1" si="70"/>
        <v>215.90123391763666</v>
      </c>
      <c r="BJ51">
        <f t="shared" ca="1" si="71"/>
        <v>223.75075821376774</v>
      </c>
      <c r="BK51">
        <f t="shared" ca="1" si="72"/>
        <v>223.52362180986785</v>
      </c>
      <c r="BL51">
        <f t="shared" ca="1" si="73"/>
        <v>226.90207289714067</v>
      </c>
      <c r="BM51">
        <f t="shared" ca="1" si="74"/>
        <v>226.61246990367763</v>
      </c>
      <c r="BN51" s="22">
        <f t="shared" ca="1" si="101"/>
        <v>26.612469903677635</v>
      </c>
      <c r="BO51" s="22">
        <f t="shared" ca="1" si="102"/>
        <v>26.342026079082075</v>
      </c>
    </row>
    <row r="52" spans="5:67" x14ac:dyDescent="0.35">
      <c r="E52">
        <f t="shared" si="38"/>
        <v>223.19</v>
      </c>
      <c r="F52">
        <f t="shared" ca="1" si="76"/>
        <v>222.9907876557279</v>
      </c>
      <c r="G52">
        <f t="shared" ca="1" si="77"/>
        <v>226.95236181126884</v>
      </c>
      <c r="H52">
        <f t="shared" ca="1" si="78"/>
        <v>226.3240115104625</v>
      </c>
      <c r="I52">
        <f t="shared" ca="1" si="79"/>
        <v>232.5300921432279</v>
      </c>
      <c r="J52">
        <f t="shared" ca="1" si="80"/>
        <v>238.0653770892005</v>
      </c>
      <c r="K52">
        <f t="shared" ca="1" si="81"/>
        <v>238.12139238598149</v>
      </c>
      <c r="L52">
        <f t="shared" ca="1" si="82"/>
        <v>239.25225241725175</v>
      </c>
      <c r="M52">
        <f t="shared" ca="1" si="83"/>
        <v>237.40721766198129</v>
      </c>
      <c r="N52">
        <f t="shared" ca="1" si="84"/>
        <v>240.12312166283974</v>
      </c>
      <c r="O52">
        <f t="shared" ca="1" si="85"/>
        <v>240.53930516268579</v>
      </c>
      <c r="P52">
        <f t="shared" ca="1" si="86"/>
        <v>242.96651610256157</v>
      </c>
      <c r="Q52">
        <f t="shared" ca="1" si="87"/>
        <v>244.96114041974619</v>
      </c>
      <c r="R52">
        <f t="shared" ca="1" si="88"/>
        <v>246.99489789838447</v>
      </c>
      <c r="S52">
        <f t="shared" ca="1" si="89"/>
        <v>242.54237887867441</v>
      </c>
      <c r="T52">
        <f t="shared" ca="1" si="90"/>
        <v>236.86020321977514</v>
      </c>
      <c r="U52">
        <f t="shared" ca="1" si="91"/>
        <v>237.146050051233</v>
      </c>
      <c r="V52">
        <f t="shared" ca="1" si="92"/>
        <v>234.02017709997682</v>
      </c>
      <c r="W52">
        <f t="shared" ca="1" si="93"/>
        <v>229.2918642478754</v>
      </c>
      <c r="X52">
        <f t="shared" ca="1" si="94"/>
        <v>228.25420720057755</v>
      </c>
      <c r="Y52">
        <f t="shared" ca="1" si="95"/>
        <v>222.61790454087668</v>
      </c>
      <c r="Z52">
        <f t="shared" ca="1" si="96"/>
        <v>227.64919202451574</v>
      </c>
      <c r="AA52">
        <f t="shared" ca="1" si="97"/>
        <v>229.71517004535224</v>
      </c>
      <c r="AB52">
        <f t="shared" ca="1" si="98"/>
        <v>233.78175026880101</v>
      </c>
      <c r="AC52">
        <f t="shared" ca="1" si="99"/>
        <v>227.93034459014581</v>
      </c>
      <c r="AD52">
        <f t="shared" ca="1" si="100"/>
        <v>226.89027848342567</v>
      </c>
      <c r="AE52">
        <f t="shared" ca="1" si="40"/>
        <v>226.2829343685915</v>
      </c>
      <c r="AF52">
        <f t="shared" ca="1" si="41"/>
        <v>231.27054059556087</v>
      </c>
      <c r="AG52">
        <f t="shared" ca="1" si="42"/>
        <v>228.87926199937249</v>
      </c>
      <c r="AH52">
        <f t="shared" ca="1" si="43"/>
        <v>226.8873226400126</v>
      </c>
      <c r="AI52">
        <f t="shared" ca="1" si="44"/>
        <v>220.95457033205835</v>
      </c>
      <c r="AJ52">
        <f t="shared" ca="1" si="45"/>
        <v>222.13781055894302</v>
      </c>
      <c r="AK52">
        <f t="shared" ca="1" si="46"/>
        <v>222.47295455893095</v>
      </c>
      <c r="AL52">
        <f t="shared" ca="1" si="47"/>
        <v>216.59015649351755</v>
      </c>
      <c r="AM52">
        <f t="shared" ca="1" si="48"/>
        <v>214.0738889307884</v>
      </c>
      <c r="AN52">
        <f t="shared" ca="1" si="49"/>
        <v>215.52774068913584</v>
      </c>
      <c r="AO52">
        <f t="shared" ca="1" si="50"/>
        <v>215.29469535380156</v>
      </c>
      <c r="AP52">
        <f t="shared" ca="1" si="51"/>
        <v>215.1306760603008</v>
      </c>
      <c r="AQ52">
        <f t="shared" ca="1" si="52"/>
        <v>215.61463477557078</v>
      </c>
      <c r="AR52">
        <f t="shared" ca="1" si="53"/>
        <v>219.90576039030086</v>
      </c>
      <c r="AS52">
        <f t="shared" ca="1" si="54"/>
        <v>221.12575101717366</v>
      </c>
      <c r="AT52">
        <f t="shared" ca="1" si="55"/>
        <v>224.7980020068716</v>
      </c>
      <c r="AU52">
        <f t="shared" ca="1" si="56"/>
        <v>228.02993715128267</v>
      </c>
      <c r="AV52">
        <f t="shared" ca="1" si="57"/>
        <v>231.54703588783562</v>
      </c>
      <c r="AW52">
        <f t="shared" ca="1" si="58"/>
        <v>233.06529813301401</v>
      </c>
      <c r="AX52">
        <f t="shared" ca="1" si="59"/>
        <v>229.52212070086497</v>
      </c>
      <c r="AY52">
        <f t="shared" ca="1" si="60"/>
        <v>228.14393676946611</v>
      </c>
      <c r="AZ52">
        <f t="shared" ca="1" si="61"/>
        <v>238.13298573027905</v>
      </c>
      <c r="BA52">
        <f t="shared" ca="1" si="62"/>
        <v>239.17655355014486</v>
      </c>
      <c r="BB52">
        <f t="shared" ca="1" si="63"/>
        <v>239.16417459869419</v>
      </c>
      <c r="BC52">
        <f t="shared" ca="1" si="64"/>
        <v>237.822057717831</v>
      </c>
      <c r="BD52">
        <f t="shared" ca="1" si="65"/>
        <v>227.81062929631716</v>
      </c>
      <c r="BE52">
        <f t="shared" ca="1" si="66"/>
        <v>225.63177942890613</v>
      </c>
      <c r="BF52">
        <f t="shared" ca="1" si="67"/>
        <v>219.0972889881777</v>
      </c>
      <c r="BG52">
        <f t="shared" ca="1" si="68"/>
        <v>221.74482606656005</v>
      </c>
      <c r="BH52">
        <f t="shared" ca="1" si="69"/>
        <v>220.82410696373722</v>
      </c>
      <c r="BI52">
        <f t="shared" ca="1" si="70"/>
        <v>216.19154721963275</v>
      </c>
      <c r="BJ52">
        <f t="shared" ca="1" si="71"/>
        <v>226.05936361935619</v>
      </c>
      <c r="BK52">
        <f t="shared" ca="1" si="72"/>
        <v>229.85635962675187</v>
      </c>
      <c r="BL52">
        <f t="shared" ca="1" si="73"/>
        <v>228.80144389980148</v>
      </c>
      <c r="BM52">
        <f t="shared" ca="1" si="74"/>
        <v>230.83107244424346</v>
      </c>
      <c r="BN52" s="22">
        <f t="shared" ca="1" si="101"/>
        <v>30.83107244424346</v>
      </c>
      <c r="BO52" s="22">
        <f t="shared" ca="1" si="102"/>
        <v>30.517757927463048</v>
      </c>
    </row>
    <row r="53" spans="5:67" x14ac:dyDescent="0.35">
      <c r="E53">
        <f t="shared" si="38"/>
        <v>223.19</v>
      </c>
      <c r="F53">
        <f t="shared" ca="1" si="76"/>
        <v>221.6366383959691</v>
      </c>
      <c r="G53">
        <f t="shared" ca="1" si="77"/>
        <v>221.30660382530743</v>
      </c>
      <c r="H53">
        <f t="shared" ca="1" si="78"/>
        <v>219.3198448837982</v>
      </c>
      <c r="I53">
        <f t="shared" ca="1" si="79"/>
        <v>214.09869736067913</v>
      </c>
      <c r="J53">
        <f t="shared" ca="1" si="80"/>
        <v>214.20644372704081</v>
      </c>
      <c r="K53">
        <f t="shared" ca="1" si="81"/>
        <v>208.88179835466798</v>
      </c>
      <c r="L53">
        <f t="shared" ca="1" si="82"/>
        <v>212.88840174982147</v>
      </c>
      <c r="M53">
        <f t="shared" ca="1" si="83"/>
        <v>212.80844405519872</v>
      </c>
      <c r="N53">
        <f t="shared" ca="1" si="84"/>
        <v>213.7119408592026</v>
      </c>
      <c r="O53">
        <f t="shared" ca="1" si="85"/>
        <v>215.61201831645286</v>
      </c>
      <c r="P53">
        <f t="shared" ca="1" si="86"/>
        <v>212.67101043792911</v>
      </c>
      <c r="Q53">
        <f t="shared" ca="1" si="87"/>
        <v>214.21964773844795</v>
      </c>
      <c r="R53">
        <f t="shared" ca="1" si="88"/>
        <v>210.47319142192484</v>
      </c>
      <c r="S53">
        <f t="shared" ca="1" si="89"/>
        <v>207.41413387217511</v>
      </c>
      <c r="T53">
        <f t="shared" ca="1" si="90"/>
        <v>203.0361362333679</v>
      </c>
      <c r="U53">
        <f t="shared" ca="1" si="91"/>
        <v>199.73574707186341</v>
      </c>
      <c r="V53">
        <f t="shared" ca="1" si="92"/>
        <v>197.44983340637143</v>
      </c>
      <c r="W53">
        <f t="shared" ca="1" si="93"/>
        <v>199.35825989548539</v>
      </c>
      <c r="X53">
        <f t="shared" ca="1" si="94"/>
        <v>197.36219311695214</v>
      </c>
      <c r="Y53">
        <f t="shared" ca="1" si="95"/>
        <v>198.84037083446151</v>
      </c>
      <c r="Z53">
        <f t="shared" ca="1" si="96"/>
        <v>190.10218883597065</v>
      </c>
      <c r="AA53">
        <f t="shared" ca="1" si="97"/>
        <v>191.70391355334422</v>
      </c>
      <c r="AB53">
        <f t="shared" ca="1" si="98"/>
        <v>193.90156151244975</v>
      </c>
      <c r="AC53">
        <f t="shared" ca="1" si="99"/>
        <v>189.07755899152815</v>
      </c>
      <c r="AD53">
        <f t="shared" ca="1" si="100"/>
        <v>187.24014819414265</v>
      </c>
      <c r="AE53">
        <f t="shared" ca="1" si="40"/>
        <v>188.81327135359723</v>
      </c>
      <c r="AF53">
        <f t="shared" ca="1" si="41"/>
        <v>190.89908237836977</v>
      </c>
      <c r="AG53">
        <f t="shared" ca="1" si="42"/>
        <v>191.07586896882614</v>
      </c>
      <c r="AH53">
        <f t="shared" ca="1" si="43"/>
        <v>191.14308643097587</v>
      </c>
      <c r="AI53">
        <f t="shared" ca="1" si="44"/>
        <v>188.83737974786143</v>
      </c>
      <c r="AJ53">
        <f t="shared" ca="1" si="45"/>
        <v>186.81606000403787</v>
      </c>
      <c r="AK53">
        <f t="shared" ca="1" si="46"/>
        <v>184.32117856379597</v>
      </c>
      <c r="AL53">
        <f t="shared" ca="1" si="47"/>
        <v>183.67000726912701</v>
      </c>
      <c r="AM53">
        <f t="shared" ca="1" si="48"/>
        <v>181.67324430457614</v>
      </c>
      <c r="AN53">
        <f t="shared" ca="1" si="49"/>
        <v>177.68931316666956</v>
      </c>
      <c r="AO53">
        <f t="shared" ca="1" si="50"/>
        <v>175.36401367859381</v>
      </c>
      <c r="AP53">
        <f t="shared" ca="1" si="51"/>
        <v>180.73043145784146</v>
      </c>
      <c r="AQ53">
        <f t="shared" ca="1" si="52"/>
        <v>181.11897753180406</v>
      </c>
      <c r="AR53">
        <f t="shared" ca="1" si="53"/>
        <v>180.24362048792889</v>
      </c>
      <c r="AS53">
        <f t="shared" ca="1" si="54"/>
        <v>177.36958641415822</v>
      </c>
      <c r="AT53">
        <f t="shared" ca="1" si="55"/>
        <v>176.8167640672734</v>
      </c>
      <c r="AU53">
        <f t="shared" ca="1" si="56"/>
        <v>171.88699665147152</v>
      </c>
      <c r="AV53">
        <f t="shared" ca="1" si="57"/>
        <v>168.6541269543041</v>
      </c>
      <c r="AW53">
        <f t="shared" ca="1" si="58"/>
        <v>170.32611488335544</v>
      </c>
      <c r="AX53">
        <f t="shared" ca="1" si="59"/>
        <v>166.74751560332206</v>
      </c>
      <c r="AY53">
        <f t="shared" ca="1" si="60"/>
        <v>174.0521269369431</v>
      </c>
      <c r="AZ53">
        <f t="shared" ca="1" si="61"/>
        <v>176.30357870312204</v>
      </c>
      <c r="BA53">
        <f t="shared" ca="1" si="62"/>
        <v>170.40330722764858</v>
      </c>
      <c r="BB53">
        <f t="shared" ca="1" si="63"/>
        <v>172.73099774310282</v>
      </c>
      <c r="BC53">
        <f t="shared" ca="1" si="64"/>
        <v>172.97841110150182</v>
      </c>
      <c r="BD53">
        <f t="shared" ca="1" si="65"/>
        <v>174.14856347414599</v>
      </c>
      <c r="BE53">
        <f t="shared" ca="1" si="66"/>
        <v>175.41959161086768</v>
      </c>
      <c r="BF53">
        <f t="shared" ca="1" si="67"/>
        <v>172.0614450121773</v>
      </c>
      <c r="BG53">
        <f t="shared" ca="1" si="68"/>
        <v>169.98037932061811</v>
      </c>
      <c r="BH53">
        <f t="shared" ca="1" si="69"/>
        <v>169.96014182821543</v>
      </c>
      <c r="BI53">
        <f t="shared" ca="1" si="70"/>
        <v>168.49827603636624</v>
      </c>
      <c r="BJ53">
        <f t="shared" ca="1" si="71"/>
        <v>170.13036083739655</v>
      </c>
      <c r="BK53">
        <f t="shared" ca="1" si="72"/>
        <v>166.4163132932544</v>
      </c>
      <c r="BL53">
        <f t="shared" ca="1" si="73"/>
        <v>168.65506698695179</v>
      </c>
      <c r="BM53">
        <f t="shared" ca="1" si="74"/>
        <v>167.23524592507229</v>
      </c>
      <c r="BN53" s="22">
        <f t="shared" ca="1" si="101"/>
        <v>0</v>
      </c>
      <c r="BO53" s="22">
        <f t="shared" ca="1" si="102"/>
        <v>0</v>
      </c>
    </row>
    <row r="54" spans="5:67" x14ac:dyDescent="0.35">
      <c r="E54">
        <f t="shared" si="38"/>
        <v>223.19</v>
      </c>
      <c r="F54">
        <f t="shared" ca="1" si="76"/>
        <v>222.68426670713615</v>
      </c>
      <c r="G54">
        <f t="shared" ca="1" si="77"/>
        <v>229.53633674002538</v>
      </c>
      <c r="H54">
        <f t="shared" ca="1" si="78"/>
        <v>232.77607912922326</v>
      </c>
      <c r="I54">
        <f t="shared" ca="1" si="79"/>
        <v>227.44035505454409</v>
      </c>
      <c r="J54">
        <f t="shared" ca="1" si="80"/>
        <v>225.68768565065994</v>
      </c>
      <c r="K54">
        <f t="shared" ca="1" si="81"/>
        <v>221.73433524296942</v>
      </c>
      <c r="L54">
        <f t="shared" ca="1" si="82"/>
        <v>223.26377102524177</v>
      </c>
      <c r="M54">
        <f t="shared" ca="1" si="83"/>
        <v>223.0704330147359</v>
      </c>
      <c r="N54">
        <f t="shared" ca="1" si="84"/>
        <v>216.66660464436927</v>
      </c>
      <c r="O54">
        <f t="shared" ca="1" si="85"/>
        <v>215.67693783722947</v>
      </c>
      <c r="P54">
        <f t="shared" ca="1" si="86"/>
        <v>215.15197121062093</v>
      </c>
      <c r="Q54">
        <f t="shared" ca="1" si="87"/>
        <v>211.13726091120824</v>
      </c>
      <c r="R54">
        <f t="shared" ca="1" si="88"/>
        <v>206.97262381949949</v>
      </c>
      <c r="S54">
        <f t="shared" ca="1" si="89"/>
        <v>204.61860288683428</v>
      </c>
      <c r="T54">
        <f t="shared" ca="1" si="90"/>
        <v>209.21794983663111</v>
      </c>
      <c r="U54">
        <f t="shared" ca="1" si="91"/>
        <v>204.97383007933121</v>
      </c>
      <c r="V54">
        <f t="shared" ca="1" si="92"/>
        <v>200.31960815281766</v>
      </c>
      <c r="W54">
        <f t="shared" ca="1" si="93"/>
        <v>199.64116814580217</v>
      </c>
      <c r="X54">
        <f t="shared" ca="1" si="94"/>
        <v>201.78523655970565</v>
      </c>
      <c r="Y54">
        <f t="shared" ca="1" si="95"/>
        <v>203.24949769769341</v>
      </c>
      <c r="Z54">
        <f t="shared" ca="1" si="96"/>
        <v>201.6709830183384</v>
      </c>
      <c r="AA54">
        <f t="shared" ca="1" si="97"/>
        <v>201.40474209651541</v>
      </c>
      <c r="AB54">
        <f t="shared" ca="1" si="98"/>
        <v>206.12712964854256</v>
      </c>
      <c r="AC54">
        <f t="shared" ca="1" si="99"/>
        <v>212.2688658299802</v>
      </c>
      <c r="AD54">
        <f t="shared" ca="1" si="100"/>
        <v>215.33802677538529</v>
      </c>
      <c r="AE54">
        <f t="shared" ca="1" si="40"/>
        <v>212.71907370871617</v>
      </c>
      <c r="AF54">
        <f t="shared" ca="1" si="41"/>
        <v>211.47113178555568</v>
      </c>
      <c r="AG54">
        <f t="shared" ca="1" si="42"/>
        <v>212.52631418536276</v>
      </c>
      <c r="AH54">
        <f t="shared" ca="1" si="43"/>
        <v>211.50057001300203</v>
      </c>
      <c r="AI54">
        <f t="shared" ca="1" si="44"/>
        <v>211.30265746031012</v>
      </c>
      <c r="AJ54">
        <f t="shared" ca="1" si="45"/>
        <v>213.34246474839711</v>
      </c>
      <c r="AK54">
        <f t="shared" ca="1" si="46"/>
        <v>212.83323809692041</v>
      </c>
      <c r="AL54">
        <f t="shared" ca="1" si="47"/>
        <v>213.66313567350045</v>
      </c>
      <c r="AM54">
        <f t="shared" ca="1" si="48"/>
        <v>218.26831434153507</v>
      </c>
      <c r="AN54">
        <f t="shared" ca="1" si="49"/>
        <v>216.84958770095085</v>
      </c>
      <c r="AO54">
        <f t="shared" ca="1" si="50"/>
        <v>218.43662909383829</v>
      </c>
      <c r="AP54">
        <f t="shared" ca="1" si="51"/>
        <v>225.09135366616164</v>
      </c>
      <c r="AQ54">
        <f t="shared" ca="1" si="52"/>
        <v>223.30577449492367</v>
      </c>
      <c r="AR54">
        <f t="shared" ca="1" si="53"/>
        <v>227.72984589105417</v>
      </c>
      <c r="AS54">
        <f t="shared" ca="1" si="54"/>
        <v>228.84686796546433</v>
      </c>
      <c r="AT54">
        <f t="shared" ca="1" si="55"/>
        <v>231.53166925016066</v>
      </c>
      <c r="AU54">
        <f t="shared" ca="1" si="56"/>
        <v>230.20953814630309</v>
      </c>
      <c r="AV54">
        <f t="shared" ca="1" si="57"/>
        <v>225.9169719993852</v>
      </c>
      <c r="AW54">
        <f t="shared" ca="1" si="58"/>
        <v>229.97037302958097</v>
      </c>
      <c r="AX54">
        <f t="shared" ca="1" si="59"/>
        <v>231.91058900711383</v>
      </c>
      <c r="AY54">
        <f t="shared" ca="1" si="60"/>
        <v>231.72764518290381</v>
      </c>
      <c r="AZ54">
        <f t="shared" ca="1" si="61"/>
        <v>233.83815271164758</v>
      </c>
      <c r="BA54">
        <f t="shared" ca="1" si="62"/>
        <v>240.05064344702461</v>
      </c>
      <c r="BB54">
        <f t="shared" ca="1" si="63"/>
        <v>235.65295874021729</v>
      </c>
      <c r="BC54">
        <f t="shared" ca="1" si="64"/>
        <v>240.46419891937219</v>
      </c>
      <c r="BD54">
        <f t="shared" ca="1" si="65"/>
        <v>241.34976181335907</v>
      </c>
      <c r="BE54">
        <f t="shared" ca="1" si="66"/>
        <v>244.68037150255202</v>
      </c>
      <c r="BF54">
        <f t="shared" ca="1" si="67"/>
        <v>246.46716938977627</v>
      </c>
      <c r="BG54">
        <f t="shared" ca="1" si="68"/>
        <v>248.10618974146323</v>
      </c>
      <c r="BH54">
        <f t="shared" ca="1" si="69"/>
        <v>248.66646091093313</v>
      </c>
      <c r="BI54">
        <f t="shared" ca="1" si="70"/>
        <v>245.72579930785903</v>
      </c>
      <c r="BJ54">
        <f t="shared" ca="1" si="71"/>
        <v>245.57606343361707</v>
      </c>
      <c r="BK54">
        <f t="shared" ca="1" si="72"/>
        <v>241.14795747060802</v>
      </c>
      <c r="BL54">
        <f t="shared" ca="1" si="73"/>
        <v>234.92733815763086</v>
      </c>
      <c r="BM54">
        <f t="shared" ca="1" si="74"/>
        <v>238.84864928997578</v>
      </c>
      <c r="BN54" s="22">
        <f t="shared" ca="1" si="101"/>
        <v>38.848649289975782</v>
      </c>
      <c r="BO54" s="22">
        <f t="shared" ca="1" si="102"/>
        <v>38.453857775607524</v>
      </c>
    </row>
    <row r="55" spans="5:67" x14ac:dyDescent="0.35">
      <c r="E55">
        <f t="shared" si="38"/>
        <v>223.19</v>
      </c>
      <c r="F55">
        <f t="shared" ca="1" si="76"/>
        <v>219.23337378804806</v>
      </c>
      <c r="G55">
        <f t="shared" ca="1" si="77"/>
        <v>216.33106031095718</v>
      </c>
      <c r="H55">
        <f t="shared" ca="1" si="78"/>
        <v>220.10242730722703</v>
      </c>
      <c r="I55">
        <f t="shared" ca="1" si="79"/>
        <v>216.45426436703482</v>
      </c>
      <c r="J55">
        <f t="shared" ca="1" si="80"/>
        <v>215.63637112052854</v>
      </c>
      <c r="K55">
        <f t="shared" ca="1" si="81"/>
        <v>213.38207690263158</v>
      </c>
      <c r="L55">
        <f t="shared" ca="1" si="82"/>
        <v>215.69109162505262</v>
      </c>
      <c r="M55">
        <f t="shared" ca="1" si="83"/>
        <v>215.03211474561178</v>
      </c>
      <c r="N55">
        <f t="shared" ca="1" si="84"/>
        <v>216.02496099005168</v>
      </c>
      <c r="O55">
        <f t="shared" ca="1" si="85"/>
        <v>212.40743128080939</v>
      </c>
      <c r="P55">
        <f t="shared" ca="1" si="86"/>
        <v>210.1239379085489</v>
      </c>
      <c r="Q55">
        <f t="shared" ca="1" si="87"/>
        <v>210.55286621124236</v>
      </c>
      <c r="R55">
        <f t="shared" ca="1" si="88"/>
        <v>207.47795045401949</v>
      </c>
      <c r="S55">
        <f t="shared" ca="1" si="89"/>
        <v>208.46749467412889</v>
      </c>
      <c r="T55">
        <f t="shared" ca="1" si="90"/>
        <v>207.82929150600992</v>
      </c>
      <c r="U55">
        <f t="shared" ca="1" si="91"/>
        <v>211.28077911667327</v>
      </c>
      <c r="V55">
        <f t="shared" ca="1" si="92"/>
        <v>208.72677703003743</v>
      </c>
      <c r="W55">
        <f t="shared" ca="1" si="93"/>
        <v>210.61696253599158</v>
      </c>
      <c r="X55">
        <f t="shared" ca="1" si="94"/>
        <v>210.38173139806494</v>
      </c>
      <c r="Y55">
        <f t="shared" ca="1" si="95"/>
        <v>213.56598633518163</v>
      </c>
      <c r="Z55">
        <f t="shared" ca="1" si="96"/>
        <v>215.44302135652421</v>
      </c>
      <c r="AA55">
        <f t="shared" ca="1" si="97"/>
        <v>217.40513926979682</v>
      </c>
      <c r="AB55">
        <f t="shared" ca="1" si="98"/>
        <v>216.26222483270845</v>
      </c>
      <c r="AC55">
        <f t="shared" ca="1" si="99"/>
        <v>215.84858780865474</v>
      </c>
      <c r="AD55">
        <f t="shared" ca="1" si="100"/>
        <v>213.7044008672398</v>
      </c>
      <c r="AE55">
        <f t="shared" ca="1" si="40"/>
        <v>208.58360413771192</v>
      </c>
      <c r="AF55">
        <f t="shared" ca="1" si="41"/>
        <v>205.29654862694784</v>
      </c>
      <c r="AG55">
        <f t="shared" ca="1" si="42"/>
        <v>205.38922770488273</v>
      </c>
      <c r="AH55">
        <f t="shared" ca="1" si="43"/>
        <v>200.58276392334511</v>
      </c>
      <c r="AI55">
        <f t="shared" ca="1" si="44"/>
        <v>199.40552794653036</v>
      </c>
      <c r="AJ55">
        <f t="shared" ca="1" si="45"/>
        <v>197.18651997640922</v>
      </c>
      <c r="AK55">
        <f t="shared" ca="1" si="46"/>
        <v>202.37494149849448</v>
      </c>
      <c r="AL55">
        <f t="shared" ca="1" si="47"/>
        <v>198.24089844846074</v>
      </c>
      <c r="AM55">
        <f t="shared" ca="1" si="48"/>
        <v>195.82289012992905</v>
      </c>
      <c r="AN55">
        <f t="shared" ca="1" si="49"/>
        <v>194.08153936214714</v>
      </c>
      <c r="AO55">
        <f t="shared" ca="1" si="50"/>
        <v>194.50278786291202</v>
      </c>
      <c r="AP55">
        <f t="shared" ca="1" si="51"/>
        <v>198.25445175760953</v>
      </c>
      <c r="AQ55">
        <f t="shared" ca="1" si="52"/>
        <v>201.15536202559369</v>
      </c>
      <c r="AR55">
        <f t="shared" ca="1" si="53"/>
        <v>201.79435388509862</v>
      </c>
      <c r="AS55">
        <f t="shared" ca="1" si="54"/>
        <v>202.95244417305494</v>
      </c>
      <c r="AT55">
        <f t="shared" ca="1" si="55"/>
        <v>204.83059981301321</v>
      </c>
      <c r="AU55">
        <f t="shared" ca="1" si="56"/>
        <v>204.82372833315631</v>
      </c>
      <c r="AV55">
        <f t="shared" ca="1" si="57"/>
        <v>208.73481934310854</v>
      </c>
      <c r="AW55">
        <f t="shared" ca="1" si="58"/>
        <v>211.46154238635899</v>
      </c>
      <c r="AX55">
        <f t="shared" ca="1" si="59"/>
        <v>212.99281682307071</v>
      </c>
      <c r="AY55">
        <f t="shared" ca="1" si="60"/>
        <v>216.82636549312025</v>
      </c>
      <c r="AZ55">
        <f t="shared" ca="1" si="61"/>
        <v>223.42538021082797</v>
      </c>
      <c r="BA55">
        <f t="shared" ca="1" si="62"/>
        <v>225.58729803383181</v>
      </c>
      <c r="BB55">
        <f t="shared" ca="1" si="63"/>
        <v>225.07795911457018</v>
      </c>
      <c r="BC55">
        <f t="shared" ca="1" si="64"/>
        <v>227.89034591525657</v>
      </c>
      <c r="BD55">
        <f t="shared" ca="1" si="65"/>
        <v>224.12674863776712</v>
      </c>
      <c r="BE55">
        <f t="shared" ca="1" si="66"/>
        <v>216.57394891775408</v>
      </c>
      <c r="BF55">
        <f t="shared" ca="1" si="67"/>
        <v>216.25634125334244</v>
      </c>
      <c r="BG55">
        <f t="shared" ca="1" si="68"/>
        <v>217.62221000037746</v>
      </c>
      <c r="BH55">
        <f t="shared" ca="1" si="69"/>
        <v>218.52183162664633</v>
      </c>
      <c r="BI55">
        <f t="shared" ca="1" si="70"/>
        <v>220.79125632402616</v>
      </c>
      <c r="BJ55">
        <f t="shared" ca="1" si="71"/>
        <v>216.50725334298835</v>
      </c>
      <c r="BK55">
        <f t="shared" ca="1" si="72"/>
        <v>216.10305081746611</v>
      </c>
      <c r="BL55">
        <f t="shared" ca="1" si="73"/>
        <v>216.24458693624817</v>
      </c>
      <c r="BM55">
        <f t="shared" ca="1" si="74"/>
        <v>213.23576904195988</v>
      </c>
      <c r="BN55" s="22">
        <f t="shared" ca="1" si="101"/>
        <v>13.235769041959884</v>
      </c>
      <c r="BO55" s="22">
        <f t="shared" ca="1" si="102"/>
        <v>13.101263225170722</v>
      </c>
    </row>
    <row r="56" spans="5:67" x14ac:dyDescent="0.35">
      <c r="E56">
        <f t="shared" si="38"/>
        <v>223.19</v>
      </c>
      <c r="F56">
        <f t="shared" ca="1" si="76"/>
        <v>223.34212402646477</v>
      </c>
      <c r="G56">
        <f t="shared" ca="1" si="77"/>
        <v>224.93886034693628</v>
      </c>
      <c r="H56">
        <f t="shared" ca="1" si="78"/>
        <v>221.21709977869273</v>
      </c>
      <c r="I56">
        <f t="shared" ca="1" si="79"/>
        <v>221.88358438898311</v>
      </c>
      <c r="J56">
        <f t="shared" ca="1" si="80"/>
        <v>220.12688236443108</v>
      </c>
      <c r="K56">
        <f t="shared" ca="1" si="81"/>
        <v>216.77486900881198</v>
      </c>
      <c r="L56">
        <f t="shared" ca="1" si="82"/>
        <v>216.34049917569911</v>
      </c>
      <c r="M56">
        <f t="shared" ca="1" si="83"/>
        <v>220.6400386844274</v>
      </c>
      <c r="N56">
        <f t="shared" ca="1" si="84"/>
        <v>219.08767551618791</v>
      </c>
      <c r="O56">
        <f t="shared" ca="1" si="85"/>
        <v>215.29471834539493</v>
      </c>
      <c r="P56">
        <f t="shared" ca="1" si="86"/>
        <v>212.74960387296446</v>
      </c>
      <c r="Q56">
        <f t="shared" ca="1" si="87"/>
        <v>210.12466845521465</v>
      </c>
      <c r="R56">
        <f t="shared" ca="1" si="88"/>
        <v>208.50059702362364</v>
      </c>
      <c r="S56">
        <f t="shared" ca="1" si="89"/>
        <v>210.69972860050021</v>
      </c>
      <c r="T56">
        <f t="shared" ca="1" si="90"/>
        <v>211.21266237298528</v>
      </c>
      <c r="U56">
        <f t="shared" ca="1" si="91"/>
        <v>212.37242592569541</v>
      </c>
      <c r="V56">
        <f t="shared" ca="1" si="92"/>
        <v>214.62954501915866</v>
      </c>
      <c r="W56">
        <f t="shared" ca="1" si="93"/>
        <v>214.65364623880768</v>
      </c>
      <c r="X56">
        <f t="shared" ca="1" si="94"/>
        <v>215.21153461272957</v>
      </c>
      <c r="Y56">
        <f t="shared" ca="1" si="95"/>
        <v>211.97937128630846</v>
      </c>
      <c r="Z56">
        <f t="shared" ca="1" si="96"/>
        <v>211.57456558882441</v>
      </c>
      <c r="AA56">
        <f t="shared" ca="1" si="97"/>
        <v>211.58052947518615</v>
      </c>
      <c r="AB56">
        <f t="shared" ca="1" si="98"/>
        <v>206.10049075037003</v>
      </c>
      <c r="AC56">
        <f t="shared" ca="1" si="99"/>
        <v>206.37110807054103</v>
      </c>
      <c r="AD56">
        <f t="shared" ca="1" si="100"/>
        <v>208.0843352343899</v>
      </c>
      <c r="AE56">
        <f t="shared" ca="1" si="40"/>
        <v>208.56755335941574</v>
      </c>
      <c r="AF56">
        <f t="shared" ca="1" si="41"/>
        <v>205.60372011862395</v>
      </c>
      <c r="AG56">
        <f t="shared" ca="1" si="42"/>
        <v>206.07373280960059</v>
      </c>
      <c r="AH56">
        <f t="shared" ca="1" si="43"/>
        <v>206.71695172389323</v>
      </c>
      <c r="AI56">
        <f t="shared" ca="1" si="44"/>
        <v>204.27858028831267</v>
      </c>
      <c r="AJ56">
        <f t="shared" ca="1" si="45"/>
        <v>202.44978054649658</v>
      </c>
      <c r="AK56">
        <f t="shared" ca="1" si="46"/>
        <v>206.38620739914572</v>
      </c>
      <c r="AL56">
        <f t="shared" ca="1" si="47"/>
        <v>201.49781732304157</v>
      </c>
      <c r="AM56">
        <f t="shared" ca="1" si="48"/>
        <v>199.27287117407553</v>
      </c>
      <c r="AN56">
        <f t="shared" ca="1" si="49"/>
        <v>196.92311180365067</v>
      </c>
      <c r="AO56">
        <f t="shared" ca="1" si="50"/>
        <v>196.59403457205241</v>
      </c>
      <c r="AP56">
        <f t="shared" ca="1" si="51"/>
        <v>201.05492251544803</v>
      </c>
      <c r="AQ56">
        <f t="shared" ca="1" si="52"/>
        <v>199.72119279063006</v>
      </c>
      <c r="AR56">
        <f t="shared" ca="1" si="53"/>
        <v>197.07194742004074</v>
      </c>
      <c r="AS56">
        <f t="shared" ca="1" si="54"/>
        <v>197.59781475643788</v>
      </c>
      <c r="AT56">
        <f t="shared" ca="1" si="55"/>
        <v>195.0638783374726</v>
      </c>
      <c r="AU56">
        <f t="shared" ca="1" si="56"/>
        <v>194.49751368151561</v>
      </c>
      <c r="AV56">
        <f t="shared" ca="1" si="57"/>
        <v>197.8604511831864</v>
      </c>
      <c r="AW56">
        <f t="shared" ca="1" si="58"/>
        <v>199.70251692786698</v>
      </c>
      <c r="AX56">
        <f t="shared" ca="1" si="59"/>
        <v>199.88526296103896</v>
      </c>
      <c r="AY56">
        <f t="shared" ca="1" si="60"/>
        <v>197.4563877888277</v>
      </c>
      <c r="AZ56">
        <f t="shared" ca="1" si="61"/>
        <v>197.07301616841531</v>
      </c>
      <c r="BA56">
        <f t="shared" ca="1" si="62"/>
        <v>196.97072268479855</v>
      </c>
      <c r="BB56">
        <f t="shared" ca="1" si="63"/>
        <v>197.06280813376344</v>
      </c>
      <c r="BC56">
        <f t="shared" ca="1" si="64"/>
        <v>196.27231923757748</v>
      </c>
      <c r="BD56">
        <f t="shared" ca="1" si="65"/>
        <v>199.9613254973593</v>
      </c>
      <c r="BE56">
        <f t="shared" ca="1" si="66"/>
        <v>204.51665942022819</v>
      </c>
      <c r="BF56">
        <f t="shared" ca="1" si="67"/>
        <v>197.87611922662813</v>
      </c>
      <c r="BG56">
        <f t="shared" ca="1" si="68"/>
        <v>199.58092236051311</v>
      </c>
      <c r="BH56">
        <f t="shared" ca="1" si="69"/>
        <v>198.78561977210072</v>
      </c>
      <c r="BI56">
        <f t="shared" ca="1" si="70"/>
        <v>202.53806843658782</v>
      </c>
      <c r="BJ56">
        <f t="shared" ca="1" si="71"/>
        <v>203.70708955119071</v>
      </c>
      <c r="BK56">
        <f t="shared" ca="1" si="72"/>
        <v>205.63197811244237</v>
      </c>
      <c r="BL56">
        <f t="shared" ca="1" si="73"/>
        <v>203.11016173204317</v>
      </c>
      <c r="BM56">
        <f t="shared" ca="1" si="74"/>
        <v>201.75092848016237</v>
      </c>
      <c r="BN56" s="22">
        <f t="shared" ca="1" si="101"/>
        <v>1.7509284801623721</v>
      </c>
      <c r="BO56" s="22">
        <f t="shared" ca="1" si="102"/>
        <v>1.7331350248204849</v>
      </c>
    </row>
    <row r="57" spans="5:67" x14ac:dyDescent="0.35">
      <c r="E57">
        <f t="shared" si="38"/>
        <v>223.19</v>
      </c>
      <c r="F57">
        <f t="shared" ca="1" si="76"/>
        <v>227.22484813439291</v>
      </c>
      <c r="G57">
        <f t="shared" ca="1" si="77"/>
        <v>229.86325645978775</v>
      </c>
      <c r="H57">
        <f t="shared" ca="1" si="78"/>
        <v>235.34578234114778</v>
      </c>
      <c r="I57">
        <f t="shared" ca="1" si="79"/>
        <v>233.624345471097</v>
      </c>
      <c r="J57">
        <f t="shared" ca="1" si="80"/>
        <v>235.69357071105378</v>
      </c>
      <c r="K57">
        <f t="shared" ca="1" si="81"/>
        <v>244.87309239950312</v>
      </c>
      <c r="L57">
        <f t="shared" ca="1" si="82"/>
        <v>245.97523203646307</v>
      </c>
      <c r="M57">
        <f t="shared" ca="1" si="83"/>
        <v>244.44641952255634</v>
      </c>
      <c r="N57">
        <f t="shared" ca="1" si="84"/>
        <v>250.15310662711977</v>
      </c>
      <c r="O57">
        <f t="shared" ca="1" si="85"/>
        <v>254.55716266849905</v>
      </c>
      <c r="P57">
        <f t="shared" ca="1" si="86"/>
        <v>249.75239195848516</v>
      </c>
      <c r="Q57">
        <f t="shared" ca="1" si="87"/>
        <v>250.50072775443167</v>
      </c>
      <c r="R57">
        <f t="shared" ca="1" si="88"/>
        <v>245.95938522347612</v>
      </c>
      <c r="S57">
        <f t="shared" ca="1" si="89"/>
        <v>240.48193768971745</v>
      </c>
      <c r="T57">
        <f t="shared" ca="1" si="90"/>
        <v>246.73098001720442</v>
      </c>
      <c r="U57">
        <f t="shared" ca="1" si="91"/>
        <v>242.05415529639356</v>
      </c>
      <c r="V57">
        <f t="shared" ca="1" si="92"/>
        <v>241.74924210085609</v>
      </c>
      <c r="W57">
        <f t="shared" ca="1" si="93"/>
        <v>242.34857497300811</v>
      </c>
      <c r="X57">
        <f t="shared" ca="1" si="94"/>
        <v>241.42579452884681</v>
      </c>
      <c r="Y57">
        <f t="shared" ca="1" si="95"/>
        <v>244.27890876484503</v>
      </c>
      <c r="Z57">
        <f t="shared" ca="1" si="96"/>
        <v>249.12104800418143</v>
      </c>
      <c r="AA57">
        <f t="shared" ca="1" si="97"/>
        <v>248.25879906105766</v>
      </c>
      <c r="AB57">
        <f t="shared" ca="1" si="98"/>
        <v>243.36980464517379</v>
      </c>
      <c r="AC57">
        <f t="shared" ca="1" si="99"/>
        <v>247.68603780231771</v>
      </c>
      <c r="AD57">
        <f t="shared" ca="1" si="100"/>
        <v>250.63998325709233</v>
      </c>
      <c r="AE57">
        <f t="shared" ca="1" si="40"/>
        <v>246.87459572190659</v>
      </c>
      <c r="AF57">
        <f t="shared" ca="1" si="41"/>
        <v>248.43029996282795</v>
      </c>
      <c r="AG57">
        <f t="shared" ca="1" si="42"/>
        <v>249.09178757980283</v>
      </c>
      <c r="AH57">
        <f t="shared" ca="1" si="43"/>
        <v>250.37501311221794</v>
      </c>
      <c r="AI57">
        <f t="shared" ca="1" si="44"/>
        <v>242.97967338396285</v>
      </c>
      <c r="AJ57">
        <f t="shared" ca="1" si="45"/>
        <v>236.33567942583926</v>
      </c>
      <c r="AK57">
        <f t="shared" ca="1" si="46"/>
        <v>242.66242867999185</v>
      </c>
      <c r="AL57">
        <f t="shared" ca="1" si="47"/>
        <v>240.74643452441461</v>
      </c>
      <c r="AM57">
        <f t="shared" ca="1" si="48"/>
        <v>241.78837674451398</v>
      </c>
      <c r="AN57">
        <f t="shared" ca="1" si="49"/>
        <v>248.18737248695214</v>
      </c>
      <c r="AO57">
        <f t="shared" ca="1" si="50"/>
        <v>252.27524783207477</v>
      </c>
      <c r="AP57">
        <f t="shared" ca="1" si="51"/>
        <v>257.92746575762595</v>
      </c>
      <c r="AQ57">
        <f t="shared" ca="1" si="52"/>
        <v>257.51312448157046</v>
      </c>
      <c r="AR57">
        <f t="shared" ca="1" si="53"/>
        <v>264.00107121000536</v>
      </c>
      <c r="AS57">
        <f t="shared" ca="1" si="54"/>
        <v>268.55122805529368</v>
      </c>
      <c r="AT57">
        <f t="shared" ca="1" si="55"/>
        <v>266.70910536423213</v>
      </c>
      <c r="AU57">
        <f t="shared" ca="1" si="56"/>
        <v>263.02689182667194</v>
      </c>
      <c r="AV57">
        <f t="shared" ca="1" si="57"/>
        <v>263.67388327535105</v>
      </c>
      <c r="AW57">
        <f t="shared" ca="1" si="58"/>
        <v>256.90977297488348</v>
      </c>
      <c r="AX57">
        <f t="shared" ca="1" si="59"/>
        <v>256.18042991399409</v>
      </c>
      <c r="AY57">
        <f t="shared" ca="1" si="60"/>
        <v>258.34036051184916</v>
      </c>
      <c r="AZ57">
        <f t="shared" ca="1" si="61"/>
        <v>254.40692698526385</v>
      </c>
      <c r="BA57">
        <f t="shared" ca="1" si="62"/>
        <v>260.60948455929883</v>
      </c>
      <c r="BB57">
        <f t="shared" ca="1" si="63"/>
        <v>267.49559842275772</v>
      </c>
      <c r="BC57">
        <f t="shared" ca="1" si="64"/>
        <v>261.20302238382658</v>
      </c>
      <c r="BD57">
        <f t="shared" ca="1" si="65"/>
        <v>263.70528946488162</v>
      </c>
      <c r="BE57">
        <f t="shared" ca="1" si="66"/>
        <v>264.55287675159258</v>
      </c>
      <c r="BF57">
        <f t="shared" ca="1" si="67"/>
        <v>265.729776663265</v>
      </c>
      <c r="BG57">
        <f t="shared" ca="1" si="68"/>
        <v>267.03224313238894</v>
      </c>
      <c r="BH57">
        <f t="shared" ca="1" si="69"/>
        <v>269.07461295020778</v>
      </c>
      <c r="BI57">
        <f t="shared" ca="1" si="70"/>
        <v>268.92779197825172</v>
      </c>
      <c r="BJ57">
        <f t="shared" ca="1" si="71"/>
        <v>265.04681831138589</v>
      </c>
      <c r="BK57">
        <f t="shared" ca="1" si="72"/>
        <v>260.85814114469076</v>
      </c>
      <c r="BL57">
        <f t="shared" ca="1" si="73"/>
        <v>258.75745383092158</v>
      </c>
      <c r="BM57">
        <f t="shared" ca="1" si="74"/>
        <v>260.72659101339218</v>
      </c>
      <c r="BN57" s="22">
        <f t="shared" ca="1" si="101"/>
        <v>60.726591013392181</v>
      </c>
      <c r="BO57" s="22">
        <f t="shared" ca="1" si="102"/>
        <v>60.109469356223386</v>
      </c>
    </row>
    <row r="58" spans="5:67" x14ac:dyDescent="0.35">
      <c r="E58">
        <f t="shared" si="38"/>
        <v>223.19</v>
      </c>
      <c r="F58">
        <f t="shared" ca="1" si="76"/>
        <v>226.01918127873844</v>
      </c>
      <c r="G58">
        <f t="shared" ca="1" si="77"/>
        <v>227.45381323586147</v>
      </c>
      <c r="H58">
        <f t="shared" ca="1" si="78"/>
        <v>227.14151146172313</v>
      </c>
      <c r="I58">
        <f t="shared" ca="1" si="79"/>
        <v>228.60342344037687</v>
      </c>
      <c r="J58">
        <f t="shared" ca="1" si="80"/>
        <v>231.93042173122058</v>
      </c>
      <c r="K58">
        <f t="shared" ca="1" si="81"/>
        <v>224.61231866246661</v>
      </c>
      <c r="L58">
        <f t="shared" ca="1" si="82"/>
        <v>223.42641043101489</v>
      </c>
      <c r="M58">
        <f t="shared" ca="1" si="83"/>
        <v>227.16584164954975</v>
      </c>
      <c r="N58">
        <f t="shared" ca="1" si="84"/>
        <v>224.85304749880748</v>
      </c>
      <c r="O58">
        <f t="shared" ca="1" si="85"/>
        <v>223.8808390645336</v>
      </c>
      <c r="P58">
        <f t="shared" ca="1" si="86"/>
        <v>222.56461134942063</v>
      </c>
      <c r="Q58">
        <f t="shared" ca="1" si="87"/>
        <v>225.09144884391563</v>
      </c>
      <c r="R58">
        <f t="shared" ca="1" si="88"/>
        <v>227.00994623557503</v>
      </c>
      <c r="S58">
        <f t="shared" ca="1" si="89"/>
        <v>221.29324692807725</v>
      </c>
      <c r="T58">
        <f t="shared" ca="1" si="90"/>
        <v>226.36787145457308</v>
      </c>
      <c r="U58">
        <f t="shared" ca="1" si="91"/>
        <v>225.45309147814245</v>
      </c>
      <c r="V58">
        <f t="shared" ca="1" si="92"/>
        <v>227.80585832029681</v>
      </c>
      <c r="W58">
        <f t="shared" ca="1" si="93"/>
        <v>229.66224590566949</v>
      </c>
      <c r="X58">
        <f t="shared" ca="1" si="94"/>
        <v>230.34134807818032</v>
      </c>
      <c r="Y58">
        <f t="shared" ca="1" si="95"/>
        <v>234.51944460973917</v>
      </c>
      <c r="Z58">
        <f t="shared" ca="1" si="96"/>
        <v>237.20674451437932</v>
      </c>
      <c r="AA58">
        <f t="shared" ca="1" si="97"/>
        <v>233.15589275712662</v>
      </c>
      <c r="AB58">
        <f t="shared" ca="1" si="98"/>
        <v>238.51732296581108</v>
      </c>
      <c r="AC58">
        <f t="shared" ca="1" si="99"/>
        <v>235.95608590672427</v>
      </c>
      <c r="AD58">
        <f t="shared" ca="1" si="100"/>
        <v>233.09216358862489</v>
      </c>
      <c r="AE58">
        <f t="shared" ca="1" si="40"/>
        <v>237.63617413408753</v>
      </c>
      <c r="AF58">
        <f t="shared" ca="1" si="41"/>
        <v>240.29546378507197</v>
      </c>
      <c r="AG58">
        <f t="shared" ca="1" si="42"/>
        <v>244.04901856400184</v>
      </c>
      <c r="AH58">
        <f t="shared" ca="1" si="43"/>
        <v>242.46055935524078</v>
      </c>
      <c r="AI58">
        <f t="shared" ca="1" si="44"/>
        <v>247.70539377261122</v>
      </c>
      <c r="AJ58">
        <f t="shared" ca="1" si="45"/>
        <v>251.25036999110745</v>
      </c>
      <c r="AK58">
        <f t="shared" ca="1" si="46"/>
        <v>253.36813841042292</v>
      </c>
      <c r="AL58">
        <f t="shared" ca="1" si="47"/>
        <v>253.21500466447549</v>
      </c>
      <c r="AM58">
        <f t="shared" ca="1" si="48"/>
        <v>255.21799921201941</v>
      </c>
      <c r="AN58">
        <f t="shared" ca="1" si="49"/>
        <v>249.83069440815601</v>
      </c>
      <c r="AO58">
        <f t="shared" ca="1" si="50"/>
        <v>254.96350854691016</v>
      </c>
      <c r="AP58">
        <f t="shared" ca="1" si="51"/>
        <v>258.60609649615964</v>
      </c>
      <c r="AQ58">
        <f t="shared" ca="1" si="52"/>
        <v>253.78993419398515</v>
      </c>
      <c r="AR58">
        <f t="shared" ca="1" si="53"/>
        <v>253.171296686121</v>
      </c>
      <c r="AS58">
        <f t="shared" ca="1" si="54"/>
        <v>246.79181244722042</v>
      </c>
      <c r="AT58">
        <f t="shared" ca="1" si="55"/>
        <v>242.24480967451692</v>
      </c>
      <c r="AU58">
        <f t="shared" ca="1" si="56"/>
        <v>239.15399424064691</v>
      </c>
      <c r="AV58">
        <f t="shared" ca="1" si="57"/>
        <v>241.39161436069827</v>
      </c>
      <c r="AW58">
        <f t="shared" ca="1" si="58"/>
        <v>237.09316713374167</v>
      </c>
      <c r="AX58">
        <f t="shared" ca="1" si="59"/>
        <v>236.20482946583073</v>
      </c>
      <c r="AY58">
        <f t="shared" ca="1" si="60"/>
        <v>234.31795096958632</v>
      </c>
      <c r="AZ58">
        <f t="shared" ca="1" si="61"/>
        <v>231.40693113377341</v>
      </c>
      <c r="BA58">
        <f t="shared" ca="1" si="62"/>
        <v>228.48363649699263</v>
      </c>
      <c r="BB58">
        <f t="shared" ca="1" si="63"/>
        <v>230.29171026875539</v>
      </c>
      <c r="BC58">
        <f t="shared" ca="1" si="64"/>
        <v>224.89334855825095</v>
      </c>
      <c r="BD58">
        <f t="shared" ca="1" si="65"/>
        <v>222.44638052929071</v>
      </c>
      <c r="BE58">
        <f t="shared" ca="1" si="66"/>
        <v>222.3267746449435</v>
      </c>
      <c r="BF58">
        <f t="shared" ca="1" si="67"/>
        <v>220.46216966126076</v>
      </c>
      <c r="BG58">
        <f t="shared" ca="1" si="68"/>
        <v>225.08878229622422</v>
      </c>
      <c r="BH58">
        <f t="shared" ca="1" si="69"/>
        <v>223.27426739962351</v>
      </c>
      <c r="BI58">
        <f t="shared" ca="1" si="70"/>
        <v>221.6884922326546</v>
      </c>
      <c r="BJ58">
        <f t="shared" ca="1" si="71"/>
        <v>222.15109228881605</v>
      </c>
      <c r="BK58">
        <f t="shared" ca="1" si="72"/>
        <v>222.32665934484208</v>
      </c>
      <c r="BL58">
        <f t="shared" ca="1" si="73"/>
        <v>229.37222011984454</v>
      </c>
      <c r="BM58">
        <f t="shared" ca="1" si="74"/>
        <v>226.18411795045631</v>
      </c>
      <c r="BN58" s="22">
        <f t="shared" ca="1" si="101"/>
        <v>26.184117950456312</v>
      </c>
      <c r="BO58" s="22">
        <f t="shared" ca="1" si="102"/>
        <v>25.918027165654557</v>
      </c>
    </row>
    <row r="59" spans="5:67" x14ac:dyDescent="0.35">
      <c r="E59">
        <f t="shared" si="38"/>
        <v>223.19</v>
      </c>
      <c r="F59">
        <f t="shared" ca="1" si="76"/>
        <v>227.6479231613275</v>
      </c>
      <c r="G59">
        <f t="shared" ca="1" si="77"/>
        <v>226.44877123864603</v>
      </c>
      <c r="H59">
        <f t="shared" ca="1" si="78"/>
        <v>227.91367857086047</v>
      </c>
      <c r="I59">
        <f t="shared" ca="1" si="79"/>
        <v>228.06122246219826</v>
      </c>
      <c r="J59">
        <f t="shared" ca="1" si="80"/>
        <v>231.14690773882143</v>
      </c>
      <c r="K59">
        <f t="shared" ca="1" si="81"/>
        <v>227.53222992241621</v>
      </c>
      <c r="L59">
        <f t="shared" ca="1" si="82"/>
        <v>238.07442832364734</v>
      </c>
      <c r="M59">
        <f t="shared" ca="1" si="83"/>
        <v>236.52409791180287</v>
      </c>
      <c r="N59">
        <f t="shared" ca="1" si="84"/>
        <v>237.34568451972544</v>
      </c>
      <c r="O59">
        <f t="shared" ca="1" si="85"/>
        <v>238.98563269225454</v>
      </c>
      <c r="P59">
        <f t="shared" ca="1" si="86"/>
        <v>234.31631894393888</v>
      </c>
      <c r="Q59">
        <f t="shared" ca="1" si="87"/>
        <v>236.12063180725079</v>
      </c>
      <c r="R59">
        <f t="shared" ca="1" si="88"/>
        <v>232.3364901024739</v>
      </c>
      <c r="S59">
        <f t="shared" ca="1" si="89"/>
        <v>235.34032350554529</v>
      </c>
      <c r="T59">
        <f t="shared" ca="1" si="90"/>
        <v>235.48133115098892</v>
      </c>
      <c r="U59">
        <f t="shared" ca="1" si="91"/>
        <v>238.94948216172878</v>
      </c>
      <c r="V59">
        <f t="shared" ca="1" si="92"/>
        <v>239.75951216061799</v>
      </c>
      <c r="W59">
        <f t="shared" ca="1" si="93"/>
        <v>239.18938720037511</v>
      </c>
      <c r="X59">
        <f t="shared" ca="1" si="94"/>
        <v>233.83348084823979</v>
      </c>
      <c r="Y59">
        <f t="shared" ca="1" si="95"/>
        <v>238.58143789490876</v>
      </c>
      <c r="Z59">
        <f t="shared" ca="1" si="96"/>
        <v>238.56430004829065</v>
      </c>
      <c r="AA59">
        <f t="shared" ca="1" si="97"/>
        <v>236.14497358906294</v>
      </c>
      <c r="AB59">
        <f t="shared" ca="1" si="98"/>
        <v>227.15267963452445</v>
      </c>
      <c r="AC59">
        <f t="shared" ca="1" si="99"/>
        <v>228.14874631898297</v>
      </c>
      <c r="AD59">
        <f t="shared" ca="1" si="100"/>
        <v>226.36073976997153</v>
      </c>
      <c r="AE59">
        <f t="shared" ca="1" si="40"/>
        <v>227.92031127437136</v>
      </c>
      <c r="AF59">
        <f t="shared" ca="1" si="41"/>
        <v>227.40777151993868</v>
      </c>
      <c r="AG59">
        <f t="shared" ca="1" si="42"/>
        <v>224.96266842954049</v>
      </c>
      <c r="AH59">
        <f t="shared" ca="1" si="43"/>
        <v>219.46374902847825</v>
      </c>
      <c r="AI59">
        <f t="shared" ca="1" si="44"/>
        <v>221.08677829745545</v>
      </c>
      <c r="AJ59">
        <f t="shared" ca="1" si="45"/>
        <v>226.12559176656035</v>
      </c>
      <c r="AK59">
        <f t="shared" ca="1" si="46"/>
        <v>227.20754368613342</v>
      </c>
      <c r="AL59">
        <f t="shared" ca="1" si="47"/>
        <v>222.85428108405682</v>
      </c>
      <c r="AM59">
        <f t="shared" ca="1" si="48"/>
        <v>227.79948518107363</v>
      </c>
      <c r="AN59">
        <f t="shared" ca="1" si="49"/>
        <v>229.10518493551768</v>
      </c>
      <c r="AO59">
        <f t="shared" ca="1" si="50"/>
        <v>229.66592777367418</v>
      </c>
      <c r="AP59">
        <f t="shared" ca="1" si="51"/>
        <v>232.3701962635659</v>
      </c>
      <c r="AQ59">
        <f t="shared" ca="1" si="52"/>
        <v>234.4297481524612</v>
      </c>
      <c r="AR59">
        <f t="shared" ca="1" si="53"/>
        <v>236.21003689877224</v>
      </c>
      <c r="AS59">
        <f t="shared" ca="1" si="54"/>
        <v>238.95563475157238</v>
      </c>
      <c r="AT59">
        <f t="shared" ca="1" si="55"/>
        <v>244.09984958534122</v>
      </c>
      <c r="AU59">
        <f t="shared" ca="1" si="56"/>
        <v>247.21149266877032</v>
      </c>
      <c r="AV59">
        <f t="shared" ca="1" si="57"/>
        <v>247.72816774310994</v>
      </c>
      <c r="AW59">
        <f t="shared" ca="1" si="58"/>
        <v>244.57574117839749</v>
      </c>
      <c r="AX59">
        <f t="shared" ca="1" si="59"/>
        <v>248.32178567631996</v>
      </c>
      <c r="AY59">
        <f t="shared" ca="1" si="60"/>
        <v>249.39387897182462</v>
      </c>
      <c r="AZ59">
        <f t="shared" ca="1" si="61"/>
        <v>247.4271982027031</v>
      </c>
      <c r="BA59">
        <f t="shared" ca="1" si="62"/>
        <v>246.74908158183447</v>
      </c>
      <c r="BB59">
        <f t="shared" ca="1" si="63"/>
        <v>245.22295171919936</v>
      </c>
      <c r="BC59">
        <f t="shared" ca="1" si="64"/>
        <v>245.52366125355022</v>
      </c>
      <c r="BD59">
        <f t="shared" ca="1" si="65"/>
        <v>245.74709872357724</v>
      </c>
      <c r="BE59">
        <f t="shared" ca="1" si="66"/>
        <v>243.92084124756911</v>
      </c>
      <c r="BF59">
        <f t="shared" ca="1" si="67"/>
        <v>249.49780234903812</v>
      </c>
      <c r="BG59">
        <f t="shared" ca="1" si="68"/>
        <v>249.46578855766944</v>
      </c>
      <c r="BH59">
        <f t="shared" ca="1" si="69"/>
        <v>252.3801742275742</v>
      </c>
      <c r="BI59">
        <f t="shared" ca="1" si="70"/>
        <v>244.67442496230444</v>
      </c>
      <c r="BJ59">
        <f t="shared" ca="1" si="71"/>
        <v>249.56580111040248</v>
      </c>
      <c r="BK59">
        <f t="shared" ca="1" si="72"/>
        <v>249.04512817137112</v>
      </c>
      <c r="BL59">
        <f t="shared" ca="1" si="73"/>
        <v>248.00002612641669</v>
      </c>
      <c r="BM59">
        <f t="shared" ca="1" si="74"/>
        <v>251.3335495043649</v>
      </c>
      <c r="BN59" s="22">
        <f t="shared" ca="1" si="101"/>
        <v>51.333549504364896</v>
      </c>
      <c r="BO59" s="22">
        <f t="shared" ca="1" si="102"/>
        <v>50.811882725284484</v>
      </c>
    </row>
    <row r="60" spans="5:67" x14ac:dyDescent="0.35">
      <c r="E60">
        <f t="shared" si="38"/>
        <v>223.19</v>
      </c>
      <c r="F60">
        <f t="shared" ca="1" si="76"/>
        <v>220.62314067021171</v>
      </c>
      <c r="G60">
        <f t="shared" ca="1" si="77"/>
        <v>226.96510338182949</v>
      </c>
      <c r="H60">
        <f t="shared" ca="1" si="78"/>
        <v>226.01657778893988</v>
      </c>
      <c r="I60">
        <f t="shared" ca="1" si="79"/>
        <v>227.74356761002886</v>
      </c>
      <c r="J60">
        <f t="shared" ca="1" si="80"/>
        <v>227.69826044782155</v>
      </c>
      <c r="K60">
        <f t="shared" ca="1" si="81"/>
        <v>225.50152701824192</v>
      </c>
      <c r="L60">
        <f t="shared" ca="1" si="82"/>
        <v>227.39978656800739</v>
      </c>
      <c r="M60">
        <f t="shared" ca="1" si="83"/>
        <v>227.0683286359324</v>
      </c>
      <c r="N60">
        <f t="shared" ca="1" si="84"/>
        <v>223.13326303524349</v>
      </c>
      <c r="O60">
        <f t="shared" ca="1" si="85"/>
        <v>223.9405363595788</v>
      </c>
      <c r="P60">
        <f t="shared" ca="1" si="86"/>
        <v>221.62347840208287</v>
      </c>
      <c r="Q60">
        <f t="shared" ca="1" si="87"/>
        <v>221.38547756441122</v>
      </c>
      <c r="R60">
        <f t="shared" ca="1" si="88"/>
        <v>221.16248553094107</v>
      </c>
      <c r="S60">
        <f t="shared" ca="1" si="89"/>
        <v>220.75520064551512</v>
      </c>
      <c r="T60">
        <f t="shared" ca="1" si="90"/>
        <v>221.67531882625576</v>
      </c>
      <c r="U60">
        <f t="shared" ca="1" si="91"/>
        <v>225.76272397828237</v>
      </c>
      <c r="V60">
        <f t="shared" ca="1" si="92"/>
        <v>226.74954159587858</v>
      </c>
      <c r="W60">
        <f t="shared" ca="1" si="93"/>
        <v>230.76471980406154</v>
      </c>
      <c r="X60">
        <f t="shared" ca="1" si="94"/>
        <v>230.5192037818897</v>
      </c>
      <c r="Y60">
        <f t="shared" ca="1" si="95"/>
        <v>233.96994095481369</v>
      </c>
      <c r="Z60">
        <f t="shared" ca="1" si="96"/>
        <v>233.31284630319482</v>
      </c>
      <c r="AA60">
        <f t="shared" ca="1" si="97"/>
        <v>231.71299377675575</v>
      </c>
      <c r="AB60">
        <f t="shared" ca="1" si="98"/>
        <v>231.45830840946846</v>
      </c>
      <c r="AC60">
        <f t="shared" ca="1" si="99"/>
        <v>232.67404131229426</v>
      </c>
      <c r="AD60">
        <f t="shared" ca="1" si="100"/>
        <v>232.30974506956369</v>
      </c>
      <c r="AE60">
        <f t="shared" ca="1" si="40"/>
        <v>236.24826459697425</v>
      </c>
      <c r="AF60">
        <f t="shared" ca="1" si="41"/>
        <v>242.22496346435091</v>
      </c>
      <c r="AG60">
        <f t="shared" ca="1" si="42"/>
        <v>241.35141650629089</v>
      </c>
      <c r="AH60">
        <f t="shared" ca="1" si="43"/>
        <v>239.29325448821427</v>
      </c>
      <c r="AI60">
        <f t="shared" ca="1" si="44"/>
        <v>244.54262392695523</v>
      </c>
      <c r="AJ60">
        <f t="shared" ca="1" si="45"/>
        <v>247.686853124213</v>
      </c>
      <c r="AK60">
        <f t="shared" ca="1" si="46"/>
        <v>244.0330898929455</v>
      </c>
      <c r="AL60">
        <f t="shared" ca="1" si="47"/>
        <v>243.0556538330386</v>
      </c>
      <c r="AM60">
        <f t="shared" ca="1" si="48"/>
        <v>243.62159678495152</v>
      </c>
      <c r="AN60">
        <f t="shared" ca="1" si="49"/>
        <v>251.45105327676529</v>
      </c>
      <c r="AO60">
        <f t="shared" ca="1" si="50"/>
        <v>251.02371721202951</v>
      </c>
      <c r="AP60">
        <f t="shared" ca="1" si="51"/>
        <v>250.03765919157317</v>
      </c>
      <c r="AQ60">
        <f t="shared" ca="1" si="52"/>
        <v>253.53680906299434</v>
      </c>
      <c r="AR60">
        <f t="shared" ca="1" si="53"/>
        <v>250.00817679756102</v>
      </c>
      <c r="AS60">
        <f t="shared" ca="1" si="54"/>
        <v>250.90888373515722</v>
      </c>
      <c r="AT60">
        <f t="shared" ca="1" si="55"/>
        <v>247.95785617483926</v>
      </c>
      <c r="AU60">
        <f t="shared" ca="1" si="56"/>
        <v>251.44954255814264</v>
      </c>
      <c r="AV60">
        <f t="shared" ca="1" si="57"/>
        <v>248.15838994341019</v>
      </c>
      <c r="AW60">
        <f t="shared" ca="1" si="58"/>
        <v>249.26339816289794</v>
      </c>
      <c r="AX60">
        <f t="shared" ca="1" si="59"/>
        <v>244.63803552914311</v>
      </c>
      <c r="AY60">
        <f t="shared" ca="1" si="60"/>
        <v>240.99397072706188</v>
      </c>
      <c r="AZ60">
        <f t="shared" ca="1" si="61"/>
        <v>237.72195136756253</v>
      </c>
      <c r="BA60">
        <f t="shared" ca="1" si="62"/>
        <v>237.45924565445549</v>
      </c>
      <c r="BB60">
        <f t="shared" ca="1" si="63"/>
        <v>236.51615326305131</v>
      </c>
      <c r="BC60">
        <f t="shared" ca="1" si="64"/>
        <v>235.38671756234959</v>
      </c>
      <c r="BD60">
        <f t="shared" ca="1" si="65"/>
        <v>242.99917904290587</v>
      </c>
      <c r="BE60">
        <f t="shared" ca="1" si="66"/>
        <v>245.63789185731818</v>
      </c>
      <c r="BF60">
        <f t="shared" ca="1" si="67"/>
        <v>240.769102929485</v>
      </c>
      <c r="BG60">
        <f t="shared" ca="1" si="68"/>
        <v>245.68975451540115</v>
      </c>
      <c r="BH60">
        <f t="shared" ca="1" si="69"/>
        <v>247.87801739714209</v>
      </c>
      <c r="BI60">
        <f t="shared" ca="1" si="70"/>
        <v>250.73260880701193</v>
      </c>
      <c r="BJ60">
        <f t="shared" ca="1" si="71"/>
        <v>255.36734891285192</v>
      </c>
      <c r="BK60">
        <f t="shared" ca="1" si="72"/>
        <v>252.01796478135481</v>
      </c>
      <c r="BL60">
        <f t="shared" ca="1" si="73"/>
        <v>251.10081278201031</v>
      </c>
      <c r="BM60">
        <f t="shared" ca="1" si="74"/>
        <v>257.15553134976409</v>
      </c>
      <c r="BN60" s="22">
        <f t="shared" ca="1" si="101"/>
        <v>57.15553134976409</v>
      </c>
      <c r="BO60" s="22">
        <f t="shared" ca="1" si="102"/>
        <v>56.574699861707224</v>
      </c>
    </row>
    <row r="61" spans="5:67" x14ac:dyDescent="0.35">
      <c r="E61">
        <f t="shared" si="38"/>
        <v>223.19</v>
      </c>
      <c r="F61">
        <f t="shared" ca="1" si="76"/>
        <v>228.96858564560918</v>
      </c>
      <c r="G61">
        <f t="shared" ca="1" si="77"/>
        <v>223.86881557193132</v>
      </c>
      <c r="H61">
        <f t="shared" ca="1" si="78"/>
        <v>221.69435981000254</v>
      </c>
      <c r="I61">
        <f t="shared" ca="1" si="79"/>
        <v>219.96391630931117</v>
      </c>
      <c r="J61">
        <f t="shared" ca="1" si="80"/>
        <v>218.21072617115925</v>
      </c>
      <c r="K61">
        <f t="shared" ca="1" si="81"/>
        <v>215.7434932843</v>
      </c>
      <c r="L61">
        <f t="shared" ca="1" si="82"/>
        <v>215.57616726771781</v>
      </c>
      <c r="M61">
        <f t="shared" ca="1" si="83"/>
        <v>214.078422114663</v>
      </c>
      <c r="N61">
        <f t="shared" ca="1" si="84"/>
        <v>213.00890535997888</v>
      </c>
      <c r="O61">
        <f t="shared" ca="1" si="85"/>
        <v>218.57135794555609</v>
      </c>
      <c r="P61">
        <f t="shared" ca="1" si="86"/>
        <v>216.75516502918683</v>
      </c>
      <c r="Q61">
        <f t="shared" ca="1" si="87"/>
        <v>218.55561923168608</v>
      </c>
      <c r="R61">
        <f t="shared" ca="1" si="88"/>
        <v>220.19824946530338</v>
      </c>
      <c r="S61">
        <f t="shared" ca="1" si="89"/>
        <v>217.06381477537587</v>
      </c>
      <c r="T61">
        <f t="shared" ca="1" si="90"/>
        <v>215.6195157381386</v>
      </c>
      <c r="U61">
        <f t="shared" ca="1" si="91"/>
        <v>215.556550379763</v>
      </c>
      <c r="V61">
        <f t="shared" ca="1" si="92"/>
        <v>217.48870786105908</v>
      </c>
      <c r="W61">
        <f t="shared" ca="1" si="93"/>
        <v>221.62488899573236</v>
      </c>
      <c r="X61">
        <f t="shared" ca="1" si="94"/>
        <v>224.12740965752099</v>
      </c>
      <c r="Y61">
        <f t="shared" ca="1" si="95"/>
        <v>224.97618441005375</v>
      </c>
      <c r="Z61">
        <f t="shared" ca="1" si="96"/>
        <v>220.76113345050209</v>
      </c>
      <c r="AA61">
        <f t="shared" ca="1" si="97"/>
        <v>226.44284796436546</v>
      </c>
      <c r="AB61">
        <f t="shared" ca="1" si="98"/>
        <v>229.95212976187995</v>
      </c>
      <c r="AC61">
        <f t="shared" ca="1" si="99"/>
        <v>228.22847970168314</v>
      </c>
      <c r="AD61">
        <f t="shared" ca="1" si="100"/>
        <v>227.1831086527765</v>
      </c>
      <c r="AE61">
        <f t="shared" ca="1" si="40"/>
        <v>221.76296224540948</v>
      </c>
      <c r="AF61">
        <f t="shared" ca="1" si="41"/>
        <v>228.25978875977003</v>
      </c>
      <c r="AG61">
        <f t="shared" ca="1" si="42"/>
        <v>224.64437499926856</v>
      </c>
      <c r="AH61">
        <f t="shared" ca="1" si="43"/>
        <v>223.43235777709197</v>
      </c>
      <c r="AI61">
        <f t="shared" ca="1" si="44"/>
        <v>226.30536492646715</v>
      </c>
      <c r="AJ61">
        <f t="shared" ca="1" si="45"/>
        <v>225.09687527803763</v>
      </c>
      <c r="AK61">
        <f t="shared" ca="1" si="46"/>
        <v>222.4873427820454</v>
      </c>
      <c r="AL61">
        <f t="shared" ca="1" si="47"/>
        <v>222.4564372772204</v>
      </c>
      <c r="AM61">
        <f t="shared" ca="1" si="48"/>
        <v>218.82857659580085</v>
      </c>
      <c r="AN61">
        <f t="shared" ca="1" si="49"/>
        <v>222.81831054248681</v>
      </c>
      <c r="AO61">
        <f t="shared" ca="1" si="50"/>
        <v>221.96942187550673</v>
      </c>
      <c r="AP61">
        <f t="shared" ca="1" si="51"/>
        <v>219.26980247613398</v>
      </c>
      <c r="AQ61">
        <f t="shared" ca="1" si="52"/>
        <v>216.60091821675664</v>
      </c>
      <c r="AR61">
        <f t="shared" ca="1" si="53"/>
        <v>216.62507892930583</v>
      </c>
      <c r="AS61">
        <f t="shared" ca="1" si="54"/>
        <v>216.88856265887475</v>
      </c>
      <c r="AT61">
        <f t="shared" ca="1" si="55"/>
        <v>214.29879765737485</v>
      </c>
      <c r="AU61">
        <f t="shared" ca="1" si="56"/>
        <v>213.67029189544152</v>
      </c>
      <c r="AV61">
        <f t="shared" ca="1" si="57"/>
        <v>213.38616650468131</v>
      </c>
      <c r="AW61">
        <f t="shared" ca="1" si="58"/>
        <v>215.16469725240259</v>
      </c>
      <c r="AX61">
        <f t="shared" ca="1" si="59"/>
        <v>218.66249126112737</v>
      </c>
      <c r="AY61">
        <f t="shared" ca="1" si="60"/>
        <v>223.33566568200848</v>
      </c>
      <c r="AZ61">
        <f t="shared" ca="1" si="61"/>
        <v>223.18019099993427</v>
      </c>
      <c r="BA61">
        <f t="shared" ca="1" si="62"/>
        <v>226.33688696059079</v>
      </c>
      <c r="BB61">
        <f t="shared" ca="1" si="63"/>
        <v>223.7411254351276</v>
      </c>
      <c r="BC61">
        <f t="shared" ca="1" si="64"/>
        <v>224.14989074618885</v>
      </c>
      <c r="BD61">
        <f t="shared" ca="1" si="65"/>
        <v>223.80294445096507</v>
      </c>
      <c r="BE61">
        <f t="shared" ca="1" si="66"/>
        <v>226.71723564383774</v>
      </c>
      <c r="BF61">
        <f t="shared" ca="1" si="67"/>
        <v>233.45939449263287</v>
      </c>
      <c r="BG61">
        <f t="shared" ca="1" si="68"/>
        <v>234.13665350172212</v>
      </c>
      <c r="BH61">
        <f t="shared" ca="1" si="69"/>
        <v>238.19638970591126</v>
      </c>
      <c r="BI61">
        <f t="shared" ca="1" si="70"/>
        <v>242.58458593301933</v>
      </c>
      <c r="BJ61">
        <f t="shared" ca="1" si="71"/>
        <v>245.02784315601002</v>
      </c>
      <c r="BK61">
        <f t="shared" ca="1" si="72"/>
        <v>244.766671871971</v>
      </c>
      <c r="BL61">
        <f t="shared" ca="1" si="73"/>
        <v>247.77841024155791</v>
      </c>
      <c r="BM61">
        <f t="shared" ca="1" si="74"/>
        <v>244.15312696030912</v>
      </c>
      <c r="BN61" s="22">
        <f t="shared" ca="1" si="101"/>
        <v>44.153126960309123</v>
      </c>
      <c r="BO61" s="22">
        <f t="shared" ca="1" si="102"/>
        <v>43.704429768119937</v>
      </c>
    </row>
    <row r="62" spans="5:67" x14ac:dyDescent="0.35">
      <c r="E62">
        <f t="shared" si="38"/>
        <v>223.19</v>
      </c>
      <c r="F62">
        <f t="shared" ca="1" si="76"/>
        <v>220.64348383639842</v>
      </c>
      <c r="G62">
        <f t="shared" ca="1" si="77"/>
        <v>224.50029785820888</v>
      </c>
      <c r="H62">
        <f t="shared" ca="1" si="78"/>
        <v>225.02480887813815</v>
      </c>
      <c r="I62">
        <f t="shared" ca="1" si="79"/>
        <v>223.12996747537161</v>
      </c>
      <c r="J62">
        <f t="shared" ca="1" si="80"/>
        <v>220.48305333383857</v>
      </c>
      <c r="K62">
        <f t="shared" ca="1" si="81"/>
        <v>218.28731782523883</v>
      </c>
      <c r="L62">
        <f t="shared" ca="1" si="82"/>
        <v>217.51372982585326</v>
      </c>
      <c r="M62">
        <f t="shared" ca="1" si="83"/>
        <v>222.26409332869017</v>
      </c>
      <c r="N62">
        <f t="shared" ca="1" si="84"/>
        <v>225.78557819669319</v>
      </c>
      <c r="O62">
        <f t="shared" ca="1" si="85"/>
        <v>226.8190346628727</v>
      </c>
      <c r="P62">
        <f t="shared" ca="1" si="86"/>
        <v>227.90793492349067</v>
      </c>
      <c r="Q62">
        <f t="shared" ca="1" si="87"/>
        <v>234.53195642376795</v>
      </c>
      <c r="R62">
        <f t="shared" ca="1" si="88"/>
        <v>237.30392196134719</v>
      </c>
      <c r="S62">
        <f t="shared" ca="1" si="89"/>
        <v>241.8818547822994</v>
      </c>
      <c r="T62">
        <f t="shared" ca="1" si="90"/>
        <v>238.49760733841134</v>
      </c>
      <c r="U62">
        <f t="shared" ca="1" si="91"/>
        <v>235.2076252883711</v>
      </c>
      <c r="V62">
        <f t="shared" ca="1" si="92"/>
        <v>239.53732687213386</v>
      </c>
      <c r="W62">
        <f t="shared" ca="1" si="93"/>
        <v>243.34273245817644</v>
      </c>
      <c r="X62">
        <f t="shared" ca="1" si="94"/>
        <v>247.71709370923531</v>
      </c>
      <c r="Y62">
        <f t="shared" ca="1" si="95"/>
        <v>247.72793867401043</v>
      </c>
      <c r="Z62">
        <f t="shared" ca="1" si="96"/>
        <v>251.11519174604746</v>
      </c>
      <c r="AA62">
        <f t="shared" ca="1" si="97"/>
        <v>249.87174380245585</v>
      </c>
      <c r="AB62">
        <f t="shared" ca="1" si="98"/>
        <v>257.1985646790427</v>
      </c>
      <c r="AC62">
        <f t="shared" ca="1" si="99"/>
        <v>252.44717737616079</v>
      </c>
      <c r="AD62">
        <f t="shared" ca="1" si="100"/>
        <v>255.35175889728887</v>
      </c>
      <c r="AE62">
        <f t="shared" ca="1" si="40"/>
        <v>255.72156285313747</v>
      </c>
      <c r="AF62">
        <f t="shared" ca="1" si="41"/>
        <v>260.58243249022468</v>
      </c>
      <c r="AG62">
        <f t="shared" ca="1" si="42"/>
        <v>257.71169832843043</v>
      </c>
      <c r="AH62">
        <f t="shared" ca="1" si="43"/>
        <v>259.80731113587069</v>
      </c>
      <c r="AI62">
        <f t="shared" ca="1" si="44"/>
        <v>266.24580507788772</v>
      </c>
      <c r="AJ62">
        <f t="shared" ca="1" si="45"/>
        <v>265.78450793350163</v>
      </c>
      <c r="AK62">
        <f t="shared" ca="1" si="46"/>
        <v>269.05027523791529</v>
      </c>
      <c r="AL62">
        <f t="shared" ca="1" si="47"/>
        <v>263.81209656625163</v>
      </c>
      <c r="AM62">
        <f t="shared" ca="1" si="48"/>
        <v>263.5433202048759</v>
      </c>
      <c r="AN62">
        <f t="shared" ca="1" si="49"/>
        <v>260.44786497601825</v>
      </c>
      <c r="AO62">
        <f t="shared" ca="1" si="50"/>
        <v>253.07123668365898</v>
      </c>
      <c r="AP62">
        <f t="shared" ca="1" si="51"/>
        <v>250.53963543434244</v>
      </c>
      <c r="AQ62">
        <f t="shared" ca="1" si="52"/>
        <v>245.66539446370828</v>
      </c>
      <c r="AR62">
        <f t="shared" ca="1" si="53"/>
        <v>246.54162399521243</v>
      </c>
      <c r="AS62">
        <f t="shared" ca="1" si="54"/>
        <v>247.79298960001614</v>
      </c>
      <c r="AT62">
        <f t="shared" ca="1" si="55"/>
        <v>245.62490138529569</v>
      </c>
      <c r="AU62">
        <f t="shared" ca="1" si="56"/>
        <v>235.66798619924884</v>
      </c>
      <c r="AV62">
        <f t="shared" ca="1" si="57"/>
        <v>233.76737591353475</v>
      </c>
      <c r="AW62">
        <f t="shared" ca="1" si="58"/>
        <v>234.06572107994918</v>
      </c>
      <c r="AX62">
        <f t="shared" ca="1" si="59"/>
        <v>232.95866450489578</v>
      </c>
      <c r="AY62">
        <f t="shared" ca="1" si="60"/>
        <v>230.71823545524643</v>
      </c>
      <c r="AZ62">
        <f t="shared" ca="1" si="61"/>
        <v>238.67280483458484</v>
      </c>
      <c r="BA62">
        <f t="shared" ca="1" si="62"/>
        <v>237.20366655370844</v>
      </c>
      <c r="BB62">
        <f t="shared" ca="1" si="63"/>
        <v>236.76014211372512</v>
      </c>
      <c r="BC62">
        <f t="shared" ca="1" si="64"/>
        <v>233.55359562549071</v>
      </c>
      <c r="BD62">
        <f t="shared" ca="1" si="65"/>
        <v>236.55595839914577</v>
      </c>
      <c r="BE62">
        <f t="shared" ca="1" si="66"/>
        <v>236.88604257622674</v>
      </c>
      <c r="BF62">
        <f t="shared" ca="1" si="67"/>
        <v>232.57190604473615</v>
      </c>
      <c r="BG62">
        <f t="shared" ca="1" si="68"/>
        <v>224.51749027249451</v>
      </c>
      <c r="BH62">
        <f t="shared" ca="1" si="69"/>
        <v>221.78355100291074</v>
      </c>
      <c r="BI62">
        <f t="shared" ca="1" si="70"/>
        <v>225.34122132453143</v>
      </c>
      <c r="BJ62">
        <f t="shared" ca="1" si="71"/>
        <v>227.70463229112002</v>
      </c>
      <c r="BK62">
        <f t="shared" ca="1" si="72"/>
        <v>228.28333413143392</v>
      </c>
      <c r="BL62">
        <f t="shared" ca="1" si="73"/>
        <v>230.57506097029656</v>
      </c>
      <c r="BM62">
        <f t="shared" ca="1" si="74"/>
        <v>229.04198930251675</v>
      </c>
      <c r="BN62" s="22">
        <f t="shared" ca="1" si="101"/>
        <v>29.041989302516754</v>
      </c>
      <c r="BO62" s="22">
        <f t="shared" ca="1" si="102"/>
        <v>28.746855980083176</v>
      </c>
    </row>
    <row r="63" spans="5:67" x14ac:dyDescent="0.35">
      <c r="E63">
        <f t="shared" si="38"/>
        <v>223.19</v>
      </c>
      <c r="F63">
        <f t="shared" ca="1" si="76"/>
        <v>222.85152451242195</v>
      </c>
      <c r="G63">
        <f t="shared" ca="1" si="77"/>
        <v>223.84802057237579</v>
      </c>
      <c r="H63">
        <f t="shared" ca="1" si="78"/>
        <v>224.29904917979505</v>
      </c>
      <c r="I63">
        <f t="shared" ca="1" si="79"/>
        <v>225.65509290897842</v>
      </c>
      <c r="J63">
        <f t="shared" ca="1" si="80"/>
        <v>228.70811789909726</v>
      </c>
      <c r="K63">
        <f t="shared" ca="1" si="81"/>
        <v>224.74333035701747</v>
      </c>
      <c r="L63">
        <f t="shared" ca="1" si="82"/>
        <v>228.53169406573579</v>
      </c>
      <c r="M63">
        <f t="shared" ca="1" si="83"/>
        <v>233.09587538954821</v>
      </c>
      <c r="N63">
        <f t="shared" ca="1" si="84"/>
        <v>234.85586971756118</v>
      </c>
      <c r="O63">
        <f t="shared" ca="1" si="85"/>
        <v>234.36229778726235</v>
      </c>
      <c r="P63">
        <f t="shared" ca="1" si="86"/>
        <v>237.21854192074898</v>
      </c>
      <c r="Q63">
        <f t="shared" ca="1" si="87"/>
        <v>235.87214792909933</v>
      </c>
      <c r="R63">
        <f t="shared" ca="1" si="88"/>
        <v>232.6222038672953</v>
      </c>
      <c r="S63">
        <f t="shared" ca="1" si="89"/>
        <v>229.42573511672418</v>
      </c>
      <c r="T63">
        <f t="shared" ca="1" si="90"/>
        <v>233.13426243521914</v>
      </c>
      <c r="U63">
        <f t="shared" ca="1" si="91"/>
        <v>235.29270826833795</v>
      </c>
      <c r="V63">
        <f t="shared" ca="1" si="92"/>
        <v>235.15238360944093</v>
      </c>
      <c r="W63">
        <f t="shared" ca="1" si="93"/>
        <v>236.17746727539719</v>
      </c>
      <c r="X63">
        <f t="shared" ca="1" si="94"/>
        <v>239.23496324919802</v>
      </c>
      <c r="Y63">
        <f t="shared" ca="1" si="95"/>
        <v>239.21482578202369</v>
      </c>
      <c r="Z63">
        <f t="shared" ca="1" si="96"/>
        <v>236.89475142113105</v>
      </c>
      <c r="AA63">
        <f t="shared" ca="1" si="97"/>
        <v>238.01007016469097</v>
      </c>
      <c r="AB63">
        <f t="shared" ca="1" si="98"/>
        <v>238.00871696390507</v>
      </c>
      <c r="AC63">
        <f t="shared" ca="1" si="99"/>
        <v>235.91871102905557</v>
      </c>
      <c r="AD63">
        <f t="shared" ca="1" si="100"/>
        <v>231.75477081701391</v>
      </c>
      <c r="AE63">
        <f t="shared" ca="1" si="40"/>
        <v>227.2167909441585</v>
      </c>
      <c r="AF63">
        <f t="shared" ca="1" si="41"/>
        <v>223.57741777966453</v>
      </c>
      <c r="AG63">
        <f t="shared" ca="1" si="42"/>
        <v>226.49234819136507</v>
      </c>
      <c r="AH63">
        <f t="shared" ca="1" si="43"/>
        <v>231.06056481860404</v>
      </c>
      <c r="AI63">
        <f t="shared" ca="1" si="44"/>
        <v>225.76731735739028</v>
      </c>
      <c r="AJ63">
        <f t="shared" ca="1" si="45"/>
        <v>224.44438167036159</v>
      </c>
      <c r="AK63">
        <f t="shared" ca="1" si="46"/>
        <v>219.61324067898786</v>
      </c>
      <c r="AL63">
        <f t="shared" ca="1" si="47"/>
        <v>220.75305736322866</v>
      </c>
      <c r="AM63">
        <f t="shared" ca="1" si="48"/>
        <v>223.54916229467344</v>
      </c>
      <c r="AN63">
        <f t="shared" ca="1" si="49"/>
        <v>221.43099006938652</v>
      </c>
      <c r="AO63">
        <f t="shared" ca="1" si="50"/>
        <v>221.67893245559753</v>
      </c>
      <c r="AP63">
        <f t="shared" ca="1" si="51"/>
        <v>222.4797703521036</v>
      </c>
      <c r="AQ63">
        <f t="shared" ca="1" si="52"/>
        <v>222.37079163073875</v>
      </c>
      <c r="AR63">
        <f t="shared" ca="1" si="53"/>
        <v>224.62797142498087</v>
      </c>
      <c r="AS63">
        <f t="shared" ca="1" si="54"/>
        <v>225.17837318628557</v>
      </c>
      <c r="AT63">
        <f t="shared" ca="1" si="55"/>
        <v>228.15074086096607</v>
      </c>
      <c r="AU63">
        <f t="shared" ca="1" si="56"/>
        <v>220.45599637359538</v>
      </c>
      <c r="AV63">
        <f t="shared" ca="1" si="57"/>
        <v>216.3918944096549</v>
      </c>
      <c r="AW63">
        <f t="shared" ca="1" si="58"/>
        <v>219.96546379742031</v>
      </c>
      <c r="AX63">
        <f t="shared" ca="1" si="59"/>
        <v>223.16017231652586</v>
      </c>
      <c r="AY63">
        <f t="shared" ca="1" si="60"/>
        <v>226.95871598579811</v>
      </c>
      <c r="AZ63">
        <f t="shared" ca="1" si="61"/>
        <v>228.08289835291438</v>
      </c>
      <c r="BA63">
        <f t="shared" ca="1" si="62"/>
        <v>225.7477723796932</v>
      </c>
      <c r="BB63">
        <f t="shared" ca="1" si="63"/>
        <v>225.32358047714374</v>
      </c>
      <c r="BC63">
        <f t="shared" ca="1" si="64"/>
        <v>223.0973422881639</v>
      </c>
      <c r="BD63">
        <f t="shared" ca="1" si="65"/>
        <v>222.66163537066296</v>
      </c>
      <c r="BE63">
        <f t="shared" ca="1" si="66"/>
        <v>222.43570326268161</v>
      </c>
      <c r="BF63">
        <f t="shared" ca="1" si="67"/>
        <v>225.3553765606099</v>
      </c>
      <c r="BG63">
        <f t="shared" ca="1" si="68"/>
        <v>228.76047897440276</v>
      </c>
      <c r="BH63">
        <f t="shared" ca="1" si="69"/>
        <v>224.93577347714341</v>
      </c>
      <c r="BI63">
        <f t="shared" ca="1" si="70"/>
        <v>219.71946198049176</v>
      </c>
      <c r="BJ63">
        <f t="shared" ca="1" si="71"/>
        <v>215.57249908155865</v>
      </c>
      <c r="BK63">
        <f t="shared" ca="1" si="72"/>
        <v>215.80834730200891</v>
      </c>
      <c r="BL63">
        <f t="shared" ca="1" si="73"/>
        <v>215.40184698383243</v>
      </c>
      <c r="BM63">
        <f t="shared" ca="1" si="74"/>
        <v>215.7184065552494</v>
      </c>
      <c r="BN63" s="22">
        <f t="shared" ca="1" si="101"/>
        <v>15.718406555249402</v>
      </c>
      <c r="BO63" s="22">
        <f t="shared" ca="1" si="102"/>
        <v>15.558671438564042</v>
      </c>
    </row>
    <row r="64" spans="5:67" x14ac:dyDescent="0.35">
      <c r="E64">
        <f t="shared" si="38"/>
        <v>223.19</v>
      </c>
      <c r="F64">
        <f t="shared" ca="1" si="76"/>
        <v>222.91298808474204</v>
      </c>
      <c r="G64">
        <f t="shared" ca="1" si="77"/>
        <v>221.60521257435931</v>
      </c>
      <c r="H64">
        <f t="shared" ca="1" si="78"/>
        <v>225.42784520464605</v>
      </c>
      <c r="I64">
        <f t="shared" ca="1" si="79"/>
        <v>227.32504311826074</v>
      </c>
      <c r="J64">
        <f t="shared" ca="1" si="80"/>
        <v>227.63931577293928</v>
      </c>
      <c r="K64">
        <f t="shared" ca="1" si="81"/>
        <v>230.63298060760096</v>
      </c>
      <c r="L64">
        <f t="shared" ca="1" si="82"/>
        <v>233.41844948486772</v>
      </c>
      <c r="M64">
        <f t="shared" ca="1" si="83"/>
        <v>236.42890579723888</v>
      </c>
      <c r="N64">
        <f t="shared" ca="1" si="84"/>
        <v>240.64660742842077</v>
      </c>
      <c r="O64">
        <f t="shared" ca="1" si="85"/>
        <v>240.8959524543335</v>
      </c>
      <c r="P64">
        <f t="shared" ca="1" si="86"/>
        <v>241.91454119731134</v>
      </c>
      <c r="Q64">
        <f t="shared" ca="1" si="87"/>
        <v>241.4242184552723</v>
      </c>
      <c r="R64">
        <f t="shared" ca="1" si="88"/>
        <v>239.86305696345289</v>
      </c>
      <c r="S64">
        <f t="shared" ca="1" si="89"/>
        <v>242.20187438157024</v>
      </c>
      <c r="T64">
        <f t="shared" ca="1" si="90"/>
        <v>247.25319664882849</v>
      </c>
      <c r="U64">
        <f t="shared" ca="1" si="91"/>
        <v>250.59284692797428</v>
      </c>
      <c r="V64">
        <f t="shared" ca="1" si="92"/>
        <v>259.08916638597384</v>
      </c>
      <c r="W64">
        <f t="shared" ca="1" si="93"/>
        <v>268.02497208806631</v>
      </c>
      <c r="X64">
        <f t="shared" ca="1" si="94"/>
        <v>263.3442518288353</v>
      </c>
      <c r="Y64">
        <f t="shared" ca="1" si="95"/>
        <v>258.94204259235426</v>
      </c>
      <c r="Z64">
        <f t="shared" ca="1" si="96"/>
        <v>256.61485314907469</v>
      </c>
      <c r="AA64">
        <f t="shared" ca="1" si="97"/>
        <v>253.68887796228478</v>
      </c>
      <c r="AB64">
        <f t="shared" ca="1" si="98"/>
        <v>252.13224591168594</v>
      </c>
      <c r="AC64">
        <f t="shared" ca="1" si="99"/>
        <v>246.53375343484865</v>
      </c>
      <c r="AD64">
        <f t="shared" ca="1" si="100"/>
        <v>242.7762684771283</v>
      </c>
      <c r="AE64">
        <f t="shared" ca="1" si="40"/>
        <v>237.60646445668229</v>
      </c>
      <c r="AF64">
        <f t="shared" ca="1" si="41"/>
        <v>231.00362660407751</v>
      </c>
      <c r="AG64">
        <f t="shared" ca="1" si="42"/>
        <v>229.39379772488047</v>
      </c>
      <c r="AH64">
        <f t="shared" ca="1" si="43"/>
        <v>231.58692470855911</v>
      </c>
      <c r="AI64">
        <f t="shared" ca="1" si="44"/>
        <v>234.51300042395974</v>
      </c>
      <c r="AJ64">
        <f t="shared" ca="1" si="45"/>
        <v>231.04368100100461</v>
      </c>
      <c r="AK64">
        <f t="shared" ca="1" si="46"/>
        <v>235.04074669101553</v>
      </c>
      <c r="AL64">
        <f t="shared" ca="1" si="47"/>
        <v>238.16307559243893</v>
      </c>
      <c r="AM64">
        <f t="shared" ca="1" si="48"/>
        <v>235.92617143654692</v>
      </c>
      <c r="AN64">
        <f t="shared" ca="1" si="49"/>
        <v>237.62582844324757</v>
      </c>
      <c r="AO64">
        <f t="shared" ca="1" si="50"/>
        <v>232.95825350759489</v>
      </c>
      <c r="AP64">
        <f t="shared" ca="1" si="51"/>
        <v>228.07600376976146</v>
      </c>
      <c r="AQ64">
        <f t="shared" ca="1" si="52"/>
        <v>216.03070319314062</v>
      </c>
      <c r="AR64">
        <f t="shared" ca="1" si="53"/>
        <v>218.17544214294986</v>
      </c>
      <c r="AS64">
        <f t="shared" ca="1" si="54"/>
        <v>217.55974188453357</v>
      </c>
      <c r="AT64">
        <f t="shared" ca="1" si="55"/>
        <v>213.26762739579047</v>
      </c>
      <c r="AU64">
        <f t="shared" ca="1" si="56"/>
        <v>212.02882514247594</v>
      </c>
      <c r="AV64">
        <f t="shared" ca="1" si="57"/>
        <v>214.85923646171301</v>
      </c>
      <c r="AW64">
        <f t="shared" ca="1" si="58"/>
        <v>218.88478686124677</v>
      </c>
      <c r="AX64">
        <f t="shared" ca="1" si="59"/>
        <v>218.58262980664662</v>
      </c>
      <c r="AY64">
        <f t="shared" ca="1" si="60"/>
        <v>217.04196447833692</v>
      </c>
      <c r="AZ64">
        <f t="shared" ca="1" si="61"/>
        <v>220.30237329162216</v>
      </c>
      <c r="BA64">
        <f t="shared" ca="1" si="62"/>
        <v>221.9104273192693</v>
      </c>
      <c r="BB64">
        <f t="shared" ca="1" si="63"/>
        <v>219.62069956172857</v>
      </c>
      <c r="BC64">
        <f t="shared" ca="1" si="64"/>
        <v>228.61057926193516</v>
      </c>
      <c r="BD64">
        <f t="shared" ca="1" si="65"/>
        <v>228.45327553084348</v>
      </c>
      <c r="BE64">
        <f t="shared" ca="1" si="66"/>
        <v>222.25568943317575</v>
      </c>
      <c r="BF64">
        <f t="shared" ca="1" si="67"/>
        <v>226.70910092919715</v>
      </c>
      <c r="BG64">
        <f t="shared" ca="1" si="68"/>
        <v>228.76646111368277</v>
      </c>
      <c r="BH64">
        <f t="shared" ca="1" si="69"/>
        <v>228.91592284670483</v>
      </c>
      <c r="BI64">
        <f t="shared" ca="1" si="70"/>
        <v>226.42517768348949</v>
      </c>
      <c r="BJ64">
        <f t="shared" ca="1" si="71"/>
        <v>219.36872586295075</v>
      </c>
      <c r="BK64">
        <f t="shared" ca="1" si="72"/>
        <v>219.99647171159563</v>
      </c>
      <c r="BL64">
        <f t="shared" ca="1" si="73"/>
        <v>222.94423918005117</v>
      </c>
      <c r="BM64">
        <f t="shared" ca="1" si="74"/>
        <v>216.76027295866012</v>
      </c>
      <c r="BN64" s="22">
        <f t="shared" ca="1" si="101"/>
        <v>16.760272958660124</v>
      </c>
      <c r="BO64" s="22">
        <f t="shared" ca="1" si="102"/>
        <v>16.589950086089051</v>
      </c>
    </row>
    <row r="65" spans="5:67" x14ac:dyDescent="0.35">
      <c r="E65">
        <f t="shared" si="38"/>
        <v>223.19</v>
      </c>
      <c r="F65">
        <f t="shared" ca="1" si="76"/>
        <v>221.87692822708135</v>
      </c>
      <c r="G65">
        <f t="shared" ca="1" si="77"/>
        <v>221.96571553074526</v>
      </c>
      <c r="H65">
        <f t="shared" ca="1" si="78"/>
        <v>223.86109437963978</v>
      </c>
      <c r="I65">
        <f t="shared" ca="1" si="79"/>
        <v>223.2839320578436</v>
      </c>
      <c r="J65">
        <f t="shared" ca="1" si="80"/>
        <v>219.11903546073054</v>
      </c>
      <c r="K65">
        <f t="shared" ca="1" si="81"/>
        <v>215.75011660291369</v>
      </c>
      <c r="L65">
        <f t="shared" ca="1" si="82"/>
        <v>223.83235941879502</v>
      </c>
      <c r="M65">
        <f t="shared" ca="1" si="83"/>
        <v>226.06991343873014</v>
      </c>
      <c r="N65">
        <f t="shared" ca="1" si="84"/>
        <v>231.41382635707816</v>
      </c>
      <c r="O65">
        <f t="shared" ca="1" si="85"/>
        <v>233.47454860903562</v>
      </c>
      <c r="P65">
        <f t="shared" ca="1" si="86"/>
        <v>226.44145883868373</v>
      </c>
      <c r="Q65">
        <f t="shared" ca="1" si="87"/>
        <v>222.36246204978002</v>
      </c>
      <c r="R65">
        <f t="shared" ca="1" si="88"/>
        <v>222.93758818966973</v>
      </c>
      <c r="S65">
        <f t="shared" ca="1" si="89"/>
        <v>214.74830428830242</v>
      </c>
      <c r="T65">
        <f t="shared" ca="1" si="90"/>
        <v>217.30412890814466</v>
      </c>
      <c r="U65">
        <f t="shared" ca="1" si="91"/>
        <v>220.17388026549602</v>
      </c>
      <c r="V65">
        <f t="shared" ca="1" si="92"/>
        <v>225.90886647346119</v>
      </c>
      <c r="W65">
        <f t="shared" ca="1" si="93"/>
        <v>219.39933717950129</v>
      </c>
      <c r="X65">
        <f t="shared" ca="1" si="94"/>
        <v>216.87223729122812</v>
      </c>
      <c r="Y65">
        <f t="shared" ca="1" si="95"/>
        <v>211.77149040449541</v>
      </c>
      <c r="Z65">
        <f t="shared" ca="1" si="96"/>
        <v>209.50778538691219</v>
      </c>
      <c r="AA65">
        <f t="shared" ca="1" si="97"/>
        <v>203.28301460389957</v>
      </c>
      <c r="AB65">
        <f t="shared" ca="1" si="98"/>
        <v>201.44429871406044</v>
      </c>
      <c r="AC65">
        <f t="shared" ca="1" si="99"/>
        <v>200.48017036013815</v>
      </c>
      <c r="AD65">
        <f t="shared" ca="1" si="100"/>
        <v>206.90359259386452</v>
      </c>
      <c r="AE65">
        <f t="shared" ca="1" si="40"/>
        <v>206.80380518301101</v>
      </c>
      <c r="AF65">
        <f t="shared" ca="1" si="41"/>
        <v>208.49063210400735</v>
      </c>
      <c r="AG65">
        <f t="shared" ca="1" si="42"/>
        <v>209.41367152381298</v>
      </c>
      <c r="AH65">
        <f t="shared" ca="1" si="43"/>
        <v>212.18546229192808</v>
      </c>
      <c r="AI65">
        <f t="shared" ca="1" si="44"/>
        <v>211.70414986494441</v>
      </c>
      <c r="AJ65">
        <f t="shared" ca="1" si="45"/>
        <v>214.0134666172342</v>
      </c>
      <c r="AK65">
        <f t="shared" ca="1" si="46"/>
        <v>221.35378923964092</v>
      </c>
      <c r="AL65">
        <f t="shared" ca="1" si="47"/>
        <v>218.93863867726259</v>
      </c>
      <c r="AM65">
        <f t="shared" ca="1" si="48"/>
        <v>217.52930437909498</v>
      </c>
      <c r="AN65">
        <f t="shared" ca="1" si="49"/>
        <v>217.05175167566858</v>
      </c>
      <c r="AO65">
        <f t="shared" ca="1" si="50"/>
        <v>217.48840981889032</v>
      </c>
      <c r="AP65">
        <f t="shared" ca="1" si="51"/>
        <v>215.56994151805762</v>
      </c>
      <c r="AQ65">
        <f t="shared" ca="1" si="52"/>
        <v>216.02960766979504</v>
      </c>
      <c r="AR65">
        <f t="shared" ca="1" si="53"/>
        <v>215.13870412693822</v>
      </c>
      <c r="AS65">
        <f t="shared" ca="1" si="54"/>
        <v>215.62592388254092</v>
      </c>
      <c r="AT65">
        <f t="shared" ca="1" si="55"/>
        <v>217.8235794281222</v>
      </c>
      <c r="AU65">
        <f t="shared" ca="1" si="56"/>
        <v>221.80021919205629</v>
      </c>
      <c r="AV65">
        <f t="shared" ca="1" si="57"/>
        <v>223.24495040497519</v>
      </c>
      <c r="AW65">
        <f t="shared" ca="1" si="58"/>
        <v>225.60897648249457</v>
      </c>
      <c r="AX65">
        <f t="shared" ca="1" si="59"/>
        <v>228.87998445887433</v>
      </c>
      <c r="AY65">
        <f t="shared" ca="1" si="60"/>
        <v>234.31202302028461</v>
      </c>
      <c r="AZ65">
        <f t="shared" ca="1" si="61"/>
        <v>232.50395273499058</v>
      </c>
      <c r="BA65">
        <f t="shared" ca="1" si="62"/>
        <v>236.69875207606864</v>
      </c>
      <c r="BB65">
        <f t="shared" ca="1" si="63"/>
        <v>236.47160409301969</v>
      </c>
      <c r="BC65">
        <f t="shared" ca="1" si="64"/>
        <v>231.34570056670302</v>
      </c>
      <c r="BD65">
        <f t="shared" ca="1" si="65"/>
        <v>235.64304837186663</v>
      </c>
      <c r="BE65">
        <f t="shared" ca="1" si="66"/>
        <v>229.48471564757236</v>
      </c>
      <c r="BF65">
        <f t="shared" ca="1" si="67"/>
        <v>229.13685930538526</v>
      </c>
      <c r="BG65">
        <f t="shared" ca="1" si="68"/>
        <v>228.67424541421138</v>
      </c>
      <c r="BH65">
        <f t="shared" ca="1" si="69"/>
        <v>231.73467080248253</v>
      </c>
      <c r="BI65">
        <f t="shared" ca="1" si="70"/>
        <v>233.21796190101617</v>
      </c>
      <c r="BJ65">
        <f t="shared" ca="1" si="71"/>
        <v>234.94182228762705</v>
      </c>
      <c r="BK65">
        <f t="shared" ca="1" si="72"/>
        <v>230.1816639052339</v>
      </c>
      <c r="BL65">
        <f t="shared" ca="1" si="73"/>
        <v>230.6039837201333</v>
      </c>
      <c r="BM65">
        <f t="shared" ca="1" si="74"/>
        <v>232.47948373626684</v>
      </c>
      <c r="BN65" s="22">
        <f t="shared" ca="1" si="101"/>
        <v>32.479483736266843</v>
      </c>
      <c r="BO65" s="22">
        <f t="shared" ca="1" si="102"/>
        <v>32.149417574263914</v>
      </c>
    </row>
    <row r="66" spans="5:67" x14ac:dyDescent="0.35">
      <c r="E66">
        <f t="shared" si="38"/>
        <v>223.19</v>
      </c>
      <c r="F66">
        <f t="shared" ca="1" si="76"/>
        <v>224.72565906318218</v>
      </c>
      <c r="G66">
        <f t="shared" ca="1" si="77"/>
        <v>228.02645029228296</v>
      </c>
      <c r="H66">
        <f t="shared" ca="1" si="78"/>
        <v>233.19573130791542</v>
      </c>
      <c r="I66">
        <f t="shared" ca="1" si="79"/>
        <v>237.27847657874563</v>
      </c>
      <c r="J66">
        <f t="shared" ca="1" si="80"/>
        <v>237.25575490413715</v>
      </c>
      <c r="K66">
        <f t="shared" ca="1" si="81"/>
        <v>238.0063510829454</v>
      </c>
      <c r="L66">
        <f t="shared" ca="1" si="82"/>
        <v>238.55325898246187</v>
      </c>
      <c r="M66">
        <f t="shared" ca="1" si="83"/>
        <v>240.42460290000952</v>
      </c>
      <c r="N66">
        <f t="shared" ca="1" si="84"/>
        <v>234.12339178473314</v>
      </c>
      <c r="O66">
        <f t="shared" ca="1" si="85"/>
        <v>229.5489340589578</v>
      </c>
      <c r="P66">
        <f t="shared" ca="1" si="86"/>
        <v>229.70984084630413</v>
      </c>
      <c r="Q66">
        <f t="shared" ca="1" si="87"/>
        <v>229.10951330834902</v>
      </c>
      <c r="R66">
        <f t="shared" ca="1" si="88"/>
        <v>224.6064727395852</v>
      </c>
      <c r="S66">
        <f t="shared" ca="1" si="89"/>
        <v>219.95389140207232</v>
      </c>
      <c r="T66">
        <f t="shared" ca="1" si="90"/>
        <v>219.21191855518336</v>
      </c>
      <c r="U66">
        <f t="shared" ca="1" si="91"/>
        <v>221.84283320617399</v>
      </c>
      <c r="V66">
        <f t="shared" ca="1" si="92"/>
        <v>226.94450335185942</v>
      </c>
      <c r="W66">
        <f t="shared" ca="1" si="93"/>
        <v>231.11673560783822</v>
      </c>
      <c r="X66">
        <f t="shared" ca="1" si="94"/>
        <v>232.06087352931704</v>
      </c>
      <c r="Y66">
        <f t="shared" ca="1" si="95"/>
        <v>235.48839272744439</v>
      </c>
      <c r="Z66">
        <f t="shared" ca="1" si="96"/>
        <v>234.71330230830864</v>
      </c>
      <c r="AA66">
        <f t="shared" ca="1" si="97"/>
        <v>237.25317532736477</v>
      </c>
      <c r="AB66">
        <f t="shared" ca="1" si="98"/>
        <v>232.55096439970279</v>
      </c>
      <c r="AC66">
        <f t="shared" ca="1" si="99"/>
        <v>226.80284695189329</v>
      </c>
      <c r="AD66">
        <f t="shared" ca="1" si="100"/>
        <v>223.7174319989505</v>
      </c>
      <c r="AE66">
        <f t="shared" ca="1" si="40"/>
        <v>222.37753470418679</v>
      </c>
      <c r="AF66">
        <f t="shared" ca="1" si="41"/>
        <v>221.87378550593007</v>
      </c>
      <c r="AG66">
        <f t="shared" ca="1" si="42"/>
        <v>220.89427149777981</v>
      </c>
      <c r="AH66">
        <f t="shared" ca="1" si="43"/>
        <v>216.19739317182402</v>
      </c>
      <c r="AI66">
        <f t="shared" ca="1" si="44"/>
        <v>209.83488162345031</v>
      </c>
      <c r="AJ66">
        <f t="shared" ca="1" si="45"/>
        <v>211.06222561615002</v>
      </c>
      <c r="AK66">
        <f t="shared" ca="1" si="46"/>
        <v>211.0282320319759</v>
      </c>
      <c r="AL66">
        <f t="shared" ca="1" si="47"/>
        <v>208.78778172435486</v>
      </c>
      <c r="AM66">
        <f t="shared" ca="1" si="48"/>
        <v>205.87018883031416</v>
      </c>
      <c r="AN66">
        <f t="shared" ca="1" si="49"/>
        <v>209.33246762907808</v>
      </c>
      <c r="AO66">
        <f t="shared" ca="1" si="50"/>
        <v>208.55643193418967</v>
      </c>
      <c r="AP66">
        <f t="shared" ca="1" si="51"/>
        <v>209.77764197902351</v>
      </c>
      <c r="AQ66">
        <f t="shared" ca="1" si="52"/>
        <v>209.76223005779249</v>
      </c>
      <c r="AR66">
        <f t="shared" ca="1" si="53"/>
        <v>211.65323059350459</v>
      </c>
      <c r="AS66">
        <f t="shared" ca="1" si="54"/>
        <v>215.00403295086429</v>
      </c>
      <c r="AT66">
        <f t="shared" ca="1" si="55"/>
        <v>212.70705781416214</v>
      </c>
      <c r="AU66">
        <f t="shared" ca="1" si="56"/>
        <v>205.99217925298635</v>
      </c>
      <c r="AV66">
        <f t="shared" ca="1" si="57"/>
        <v>209.25867976214758</v>
      </c>
      <c r="AW66">
        <f t="shared" ca="1" si="58"/>
        <v>207.03004793623018</v>
      </c>
      <c r="AX66">
        <f t="shared" ca="1" si="59"/>
        <v>208.65478029296915</v>
      </c>
      <c r="AY66">
        <f t="shared" ca="1" si="60"/>
        <v>213.1867098801325</v>
      </c>
      <c r="AZ66">
        <f t="shared" ca="1" si="61"/>
        <v>210.82122178773417</v>
      </c>
      <c r="BA66">
        <f t="shared" ca="1" si="62"/>
        <v>207.90472554880185</v>
      </c>
      <c r="BB66">
        <f t="shared" ca="1" si="63"/>
        <v>209.39458061424037</v>
      </c>
      <c r="BC66">
        <f t="shared" ca="1" si="64"/>
        <v>210.07205972118999</v>
      </c>
      <c r="BD66">
        <f t="shared" ca="1" si="65"/>
        <v>204.40836948083955</v>
      </c>
      <c r="BE66">
        <f t="shared" ca="1" si="66"/>
        <v>205.5932799865858</v>
      </c>
      <c r="BF66">
        <f t="shared" ca="1" si="67"/>
        <v>203.73496039420533</v>
      </c>
      <c r="BG66">
        <f t="shared" ca="1" si="68"/>
        <v>207.29073709157814</v>
      </c>
      <c r="BH66">
        <f t="shared" ca="1" si="69"/>
        <v>198.4930023784776</v>
      </c>
      <c r="BI66">
        <f t="shared" ca="1" si="70"/>
        <v>200.82360951150858</v>
      </c>
      <c r="BJ66">
        <f t="shared" ca="1" si="71"/>
        <v>202.04422130275003</v>
      </c>
      <c r="BK66">
        <f t="shared" ca="1" si="72"/>
        <v>203.9744615978918</v>
      </c>
      <c r="BL66">
        <f t="shared" ca="1" si="73"/>
        <v>206.46537461208351</v>
      </c>
      <c r="BM66">
        <f t="shared" ca="1" si="74"/>
        <v>206.2729480232945</v>
      </c>
      <c r="BN66" s="22">
        <f t="shared" ref="BN66:BN97" ca="1" si="103">MAX(BM66-$BM$103,0)</f>
        <v>6.2729480232945036</v>
      </c>
      <c r="BO66" s="22">
        <f t="shared" ref="BO66:BO97" ca="1" si="104">BN66*EXP(-$B$6*$BM$104)</f>
        <v>6.2092004620553833</v>
      </c>
    </row>
    <row r="67" spans="5:67" x14ac:dyDescent="0.35">
      <c r="E67">
        <f t="shared" ref="E67:E101" si="105">$B$1</f>
        <v>223.19</v>
      </c>
      <c r="F67">
        <f t="shared" ca="1" si="76"/>
        <v>227.84547231551778</v>
      </c>
      <c r="G67">
        <f t="shared" ca="1" si="77"/>
        <v>226.30944146219142</v>
      </c>
      <c r="H67">
        <f t="shared" ca="1" si="78"/>
        <v>226.61464448214107</v>
      </c>
      <c r="I67">
        <f t="shared" ca="1" si="79"/>
        <v>224.4545422046433</v>
      </c>
      <c r="J67">
        <f t="shared" ca="1" si="80"/>
        <v>233.59536306427873</v>
      </c>
      <c r="K67">
        <f t="shared" ca="1" si="81"/>
        <v>232.94506371797945</v>
      </c>
      <c r="L67">
        <f t="shared" ca="1" si="82"/>
        <v>235.52314797902486</v>
      </c>
      <c r="M67">
        <f t="shared" ca="1" si="83"/>
        <v>231.04067265635828</v>
      </c>
      <c r="N67">
        <f t="shared" ca="1" si="84"/>
        <v>231.18938794057104</v>
      </c>
      <c r="O67">
        <f t="shared" ca="1" si="85"/>
        <v>227.9407809637089</v>
      </c>
      <c r="P67">
        <f t="shared" ca="1" si="86"/>
        <v>233.39513147806483</v>
      </c>
      <c r="Q67">
        <f t="shared" ca="1" si="87"/>
        <v>229.72249457602345</v>
      </c>
      <c r="R67">
        <f t="shared" ca="1" si="88"/>
        <v>226.79111975494217</v>
      </c>
      <c r="S67">
        <f t="shared" ca="1" si="89"/>
        <v>231.99757661679834</v>
      </c>
      <c r="T67">
        <f t="shared" ca="1" si="90"/>
        <v>227.83136397949886</v>
      </c>
      <c r="U67">
        <f t="shared" ca="1" si="91"/>
        <v>229.84981829680609</v>
      </c>
      <c r="V67">
        <f t="shared" ca="1" si="92"/>
        <v>228.1893028461335</v>
      </c>
      <c r="W67">
        <f t="shared" ca="1" si="93"/>
        <v>229.83739566233655</v>
      </c>
      <c r="X67">
        <f t="shared" ca="1" si="94"/>
        <v>233.2976507423092</v>
      </c>
      <c r="Y67">
        <f t="shared" ca="1" si="95"/>
        <v>235.61663787581685</v>
      </c>
      <c r="Z67">
        <f t="shared" ca="1" si="96"/>
        <v>229.22953144142133</v>
      </c>
      <c r="AA67">
        <f t="shared" ca="1" si="97"/>
        <v>235.57730721357967</v>
      </c>
      <c r="AB67">
        <f t="shared" ca="1" si="98"/>
        <v>233.81709787946846</v>
      </c>
      <c r="AC67">
        <f t="shared" ca="1" si="99"/>
        <v>238.06906705131365</v>
      </c>
      <c r="AD67">
        <f t="shared" ca="1" si="100"/>
        <v>237.88598496517918</v>
      </c>
      <c r="AE67">
        <f t="shared" ref="AE67:AE101" ca="1" si="106">AD67*EXP(($B$2-0.5*$B$3^2)*$B$4+$B$3*_xlfn.NORM.INV(RAND(),0,SQRT($B$4)))</f>
        <v>243.68754774309753</v>
      </c>
      <c r="AF67">
        <f t="shared" ref="AF67:AF101" ca="1" si="107">AE67*EXP(($B$2-0.5*$B$3^2)*$B$4+$B$3*_xlfn.NORM.INV(RAND(),0,SQRT($B$4)))</f>
        <v>243.98620968019392</v>
      </c>
      <c r="AG67">
        <f t="shared" ref="AG67:AG101" ca="1" si="108">AF67*EXP(($B$2-0.5*$B$3^2)*$B$4+$B$3*_xlfn.NORM.INV(RAND(),0,SQRT($B$4)))</f>
        <v>242.01733149453989</v>
      </c>
      <c r="AH67">
        <f t="shared" ref="AH67:AH101" ca="1" si="109">AG67*EXP(($B$2-0.5*$B$3^2)*$B$4+$B$3*_xlfn.NORM.INV(RAND(),0,SQRT($B$4)))</f>
        <v>242.8478772789488</v>
      </c>
      <c r="AI67">
        <f t="shared" ref="AI67:AI101" ca="1" si="110">AH67*EXP(($B$2-0.5*$B$3^2)*$B$4+$B$3*_xlfn.NORM.INV(RAND(),0,SQRT($B$4)))</f>
        <v>245.50905772345598</v>
      </c>
      <c r="AJ67">
        <f t="shared" ref="AJ67:AJ101" ca="1" si="111">AI67*EXP(($B$2-0.5*$B$3^2)*$B$4+$B$3*_xlfn.NORM.INV(RAND(),0,SQRT($B$4)))</f>
        <v>242.22748418811958</v>
      </c>
      <c r="AK67">
        <f t="shared" ref="AK67:AK101" ca="1" si="112">AJ67*EXP(($B$2-0.5*$B$3^2)*$B$4+$B$3*_xlfn.NORM.INV(RAND(),0,SQRT($B$4)))</f>
        <v>240.0529900969681</v>
      </c>
      <c r="AL67">
        <f t="shared" ref="AL67:AL101" ca="1" si="113">AK67*EXP(($B$2-0.5*$B$3^2)*$B$4+$B$3*_xlfn.NORM.INV(RAND(),0,SQRT($B$4)))</f>
        <v>245.39997152852362</v>
      </c>
      <c r="AM67">
        <f t="shared" ref="AM67:AM101" ca="1" si="114">AL67*EXP(($B$2-0.5*$B$3^2)*$B$4+$B$3*_xlfn.NORM.INV(RAND(),0,SQRT($B$4)))</f>
        <v>237.8738511291298</v>
      </c>
      <c r="AN67">
        <f t="shared" ref="AN67:AN101" ca="1" si="115">AM67*EXP(($B$2-0.5*$B$3^2)*$B$4+$B$3*_xlfn.NORM.INV(RAND(),0,SQRT($B$4)))</f>
        <v>237.73627980125042</v>
      </c>
      <c r="AO67">
        <f t="shared" ref="AO67:AO101" ca="1" si="116">AN67*EXP(($B$2-0.5*$B$3^2)*$B$4+$B$3*_xlfn.NORM.INV(RAND(),0,SQRT($B$4)))</f>
        <v>232.10880680882491</v>
      </c>
      <c r="AP67">
        <f t="shared" ref="AP67:AP101" ca="1" si="117">AO67*EXP(($B$2-0.5*$B$3^2)*$B$4+$B$3*_xlfn.NORM.INV(RAND(),0,SQRT($B$4)))</f>
        <v>231.75725924537809</v>
      </c>
      <c r="AQ67">
        <f t="shared" ref="AQ67:AQ101" ca="1" si="118">AP67*EXP(($B$2-0.5*$B$3^2)*$B$4+$B$3*_xlfn.NORM.INV(RAND(),0,SQRT($B$4)))</f>
        <v>236.96113914087329</v>
      </c>
      <c r="AR67">
        <f t="shared" ref="AR67:AR101" ca="1" si="119">AQ67*EXP(($B$2-0.5*$B$3^2)*$B$4+$B$3*_xlfn.NORM.INV(RAND(),0,SQRT($B$4)))</f>
        <v>240.27550368555274</v>
      </c>
      <c r="AS67">
        <f t="shared" ref="AS67:AS101" ca="1" si="120">AR67*EXP(($B$2-0.5*$B$3^2)*$B$4+$B$3*_xlfn.NORM.INV(RAND(),0,SQRT($B$4)))</f>
        <v>238.31028144890561</v>
      </c>
      <c r="AT67">
        <f t="shared" ref="AT67:AT101" ca="1" si="121">AS67*EXP(($B$2-0.5*$B$3^2)*$B$4+$B$3*_xlfn.NORM.INV(RAND(),0,SQRT($B$4)))</f>
        <v>234.1611921582392</v>
      </c>
      <c r="AU67">
        <f t="shared" ref="AU67:AU101" ca="1" si="122">AT67*EXP(($B$2-0.5*$B$3^2)*$B$4+$B$3*_xlfn.NORM.INV(RAND(),0,SQRT($B$4)))</f>
        <v>237.24135572092419</v>
      </c>
      <c r="AV67">
        <f t="shared" ref="AV67:AV101" ca="1" si="123">AU67*EXP(($B$2-0.5*$B$3^2)*$B$4+$B$3*_xlfn.NORM.INV(RAND(),0,SQRT($B$4)))</f>
        <v>232.36522203513462</v>
      </c>
      <c r="AW67">
        <f t="shared" ref="AW67:AW101" ca="1" si="124">AV67*EXP(($B$2-0.5*$B$3^2)*$B$4+$B$3*_xlfn.NORM.INV(RAND(),0,SQRT($B$4)))</f>
        <v>226.7440900670812</v>
      </c>
      <c r="AX67">
        <f t="shared" ref="AX67:AX101" ca="1" si="125">AW67*EXP(($B$2-0.5*$B$3^2)*$B$4+$B$3*_xlfn.NORM.INV(RAND(),0,SQRT($B$4)))</f>
        <v>228.13878843314771</v>
      </c>
      <c r="AY67">
        <f t="shared" ref="AY67:AY101" ca="1" si="126">AX67*EXP(($B$2-0.5*$B$3^2)*$B$4+$B$3*_xlfn.NORM.INV(RAND(),0,SQRT($B$4)))</f>
        <v>228.49716910337361</v>
      </c>
      <c r="AZ67">
        <f t="shared" ref="AZ67:AZ101" ca="1" si="127">AY67*EXP(($B$2-0.5*$B$3^2)*$B$4+$B$3*_xlfn.NORM.INV(RAND(),0,SQRT($B$4)))</f>
        <v>226.69418503275261</v>
      </c>
      <c r="BA67">
        <f t="shared" ref="BA67:BA101" ca="1" si="128">AZ67*EXP(($B$2-0.5*$B$3^2)*$B$4+$B$3*_xlfn.NORM.INV(RAND(),0,SQRT($B$4)))</f>
        <v>228.05700177536536</v>
      </c>
      <c r="BB67">
        <f t="shared" ref="BB67:BB101" ca="1" si="129">BA67*EXP(($B$2-0.5*$B$3^2)*$B$4+$B$3*_xlfn.NORM.INV(RAND(),0,SQRT($B$4)))</f>
        <v>227.13484004469635</v>
      </c>
      <c r="BC67">
        <f t="shared" ref="BC67:BC101" ca="1" si="130">BB67*EXP(($B$2-0.5*$B$3^2)*$B$4+$B$3*_xlfn.NORM.INV(RAND(),0,SQRT($B$4)))</f>
        <v>228.09735283785733</v>
      </c>
      <c r="BD67">
        <f t="shared" ref="BD67:BD101" ca="1" si="131">BC67*EXP(($B$2-0.5*$B$3^2)*$B$4+$B$3*_xlfn.NORM.INV(RAND(),0,SQRT($B$4)))</f>
        <v>232.18861002037863</v>
      </c>
      <c r="BE67">
        <f t="shared" ref="BE67:BE101" ca="1" si="132">BD67*EXP(($B$2-0.5*$B$3^2)*$B$4+$B$3*_xlfn.NORM.INV(RAND(),0,SQRT($B$4)))</f>
        <v>233.01586296808659</v>
      </c>
      <c r="BF67">
        <f t="shared" ref="BF67:BF101" ca="1" si="133">BE67*EXP(($B$2-0.5*$B$3^2)*$B$4+$B$3*_xlfn.NORM.INV(RAND(),0,SQRT($B$4)))</f>
        <v>234.36092230829573</v>
      </c>
      <c r="BG67">
        <f t="shared" ref="BG67:BG101" ca="1" si="134">BF67*EXP(($B$2-0.5*$B$3^2)*$B$4+$B$3*_xlfn.NORM.INV(RAND(),0,SQRT($B$4)))</f>
        <v>239.70994150429681</v>
      </c>
      <c r="BH67">
        <f t="shared" ref="BH67:BH101" ca="1" si="135">BG67*EXP(($B$2-0.5*$B$3^2)*$B$4+$B$3*_xlfn.NORM.INV(RAND(),0,SQRT($B$4)))</f>
        <v>243.49497619627221</v>
      </c>
      <c r="BI67">
        <f t="shared" ref="BI67:BI101" ca="1" si="136">BH67*EXP(($B$2-0.5*$B$3^2)*$B$4+$B$3*_xlfn.NORM.INV(RAND(),0,SQRT($B$4)))</f>
        <v>240.41263306223402</v>
      </c>
      <c r="BJ67">
        <f t="shared" ref="BJ67:BJ101" ca="1" si="137">BI67*EXP(($B$2-0.5*$B$3^2)*$B$4+$B$3*_xlfn.NORM.INV(RAND(),0,SQRT($B$4)))</f>
        <v>244.71429670054687</v>
      </c>
      <c r="BK67">
        <f t="shared" ref="BK67:BK101" ca="1" si="138">BJ67*EXP(($B$2-0.5*$B$3^2)*$B$4+$B$3*_xlfn.NORM.INV(RAND(),0,SQRT($B$4)))</f>
        <v>239.00103605024299</v>
      </c>
      <c r="BL67">
        <f t="shared" ref="BL67:BL101" ca="1" si="139">BK67*EXP(($B$2-0.5*$B$3^2)*$B$4+$B$3*_xlfn.NORM.INV(RAND(),0,SQRT($B$4)))</f>
        <v>238.32949933813657</v>
      </c>
      <c r="BM67">
        <f t="shared" ref="BM67:BM101" ca="1" si="140">BL67*EXP(($B$2-0.5*$B$3^2)*$B$4+$B$3*_xlfn.NORM.INV(RAND(),0,SQRT($B$4)))</f>
        <v>239.04897887396095</v>
      </c>
      <c r="BN67" s="22">
        <f t="shared" ca="1" si="103"/>
        <v>39.048978873960948</v>
      </c>
      <c r="BO67" s="22">
        <f t="shared" ca="1" si="104"/>
        <v>38.652151550850817</v>
      </c>
    </row>
    <row r="68" spans="5:67" x14ac:dyDescent="0.35">
      <c r="E68">
        <f t="shared" si="105"/>
        <v>223.19</v>
      </c>
      <c r="F68">
        <f t="shared" ca="1" si="76"/>
        <v>229.97267751597218</v>
      </c>
      <c r="G68">
        <f t="shared" ca="1" si="77"/>
        <v>232.84275573458757</v>
      </c>
      <c r="H68">
        <f t="shared" ca="1" si="78"/>
        <v>228.6032450822039</v>
      </c>
      <c r="I68">
        <f t="shared" ca="1" si="79"/>
        <v>227.27360467634182</v>
      </c>
      <c r="J68">
        <f t="shared" ca="1" si="80"/>
        <v>225.5376476221914</v>
      </c>
      <c r="K68">
        <f t="shared" ca="1" si="81"/>
        <v>222.69103812922356</v>
      </c>
      <c r="L68">
        <f t="shared" ca="1" si="82"/>
        <v>225.97626834285666</v>
      </c>
      <c r="M68">
        <f t="shared" ca="1" si="83"/>
        <v>231.3367602418231</v>
      </c>
      <c r="N68">
        <f t="shared" ca="1" si="84"/>
        <v>227.09541702361332</v>
      </c>
      <c r="O68">
        <f t="shared" ca="1" si="85"/>
        <v>230.39435546099369</v>
      </c>
      <c r="P68">
        <f t="shared" ca="1" si="86"/>
        <v>228.5993471793054</v>
      </c>
      <c r="Q68">
        <f t="shared" ca="1" si="87"/>
        <v>227.62559446370727</v>
      </c>
      <c r="R68">
        <f t="shared" ca="1" si="88"/>
        <v>226.42760836808318</v>
      </c>
      <c r="S68">
        <f t="shared" ca="1" si="89"/>
        <v>228.3092794124633</v>
      </c>
      <c r="T68">
        <f t="shared" ca="1" si="90"/>
        <v>223.55420390959011</v>
      </c>
      <c r="U68">
        <f t="shared" ca="1" si="91"/>
        <v>227.55675007855743</v>
      </c>
      <c r="V68">
        <f t="shared" ca="1" si="92"/>
        <v>228.08630911170761</v>
      </c>
      <c r="W68">
        <f t="shared" ca="1" si="93"/>
        <v>225.3118274057835</v>
      </c>
      <c r="X68">
        <f t="shared" ca="1" si="94"/>
        <v>225.00306715799636</v>
      </c>
      <c r="Y68">
        <f t="shared" ca="1" si="95"/>
        <v>226.40835486121716</v>
      </c>
      <c r="Z68">
        <f t="shared" ca="1" si="96"/>
        <v>227.83150821094677</v>
      </c>
      <c r="AA68">
        <f t="shared" ca="1" si="97"/>
        <v>227.1677240879533</v>
      </c>
      <c r="AB68">
        <f t="shared" ca="1" si="98"/>
        <v>224.40592961514568</v>
      </c>
      <c r="AC68">
        <f t="shared" ca="1" si="99"/>
        <v>222.12893946347191</v>
      </c>
      <c r="AD68">
        <f t="shared" ca="1" si="100"/>
        <v>216.56867893111522</v>
      </c>
      <c r="AE68">
        <f t="shared" ca="1" si="106"/>
        <v>217.26193655562781</v>
      </c>
      <c r="AF68">
        <f t="shared" ca="1" si="107"/>
        <v>223.47095994355831</v>
      </c>
      <c r="AG68">
        <f t="shared" ca="1" si="108"/>
        <v>226.08378906380315</v>
      </c>
      <c r="AH68">
        <f t="shared" ca="1" si="109"/>
        <v>223.61075123095952</v>
      </c>
      <c r="AI68">
        <f t="shared" ca="1" si="110"/>
        <v>216.67701809786374</v>
      </c>
      <c r="AJ68">
        <f t="shared" ca="1" si="111"/>
        <v>215.8973815067742</v>
      </c>
      <c r="AK68">
        <f t="shared" ca="1" si="112"/>
        <v>215.47742700571237</v>
      </c>
      <c r="AL68">
        <f t="shared" ca="1" si="113"/>
        <v>213.15570023804406</v>
      </c>
      <c r="AM68">
        <f t="shared" ca="1" si="114"/>
        <v>217.95720419740539</v>
      </c>
      <c r="AN68">
        <f t="shared" ca="1" si="115"/>
        <v>218.84449717483292</v>
      </c>
      <c r="AO68">
        <f t="shared" ca="1" si="116"/>
        <v>219.13834973893478</v>
      </c>
      <c r="AP68">
        <f t="shared" ca="1" si="117"/>
        <v>220.77050410265196</v>
      </c>
      <c r="AQ68">
        <f t="shared" ca="1" si="118"/>
        <v>222.0932754308626</v>
      </c>
      <c r="AR68">
        <f t="shared" ca="1" si="119"/>
        <v>222.58864393121445</v>
      </c>
      <c r="AS68">
        <f t="shared" ca="1" si="120"/>
        <v>222.88199177680178</v>
      </c>
      <c r="AT68">
        <f t="shared" ca="1" si="121"/>
        <v>223.98295493099073</v>
      </c>
      <c r="AU68">
        <f t="shared" ca="1" si="122"/>
        <v>226.51432712707546</v>
      </c>
      <c r="AV68">
        <f t="shared" ca="1" si="123"/>
        <v>229.50970351561327</v>
      </c>
      <c r="AW68">
        <f t="shared" ca="1" si="124"/>
        <v>228.41975195694019</v>
      </c>
      <c r="AX68">
        <f t="shared" ca="1" si="125"/>
        <v>221.05747397549777</v>
      </c>
      <c r="AY68">
        <f t="shared" ca="1" si="126"/>
        <v>222.00509580087962</v>
      </c>
      <c r="AZ68">
        <f t="shared" ca="1" si="127"/>
        <v>225.05496929937024</v>
      </c>
      <c r="BA68">
        <f t="shared" ca="1" si="128"/>
        <v>226.95666674845648</v>
      </c>
      <c r="BB68">
        <f t="shared" ca="1" si="129"/>
        <v>229.28715236334503</v>
      </c>
      <c r="BC68">
        <f t="shared" ca="1" si="130"/>
        <v>229.244350760283</v>
      </c>
      <c r="BD68">
        <f t="shared" ca="1" si="131"/>
        <v>227.32617490494687</v>
      </c>
      <c r="BE68">
        <f t="shared" ca="1" si="132"/>
        <v>230.84867928854968</v>
      </c>
      <c r="BF68">
        <f t="shared" ca="1" si="133"/>
        <v>227.13368397333275</v>
      </c>
      <c r="BG68">
        <f t="shared" ca="1" si="134"/>
        <v>225.93248715539369</v>
      </c>
      <c r="BH68">
        <f t="shared" ca="1" si="135"/>
        <v>228.33566428152312</v>
      </c>
      <c r="BI68">
        <f t="shared" ca="1" si="136"/>
        <v>232.89227391958184</v>
      </c>
      <c r="BJ68">
        <f t="shared" ca="1" si="137"/>
        <v>232.23967278337696</v>
      </c>
      <c r="BK68">
        <f t="shared" ca="1" si="138"/>
        <v>228.26558574281714</v>
      </c>
      <c r="BL68">
        <f t="shared" ca="1" si="139"/>
        <v>233.30236468905295</v>
      </c>
      <c r="BM68">
        <f t="shared" ca="1" si="140"/>
        <v>235.3457312287872</v>
      </c>
      <c r="BN68" s="22">
        <f t="shared" ca="1" si="103"/>
        <v>35.345731228787201</v>
      </c>
      <c r="BO68" s="22">
        <f t="shared" ca="1" si="104"/>
        <v>34.986537408324899</v>
      </c>
    </row>
    <row r="69" spans="5:67" x14ac:dyDescent="0.35">
      <c r="E69">
        <f t="shared" si="105"/>
        <v>223.19</v>
      </c>
      <c r="F69">
        <f t="shared" ca="1" si="76"/>
        <v>222.1725997619497</v>
      </c>
      <c r="G69">
        <f t="shared" ca="1" si="77"/>
        <v>220.72285482081662</v>
      </c>
      <c r="H69">
        <f t="shared" ca="1" si="78"/>
        <v>217.31319607099712</v>
      </c>
      <c r="I69">
        <f t="shared" ca="1" si="79"/>
        <v>221.07266876299073</v>
      </c>
      <c r="J69">
        <f t="shared" ca="1" si="80"/>
        <v>217.27431831553966</v>
      </c>
      <c r="K69">
        <f t="shared" ca="1" si="81"/>
        <v>218.42963657252272</v>
      </c>
      <c r="L69">
        <f t="shared" ca="1" si="82"/>
        <v>220.25641196735066</v>
      </c>
      <c r="M69">
        <f t="shared" ca="1" si="83"/>
        <v>225.2783465063207</v>
      </c>
      <c r="N69">
        <f t="shared" ca="1" si="84"/>
        <v>222.23228384094185</v>
      </c>
      <c r="O69">
        <f t="shared" ca="1" si="85"/>
        <v>220.12801376014278</v>
      </c>
      <c r="P69">
        <f t="shared" ca="1" si="86"/>
        <v>218.84783298311558</v>
      </c>
      <c r="Q69">
        <f t="shared" ca="1" si="87"/>
        <v>218.18936942585168</v>
      </c>
      <c r="R69">
        <f t="shared" ca="1" si="88"/>
        <v>214.98280321362822</v>
      </c>
      <c r="S69">
        <f t="shared" ca="1" si="89"/>
        <v>218.89692263605522</v>
      </c>
      <c r="T69">
        <f t="shared" ca="1" si="90"/>
        <v>220.49542995276767</v>
      </c>
      <c r="U69">
        <f t="shared" ca="1" si="91"/>
        <v>218.60068843400666</v>
      </c>
      <c r="V69">
        <f t="shared" ca="1" si="92"/>
        <v>219.12180601548076</v>
      </c>
      <c r="W69">
        <f t="shared" ca="1" si="93"/>
        <v>224.28994251862241</v>
      </c>
      <c r="X69">
        <f t="shared" ca="1" si="94"/>
        <v>224.97111901851213</v>
      </c>
      <c r="Y69">
        <f t="shared" ca="1" si="95"/>
        <v>229.18508240435935</v>
      </c>
      <c r="Z69">
        <f t="shared" ca="1" si="96"/>
        <v>230.01578152158953</v>
      </c>
      <c r="AA69">
        <f t="shared" ca="1" si="97"/>
        <v>232.8740428850717</v>
      </c>
      <c r="AB69">
        <f t="shared" ca="1" si="98"/>
        <v>230.90619416426082</v>
      </c>
      <c r="AC69">
        <f t="shared" ca="1" si="99"/>
        <v>233.29081269692207</v>
      </c>
      <c r="AD69">
        <f t="shared" ca="1" si="100"/>
        <v>235.26054106501371</v>
      </c>
      <c r="AE69">
        <f t="shared" ca="1" si="106"/>
        <v>234.34694552801741</v>
      </c>
      <c r="AF69">
        <f t="shared" ca="1" si="107"/>
        <v>234.11832026034384</v>
      </c>
      <c r="AG69">
        <f t="shared" ca="1" si="108"/>
        <v>239.36081714405609</v>
      </c>
      <c r="AH69">
        <f t="shared" ca="1" si="109"/>
        <v>234.68198789992908</v>
      </c>
      <c r="AI69">
        <f t="shared" ca="1" si="110"/>
        <v>229.77435462068712</v>
      </c>
      <c r="AJ69">
        <f t="shared" ca="1" si="111"/>
        <v>228.51143316995822</v>
      </c>
      <c r="AK69">
        <f t="shared" ca="1" si="112"/>
        <v>226.40085539229653</v>
      </c>
      <c r="AL69">
        <f t="shared" ca="1" si="113"/>
        <v>227.33349813221201</v>
      </c>
      <c r="AM69">
        <f t="shared" ca="1" si="114"/>
        <v>225.71097018466753</v>
      </c>
      <c r="AN69">
        <f t="shared" ca="1" si="115"/>
        <v>226.62599809808742</v>
      </c>
      <c r="AO69">
        <f t="shared" ca="1" si="116"/>
        <v>230.10824062123464</v>
      </c>
      <c r="AP69">
        <f t="shared" ca="1" si="117"/>
        <v>229.31225219761888</v>
      </c>
      <c r="AQ69">
        <f t="shared" ca="1" si="118"/>
        <v>231.10924614181314</v>
      </c>
      <c r="AR69">
        <f t="shared" ca="1" si="119"/>
        <v>229.7949036085964</v>
      </c>
      <c r="AS69">
        <f t="shared" ca="1" si="120"/>
        <v>236.97045298306284</v>
      </c>
      <c r="AT69">
        <f t="shared" ca="1" si="121"/>
        <v>236.8869024713901</v>
      </c>
      <c r="AU69">
        <f t="shared" ca="1" si="122"/>
        <v>239.8892787535413</v>
      </c>
      <c r="AV69">
        <f t="shared" ca="1" si="123"/>
        <v>242.16324406894105</v>
      </c>
      <c r="AW69">
        <f t="shared" ca="1" si="124"/>
        <v>242.78689611969008</v>
      </c>
      <c r="AX69">
        <f t="shared" ca="1" si="125"/>
        <v>242.56956917753737</v>
      </c>
      <c r="AY69">
        <f t="shared" ca="1" si="126"/>
        <v>244.06931386455983</v>
      </c>
      <c r="AZ69">
        <f t="shared" ca="1" si="127"/>
        <v>247.09841721659473</v>
      </c>
      <c r="BA69">
        <f t="shared" ca="1" si="128"/>
        <v>245.56892319216877</v>
      </c>
      <c r="BB69">
        <f t="shared" ca="1" si="129"/>
        <v>242.1648140567452</v>
      </c>
      <c r="BC69">
        <f t="shared" ca="1" si="130"/>
        <v>239.42185539427817</v>
      </c>
      <c r="BD69">
        <f t="shared" ca="1" si="131"/>
        <v>238.66817154216071</v>
      </c>
      <c r="BE69">
        <f t="shared" ca="1" si="132"/>
        <v>244.51334817038875</v>
      </c>
      <c r="BF69">
        <f t="shared" ca="1" si="133"/>
        <v>240.1103847664987</v>
      </c>
      <c r="BG69">
        <f t="shared" ca="1" si="134"/>
        <v>243.39506039880786</v>
      </c>
      <c r="BH69">
        <f t="shared" ca="1" si="135"/>
        <v>247.35579468909876</v>
      </c>
      <c r="BI69">
        <f t="shared" ca="1" si="136"/>
        <v>245.82805156035846</v>
      </c>
      <c r="BJ69">
        <f t="shared" ca="1" si="137"/>
        <v>247.59847045270197</v>
      </c>
      <c r="BK69">
        <f t="shared" ca="1" si="138"/>
        <v>248.32910617027457</v>
      </c>
      <c r="BL69">
        <f t="shared" ca="1" si="139"/>
        <v>249.66276930183184</v>
      </c>
      <c r="BM69">
        <f t="shared" ca="1" si="140"/>
        <v>248.92987309285709</v>
      </c>
      <c r="BN69" s="22">
        <f t="shared" ca="1" si="103"/>
        <v>48.929873092857093</v>
      </c>
      <c r="BO69" s="22">
        <f t="shared" ca="1" si="104"/>
        <v>48.432633187500585</v>
      </c>
    </row>
    <row r="70" spans="5:67" x14ac:dyDescent="0.35">
      <c r="E70">
        <f t="shared" si="105"/>
        <v>223.19</v>
      </c>
      <c r="F70">
        <f t="shared" ca="1" si="76"/>
        <v>224.66004824718286</v>
      </c>
      <c r="G70">
        <f t="shared" ca="1" si="77"/>
        <v>227.32325758509117</v>
      </c>
      <c r="H70">
        <f t="shared" ca="1" si="78"/>
        <v>227.51719846777615</v>
      </c>
      <c r="I70">
        <f t="shared" ca="1" si="79"/>
        <v>227.95681959342596</v>
      </c>
      <c r="J70">
        <f t="shared" ca="1" si="80"/>
        <v>229.22829717853224</v>
      </c>
      <c r="K70">
        <f t="shared" ca="1" si="81"/>
        <v>231.08634391916536</v>
      </c>
      <c r="L70">
        <f t="shared" ca="1" si="82"/>
        <v>228.56783620343734</v>
      </c>
      <c r="M70">
        <f t="shared" ca="1" si="83"/>
        <v>226.58839906958636</v>
      </c>
      <c r="N70">
        <f t="shared" ca="1" si="84"/>
        <v>227.2636141029482</v>
      </c>
      <c r="O70">
        <f t="shared" ca="1" si="85"/>
        <v>225.13865579700817</v>
      </c>
      <c r="P70">
        <f t="shared" ca="1" si="86"/>
        <v>226.41776688469793</v>
      </c>
      <c r="Q70">
        <f t="shared" ca="1" si="87"/>
        <v>232.92220262901407</v>
      </c>
      <c r="R70">
        <f t="shared" ca="1" si="88"/>
        <v>233.74944726269104</v>
      </c>
      <c r="S70">
        <f t="shared" ca="1" si="89"/>
        <v>235.25148531165399</v>
      </c>
      <c r="T70">
        <f t="shared" ca="1" si="90"/>
        <v>229.30364532873853</v>
      </c>
      <c r="U70">
        <f t="shared" ca="1" si="91"/>
        <v>224.45528864489404</v>
      </c>
      <c r="V70">
        <f t="shared" ca="1" si="92"/>
        <v>227.5682715510514</v>
      </c>
      <c r="W70">
        <f t="shared" ca="1" si="93"/>
        <v>229.43369424226424</v>
      </c>
      <c r="X70">
        <f t="shared" ca="1" si="94"/>
        <v>230.32732571177061</v>
      </c>
      <c r="Y70">
        <f t="shared" ca="1" si="95"/>
        <v>229.87443825297217</v>
      </c>
      <c r="Z70">
        <f t="shared" ca="1" si="96"/>
        <v>232.03977995631124</v>
      </c>
      <c r="AA70">
        <f t="shared" ca="1" si="97"/>
        <v>234.31256513326278</v>
      </c>
      <c r="AB70">
        <f t="shared" ca="1" si="98"/>
        <v>232.21793169146591</v>
      </c>
      <c r="AC70">
        <f t="shared" ca="1" si="99"/>
        <v>225.84705977378536</v>
      </c>
      <c r="AD70">
        <f t="shared" ca="1" si="100"/>
        <v>225.58376760366733</v>
      </c>
      <c r="AE70">
        <f t="shared" ca="1" si="106"/>
        <v>223.39102165906115</v>
      </c>
      <c r="AF70">
        <f t="shared" ca="1" si="107"/>
        <v>230.56333237622189</v>
      </c>
      <c r="AG70">
        <f t="shared" ca="1" si="108"/>
        <v>228.81180504874573</v>
      </c>
      <c r="AH70">
        <f t="shared" ca="1" si="109"/>
        <v>229.13165513114461</v>
      </c>
      <c r="AI70">
        <f t="shared" ca="1" si="110"/>
        <v>225.89824983886831</v>
      </c>
      <c r="AJ70">
        <f t="shared" ca="1" si="111"/>
        <v>227.23454986589272</v>
      </c>
      <c r="AK70">
        <f t="shared" ca="1" si="112"/>
        <v>225.17505610999586</v>
      </c>
      <c r="AL70">
        <f t="shared" ca="1" si="113"/>
        <v>227.23200328400748</v>
      </c>
      <c r="AM70">
        <f t="shared" ca="1" si="114"/>
        <v>228.65969895922154</v>
      </c>
      <c r="AN70">
        <f t="shared" ca="1" si="115"/>
        <v>228.89228305088093</v>
      </c>
      <c r="AO70">
        <f t="shared" ca="1" si="116"/>
        <v>227.62044742868974</v>
      </c>
      <c r="AP70">
        <f t="shared" ca="1" si="117"/>
        <v>228.61333734919498</v>
      </c>
      <c r="AQ70">
        <f t="shared" ca="1" si="118"/>
        <v>230.34288898062852</v>
      </c>
      <c r="AR70">
        <f t="shared" ca="1" si="119"/>
        <v>223.73788309419905</v>
      </c>
      <c r="AS70">
        <f t="shared" ca="1" si="120"/>
        <v>225.84696487342742</v>
      </c>
      <c r="AT70">
        <f t="shared" ca="1" si="121"/>
        <v>227.08256685460097</v>
      </c>
      <c r="AU70">
        <f t="shared" ca="1" si="122"/>
        <v>231.9045625142418</v>
      </c>
      <c r="AV70">
        <f t="shared" ca="1" si="123"/>
        <v>233.40280346206316</v>
      </c>
      <c r="AW70">
        <f t="shared" ca="1" si="124"/>
        <v>236.22439902143208</v>
      </c>
      <c r="AX70">
        <f t="shared" ca="1" si="125"/>
        <v>233.3340068316331</v>
      </c>
      <c r="AY70">
        <f t="shared" ca="1" si="126"/>
        <v>232.67167782813624</v>
      </c>
      <c r="AZ70">
        <f t="shared" ca="1" si="127"/>
        <v>235.21200005066052</v>
      </c>
      <c r="BA70">
        <f t="shared" ca="1" si="128"/>
        <v>241.94403621647447</v>
      </c>
      <c r="BB70">
        <f t="shared" ca="1" si="129"/>
        <v>237.41816437311101</v>
      </c>
      <c r="BC70">
        <f t="shared" ca="1" si="130"/>
        <v>239.19868320073525</v>
      </c>
      <c r="BD70">
        <f t="shared" ca="1" si="131"/>
        <v>240.30418354156924</v>
      </c>
      <c r="BE70">
        <f t="shared" ca="1" si="132"/>
        <v>241.98320932182574</v>
      </c>
      <c r="BF70">
        <f t="shared" ca="1" si="133"/>
        <v>244.29401097062211</v>
      </c>
      <c r="BG70">
        <f t="shared" ca="1" si="134"/>
        <v>243.2742987594674</v>
      </c>
      <c r="BH70">
        <f t="shared" ca="1" si="135"/>
        <v>244.55734140981846</v>
      </c>
      <c r="BI70">
        <f t="shared" ca="1" si="136"/>
        <v>243.32187946678962</v>
      </c>
      <c r="BJ70">
        <f t="shared" ca="1" si="137"/>
        <v>241.85287864609683</v>
      </c>
      <c r="BK70">
        <f t="shared" ca="1" si="138"/>
        <v>245.74280234028626</v>
      </c>
      <c r="BL70">
        <f t="shared" ca="1" si="139"/>
        <v>250.80117061106597</v>
      </c>
      <c r="BM70">
        <f t="shared" ca="1" si="140"/>
        <v>249.29164162252462</v>
      </c>
      <c r="BN70" s="22">
        <f t="shared" ca="1" si="103"/>
        <v>49.291641622524622</v>
      </c>
      <c r="BO70" s="22">
        <f t="shared" ca="1" si="104"/>
        <v>48.790725317903565</v>
      </c>
    </row>
    <row r="71" spans="5:67" x14ac:dyDescent="0.35">
      <c r="E71">
        <f t="shared" si="105"/>
        <v>223.19</v>
      </c>
      <c r="F71">
        <f t="shared" ca="1" si="76"/>
        <v>222.2136443205311</v>
      </c>
      <c r="G71">
        <f t="shared" ca="1" si="77"/>
        <v>222.63607351024115</v>
      </c>
      <c r="H71">
        <f t="shared" ca="1" si="78"/>
        <v>221.47726827040168</v>
      </c>
      <c r="I71">
        <f t="shared" ca="1" si="79"/>
        <v>222.55659948282036</v>
      </c>
      <c r="J71">
        <f t="shared" ca="1" si="80"/>
        <v>220.60768245347066</v>
      </c>
      <c r="K71">
        <f t="shared" ca="1" si="81"/>
        <v>215.11985753215163</v>
      </c>
      <c r="L71">
        <f t="shared" ca="1" si="82"/>
        <v>216.91070849274178</v>
      </c>
      <c r="M71">
        <f t="shared" ca="1" si="83"/>
        <v>207.19516117393943</v>
      </c>
      <c r="N71">
        <f t="shared" ca="1" si="84"/>
        <v>210.32636082484632</v>
      </c>
      <c r="O71">
        <f t="shared" ca="1" si="85"/>
        <v>210.25210560253961</v>
      </c>
      <c r="P71">
        <f t="shared" ca="1" si="86"/>
        <v>212.62733821325287</v>
      </c>
      <c r="Q71">
        <f t="shared" ca="1" si="87"/>
        <v>214.21379638621977</v>
      </c>
      <c r="R71">
        <f t="shared" ca="1" si="88"/>
        <v>216.04868480475142</v>
      </c>
      <c r="S71">
        <f t="shared" ca="1" si="89"/>
        <v>212.7302538560495</v>
      </c>
      <c r="T71">
        <f t="shared" ca="1" si="90"/>
        <v>209.5040336475073</v>
      </c>
      <c r="U71">
        <f t="shared" ca="1" si="91"/>
        <v>208.23147892748895</v>
      </c>
      <c r="V71">
        <f t="shared" ca="1" si="92"/>
        <v>208.47101000124812</v>
      </c>
      <c r="W71">
        <f t="shared" ca="1" si="93"/>
        <v>202.20513767692833</v>
      </c>
      <c r="X71">
        <f t="shared" ca="1" si="94"/>
        <v>205.26317995533626</v>
      </c>
      <c r="Y71">
        <f t="shared" ca="1" si="95"/>
        <v>204.76440871028299</v>
      </c>
      <c r="Z71">
        <f t="shared" ca="1" si="96"/>
        <v>204.38980294301285</v>
      </c>
      <c r="AA71">
        <f t="shared" ca="1" si="97"/>
        <v>206.15825586047666</v>
      </c>
      <c r="AB71">
        <f t="shared" ca="1" si="98"/>
        <v>207.00161601085253</v>
      </c>
      <c r="AC71">
        <f t="shared" ca="1" si="99"/>
        <v>208.51555455929221</v>
      </c>
      <c r="AD71">
        <f t="shared" ca="1" si="100"/>
        <v>216.59493487092388</v>
      </c>
      <c r="AE71">
        <f t="shared" ca="1" si="106"/>
        <v>213.79641344986152</v>
      </c>
      <c r="AF71">
        <f t="shared" ca="1" si="107"/>
        <v>207.01598478322094</v>
      </c>
      <c r="AG71">
        <f t="shared" ca="1" si="108"/>
        <v>210.22819161196421</v>
      </c>
      <c r="AH71">
        <f t="shared" ca="1" si="109"/>
        <v>206.81104925618968</v>
      </c>
      <c r="AI71">
        <f t="shared" ca="1" si="110"/>
        <v>204.64688924186714</v>
      </c>
      <c r="AJ71">
        <f t="shared" ca="1" si="111"/>
        <v>202.6975205614896</v>
      </c>
      <c r="AK71">
        <f t="shared" ca="1" si="112"/>
        <v>203.95269457759829</v>
      </c>
      <c r="AL71">
        <f t="shared" ca="1" si="113"/>
        <v>204.60604455188468</v>
      </c>
      <c r="AM71">
        <f t="shared" ca="1" si="114"/>
        <v>205.89677250005045</v>
      </c>
      <c r="AN71">
        <f t="shared" ca="1" si="115"/>
        <v>202.99531705536054</v>
      </c>
      <c r="AO71">
        <f t="shared" ca="1" si="116"/>
        <v>205.04917179746167</v>
      </c>
      <c r="AP71">
        <f t="shared" ca="1" si="117"/>
        <v>207.80707425346273</v>
      </c>
      <c r="AQ71">
        <f t="shared" ca="1" si="118"/>
        <v>209.38962817861929</v>
      </c>
      <c r="AR71">
        <f t="shared" ca="1" si="119"/>
        <v>217.77981088204223</v>
      </c>
      <c r="AS71">
        <f t="shared" ca="1" si="120"/>
        <v>214.40333381654654</v>
      </c>
      <c r="AT71">
        <f t="shared" ca="1" si="121"/>
        <v>216.79171490356822</v>
      </c>
      <c r="AU71">
        <f t="shared" ca="1" si="122"/>
        <v>218.19692140071859</v>
      </c>
      <c r="AV71">
        <f t="shared" ca="1" si="123"/>
        <v>221.70683957430029</v>
      </c>
      <c r="AW71">
        <f t="shared" ca="1" si="124"/>
        <v>217.28751790950241</v>
      </c>
      <c r="AX71">
        <f t="shared" ca="1" si="125"/>
        <v>216.1818076359161</v>
      </c>
      <c r="AY71">
        <f t="shared" ca="1" si="126"/>
        <v>215.21454273850381</v>
      </c>
      <c r="AZ71">
        <f t="shared" ca="1" si="127"/>
        <v>214.59757062062241</v>
      </c>
      <c r="BA71">
        <f t="shared" ca="1" si="128"/>
        <v>214.36615178618825</v>
      </c>
      <c r="BB71">
        <f t="shared" ca="1" si="129"/>
        <v>215.0208181322692</v>
      </c>
      <c r="BC71">
        <f t="shared" ca="1" si="130"/>
        <v>212.45529218128729</v>
      </c>
      <c r="BD71">
        <f t="shared" ca="1" si="131"/>
        <v>211.32354691711302</v>
      </c>
      <c r="BE71">
        <f t="shared" ca="1" si="132"/>
        <v>208.54330829569096</v>
      </c>
      <c r="BF71">
        <f t="shared" ca="1" si="133"/>
        <v>206.31737628945953</v>
      </c>
      <c r="BG71">
        <f t="shared" ca="1" si="134"/>
        <v>206.97761989301557</v>
      </c>
      <c r="BH71">
        <f t="shared" ca="1" si="135"/>
        <v>207.2695045719604</v>
      </c>
      <c r="BI71">
        <f t="shared" ca="1" si="136"/>
        <v>206.99368258383467</v>
      </c>
      <c r="BJ71">
        <f t="shared" ca="1" si="137"/>
        <v>210.29212879085355</v>
      </c>
      <c r="BK71">
        <f t="shared" ca="1" si="138"/>
        <v>209.76750305105028</v>
      </c>
      <c r="BL71">
        <f t="shared" ca="1" si="139"/>
        <v>202.8912709218541</v>
      </c>
      <c r="BM71">
        <f t="shared" ca="1" si="140"/>
        <v>204.87132623963888</v>
      </c>
      <c r="BN71" s="22">
        <f t="shared" ca="1" si="103"/>
        <v>4.8713262396388757</v>
      </c>
      <c r="BO71" s="22">
        <f t="shared" ca="1" si="104"/>
        <v>4.8218223753275593</v>
      </c>
    </row>
    <row r="72" spans="5:67" x14ac:dyDescent="0.35">
      <c r="E72">
        <f t="shared" si="105"/>
        <v>223.19</v>
      </c>
      <c r="F72">
        <f t="shared" ca="1" si="76"/>
        <v>222.42808344684633</v>
      </c>
      <c r="G72">
        <f t="shared" ca="1" si="77"/>
        <v>216.34985309665583</v>
      </c>
      <c r="H72">
        <f t="shared" ca="1" si="78"/>
        <v>215.43835959416268</v>
      </c>
      <c r="I72">
        <f t="shared" ca="1" si="79"/>
        <v>215.34558557864278</v>
      </c>
      <c r="J72">
        <f t="shared" ca="1" si="80"/>
        <v>215.2567640635591</v>
      </c>
      <c r="K72">
        <f t="shared" ca="1" si="81"/>
        <v>214.04024873067988</v>
      </c>
      <c r="L72">
        <f t="shared" ca="1" si="82"/>
        <v>216.87742127571843</v>
      </c>
      <c r="M72">
        <f t="shared" ca="1" si="83"/>
        <v>213.34597643569393</v>
      </c>
      <c r="N72">
        <f t="shared" ca="1" si="84"/>
        <v>216.56012353182359</v>
      </c>
      <c r="O72">
        <f t="shared" ca="1" si="85"/>
        <v>220.99702519334858</v>
      </c>
      <c r="P72">
        <f t="shared" ca="1" si="86"/>
        <v>219.35109072369983</v>
      </c>
      <c r="Q72">
        <f t="shared" ca="1" si="87"/>
        <v>226.26686370388245</v>
      </c>
      <c r="R72">
        <f t="shared" ca="1" si="88"/>
        <v>228.08253691273376</v>
      </c>
      <c r="S72">
        <f t="shared" ca="1" si="89"/>
        <v>224.65511648626492</v>
      </c>
      <c r="T72">
        <f t="shared" ca="1" si="90"/>
        <v>219.5135202724442</v>
      </c>
      <c r="U72">
        <f t="shared" ca="1" si="91"/>
        <v>220.62318009975419</v>
      </c>
      <c r="V72">
        <f t="shared" ca="1" si="92"/>
        <v>220.41633442993347</v>
      </c>
      <c r="W72">
        <f t="shared" ca="1" si="93"/>
        <v>218.86300384208783</v>
      </c>
      <c r="X72">
        <f t="shared" ca="1" si="94"/>
        <v>215.68668292994542</v>
      </c>
      <c r="Y72">
        <f t="shared" ca="1" si="95"/>
        <v>214.56260917967307</v>
      </c>
      <c r="Z72">
        <f t="shared" ca="1" si="96"/>
        <v>214.87580604809361</v>
      </c>
      <c r="AA72">
        <f t="shared" ca="1" si="97"/>
        <v>213.24987960828173</v>
      </c>
      <c r="AB72">
        <f t="shared" ca="1" si="98"/>
        <v>220.46563562445593</v>
      </c>
      <c r="AC72">
        <f t="shared" ca="1" si="99"/>
        <v>217.16045008180006</v>
      </c>
      <c r="AD72">
        <f t="shared" ca="1" si="100"/>
        <v>212.70966157822983</v>
      </c>
      <c r="AE72">
        <f t="shared" ca="1" si="106"/>
        <v>202.73164484504304</v>
      </c>
      <c r="AF72">
        <f t="shared" ca="1" si="107"/>
        <v>201.87137321009135</v>
      </c>
      <c r="AG72">
        <f t="shared" ca="1" si="108"/>
        <v>204.39256562506307</v>
      </c>
      <c r="AH72">
        <f t="shared" ca="1" si="109"/>
        <v>205.00821572196463</v>
      </c>
      <c r="AI72">
        <f t="shared" ca="1" si="110"/>
        <v>207.18622550055287</v>
      </c>
      <c r="AJ72">
        <f t="shared" ca="1" si="111"/>
        <v>207.67135300231737</v>
      </c>
      <c r="AK72">
        <f t="shared" ca="1" si="112"/>
        <v>203.92123088458746</v>
      </c>
      <c r="AL72">
        <f t="shared" ca="1" si="113"/>
        <v>205.45606745051163</v>
      </c>
      <c r="AM72">
        <f t="shared" ca="1" si="114"/>
        <v>209.56819949341462</v>
      </c>
      <c r="AN72">
        <f t="shared" ca="1" si="115"/>
        <v>206.13840558082168</v>
      </c>
      <c r="AO72">
        <f t="shared" ca="1" si="116"/>
        <v>212.0220176986787</v>
      </c>
      <c r="AP72">
        <f t="shared" ca="1" si="117"/>
        <v>216.58555759342744</v>
      </c>
      <c r="AQ72">
        <f t="shared" ca="1" si="118"/>
        <v>216.13538453279628</v>
      </c>
      <c r="AR72">
        <f t="shared" ca="1" si="119"/>
        <v>216.23839967268754</v>
      </c>
      <c r="AS72">
        <f t="shared" ca="1" si="120"/>
        <v>208.525829844339</v>
      </c>
      <c r="AT72">
        <f t="shared" ca="1" si="121"/>
        <v>211.99418876403135</v>
      </c>
      <c r="AU72">
        <f t="shared" ca="1" si="122"/>
        <v>218.35558809157698</v>
      </c>
      <c r="AV72">
        <f t="shared" ca="1" si="123"/>
        <v>214.08313769292596</v>
      </c>
      <c r="AW72">
        <f t="shared" ca="1" si="124"/>
        <v>214.97903468006564</v>
      </c>
      <c r="AX72">
        <f t="shared" ca="1" si="125"/>
        <v>216.40360646601937</v>
      </c>
      <c r="AY72">
        <f t="shared" ca="1" si="126"/>
        <v>214.21416679978296</v>
      </c>
      <c r="AZ72">
        <f t="shared" ca="1" si="127"/>
        <v>217.33808027378097</v>
      </c>
      <c r="BA72">
        <f t="shared" ca="1" si="128"/>
        <v>218.89479801910633</v>
      </c>
      <c r="BB72">
        <f t="shared" ca="1" si="129"/>
        <v>212.79608069947295</v>
      </c>
      <c r="BC72">
        <f t="shared" ca="1" si="130"/>
        <v>208.59894929305204</v>
      </c>
      <c r="BD72">
        <f t="shared" ca="1" si="131"/>
        <v>205.36495551055941</v>
      </c>
      <c r="BE72">
        <f t="shared" ca="1" si="132"/>
        <v>206.8009543226251</v>
      </c>
      <c r="BF72">
        <f t="shared" ca="1" si="133"/>
        <v>204.87912037813035</v>
      </c>
      <c r="BG72">
        <f t="shared" ca="1" si="134"/>
        <v>203.81277264703058</v>
      </c>
      <c r="BH72">
        <f t="shared" ca="1" si="135"/>
        <v>210.02168161276865</v>
      </c>
      <c r="BI72">
        <f t="shared" ca="1" si="136"/>
        <v>211.01955133759026</v>
      </c>
      <c r="BJ72">
        <f t="shared" ca="1" si="137"/>
        <v>214.29994163121458</v>
      </c>
      <c r="BK72">
        <f t="shared" ca="1" si="138"/>
        <v>213.47857764911265</v>
      </c>
      <c r="BL72">
        <f t="shared" ca="1" si="139"/>
        <v>215.81154844202007</v>
      </c>
      <c r="BM72">
        <f t="shared" ca="1" si="140"/>
        <v>218.85752662145018</v>
      </c>
      <c r="BN72" s="22">
        <f t="shared" ca="1" si="103"/>
        <v>18.857526621450177</v>
      </c>
      <c r="BO72" s="22">
        <f t="shared" ca="1" si="104"/>
        <v>18.665890834152854</v>
      </c>
    </row>
    <row r="73" spans="5:67" x14ac:dyDescent="0.35">
      <c r="E73">
        <f t="shared" si="105"/>
        <v>223.19</v>
      </c>
      <c r="F73">
        <f t="shared" ca="1" si="76"/>
        <v>223.55474123219039</v>
      </c>
      <c r="G73">
        <f t="shared" ca="1" si="77"/>
        <v>224.4096480816527</v>
      </c>
      <c r="H73">
        <f t="shared" ca="1" si="78"/>
        <v>226.24177510688622</v>
      </c>
      <c r="I73">
        <f t="shared" ca="1" si="79"/>
        <v>232.57179007637816</v>
      </c>
      <c r="J73">
        <f t="shared" ca="1" si="80"/>
        <v>232.85184105134715</v>
      </c>
      <c r="K73">
        <f t="shared" ca="1" si="81"/>
        <v>231.00307385358033</v>
      </c>
      <c r="L73">
        <f t="shared" ca="1" si="82"/>
        <v>230.1910052932721</v>
      </c>
      <c r="M73">
        <f t="shared" ca="1" si="83"/>
        <v>227.92298366802521</v>
      </c>
      <c r="N73">
        <f t="shared" ca="1" si="84"/>
        <v>228.21650532426469</v>
      </c>
      <c r="O73">
        <f t="shared" ca="1" si="85"/>
        <v>225.54989372863247</v>
      </c>
      <c r="P73">
        <f t="shared" ca="1" si="86"/>
        <v>225.37330525255376</v>
      </c>
      <c r="Q73">
        <f t="shared" ca="1" si="87"/>
        <v>224.19951049894397</v>
      </c>
      <c r="R73">
        <f t="shared" ca="1" si="88"/>
        <v>224.114299943541</v>
      </c>
      <c r="S73">
        <f t="shared" ca="1" si="89"/>
        <v>218.80960239305801</v>
      </c>
      <c r="T73">
        <f t="shared" ca="1" si="90"/>
        <v>221.29603075833552</v>
      </c>
      <c r="U73">
        <f t="shared" ca="1" si="91"/>
        <v>223.41048224414382</v>
      </c>
      <c r="V73">
        <f t="shared" ca="1" si="92"/>
        <v>228.91323452302208</v>
      </c>
      <c r="W73">
        <f t="shared" ca="1" si="93"/>
        <v>227.39461730233668</v>
      </c>
      <c r="X73">
        <f t="shared" ca="1" si="94"/>
        <v>233.70682774735715</v>
      </c>
      <c r="Y73">
        <f t="shared" ca="1" si="95"/>
        <v>237.70940108781002</v>
      </c>
      <c r="Z73">
        <f t="shared" ca="1" si="96"/>
        <v>232.49038834069398</v>
      </c>
      <c r="AA73">
        <f t="shared" ca="1" si="97"/>
        <v>229.64974503915388</v>
      </c>
      <c r="AB73">
        <f t="shared" ca="1" si="98"/>
        <v>229.61206339443874</v>
      </c>
      <c r="AC73">
        <f t="shared" ca="1" si="99"/>
        <v>227.0322456474866</v>
      </c>
      <c r="AD73">
        <f t="shared" ca="1" si="100"/>
        <v>225.39883659365708</v>
      </c>
      <c r="AE73">
        <f t="shared" ca="1" si="106"/>
        <v>226.08792373616654</v>
      </c>
      <c r="AF73">
        <f t="shared" ca="1" si="107"/>
        <v>226.06593789526755</v>
      </c>
      <c r="AG73">
        <f t="shared" ca="1" si="108"/>
        <v>225.62440436367351</v>
      </c>
      <c r="AH73">
        <f t="shared" ca="1" si="109"/>
        <v>220.31536876318611</v>
      </c>
      <c r="AI73">
        <f t="shared" ca="1" si="110"/>
        <v>223.15405762262102</v>
      </c>
      <c r="AJ73">
        <f t="shared" ca="1" si="111"/>
        <v>220.77323081951064</v>
      </c>
      <c r="AK73">
        <f t="shared" ca="1" si="112"/>
        <v>222.47304870085887</v>
      </c>
      <c r="AL73">
        <f t="shared" ca="1" si="113"/>
        <v>225.17984473688674</v>
      </c>
      <c r="AM73">
        <f t="shared" ca="1" si="114"/>
        <v>227.81928299338432</v>
      </c>
      <c r="AN73">
        <f t="shared" ca="1" si="115"/>
        <v>224.89792740828193</v>
      </c>
      <c r="AO73">
        <f t="shared" ca="1" si="116"/>
        <v>222.71826383264744</v>
      </c>
      <c r="AP73">
        <f t="shared" ca="1" si="117"/>
        <v>224.23732411529679</v>
      </c>
      <c r="AQ73">
        <f t="shared" ca="1" si="118"/>
        <v>225.35351585143991</v>
      </c>
      <c r="AR73">
        <f t="shared" ca="1" si="119"/>
        <v>227.92554947881573</v>
      </c>
      <c r="AS73">
        <f t="shared" ca="1" si="120"/>
        <v>226.73334663659546</v>
      </c>
      <c r="AT73">
        <f t="shared" ca="1" si="121"/>
        <v>228.35226610906236</v>
      </c>
      <c r="AU73">
        <f t="shared" ca="1" si="122"/>
        <v>230.17623184812877</v>
      </c>
      <c r="AV73">
        <f t="shared" ca="1" si="123"/>
        <v>227.53387385341537</v>
      </c>
      <c r="AW73">
        <f t="shared" ca="1" si="124"/>
        <v>224.28172260290737</v>
      </c>
      <c r="AX73">
        <f t="shared" ca="1" si="125"/>
        <v>224.7125805242899</v>
      </c>
      <c r="AY73">
        <f t="shared" ca="1" si="126"/>
        <v>226.87243312680781</v>
      </c>
      <c r="AZ73">
        <f t="shared" ca="1" si="127"/>
        <v>227.82277804320177</v>
      </c>
      <c r="BA73">
        <f t="shared" ca="1" si="128"/>
        <v>232.20650447618857</v>
      </c>
      <c r="BB73">
        <f t="shared" ca="1" si="129"/>
        <v>231.62510868327897</v>
      </c>
      <c r="BC73">
        <f t="shared" ca="1" si="130"/>
        <v>230.06716596953692</v>
      </c>
      <c r="BD73">
        <f t="shared" ca="1" si="131"/>
        <v>230.63982572898226</v>
      </c>
      <c r="BE73">
        <f t="shared" ca="1" si="132"/>
        <v>233.93614955974525</v>
      </c>
      <c r="BF73">
        <f t="shared" ca="1" si="133"/>
        <v>234.83421163294273</v>
      </c>
      <c r="BG73">
        <f t="shared" ca="1" si="134"/>
        <v>226.0603665928486</v>
      </c>
      <c r="BH73">
        <f t="shared" ca="1" si="135"/>
        <v>233.14158028894522</v>
      </c>
      <c r="BI73">
        <f t="shared" ca="1" si="136"/>
        <v>231.8532256074032</v>
      </c>
      <c r="BJ73">
        <f t="shared" ca="1" si="137"/>
        <v>233.19128250094215</v>
      </c>
      <c r="BK73">
        <f t="shared" ca="1" si="138"/>
        <v>231.08301285482591</v>
      </c>
      <c r="BL73">
        <f t="shared" ca="1" si="139"/>
        <v>228.83126678169822</v>
      </c>
      <c r="BM73">
        <f t="shared" ca="1" si="140"/>
        <v>228.14736248236807</v>
      </c>
      <c r="BN73" s="22">
        <f t="shared" ca="1" si="103"/>
        <v>28.147362482368067</v>
      </c>
      <c r="BO73" s="22">
        <f t="shared" ca="1" si="104"/>
        <v>27.861320623436466</v>
      </c>
    </row>
    <row r="74" spans="5:67" x14ac:dyDescent="0.35">
      <c r="E74">
        <f t="shared" si="105"/>
        <v>223.19</v>
      </c>
      <c r="F74">
        <f t="shared" ref="F74:F101" ca="1" si="141">E74*EXP(($B$2-0.5*$B$3^2)*$B$4+$B$3*_xlfn.NORM.INV(RAND(),0,SQRT($B$4)))</f>
        <v>214.98941394562203</v>
      </c>
      <c r="G74">
        <f t="shared" ref="G74:G101" ca="1" si="142">F74*EXP(($B$2-0.5*$B$3^2)*$B$4+$B$3*_xlfn.NORM.INV(RAND(),0,SQRT($B$4)))</f>
        <v>214.48904385962362</v>
      </c>
      <c r="H74">
        <f t="shared" ref="H74:H101" ca="1" si="143">G74*EXP(($B$2-0.5*$B$3^2)*$B$4+$B$3*_xlfn.NORM.INV(RAND(),0,SQRT($B$4)))</f>
        <v>214.85652173211005</v>
      </c>
      <c r="I74">
        <f t="shared" ref="I74:I101" ca="1" si="144">H74*EXP(($B$2-0.5*$B$3^2)*$B$4+$B$3*_xlfn.NORM.INV(RAND(),0,SQRT($B$4)))</f>
        <v>219.17388694666624</v>
      </c>
      <c r="J74">
        <f t="shared" ref="J74:J101" ca="1" si="145">I74*EXP(($B$2-0.5*$B$3^2)*$B$4+$B$3*_xlfn.NORM.INV(RAND(),0,SQRT($B$4)))</f>
        <v>216.51353584133</v>
      </c>
      <c r="K74">
        <f t="shared" ref="K74:K101" ca="1" si="146">J74*EXP(($B$2-0.5*$B$3^2)*$B$4+$B$3*_xlfn.NORM.INV(RAND(),0,SQRT($B$4)))</f>
        <v>214.65298818080589</v>
      </c>
      <c r="L74">
        <f t="shared" ref="L74:L101" ca="1" si="147">K74*EXP(($B$2-0.5*$B$3^2)*$B$4+$B$3*_xlfn.NORM.INV(RAND(),0,SQRT($B$4)))</f>
        <v>213.99776744929179</v>
      </c>
      <c r="M74">
        <f t="shared" ref="M74:M101" ca="1" si="148">L74*EXP(($B$2-0.5*$B$3^2)*$B$4+$B$3*_xlfn.NORM.INV(RAND(),0,SQRT($B$4)))</f>
        <v>211.01248153307077</v>
      </c>
      <c r="N74">
        <f t="shared" ref="N74:N101" ca="1" si="149">M74*EXP(($B$2-0.5*$B$3^2)*$B$4+$B$3*_xlfn.NORM.INV(RAND(),0,SQRT($B$4)))</f>
        <v>215.18211674397287</v>
      </c>
      <c r="O74">
        <f t="shared" ref="O74:O101" ca="1" si="150">N74*EXP(($B$2-0.5*$B$3^2)*$B$4+$B$3*_xlfn.NORM.INV(RAND(),0,SQRT($B$4)))</f>
        <v>220.75821763825692</v>
      </c>
      <c r="P74">
        <f t="shared" ref="P74:P101" ca="1" si="151">O74*EXP(($B$2-0.5*$B$3^2)*$B$4+$B$3*_xlfn.NORM.INV(RAND(),0,SQRT($B$4)))</f>
        <v>220.16956556163106</v>
      </c>
      <c r="Q74">
        <f t="shared" ref="Q74:Q101" ca="1" si="152">P74*EXP(($B$2-0.5*$B$3^2)*$B$4+$B$3*_xlfn.NORM.INV(RAND(),0,SQRT($B$4)))</f>
        <v>217.21869833881885</v>
      </c>
      <c r="R74">
        <f t="shared" ref="R74:R101" ca="1" si="153">Q74*EXP(($B$2-0.5*$B$3^2)*$B$4+$B$3*_xlfn.NORM.INV(RAND(),0,SQRT($B$4)))</f>
        <v>216.49632482659041</v>
      </c>
      <c r="S74">
        <f t="shared" ref="S74:S101" ca="1" si="154">R74*EXP(($B$2-0.5*$B$3^2)*$B$4+$B$3*_xlfn.NORM.INV(RAND(),0,SQRT($B$4)))</f>
        <v>217.37859976387179</v>
      </c>
      <c r="T74">
        <f t="shared" ref="T74:T101" ca="1" si="155">S74*EXP(($B$2-0.5*$B$3^2)*$B$4+$B$3*_xlfn.NORM.INV(RAND(),0,SQRT($B$4)))</f>
        <v>216.15148769394526</v>
      </c>
      <c r="U74">
        <f t="shared" ref="U74:U101" ca="1" si="156">T74*EXP(($B$2-0.5*$B$3^2)*$B$4+$B$3*_xlfn.NORM.INV(RAND(),0,SQRT($B$4)))</f>
        <v>213.64591550696034</v>
      </c>
      <c r="V74">
        <f t="shared" ref="V74:V101" ca="1" si="157">U74*EXP(($B$2-0.5*$B$3^2)*$B$4+$B$3*_xlfn.NORM.INV(RAND(),0,SQRT($B$4)))</f>
        <v>209.28420206520937</v>
      </c>
      <c r="W74">
        <f t="shared" ref="W74:W101" ca="1" si="158">V74*EXP(($B$2-0.5*$B$3^2)*$B$4+$B$3*_xlfn.NORM.INV(RAND(),0,SQRT($B$4)))</f>
        <v>207.19291718277469</v>
      </c>
      <c r="X74">
        <f t="shared" ref="X74:X101" ca="1" si="159">W74*EXP(($B$2-0.5*$B$3^2)*$B$4+$B$3*_xlfn.NORM.INV(RAND(),0,SQRT($B$4)))</f>
        <v>211.88800526262602</v>
      </c>
      <c r="Y74">
        <f t="shared" ref="Y74:Y101" ca="1" si="160">X74*EXP(($B$2-0.5*$B$3^2)*$B$4+$B$3*_xlfn.NORM.INV(RAND(),0,SQRT($B$4)))</f>
        <v>208.91516576438104</v>
      </c>
      <c r="Z74">
        <f t="shared" ref="Z74:Z101" ca="1" si="161">Y74*EXP(($B$2-0.5*$B$3^2)*$B$4+$B$3*_xlfn.NORM.INV(RAND(),0,SQRT($B$4)))</f>
        <v>213.67738454428758</v>
      </c>
      <c r="AA74">
        <f t="shared" ref="AA74:AA101" ca="1" si="162">Z74*EXP(($B$2-0.5*$B$3^2)*$B$4+$B$3*_xlfn.NORM.INV(RAND(),0,SQRT($B$4)))</f>
        <v>211.24126535734027</v>
      </c>
      <c r="AB74">
        <f t="shared" ref="AB74:AB101" ca="1" si="163">AA74*EXP(($B$2-0.5*$B$3^2)*$B$4+$B$3*_xlfn.NORM.INV(RAND(),0,SQRT($B$4)))</f>
        <v>213.66409821757151</v>
      </c>
      <c r="AC74">
        <f t="shared" ref="AC74:AC101" ca="1" si="164">AB74*EXP(($B$2-0.5*$B$3^2)*$B$4+$B$3*_xlfn.NORM.INV(RAND(),0,SQRT($B$4)))</f>
        <v>207.09250152277693</v>
      </c>
      <c r="AD74">
        <f t="shared" ref="AD74:AD100" ca="1" si="165">AC74*EXP(($B$2-0.5*$B$3^2)*$B$4+$B$3*_xlfn.NORM.INV(RAND(),0,SQRT($B$4)))</f>
        <v>205.84099453141843</v>
      </c>
      <c r="AE74">
        <f t="shared" ca="1" si="106"/>
        <v>202.32313419012522</v>
      </c>
      <c r="AF74">
        <f t="shared" ca="1" si="107"/>
        <v>203.44715223422554</v>
      </c>
      <c r="AG74">
        <f t="shared" ca="1" si="108"/>
        <v>204.15568660472266</v>
      </c>
      <c r="AH74">
        <f t="shared" ca="1" si="109"/>
        <v>207.68651756275952</v>
      </c>
      <c r="AI74">
        <f t="shared" ca="1" si="110"/>
        <v>205.57544368000566</v>
      </c>
      <c r="AJ74">
        <f t="shared" ca="1" si="111"/>
        <v>203.25107955788874</v>
      </c>
      <c r="AK74">
        <f t="shared" ca="1" si="112"/>
        <v>201.55195518903423</v>
      </c>
      <c r="AL74">
        <f t="shared" ca="1" si="113"/>
        <v>202.54460477158713</v>
      </c>
      <c r="AM74">
        <f t="shared" ca="1" si="114"/>
        <v>205.85469466584843</v>
      </c>
      <c r="AN74">
        <f t="shared" ca="1" si="115"/>
        <v>201.48902878321155</v>
      </c>
      <c r="AO74">
        <f t="shared" ca="1" si="116"/>
        <v>204.69647954699255</v>
      </c>
      <c r="AP74">
        <f t="shared" ca="1" si="117"/>
        <v>207.60345707168486</v>
      </c>
      <c r="AQ74">
        <f t="shared" ca="1" si="118"/>
        <v>206.30355884253143</v>
      </c>
      <c r="AR74">
        <f t="shared" ca="1" si="119"/>
        <v>209.67527363218591</v>
      </c>
      <c r="AS74">
        <f t="shared" ca="1" si="120"/>
        <v>204.87339815001681</v>
      </c>
      <c r="AT74">
        <f t="shared" ca="1" si="121"/>
        <v>210.87145535117997</v>
      </c>
      <c r="AU74">
        <f t="shared" ca="1" si="122"/>
        <v>211.60090847607665</v>
      </c>
      <c r="AV74">
        <f t="shared" ca="1" si="123"/>
        <v>218.72550836985627</v>
      </c>
      <c r="AW74">
        <f t="shared" ca="1" si="124"/>
        <v>217.54131268855843</v>
      </c>
      <c r="AX74">
        <f t="shared" ca="1" si="125"/>
        <v>217.38633497283868</v>
      </c>
      <c r="AY74">
        <f t="shared" ca="1" si="126"/>
        <v>218.9253956387272</v>
      </c>
      <c r="AZ74">
        <f t="shared" ca="1" si="127"/>
        <v>214.37375281364757</v>
      </c>
      <c r="BA74">
        <f t="shared" ca="1" si="128"/>
        <v>220.81666614951052</v>
      </c>
      <c r="BB74">
        <f t="shared" ca="1" si="129"/>
        <v>223.53443171531435</v>
      </c>
      <c r="BC74">
        <f t="shared" ca="1" si="130"/>
        <v>227.86441686544649</v>
      </c>
      <c r="BD74">
        <f t="shared" ca="1" si="131"/>
        <v>229.28105000808719</v>
      </c>
      <c r="BE74">
        <f t="shared" ca="1" si="132"/>
        <v>229.19391048156942</v>
      </c>
      <c r="BF74">
        <f t="shared" ca="1" si="133"/>
        <v>226.30781499814077</v>
      </c>
      <c r="BG74">
        <f t="shared" ca="1" si="134"/>
        <v>230.71910623770003</v>
      </c>
      <c r="BH74">
        <f t="shared" ca="1" si="135"/>
        <v>225.59708913492935</v>
      </c>
      <c r="BI74">
        <f t="shared" ca="1" si="136"/>
        <v>229.04600184723702</v>
      </c>
      <c r="BJ74">
        <f t="shared" ca="1" si="137"/>
        <v>226.26763996244975</v>
      </c>
      <c r="BK74">
        <f t="shared" ca="1" si="138"/>
        <v>227.50414984455054</v>
      </c>
      <c r="BL74">
        <f t="shared" ca="1" si="139"/>
        <v>224.67321702782797</v>
      </c>
      <c r="BM74">
        <f t="shared" ca="1" si="140"/>
        <v>225.1467471484552</v>
      </c>
      <c r="BN74" s="22">
        <f t="shared" ca="1" si="103"/>
        <v>25.146747148455205</v>
      </c>
      <c r="BO74" s="22">
        <f t="shared" ca="1" si="104"/>
        <v>24.891198433902186</v>
      </c>
    </row>
    <row r="75" spans="5:67" x14ac:dyDescent="0.35">
      <c r="E75">
        <f t="shared" si="105"/>
        <v>223.19</v>
      </c>
      <c r="F75">
        <f t="shared" ca="1" si="141"/>
        <v>226.58424713500895</v>
      </c>
      <c r="G75">
        <f t="shared" ca="1" si="142"/>
        <v>223.28568577955687</v>
      </c>
      <c r="H75">
        <f t="shared" ca="1" si="143"/>
        <v>219.37343555650378</v>
      </c>
      <c r="I75">
        <f t="shared" ca="1" si="144"/>
        <v>216.17530083680055</v>
      </c>
      <c r="J75">
        <f t="shared" ca="1" si="145"/>
        <v>213.64200016077774</v>
      </c>
      <c r="K75">
        <f t="shared" ca="1" si="146"/>
        <v>218.02157539813211</v>
      </c>
      <c r="L75">
        <f t="shared" ca="1" si="147"/>
        <v>219.68946921054723</v>
      </c>
      <c r="M75">
        <f t="shared" ca="1" si="148"/>
        <v>213.16448560297655</v>
      </c>
      <c r="N75">
        <f t="shared" ca="1" si="149"/>
        <v>212.36559421096018</v>
      </c>
      <c r="O75">
        <f t="shared" ca="1" si="150"/>
        <v>208.55020123892504</v>
      </c>
      <c r="P75">
        <f t="shared" ca="1" si="151"/>
        <v>208.17954423423396</v>
      </c>
      <c r="Q75">
        <f t="shared" ca="1" si="152"/>
        <v>203.93044744575926</v>
      </c>
      <c r="R75">
        <f t="shared" ca="1" si="153"/>
        <v>207.95180384981691</v>
      </c>
      <c r="S75">
        <f t="shared" ca="1" si="154"/>
        <v>205.03915743154698</v>
      </c>
      <c r="T75">
        <f t="shared" ca="1" si="155"/>
        <v>206.93938521363228</v>
      </c>
      <c r="U75">
        <f t="shared" ca="1" si="156"/>
        <v>206.99882702902082</v>
      </c>
      <c r="V75">
        <f t="shared" ca="1" si="157"/>
        <v>211.04549902856078</v>
      </c>
      <c r="W75">
        <f t="shared" ca="1" si="158"/>
        <v>213.2487460989656</v>
      </c>
      <c r="X75">
        <f t="shared" ca="1" si="159"/>
        <v>212.89841979803995</v>
      </c>
      <c r="Y75">
        <f t="shared" ca="1" si="160"/>
        <v>208.28170842893832</v>
      </c>
      <c r="Z75">
        <f t="shared" ca="1" si="161"/>
        <v>204.56611508430609</v>
      </c>
      <c r="AA75">
        <f t="shared" ca="1" si="162"/>
        <v>202.00847349712154</v>
      </c>
      <c r="AB75">
        <f t="shared" ca="1" si="163"/>
        <v>199.28113970307703</v>
      </c>
      <c r="AC75">
        <f t="shared" ca="1" si="164"/>
        <v>197.36975919310399</v>
      </c>
      <c r="AD75">
        <f t="shared" ca="1" si="165"/>
        <v>199.38275094785129</v>
      </c>
      <c r="AE75">
        <f t="shared" ca="1" si="106"/>
        <v>202.10804268283124</v>
      </c>
      <c r="AF75">
        <f t="shared" ca="1" si="107"/>
        <v>203.35466536728046</v>
      </c>
      <c r="AG75">
        <f t="shared" ca="1" si="108"/>
        <v>205.56803346050245</v>
      </c>
      <c r="AH75">
        <f t="shared" ca="1" si="109"/>
        <v>206.35604049622222</v>
      </c>
      <c r="AI75">
        <f t="shared" ca="1" si="110"/>
        <v>199.59340114637274</v>
      </c>
      <c r="AJ75">
        <f t="shared" ca="1" si="111"/>
        <v>194.43974424802761</v>
      </c>
      <c r="AK75">
        <f t="shared" ca="1" si="112"/>
        <v>196.01728305871382</v>
      </c>
      <c r="AL75">
        <f t="shared" ca="1" si="113"/>
        <v>194.59674164809968</v>
      </c>
      <c r="AM75">
        <f t="shared" ca="1" si="114"/>
        <v>199.5238024763365</v>
      </c>
      <c r="AN75">
        <f t="shared" ca="1" si="115"/>
        <v>202.11879495616503</v>
      </c>
      <c r="AO75">
        <f t="shared" ca="1" si="116"/>
        <v>202.50168152783266</v>
      </c>
      <c r="AP75">
        <f t="shared" ca="1" si="117"/>
        <v>196.91879862442175</v>
      </c>
      <c r="AQ75">
        <f t="shared" ca="1" si="118"/>
        <v>198.21370638191581</v>
      </c>
      <c r="AR75">
        <f t="shared" ca="1" si="119"/>
        <v>199.60312232165651</v>
      </c>
      <c r="AS75">
        <f t="shared" ca="1" si="120"/>
        <v>201.06786040566544</v>
      </c>
      <c r="AT75">
        <f t="shared" ca="1" si="121"/>
        <v>196.56952230370672</v>
      </c>
      <c r="AU75">
        <f t="shared" ca="1" si="122"/>
        <v>199.23770930035545</v>
      </c>
      <c r="AV75">
        <f t="shared" ca="1" si="123"/>
        <v>204.0032274721799</v>
      </c>
      <c r="AW75">
        <f t="shared" ca="1" si="124"/>
        <v>199.92825515817987</v>
      </c>
      <c r="AX75">
        <f t="shared" ca="1" si="125"/>
        <v>197.41014509859033</v>
      </c>
      <c r="AY75">
        <f t="shared" ca="1" si="126"/>
        <v>194.26136959121516</v>
      </c>
      <c r="AZ75">
        <f t="shared" ca="1" si="127"/>
        <v>190.70085574481365</v>
      </c>
      <c r="BA75">
        <f t="shared" ca="1" si="128"/>
        <v>187.26846637234607</v>
      </c>
      <c r="BB75">
        <f t="shared" ca="1" si="129"/>
        <v>187.31585989118062</v>
      </c>
      <c r="BC75">
        <f t="shared" ca="1" si="130"/>
        <v>180.29825014021733</v>
      </c>
      <c r="BD75">
        <f t="shared" ca="1" si="131"/>
        <v>182.35074437856136</v>
      </c>
      <c r="BE75">
        <f t="shared" ca="1" si="132"/>
        <v>183.36615445722941</v>
      </c>
      <c r="BF75">
        <f t="shared" ca="1" si="133"/>
        <v>185.82294072507119</v>
      </c>
      <c r="BG75">
        <f t="shared" ca="1" si="134"/>
        <v>183.95395699270912</v>
      </c>
      <c r="BH75">
        <f t="shared" ca="1" si="135"/>
        <v>187.09706648796748</v>
      </c>
      <c r="BI75">
        <f t="shared" ca="1" si="136"/>
        <v>187.36641909809032</v>
      </c>
      <c r="BJ75">
        <f t="shared" ca="1" si="137"/>
        <v>185.49766134146918</v>
      </c>
      <c r="BK75">
        <f t="shared" ca="1" si="138"/>
        <v>179.3018401400777</v>
      </c>
      <c r="BL75">
        <f t="shared" ca="1" si="139"/>
        <v>177.19502310764003</v>
      </c>
      <c r="BM75">
        <f t="shared" ca="1" si="140"/>
        <v>178.53059938771196</v>
      </c>
      <c r="BN75" s="22">
        <f t="shared" ca="1" si="103"/>
        <v>0</v>
      </c>
      <c r="BO75" s="22">
        <f t="shared" ca="1" si="104"/>
        <v>0</v>
      </c>
    </row>
    <row r="76" spans="5:67" x14ac:dyDescent="0.35">
      <c r="E76">
        <f t="shared" si="105"/>
        <v>223.19</v>
      </c>
      <c r="F76">
        <f t="shared" ca="1" si="141"/>
        <v>224.67522591389911</v>
      </c>
      <c r="G76">
        <f t="shared" ca="1" si="142"/>
        <v>224.78466373732181</v>
      </c>
      <c r="H76">
        <f t="shared" ca="1" si="143"/>
        <v>227.26731322975294</v>
      </c>
      <c r="I76">
        <f t="shared" ca="1" si="144"/>
        <v>223.81869006273783</v>
      </c>
      <c r="J76">
        <f t="shared" ca="1" si="145"/>
        <v>226.47896608186326</v>
      </c>
      <c r="K76">
        <f t="shared" ca="1" si="146"/>
        <v>223.91328769767608</v>
      </c>
      <c r="L76">
        <f t="shared" ca="1" si="147"/>
        <v>225.59410442295589</v>
      </c>
      <c r="M76">
        <f t="shared" ca="1" si="148"/>
        <v>233.16616010823321</v>
      </c>
      <c r="N76">
        <f t="shared" ca="1" si="149"/>
        <v>223.61352832860646</v>
      </c>
      <c r="O76">
        <f t="shared" ca="1" si="150"/>
        <v>227.65505399821654</v>
      </c>
      <c r="P76">
        <f t="shared" ca="1" si="151"/>
        <v>230.70722074963095</v>
      </c>
      <c r="Q76">
        <f t="shared" ca="1" si="152"/>
        <v>228.15709554361163</v>
      </c>
      <c r="R76">
        <f t="shared" ca="1" si="153"/>
        <v>230.46926921933382</v>
      </c>
      <c r="S76">
        <f t="shared" ca="1" si="154"/>
        <v>228.95412070420173</v>
      </c>
      <c r="T76">
        <f t="shared" ca="1" si="155"/>
        <v>228.68623121072793</v>
      </c>
      <c r="U76">
        <f t="shared" ca="1" si="156"/>
        <v>229.68195156844644</v>
      </c>
      <c r="V76">
        <f t="shared" ca="1" si="157"/>
        <v>234.08221295392238</v>
      </c>
      <c r="W76">
        <f t="shared" ca="1" si="158"/>
        <v>230.50437736311284</v>
      </c>
      <c r="X76">
        <f t="shared" ca="1" si="159"/>
        <v>234.18052368723207</v>
      </c>
      <c r="Y76">
        <f t="shared" ca="1" si="160"/>
        <v>235.01445173692386</v>
      </c>
      <c r="Z76">
        <f t="shared" ca="1" si="161"/>
        <v>232.9908578503485</v>
      </c>
      <c r="AA76">
        <f t="shared" ca="1" si="162"/>
        <v>232.06468018682438</v>
      </c>
      <c r="AB76">
        <f t="shared" ca="1" si="163"/>
        <v>232.06696071452012</v>
      </c>
      <c r="AC76">
        <f t="shared" ca="1" si="164"/>
        <v>234.15286954389629</v>
      </c>
      <c r="AD76">
        <f t="shared" ca="1" si="165"/>
        <v>238.55510574446507</v>
      </c>
      <c r="AE76">
        <f t="shared" ca="1" si="106"/>
        <v>239.81277877491146</v>
      </c>
      <c r="AF76">
        <f t="shared" ca="1" si="107"/>
        <v>239.12310728194069</v>
      </c>
      <c r="AG76">
        <f t="shared" ca="1" si="108"/>
        <v>242.39896104609377</v>
      </c>
      <c r="AH76">
        <f t="shared" ca="1" si="109"/>
        <v>232.99710664454113</v>
      </c>
      <c r="AI76">
        <f t="shared" ca="1" si="110"/>
        <v>235.34629377576769</v>
      </c>
      <c r="AJ76">
        <f t="shared" ca="1" si="111"/>
        <v>230.17315967824811</v>
      </c>
      <c r="AK76">
        <f t="shared" ca="1" si="112"/>
        <v>227.47320729139261</v>
      </c>
      <c r="AL76">
        <f t="shared" ca="1" si="113"/>
        <v>231.17046207796869</v>
      </c>
      <c r="AM76">
        <f t="shared" ca="1" si="114"/>
        <v>234.15135091789455</v>
      </c>
      <c r="AN76">
        <f t="shared" ca="1" si="115"/>
        <v>231.8473426240414</v>
      </c>
      <c r="AO76">
        <f t="shared" ca="1" si="116"/>
        <v>228.68448070874516</v>
      </c>
      <c r="AP76">
        <f t="shared" ca="1" si="117"/>
        <v>231.44351626022285</v>
      </c>
      <c r="AQ76">
        <f t="shared" ca="1" si="118"/>
        <v>223.5983867571012</v>
      </c>
      <c r="AR76">
        <f t="shared" ca="1" si="119"/>
        <v>222.99130942820301</v>
      </c>
      <c r="AS76">
        <f t="shared" ca="1" si="120"/>
        <v>216.87987233958515</v>
      </c>
      <c r="AT76">
        <f t="shared" ca="1" si="121"/>
        <v>214.38764448972245</v>
      </c>
      <c r="AU76">
        <f t="shared" ca="1" si="122"/>
        <v>207.74528048269903</v>
      </c>
      <c r="AV76">
        <f t="shared" ca="1" si="123"/>
        <v>207.57488790508586</v>
      </c>
      <c r="AW76">
        <f t="shared" ca="1" si="124"/>
        <v>208.10248560145149</v>
      </c>
      <c r="AX76">
        <f t="shared" ca="1" si="125"/>
        <v>210.40773663297881</v>
      </c>
      <c r="AY76">
        <f t="shared" ca="1" si="126"/>
        <v>216.21970316205619</v>
      </c>
      <c r="AZ76">
        <f t="shared" ca="1" si="127"/>
        <v>214.01367238655092</v>
      </c>
      <c r="BA76">
        <f t="shared" ca="1" si="128"/>
        <v>216.31950435554492</v>
      </c>
      <c r="BB76">
        <f t="shared" ca="1" si="129"/>
        <v>215.3910621615033</v>
      </c>
      <c r="BC76">
        <f t="shared" ca="1" si="130"/>
        <v>212.60539307714541</v>
      </c>
      <c r="BD76">
        <f t="shared" ca="1" si="131"/>
        <v>220.61008504591663</v>
      </c>
      <c r="BE76">
        <f t="shared" ca="1" si="132"/>
        <v>223.96184417032202</v>
      </c>
      <c r="BF76">
        <f t="shared" ca="1" si="133"/>
        <v>222.48778190925694</v>
      </c>
      <c r="BG76">
        <f t="shared" ca="1" si="134"/>
        <v>222.71773283693628</v>
      </c>
      <c r="BH76">
        <f t="shared" ca="1" si="135"/>
        <v>222.19491101108656</v>
      </c>
      <c r="BI76">
        <f t="shared" ca="1" si="136"/>
        <v>220.96684307084107</v>
      </c>
      <c r="BJ76">
        <f t="shared" ca="1" si="137"/>
        <v>218.62939423228039</v>
      </c>
      <c r="BK76">
        <f t="shared" ca="1" si="138"/>
        <v>218.07670629418297</v>
      </c>
      <c r="BL76">
        <f t="shared" ca="1" si="139"/>
        <v>222.10600882560703</v>
      </c>
      <c r="BM76">
        <f t="shared" ca="1" si="140"/>
        <v>225.57490657159107</v>
      </c>
      <c r="BN76" s="22">
        <f t="shared" ca="1" si="103"/>
        <v>25.574906571591072</v>
      </c>
      <c r="BO76" s="22">
        <f t="shared" ca="1" si="104"/>
        <v>25.315006773792167</v>
      </c>
    </row>
    <row r="77" spans="5:67" x14ac:dyDescent="0.35">
      <c r="E77">
        <f t="shared" si="105"/>
        <v>223.19</v>
      </c>
      <c r="F77">
        <f t="shared" ca="1" si="141"/>
        <v>215.35232691079432</v>
      </c>
      <c r="G77">
        <f t="shared" ca="1" si="142"/>
        <v>213.10860597820957</v>
      </c>
      <c r="H77">
        <f t="shared" ca="1" si="143"/>
        <v>214.5912921071893</v>
      </c>
      <c r="I77">
        <f t="shared" ca="1" si="144"/>
        <v>213.03654721770073</v>
      </c>
      <c r="J77">
        <f t="shared" ca="1" si="145"/>
        <v>215.16458528609712</v>
      </c>
      <c r="K77">
        <f t="shared" ca="1" si="146"/>
        <v>214.47226824783399</v>
      </c>
      <c r="L77">
        <f t="shared" ca="1" si="147"/>
        <v>210.64147672326743</v>
      </c>
      <c r="M77">
        <f t="shared" ca="1" si="148"/>
        <v>210.2601706720975</v>
      </c>
      <c r="N77">
        <f t="shared" ca="1" si="149"/>
        <v>211.9827375065496</v>
      </c>
      <c r="O77">
        <f t="shared" ca="1" si="150"/>
        <v>208.28826535571793</v>
      </c>
      <c r="P77">
        <f t="shared" ca="1" si="151"/>
        <v>205.17752416952158</v>
      </c>
      <c r="Q77">
        <f t="shared" ca="1" si="152"/>
        <v>209.39314778529405</v>
      </c>
      <c r="R77">
        <f t="shared" ca="1" si="153"/>
        <v>210.73060736998389</v>
      </c>
      <c r="S77">
        <f t="shared" ca="1" si="154"/>
        <v>214.32845833735388</v>
      </c>
      <c r="T77">
        <f t="shared" ca="1" si="155"/>
        <v>210.4216569791534</v>
      </c>
      <c r="U77">
        <f t="shared" ca="1" si="156"/>
        <v>204.67317148738707</v>
      </c>
      <c r="V77">
        <f t="shared" ca="1" si="157"/>
        <v>201.96006063011973</v>
      </c>
      <c r="W77">
        <f t="shared" ca="1" si="158"/>
        <v>201.04015682210218</v>
      </c>
      <c r="X77">
        <f t="shared" ca="1" si="159"/>
        <v>203.4687899415195</v>
      </c>
      <c r="Y77">
        <f t="shared" ca="1" si="160"/>
        <v>198.05259106540348</v>
      </c>
      <c r="Z77">
        <f t="shared" ca="1" si="161"/>
        <v>196.14460410194309</v>
      </c>
      <c r="AA77">
        <f t="shared" ca="1" si="162"/>
        <v>194.36831559729703</v>
      </c>
      <c r="AB77">
        <f t="shared" ca="1" si="163"/>
        <v>191.6000819713127</v>
      </c>
      <c r="AC77">
        <f t="shared" ca="1" si="164"/>
        <v>195.69030654070468</v>
      </c>
      <c r="AD77">
        <f t="shared" ca="1" si="165"/>
        <v>192.56126800307948</v>
      </c>
      <c r="AE77">
        <f t="shared" ca="1" si="106"/>
        <v>190.05876855839708</v>
      </c>
      <c r="AF77">
        <f t="shared" ca="1" si="107"/>
        <v>191.40197315014572</v>
      </c>
      <c r="AG77">
        <f t="shared" ca="1" si="108"/>
        <v>189.94595419124158</v>
      </c>
      <c r="AH77">
        <f t="shared" ca="1" si="109"/>
        <v>190.13090573804354</v>
      </c>
      <c r="AI77">
        <f t="shared" ca="1" si="110"/>
        <v>191.35678873314762</v>
      </c>
      <c r="AJ77">
        <f t="shared" ca="1" si="111"/>
        <v>190.80490684078634</v>
      </c>
      <c r="AK77">
        <f t="shared" ca="1" si="112"/>
        <v>190.60816721887741</v>
      </c>
      <c r="AL77">
        <f t="shared" ca="1" si="113"/>
        <v>193.12631089616352</v>
      </c>
      <c r="AM77">
        <f t="shared" ca="1" si="114"/>
        <v>193.88087384056379</v>
      </c>
      <c r="AN77">
        <f t="shared" ca="1" si="115"/>
        <v>195.68580659920897</v>
      </c>
      <c r="AO77">
        <f t="shared" ca="1" si="116"/>
        <v>193.93622507256313</v>
      </c>
      <c r="AP77">
        <f t="shared" ca="1" si="117"/>
        <v>196.18491718918665</v>
      </c>
      <c r="AQ77">
        <f t="shared" ca="1" si="118"/>
        <v>200.51605231357036</v>
      </c>
      <c r="AR77">
        <f t="shared" ca="1" si="119"/>
        <v>200.0364903033267</v>
      </c>
      <c r="AS77">
        <f t="shared" ca="1" si="120"/>
        <v>202.6147146178437</v>
      </c>
      <c r="AT77">
        <f t="shared" ca="1" si="121"/>
        <v>202.34143677865106</v>
      </c>
      <c r="AU77">
        <f t="shared" ca="1" si="122"/>
        <v>206.06271228772755</v>
      </c>
      <c r="AV77">
        <f t="shared" ca="1" si="123"/>
        <v>201.46004366333131</v>
      </c>
      <c r="AW77">
        <f t="shared" ca="1" si="124"/>
        <v>206.72226549184307</v>
      </c>
      <c r="AX77">
        <f t="shared" ca="1" si="125"/>
        <v>205.48321407177349</v>
      </c>
      <c r="AY77">
        <f t="shared" ca="1" si="126"/>
        <v>206.23078108309659</v>
      </c>
      <c r="AZ77">
        <f t="shared" ca="1" si="127"/>
        <v>204.58458758584788</v>
      </c>
      <c r="BA77">
        <f t="shared" ca="1" si="128"/>
        <v>207.06273525274543</v>
      </c>
      <c r="BB77">
        <f t="shared" ca="1" si="129"/>
        <v>208.64456214414096</v>
      </c>
      <c r="BC77">
        <f t="shared" ca="1" si="130"/>
        <v>209.16848835187076</v>
      </c>
      <c r="BD77">
        <f t="shared" ca="1" si="131"/>
        <v>205.58568201229912</v>
      </c>
      <c r="BE77">
        <f t="shared" ca="1" si="132"/>
        <v>206.20412293518805</v>
      </c>
      <c r="BF77">
        <f t="shared" ca="1" si="133"/>
        <v>199.80815928268203</v>
      </c>
      <c r="BG77">
        <f t="shared" ca="1" si="134"/>
        <v>203.43981996570082</v>
      </c>
      <c r="BH77">
        <f t="shared" ca="1" si="135"/>
        <v>208.51128188726119</v>
      </c>
      <c r="BI77">
        <f t="shared" ca="1" si="136"/>
        <v>207.4990982516743</v>
      </c>
      <c r="BJ77">
        <f t="shared" ca="1" si="137"/>
        <v>204.29779830230925</v>
      </c>
      <c r="BK77">
        <f t="shared" ca="1" si="138"/>
        <v>200.23903252848478</v>
      </c>
      <c r="BL77">
        <f t="shared" ca="1" si="139"/>
        <v>202.08012914084594</v>
      </c>
      <c r="BM77">
        <f t="shared" ca="1" si="140"/>
        <v>199.2071374466386</v>
      </c>
      <c r="BN77" s="22">
        <f t="shared" ca="1" si="103"/>
        <v>0</v>
      </c>
      <c r="BO77" s="22">
        <f t="shared" ca="1" si="104"/>
        <v>0</v>
      </c>
    </row>
    <row r="78" spans="5:67" x14ac:dyDescent="0.35">
      <c r="E78">
        <f t="shared" si="105"/>
        <v>223.19</v>
      </c>
      <c r="F78">
        <f t="shared" ca="1" si="141"/>
        <v>222.37525324652177</v>
      </c>
      <c r="G78">
        <f t="shared" ca="1" si="142"/>
        <v>223.54254687331937</v>
      </c>
      <c r="H78">
        <f t="shared" ca="1" si="143"/>
        <v>221.55859821767251</v>
      </c>
      <c r="I78">
        <f t="shared" ca="1" si="144"/>
        <v>224.59715136379262</v>
      </c>
      <c r="J78">
        <f t="shared" ca="1" si="145"/>
        <v>224.58836676020277</v>
      </c>
      <c r="K78">
        <f t="shared" ca="1" si="146"/>
        <v>231.35788652328341</v>
      </c>
      <c r="L78">
        <f t="shared" ca="1" si="147"/>
        <v>233.23209775657159</v>
      </c>
      <c r="M78">
        <f t="shared" ca="1" si="148"/>
        <v>233.60434679855652</v>
      </c>
      <c r="N78">
        <f t="shared" ca="1" si="149"/>
        <v>240.85419778577071</v>
      </c>
      <c r="O78">
        <f t="shared" ca="1" si="150"/>
        <v>241.59957787574066</v>
      </c>
      <c r="P78">
        <f t="shared" ca="1" si="151"/>
        <v>247.586349274047</v>
      </c>
      <c r="Q78">
        <f t="shared" ca="1" si="152"/>
        <v>244.30177038962341</v>
      </c>
      <c r="R78">
        <f t="shared" ca="1" si="153"/>
        <v>245.66978786562132</v>
      </c>
      <c r="S78">
        <f t="shared" ca="1" si="154"/>
        <v>254.7498059727034</v>
      </c>
      <c r="T78">
        <f t="shared" ca="1" si="155"/>
        <v>249.97171913136449</v>
      </c>
      <c r="U78">
        <f t="shared" ca="1" si="156"/>
        <v>246.81960829141531</v>
      </c>
      <c r="V78">
        <f t="shared" ca="1" si="157"/>
        <v>247.35406738418087</v>
      </c>
      <c r="W78">
        <f t="shared" ca="1" si="158"/>
        <v>244.09209640077859</v>
      </c>
      <c r="X78">
        <f t="shared" ca="1" si="159"/>
        <v>244.15333245484254</v>
      </c>
      <c r="Y78">
        <f t="shared" ca="1" si="160"/>
        <v>245.50853391218507</v>
      </c>
      <c r="Z78">
        <f t="shared" ca="1" si="161"/>
        <v>237.08307555036436</v>
      </c>
      <c r="AA78">
        <f t="shared" ca="1" si="162"/>
        <v>234.25335867675562</v>
      </c>
      <c r="AB78">
        <f t="shared" ca="1" si="163"/>
        <v>231.90700529212344</v>
      </c>
      <c r="AC78">
        <f t="shared" ca="1" si="164"/>
        <v>225.39795119688807</v>
      </c>
      <c r="AD78">
        <f t="shared" ca="1" si="165"/>
        <v>229.1160995012396</v>
      </c>
      <c r="AE78">
        <f t="shared" ca="1" si="106"/>
        <v>228.29665987224848</v>
      </c>
      <c r="AF78">
        <f t="shared" ca="1" si="107"/>
        <v>231.63645672311898</v>
      </c>
      <c r="AG78">
        <f t="shared" ca="1" si="108"/>
        <v>231.37896751955051</v>
      </c>
      <c r="AH78">
        <f t="shared" ca="1" si="109"/>
        <v>223.72780548597143</v>
      </c>
      <c r="AI78">
        <f t="shared" ca="1" si="110"/>
        <v>226.64868070819023</v>
      </c>
      <c r="AJ78">
        <f t="shared" ca="1" si="111"/>
        <v>224.00504626647773</v>
      </c>
      <c r="AK78">
        <f t="shared" ca="1" si="112"/>
        <v>224.51362728285659</v>
      </c>
      <c r="AL78">
        <f t="shared" ca="1" si="113"/>
        <v>222.88132899894461</v>
      </c>
      <c r="AM78">
        <f t="shared" ca="1" si="114"/>
        <v>224.32219797694432</v>
      </c>
      <c r="AN78">
        <f t="shared" ca="1" si="115"/>
        <v>226.64140098838303</v>
      </c>
      <c r="AO78">
        <f t="shared" ca="1" si="116"/>
        <v>223.508405655697</v>
      </c>
      <c r="AP78">
        <f t="shared" ca="1" si="117"/>
        <v>225.62065670223669</v>
      </c>
      <c r="AQ78">
        <f t="shared" ca="1" si="118"/>
        <v>228.89612834213594</v>
      </c>
      <c r="AR78">
        <f t="shared" ca="1" si="119"/>
        <v>225.59729836824675</v>
      </c>
      <c r="AS78">
        <f t="shared" ca="1" si="120"/>
        <v>227.84297545321891</v>
      </c>
      <c r="AT78">
        <f t="shared" ca="1" si="121"/>
        <v>232.03873849057268</v>
      </c>
      <c r="AU78">
        <f t="shared" ca="1" si="122"/>
        <v>234.69423337471437</v>
      </c>
      <c r="AV78">
        <f t="shared" ca="1" si="123"/>
        <v>232.60172254865634</v>
      </c>
      <c r="AW78">
        <f t="shared" ca="1" si="124"/>
        <v>230.36719109080403</v>
      </c>
      <c r="AX78">
        <f t="shared" ca="1" si="125"/>
        <v>229.173622365651</v>
      </c>
      <c r="AY78">
        <f t="shared" ca="1" si="126"/>
        <v>225.17056844626097</v>
      </c>
      <c r="AZ78">
        <f t="shared" ca="1" si="127"/>
        <v>219.03487168534045</v>
      </c>
      <c r="BA78">
        <f t="shared" ca="1" si="128"/>
        <v>221.50760469884526</v>
      </c>
      <c r="BB78">
        <f t="shared" ca="1" si="129"/>
        <v>226.47427151858147</v>
      </c>
      <c r="BC78">
        <f t="shared" ca="1" si="130"/>
        <v>223.61336656160111</v>
      </c>
      <c r="BD78">
        <f t="shared" ca="1" si="131"/>
        <v>218.85504493913524</v>
      </c>
      <c r="BE78">
        <f t="shared" ca="1" si="132"/>
        <v>220.33180250376398</v>
      </c>
      <c r="BF78">
        <f t="shared" ca="1" si="133"/>
        <v>219.58968003216168</v>
      </c>
      <c r="BG78">
        <f t="shared" ca="1" si="134"/>
        <v>215.98331488045139</v>
      </c>
      <c r="BH78">
        <f t="shared" ca="1" si="135"/>
        <v>219.01334537625542</v>
      </c>
      <c r="BI78">
        <f t="shared" ca="1" si="136"/>
        <v>221.19695645582868</v>
      </c>
      <c r="BJ78">
        <f t="shared" ca="1" si="137"/>
        <v>225.76946607247055</v>
      </c>
      <c r="BK78">
        <f t="shared" ca="1" si="138"/>
        <v>224.3558529948512</v>
      </c>
      <c r="BL78">
        <f t="shared" ca="1" si="139"/>
        <v>216.2550954390787</v>
      </c>
      <c r="BM78">
        <f t="shared" ca="1" si="140"/>
        <v>212.53486158745818</v>
      </c>
      <c r="BN78" s="22">
        <f t="shared" ca="1" si="103"/>
        <v>12.534861587458181</v>
      </c>
      <c r="BO78" s="22">
        <f t="shared" ca="1" si="104"/>
        <v>12.407478600431498</v>
      </c>
    </row>
    <row r="79" spans="5:67" x14ac:dyDescent="0.35">
      <c r="E79">
        <f t="shared" si="105"/>
        <v>223.19</v>
      </c>
      <c r="F79">
        <f t="shared" ca="1" si="141"/>
        <v>221.21076733232738</v>
      </c>
      <c r="G79">
        <f t="shared" ca="1" si="142"/>
        <v>224.31245179249143</v>
      </c>
      <c r="H79">
        <f t="shared" ca="1" si="143"/>
        <v>225.61660068896416</v>
      </c>
      <c r="I79">
        <f t="shared" ca="1" si="144"/>
        <v>229.18979628861899</v>
      </c>
      <c r="J79">
        <f t="shared" ca="1" si="145"/>
        <v>224.87412630297723</v>
      </c>
      <c r="K79">
        <f t="shared" ca="1" si="146"/>
        <v>223.93710061676759</v>
      </c>
      <c r="L79">
        <f t="shared" ca="1" si="147"/>
        <v>224.70558623044656</v>
      </c>
      <c r="M79">
        <f t="shared" ca="1" si="148"/>
        <v>221.3085709458349</v>
      </c>
      <c r="N79">
        <f t="shared" ca="1" si="149"/>
        <v>220.73184766228795</v>
      </c>
      <c r="O79">
        <f t="shared" ca="1" si="150"/>
        <v>219.11974635654079</v>
      </c>
      <c r="P79">
        <f t="shared" ca="1" si="151"/>
        <v>218.06704898044441</v>
      </c>
      <c r="Q79">
        <f t="shared" ca="1" si="152"/>
        <v>211.8257902148853</v>
      </c>
      <c r="R79">
        <f t="shared" ca="1" si="153"/>
        <v>201.98821469566664</v>
      </c>
      <c r="S79">
        <f t="shared" ca="1" si="154"/>
        <v>202.7620713643922</v>
      </c>
      <c r="T79">
        <f t="shared" ca="1" si="155"/>
        <v>198.69878507418747</v>
      </c>
      <c r="U79">
        <f t="shared" ca="1" si="156"/>
        <v>198.28268044826726</v>
      </c>
      <c r="V79">
        <f t="shared" ca="1" si="157"/>
        <v>197.39331791776397</v>
      </c>
      <c r="W79">
        <f t="shared" ca="1" si="158"/>
        <v>199.13930089428035</v>
      </c>
      <c r="X79">
        <f t="shared" ca="1" si="159"/>
        <v>204.40073879438481</v>
      </c>
      <c r="Y79">
        <f t="shared" ca="1" si="160"/>
        <v>204.77485801724072</v>
      </c>
      <c r="Z79">
        <f t="shared" ca="1" si="161"/>
        <v>200.46458425702693</v>
      </c>
      <c r="AA79">
        <f t="shared" ca="1" si="162"/>
        <v>204.57394447543581</v>
      </c>
      <c r="AB79">
        <f t="shared" ca="1" si="163"/>
        <v>203.80613229451757</v>
      </c>
      <c r="AC79">
        <f t="shared" ca="1" si="164"/>
        <v>204.76145367938696</v>
      </c>
      <c r="AD79">
        <f t="shared" ca="1" si="165"/>
        <v>203.13631995571623</v>
      </c>
      <c r="AE79">
        <f t="shared" ca="1" si="106"/>
        <v>205.05086569596224</v>
      </c>
      <c r="AF79">
        <f t="shared" ca="1" si="107"/>
        <v>213.13485739862136</v>
      </c>
      <c r="AG79">
        <f t="shared" ca="1" si="108"/>
        <v>210.30912566478534</v>
      </c>
      <c r="AH79">
        <f t="shared" ca="1" si="109"/>
        <v>212.38696852196736</v>
      </c>
      <c r="AI79">
        <f t="shared" ca="1" si="110"/>
        <v>209.4636803271847</v>
      </c>
      <c r="AJ79">
        <f t="shared" ca="1" si="111"/>
        <v>208.92239087389422</v>
      </c>
      <c r="AK79">
        <f t="shared" ca="1" si="112"/>
        <v>207.22379183748924</v>
      </c>
      <c r="AL79">
        <f t="shared" ca="1" si="113"/>
        <v>201.11718246198657</v>
      </c>
      <c r="AM79">
        <f t="shared" ca="1" si="114"/>
        <v>198.47694604175175</v>
      </c>
      <c r="AN79">
        <f t="shared" ca="1" si="115"/>
        <v>199.81991252479156</v>
      </c>
      <c r="AO79">
        <f t="shared" ca="1" si="116"/>
        <v>203.34396165754359</v>
      </c>
      <c r="AP79">
        <f t="shared" ca="1" si="117"/>
        <v>202.6309473193887</v>
      </c>
      <c r="AQ79">
        <f t="shared" ca="1" si="118"/>
        <v>201.0367348804813</v>
      </c>
      <c r="AR79">
        <f t="shared" ca="1" si="119"/>
        <v>201.8261553042928</v>
      </c>
      <c r="AS79">
        <f t="shared" ca="1" si="120"/>
        <v>195.27254825647603</v>
      </c>
      <c r="AT79">
        <f t="shared" ca="1" si="121"/>
        <v>196.3723410656925</v>
      </c>
      <c r="AU79">
        <f t="shared" ca="1" si="122"/>
        <v>200.38981377602684</v>
      </c>
      <c r="AV79">
        <f t="shared" ca="1" si="123"/>
        <v>199.86567422985667</v>
      </c>
      <c r="AW79">
        <f t="shared" ca="1" si="124"/>
        <v>203.7026572136995</v>
      </c>
      <c r="AX79">
        <f t="shared" ca="1" si="125"/>
        <v>205.044353048045</v>
      </c>
      <c r="AY79">
        <f t="shared" ca="1" si="126"/>
        <v>199.47825600807985</v>
      </c>
      <c r="AZ79">
        <f t="shared" ca="1" si="127"/>
        <v>198.1206343174488</v>
      </c>
      <c r="BA79">
        <f t="shared" ca="1" si="128"/>
        <v>196.00418379439571</v>
      </c>
      <c r="BB79">
        <f t="shared" ca="1" si="129"/>
        <v>196.43008207979213</v>
      </c>
      <c r="BC79">
        <f t="shared" ca="1" si="130"/>
        <v>186.8493589783703</v>
      </c>
      <c r="BD79">
        <f t="shared" ca="1" si="131"/>
        <v>184.75903643026541</v>
      </c>
      <c r="BE79">
        <f t="shared" ca="1" si="132"/>
        <v>185.27098711130174</v>
      </c>
      <c r="BF79">
        <f t="shared" ca="1" si="133"/>
        <v>180.81146627917988</v>
      </c>
      <c r="BG79">
        <f t="shared" ca="1" si="134"/>
        <v>179.43508877950362</v>
      </c>
      <c r="BH79">
        <f t="shared" ca="1" si="135"/>
        <v>180.72761568473112</v>
      </c>
      <c r="BI79">
        <f t="shared" ca="1" si="136"/>
        <v>181.1749771364976</v>
      </c>
      <c r="BJ79">
        <f t="shared" ca="1" si="137"/>
        <v>181.85246410470373</v>
      </c>
      <c r="BK79">
        <f t="shared" ca="1" si="138"/>
        <v>182.91327381356538</v>
      </c>
      <c r="BL79">
        <f t="shared" ca="1" si="139"/>
        <v>183.90206321817953</v>
      </c>
      <c r="BM79">
        <f t="shared" ca="1" si="140"/>
        <v>185.19775208378715</v>
      </c>
      <c r="BN79" s="22">
        <f t="shared" ca="1" si="103"/>
        <v>0</v>
      </c>
      <c r="BO79" s="22">
        <f t="shared" ca="1" si="104"/>
        <v>0</v>
      </c>
    </row>
    <row r="80" spans="5:67" x14ac:dyDescent="0.35">
      <c r="E80">
        <f t="shared" si="105"/>
        <v>223.19</v>
      </c>
      <c r="F80">
        <f t="shared" ca="1" si="141"/>
        <v>220.86275308179907</v>
      </c>
      <c r="G80">
        <f t="shared" ca="1" si="142"/>
        <v>220.44374526624253</v>
      </c>
      <c r="H80">
        <f t="shared" ca="1" si="143"/>
        <v>219.20522306508408</v>
      </c>
      <c r="I80">
        <f t="shared" ca="1" si="144"/>
        <v>221.83308422010555</v>
      </c>
      <c r="J80">
        <f t="shared" ca="1" si="145"/>
        <v>225.02334781534873</v>
      </c>
      <c r="K80">
        <f t="shared" ca="1" si="146"/>
        <v>223.16758122273731</v>
      </c>
      <c r="L80">
        <f t="shared" ca="1" si="147"/>
        <v>224.45861367446378</v>
      </c>
      <c r="M80">
        <f t="shared" ca="1" si="148"/>
        <v>223.28055849779426</v>
      </c>
      <c r="N80">
        <f t="shared" ca="1" si="149"/>
        <v>221.56949809150044</v>
      </c>
      <c r="O80">
        <f t="shared" ca="1" si="150"/>
        <v>223.95032675435667</v>
      </c>
      <c r="P80">
        <f t="shared" ca="1" si="151"/>
        <v>225.02346193984775</v>
      </c>
      <c r="Q80">
        <f t="shared" ca="1" si="152"/>
        <v>221.43012768955029</v>
      </c>
      <c r="R80">
        <f t="shared" ca="1" si="153"/>
        <v>216.71126362884354</v>
      </c>
      <c r="S80">
        <f t="shared" ca="1" si="154"/>
        <v>213.47046788661348</v>
      </c>
      <c r="T80">
        <f t="shared" ca="1" si="155"/>
        <v>207.22689563848726</v>
      </c>
      <c r="U80">
        <f t="shared" ca="1" si="156"/>
        <v>210.75808153931607</v>
      </c>
      <c r="V80">
        <f t="shared" ca="1" si="157"/>
        <v>207.97409978498877</v>
      </c>
      <c r="W80">
        <f t="shared" ca="1" si="158"/>
        <v>211.9618333088853</v>
      </c>
      <c r="X80">
        <f t="shared" ca="1" si="159"/>
        <v>208.07035895713838</v>
      </c>
      <c r="Y80">
        <f t="shared" ca="1" si="160"/>
        <v>202.2347706303218</v>
      </c>
      <c r="Z80">
        <f t="shared" ca="1" si="161"/>
        <v>201.91326671555896</v>
      </c>
      <c r="AA80">
        <f t="shared" ca="1" si="162"/>
        <v>201.07968600895833</v>
      </c>
      <c r="AB80">
        <f t="shared" ca="1" si="163"/>
        <v>203.66528533702757</v>
      </c>
      <c r="AC80">
        <f t="shared" ca="1" si="164"/>
        <v>199.99344366161031</v>
      </c>
      <c r="AD80">
        <f t="shared" ca="1" si="165"/>
        <v>201.97372372981241</v>
      </c>
      <c r="AE80">
        <f t="shared" ca="1" si="106"/>
        <v>204.33780452061663</v>
      </c>
      <c r="AF80">
        <f t="shared" ca="1" si="107"/>
        <v>199.68483632749579</v>
      </c>
      <c r="AG80">
        <f t="shared" ca="1" si="108"/>
        <v>202.88780007762315</v>
      </c>
      <c r="AH80">
        <f t="shared" ca="1" si="109"/>
        <v>204.446037325004</v>
      </c>
      <c r="AI80">
        <f t="shared" ca="1" si="110"/>
        <v>210.35326554825471</v>
      </c>
      <c r="AJ80">
        <f t="shared" ca="1" si="111"/>
        <v>213.52594218871991</v>
      </c>
      <c r="AK80">
        <f t="shared" ca="1" si="112"/>
        <v>216.47156145540751</v>
      </c>
      <c r="AL80">
        <f t="shared" ca="1" si="113"/>
        <v>217.40945311032689</v>
      </c>
      <c r="AM80">
        <f t="shared" ca="1" si="114"/>
        <v>218.52186154169851</v>
      </c>
      <c r="AN80">
        <f t="shared" ca="1" si="115"/>
        <v>222.20434659922071</v>
      </c>
      <c r="AO80">
        <f t="shared" ca="1" si="116"/>
        <v>222.96497677040665</v>
      </c>
      <c r="AP80">
        <f t="shared" ca="1" si="117"/>
        <v>220.67641824840419</v>
      </c>
      <c r="AQ80">
        <f t="shared" ca="1" si="118"/>
        <v>223.19481026593058</v>
      </c>
      <c r="AR80">
        <f t="shared" ca="1" si="119"/>
        <v>220.07862235958672</v>
      </c>
      <c r="AS80">
        <f t="shared" ca="1" si="120"/>
        <v>225.79846390358043</v>
      </c>
      <c r="AT80">
        <f t="shared" ca="1" si="121"/>
        <v>221.5821290201884</v>
      </c>
      <c r="AU80">
        <f t="shared" ca="1" si="122"/>
        <v>220.94569565537719</v>
      </c>
      <c r="AV80">
        <f t="shared" ca="1" si="123"/>
        <v>225.12727967079266</v>
      </c>
      <c r="AW80">
        <f t="shared" ca="1" si="124"/>
        <v>226.01111450950421</v>
      </c>
      <c r="AX80">
        <f t="shared" ca="1" si="125"/>
        <v>227.96634395379931</v>
      </c>
      <c r="AY80">
        <f t="shared" ca="1" si="126"/>
        <v>227.20518005270799</v>
      </c>
      <c r="AZ80">
        <f t="shared" ca="1" si="127"/>
        <v>223.71783536773299</v>
      </c>
      <c r="BA80">
        <f t="shared" ca="1" si="128"/>
        <v>220.39578224262323</v>
      </c>
      <c r="BB80">
        <f t="shared" ca="1" si="129"/>
        <v>214.09954875886703</v>
      </c>
      <c r="BC80">
        <f t="shared" ca="1" si="130"/>
        <v>211.99642321348614</v>
      </c>
      <c r="BD80">
        <f t="shared" ca="1" si="131"/>
        <v>207.07571218499959</v>
      </c>
      <c r="BE80">
        <f t="shared" ca="1" si="132"/>
        <v>209.26248388610648</v>
      </c>
      <c r="BF80">
        <f t="shared" ca="1" si="133"/>
        <v>209.46611947397304</v>
      </c>
      <c r="BG80">
        <f t="shared" ca="1" si="134"/>
        <v>200.59281924671762</v>
      </c>
      <c r="BH80">
        <f t="shared" ca="1" si="135"/>
        <v>200.97935238282068</v>
      </c>
      <c r="BI80">
        <f t="shared" ca="1" si="136"/>
        <v>201.10942135492351</v>
      </c>
      <c r="BJ80">
        <f t="shared" ca="1" si="137"/>
        <v>199.12665192223295</v>
      </c>
      <c r="BK80">
        <f t="shared" ca="1" si="138"/>
        <v>193.96386919582238</v>
      </c>
      <c r="BL80">
        <f t="shared" ca="1" si="139"/>
        <v>196.20282712181239</v>
      </c>
      <c r="BM80">
        <f t="shared" ca="1" si="140"/>
        <v>199.38174431752688</v>
      </c>
      <c r="BN80" s="22">
        <f t="shared" ca="1" si="103"/>
        <v>0</v>
      </c>
      <c r="BO80" s="22">
        <f t="shared" ca="1" si="104"/>
        <v>0</v>
      </c>
    </row>
    <row r="81" spans="5:67" x14ac:dyDescent="0.35">
      <c r="E81">
        <f t="shared" si="105"/>
        <v>223.19</v>
      </c>
      <c r="F81">
        <f t="shared" ca="1" si="141"/>
        <v>218.97410842436511</v>
      </c>
      <c r="G81">
        <f t="shared" ca="1" si="142"/>
        <v>214.3480247340041</v>
      </c>
      <c r="H81">
        <f t="shared" ca="1" si="143"/>
        <v>211.28340550700096</v>
      </c>
      <c r="I81">
        <f t="shared" ca="1" si="144"/>
        <v>205.7569414940435</v>
      </c>
      <c r="J81">
        <f t="shared" ca="1" si="145"/>
        <v>202.32611801129045</v>
      </c>
      <c r="K81">
        <f t="shared" ca="1" si="146"/>
        <v>203.23943373610879</v>
      </c>
      <c r="L81">
        <f t="shared" ca="1" si="147"/>
        <v>202.57792429147614</v>
      </c>
      <c r="M81">
        <f t="shared" ca="1" si="148"/>
        <v>205.30701195167617</v>
      </c>
      <c r="N81">
        <f t="shared" ca="1" si="149"/>
        <v>205.18764841887381</v>
      </c>
      <c r="O81">
        <f t="shared" ca="1" si="150"/>
        <v>206.40506249791008</v>
      </c>
      <c r="P81">
        <f t="shared" ca="1" si="151"/>
        <v>208.00304423819239</v>
      </c>
      <c r="Q81">
        <f t="shared" ca="1" si="152"/>
        <v>203.00960631277766</v>
      </c>
      <c r="R81">
        <f t="shared" ca="1" si="153"/>
        <v>211.23472418647464</v>
      </c>
      <c r="S81">
        <f t="shared" ca="1" si="154"/>
        <v>208.92323792638396</v>
      </c>
      <c r="T81">
        <f t="shared" ca="1" si="155"/>
        <v>207.58610648630975</v>
      </c>
      <c r="U81">
        <f t="shared" ca="1" si="156"/>
        <v>209.45181262177795</v>
      </c>
      <c r="V81">
        <f t="shared" ca="1" si="157"/>
        <v>211.31783247923244</v>
      </c>
      <c r="W81">
        <f t="shared" ca="1" si="158"/>
        <v>218.17455400162163</v>
      </c>
      <c r="X81">
        <f t="shared" ca="1" si="159"/>
        <v>215.33467883323917</v>
      </c>
      <c r="Y81">
        <f t="shared" ca="1" si="160"/>
        <v>214.05298557096091</v>
      </c>
      <c r="Z81">
        <f t="shared" ca="1" si="161"/>
        <v>217.41810006530153</v>
      </c>
      <c r="AA81">
        <f t="shared" ca="1" si="162"/>
        <v>218.22975768037003</v>
      </c>
      <c r="AB81">
        <f t="shared" ca="1" si="163"/>
        <v>224.64279899385525</v>
      </c>
      <c r="AC81">
        <f t="shared" ca="1" si="164"/>
        <v>225.36564322817466</v>
      </c>
      <c r="AD81">
        <f t="shared" ca="1" si="165"/>
        <v>227.35515114536628</v>
      </c>
      <c r="AE81">
        <f t="shared" ca="1" si="106"/>
        <v>232.62492382436483</v>
      </c>
      <c r="AF81">
        <f t="shared" ca="1" si="107"/>
        <v>234.883578167309</v>
      </c>
      <c r="AG81">
        <f t="shared" ca="1" si="108"/>
        <v>233.96594316546901</v>
      </c>
      <c r="AH81">
        <f t="shared" ca="1" si="109"/>
        <v>236.41780686787203</v>
      </c>
      <c r="AI81">
        <f t="shared" ca="1" si="110"/>
        <v>238.83552233792295</v>
      </c>
      <c r="AJ81">
        <f t="shared" ca="1" si="111"/>
        <v>238.89729692827413</v>
      </c>
      <c r="AK81">
        <f t="shared" ca="1" si="112"/>
        <v>236.99101253265613</v>
      </c>
      <c r="AL81">
        <f t="shared" ca="1" si="113"/>
        <v>243.00319337790862</v>
      </c>
      <c r="AM81">
        <f t="shared" ca="1" si="114"/>
        <v>240.02825838152683</v>
      </c>
      <c r="AN81">
        <f t="shared" ca="1" si="115"/>
        <v>243.77028271674439</v>
      </c>
      <c r="AO81">
        <f t="shared" ca="1" si="116"/>
        <v>246.50704580343123</v>
      </c>
      <c r="AP81">
        <f t="shared" ca="1" si="117"/>
        <v>237.64560462880931</v>
      </c>
      <c r="AQ81">
        <f t="shared" ca="1" si="118"/>
        <v>239.19837740684065</v>
      </c>
      <c r="AR81">
        <f t="shared" ca="1" si="119"/>
        <v>237.72152287761952</v>
      </c>
      <c r="AS81">
        <f t="shared" ca="1" si="120"/>
        <v>238.6504875351113</v>
      </c>
      <c r="AT81">
        <f t="shared" ca="1" si="121"/>
        <v>238.96756457677549</v>
      </c>
      <c r="AU81">
        <f t="shared" ca="1" si="122"/>
        <v>239.28066950548401</v>
      </c>
      <c r="AV81">
        <f t="shared" ca="1" si="123"/>
        <v>240.01056043665224</v>
      </c>
      <c r="AW81">
        <f t="shared" ca="1" si="124"/>
        <v>241.69772083485927</v>
      </c>
      <c r="AX81">
        <f t="shared" ca="1" si="125"/>
        <v>238.54990114005611</v>
      </c>
      <c r="AY81">
        <f t="shared" ca="1" si="126"/>
        <v>238.0724205097128</v>
      </c>
      <c r="AZ81">
        <f t="shared" ca="1" si="127"/>
        <v>242.06611228978429</v>
      </c>
      <c r="BA81">
        <f t="shared" ca="1" si="128"/>
        <v>236.44217049466533</v>
      </c>
      <c r="BB81">
        <f t="shared" ca="1" si="129"/>
        <v>241.3749640888141</v>
      </c>
      <c r="BC81">
        <f t="shared" ca="1" si="130"/>
        <v>244.05811286963089</v>
      </c>
      <c r="BD81">
        <f t="shared" ca="1" si="131"/>
        <v>240.07732917919273</v>
      </c>
      <c r="BE81">
        <f t="shared" ca="1" si="132"/>
        <v>234.77746230208129</v>
      </c>
      <c r="BF81">
        <f t="shared" ca="1" si="133"/>
        <v>232.56521887616563</v>
      </c>
      <c r="BG81">
        <f t="shared" ca="1" si="134"/>
        <v>231.41700694238858</v>
      </c>
      <c r="BH81">
        <f t="shared" ca="1" si="135"/>
        <v>235.58650714711337</v>
      </c>
      <c r="BI81">
        <f t="shared" ca="1" si="136"/>
        <v>238.16047901450577</v>
      </c>
      <c r="BJ81">
        <f t="shared" ca="1" si="137"/>
        <v>237.51322798682463</v>
      </c>
      <c r="BK81">
        <f t="shared" ca="1" si="138"/>
        <v>241.70001981384209</v>
      </c>
      <c r="BL81">
        <f t="shared" ca="1" si="139"/>
        <v>240.46590372589714</v>
      </c>
      <c r="BM81">
        <f t="shared" ca="1" si="140"/>
        <v>237.39757050105644</v>
      </c>
      <c r="BN81" s="22">
        <f t="shared" ca="1" si="103"/>
        <v>37.397570501056435</v>
      </c>
      <c r="BO81" s="22">
        <f t="shared" ca="1" si="104"/>
        <v>37.017525280395041</v>
      </c>
    </row>
    <row r="82" spans="5:67" x14ac:dyDescent="0.35">
      <c r="E82">
        <f t="shared" si="105"/>
        <v>223.19</v>
      </c>
      <c r="F82">
        <f t="shared" ca="1" si="141"/>
        <v>221.83978011161193</v>
      </c>
      <c r="G82">
        <f t="shared" ca="1" si="142"/>
        <v>228.5467717722928</v>
      </c>
      <c r="H82">
        <f t="shared" ca="1" si="143"/>
        <v>227.39696495117948</v>
      </c>
      <c r="I82">
        <f t="shared" ca="1" si="144"/>
        <v>227.0345843860037</v>
      </c>
      <c r="J82">
        <f t="shared" ca="1" si="145"/>
        <v>221.22989913501664</v>
      </c>
      <c r="K82">
        <f t="shared" ca="1" si="146"/>
        <v>221.98540114151447</v>
      </c>
      <c r="L82">
        <f t="shared" ca="1" si="147"/>
        <v>227.82010882885976</v>
      </c>
      <c r="M82">
        <f t="shared" ca="1" si="148"/>
        <v>230.31181785408137</v>
      </c>
      <c r="N82">
        <f t="shared" ca="1" si="149"/>
        <v>226.93297634594907</v>
      </c>
      <c r="O82">
        <f t="shared" ca="1" si="150"/>
        <v>227.46653465677423</v>
      </c>
      <c r="P82">
        <f t="shared" ca="1" si="151"/>
        <v>226.0063915617794</v>
      </c>
      <c r="Q82">
        <f t="shared" ca="1" si="152"/>
        <v>226.50071214862314</v>
      </c>
      <c r="R82">
        <f t="shared" ca="1" si="153"/>
        <v>223.9967936912625</v>
      </c>
      <c r="S82">
        <f t="shared" ca="1" si="154"/>
        <v>216.42463601289353</v>
      </c>
      <c r="T82">
        <f t="shared" ca="1" si="155"/>
        <v>217.48019789317712</v>
      </c>
      <c r="U82">
        <f t="shared" ca="1" si="156"/>
        <v>220.5819913730945</v>
      </c>
      <c r="V82">
        <f t="shared" ca="1" si="157"/>
        <v>226.80089150526109</v>
      </c>
      <c r="W82">
        <f t="shared" ca="1" si="158"/>
        <v>227.8061410453229</v>
      </c>
      <c r="X82">
        <f t="shared" ca="1" si="159"/>
        <v>234.0625367342889</v>
      </c>
      <c r="Y82">
        <f t="shared" ca="1" si="160"/>
        <v>235.19806045437011</v>
      </c>
      <c r="Z82">
        <f t="shared" ca="1" si="161"/>
        <v>241.46170750701549</v>
      </c>
      <c r="AA82">
        <f t="shared" ca="1" si="162"/>
        <v>242.49485361333583</v>
      </c>
      <c r="AB82">
        <f t="shared" ca="1" si="163"/>
        <v>242.61379891648821</v>
      </c>
      <c r="AC82">
        <f t="shared" ca="1" si="164"/>
        <v>242.38376875550071</v>
      </c>
      <c r="AD82">
        <f t="shared" ca="1" si="165"/>
        <v>238.41955033257418</v>
      </c>
      <c r="AE82">
        <f t="shared" ca="1" si="106"/>
        <v>241.46253932199355</v>
      </c>
      <c r="AF82">
        <f t="shared" ca="1" si="107"/>
        <v>246.32702131916412</v>
      </c>
      <c r="AG82">
        <f t="shared" ca="1" si="108"/>
        <v>243.09193938843319</v>
      </c>
      <c r="AH82">
        <f t="shared" ca="1" si="109"/>
        <v>248.17892922010498</v>
      </c>
      <c r="AI82">
        <f t="shared" ca="1" si="110"/>
        <v>244.84637930221922</v>
      </c>
      <c r="AJ82">
        <f t="shared" ca="1" si="111"/>
        <v>247.47707674324104</v>
      </c>
      <c r="AK82">
        <f t="shared" ca="1" si="112"/>
        <v>244.41536676337583</v>
      </c>
      <c r="AL82">
        <f t="shared" ca="1" si="113"/>
        <v>240.63625995731581</v>
      </c>
      <c r="AM82">
        <f t="shared" ca="1" si="114"/>
        <v>236.02343855021851</v>
      </c>
      <c r="AN82">
        <f t="shared" ca="1" si="115"/>
        <v>241.9855726897232</v>
      </c>
      <c r="AO82">
        <f t="shared" ca="1" si="116"/>
        <v>236.12772068990722</v>
      </c>
      <c r="AP82">
        <f t="shared" ca="1" si="117"/>
        <v>233.23666775178816</v>
      </c>
      <c r="AQ82">
        <f t="shared" ca="1" si="118"/>
        <v>227.7634414684465</v>
      </c>
      <c r="AR82">
        <f t="shared" ca="1" si="119"/>
        <v>230.85777102208908</v>
      </c>
      <c r="AS82">
        <f t="shared" ca="1" si="120"/>
        <v>231.9232659708986</v>
      </c>
      <c r="AT82">
        <f t="shared" ca="1" si="121"/>
        <v>231.76121115164227</v>
      </c>
      <c r="AU82">
        <f t="shared" ca="1" si="122"/>
        <v>235.9244093194163</v>
      </c>
      <c r="AV82">
        <f t="shared" ca="1" si="123"/>
        <v>231.12607221824967</v>
      </c>
      <c r="AW82">
        <f t="shared" ca="1" si="124"/>
        <v>227.71587073245107</v>
      </c>
      <c r="AX82">
        <f t="shared" ca="1" si="125"/>
        <v>227.44407274395084</v>
      </c>
      <c r="AY82">
        <f t="shared" ca="1" si="126"/>
        <v>227.35032701314853</v>
      </c>
      <c r="AZ82">
        <f t="shared" ca="1" si="127"/>
        <v>225.56530197891345</v>
      </c>
      <c r="BA82">
        <f t="shared" ca="1" si="128"/>
        <v>222.45306534022058</v>
      </c>
      <c r="BB82">
        <f t="shared" ca="1" si="129"/>
        <v>222.13912650582444</v>
      </c>
      <c r="BC82">
        <f t="shared" ca="1" si="130"/>
        <v>222.9196909622103</v>
      </c>
      <c r="BD82">
        <f t="shared" ca="1" si="131"/>
        <v>227.82151510456342</v>
      </c>
      <c r="BE82">
        <f t="shared" ca="1" si="132"/>
        <v>230.68798606985678</v>
      </c>
      <c r="BF82">
        <f t="shared" ca="1" si="133"/>
        <v>233.5196520574645</v>
      </c>
      <c r="BG82">
        <f t="shared" ca="1" si="134"/>
        <v>233.52889048684554</v>
      </c>
      <c r="BH82">
        <f t="shared" ca="1" si="135"/>
        <v>227.39037013888358</v>
      </c>
      <c r="BI82">
        <f t="shared" ca="1" si="136"/>
        <v>226.17972126273941</v>
      </c>
      <c r="BJ82">
        <f t="shared" ca="1" si="137"/>
        <v>228.10479278477703</v>
      </c>
      <c r="BK82">
        <f t="shared" ca="1" si="138"/>
        <v>229.89046792278455</v>
      </c>
      <c r="BL82">
        <f t="shared" ca="1" si="139"/>
        <v>230.98791470576919</v>
      </c>
      <c r="BM82">
        <f t="shared" ca="1" si="140"/>
        <v>229.49105547832357</v>
      </c>
      <c r="BN82" s="22">
        <f t="shared" ca="1" si="103"/>
        <v>29.491055478323574</v>
      </c>
      <c r="BO82" s="22">
        <f t="shared" ca="1" si="104"/>
        <v>29.191358612012962</v>
      </c>
    </row>
    <row r="83" spans="5:67" x14ac:dyDescent="0.35">
      <c r="E83">
        <f t="shared" si="105"/>
        <v>223.19</v>
      </c>
      <c r="F83">
        <f t="shared" ca="1" si="141"/>
        <v>223.59534449576211</v>
      </c>
      <c r="G83">
        <f t="shared" ca="1" si="142"/>
        <v>223.29919493383537</v>
      </c>
      <c r="H83">
        <f t="shared" ca="1" si="143"/>
        <v>220.95486183534894</v>
      </c>
      <c r="I83">
        <f t="shared" ca="1" si="144"/>
        <v>218.62295512619298</v>
      </c>
      <c r="J83">
        <f t="shared" ca="1" si="145"/>
        <v>215.47546277773881</v>
      </c>
      <c r="K83">
        <f t="shared" ca="1" si="146"/>
        <v>215.80561792799671</v>
      </c>
      <c r="L83">
        <f t="shared" ca="1" si="147"/>
        <v>217.15988230906805</v>
      </c>
      <c r="M83">
        <f t="shared" ca="1" si="148"/>
        <v>217.69517675104299</v>
      </c>
      <c r="N83">
        <f t="shared" ca="1" si="149"/>
        <v>220.44355835178396</v>
      </c>
      <c r="O83">
        <f t="shared" ca="1" si="150"/>
        <v>214.28915664319675</v>
      </c>
      <c r="P83">
        <f t="shared" ca="1" si="151"/>
        <v>212.93474035151939</v>
      </c>
      <c r="Q83">
        <f t="shared" ca="1" si="152"/>
        <v>214.02856749972116</v>
      </c>
      <c r="R83">
        <f t="shared" ca="1" si="153"/>
        <v>213.65677408375436</v>
      </c>
      <c r="S83">
        <f t="shared" ca="1" si="154"/>
        <v>213.02783061009404</v>
      </c>
      <c r="T83">
        <f t="shared" ca="1" si="155"/>
        <v>212.06687171605853</v>
      </c>
      <c r="U83">
        <f t="shared" ca="1" si="156"/>
        <v>217.99909255786639</v>
      </c>
      <c r="V83">
        <f t="shared" ca="1" si="157"/>
        <v>219.6879893272222</v>
      </c>
      <c r="W83">
        <f t="shared" ca="1" si="158"/>
        <v>221.57353259784705</v>
      </c>
      <c r="X83">
        <f t="shared" ca="1" si="159"/>
        <v>215.65069763566734</v>
      </c>
      <c r="Y83">
        <f t="shared" ca="1" si="160"/>
        <v>213.38848215917548</v>
      </c>
      <c r="Z83">
        <f t="shared" ca="1" si="161"/>
        <v>206.69772838824744</v>
      </c>
      <c r="AA83">
        <f t="shared" ca="1" si="162"/>
        <v>206.52594624150478</v>
      </c>
      <c r="AB83">
        <f t="shared" ca="1" si="163"/>
        <v>206.80231369783701</v>
      </c>
      <c r="AC83">
        <f t="shared" ca="1" si="164"/>
        <v>209.88268285475442</v>
      </c>
      <c r="AD83">
        <f t="shared" ca="1" si="165"/>
        <v>206.01852010721845</v>
      </c>
      <c r="AE83">
        <f t="shared" ca="1" si="106"/>
        <v>209.47679592808439</v>
      </c>
      <c r="AF83">
        <f t="shared" ca="1" si="107"/>
        <v>212.37788840244795</v>
      </c>
      <c r="AG83">
        <f t="shared" ca="1" si="108"/>
        <v>211.3941840813292</v>
      </c>
      <c r="AH83">
        <f t="shared" ca="1" si="109"/>
        <v>209.70978453347337</v>
      </c>
      <c r="AI83">
        <f t="shared" ca="1" si="110"/>
        <v>209.25176232121481</v>
      </c>
      <c r="AJ83">
        <f t="shared" ca="1" si="111"/>
        <v>211.96896374926058</v>
      </c>
      <c r="AK83">
        <f t="shared" ca="1" si="112"/>
        <v>212.49860954493491</v>
      </c>
      <c r="AL83">
        <f t="shared" ca="1" si="113"/>
        <v>211.68325999577115</v>
      </c>
      <c r="AM83">
        <f t="shared" ca="1" si="114"/>
        <v>213.85952788730546</v>
      </c>
      <c r="AN83">
        <f t="shared" ca="1" si="115"/>
        <v>212.99294142430108</v>
      </c>
      <c r="AO83">
        <f t="shared" ca="1" si="116"/>
        <v>215.62565760990043</v>
      </c>
      <c r="AP83">
        <f t="shared" ca="1" si="117"/>
        <v>215.79882012792314</v>
      </c>
      <c r="AQ83">
        <f t="shared" ca="1" si="118"/>
        <v>213.1016405504881</v>
      </c>
      <c r="AR83">
        <f t="shared" ca="1" si="119"/>
        <v>212.09829457044407</v>
      </c>
      <c r="AS83">
        <f t="shared" ca="1" si="120"/>
        <v>211.92583128337535</v>
      </c>
      <c r="AT83">
        <f t="shared" ca="1" si="121"/>
        <v>208.34745298154073</v>
      </c>
      <c r="AU83">
        <f t="shared" ca="1" si="122"/>
        <v>210.06293590365439</v>
      </c>
      <c r="AV83">
        <f t="shared" ca="1" si="123"/>
        <v>204.23803801617373</v>
      </c>
      <c r="AW83">
        <f t="shared" ca="1" si="124"/>
        <v>201.90531437899651</v>
      </c>
      <c r="AX83">
        <f t="shared" ca="1" si="125"/>
        <v>199.53448093912488</v>
      </c>
      <c r="AY83">
        <f t="shared" ca="1" si="126"/>
        <v>198.83810083247843</v>
      </c>
      <c r="AZ83">
        <f t="shared" ca="1" si="127"/>
        <v>200.90787261549187</v>
      </c>
      <c r="BA83">
        <f t="shared" ca="1" si="128"/>
        <v>196.0533126174619</v>
      </c>
      <c r="BB83">
        <f t="shared" ca="1" si="129"/>
        <v>192.63002149440706</v>
      </c>
      <c r="BC83">
        <f t="shared" ca="1" si="130"/>
        <v>192.4268499472289</v>
      </c>
      <c r="BD83">
        <f t="shared" ca="1" si="131"/>
        <v>192.00177351261081</v>
      </c>
      <c r="BE83">
        <f t="shared" ca="1" si="132"/>
        <v>192.51185851326198</v>
      </c>
      <c r="BF83">
        <f t="shared" ca="1" si="133"/>
        <v>195.25627075807114</v>
      </c>
      <c r="BG83">
        <f t="shared" ca="1" si="134"/>
        <v>198.72545542030474</v>
      </c>
      <c r="BH83">
        <f t="shared" ca="1" si="135"/>
        <v>198.14572020824079</v>
      </c>
      <c r="BI83">
        <f t="shared" ca="1" si="136"/>
        <v>196.97097640710467</v>
      </c>
      <c r="BJ83">
        <f t="shared" ca="1" si="137"/>
        <v>196.54236231186474</v>
      </c>
      <c r="BK83">
        <f t="shared" ca="1" si="138"/>
        <v>196.34823665467309</v>
      </c>
      <c r="BL83">
        <f t="shared" ca="1" si="139"/>
        <v>194.09122100009648</v>
      </c>
      <c r="BM83">
        <f t="shared" ca="1" si="140"/>
        <v>193.42051970004621</v>
      </c>
      <c r="BN83" s="22">
        <f t="shared" ca="1" si="103"/>
        <v>0</v>
      </c>
      <c r="BO83" s="22">
        <f t="shared" ca="1" si="104"/>
        <v>0</v>
      </c>
    </row>
    <row r="84" spans="5:67" x14ac:dyDescent="0.35">
      <c r="E84">
        <f t="shared" si="105"/>
        <v>223.19</v>
      </c>
      <c r="F84">
        <f t="shared" ca="1" si="141"/>
        <v>223.83220745241144</v>
      </c>
      <c r="G84">
        <f t="shared" ca="1" si="142"/>
        <v>220.16611377069671</v>
      </c>
      <c r="H84">
        <f t="shared" ca="1" si="143"/>
        <v>218.06977287443868</v>
      </c>
      <c r="I84">
        <f t="shared" ca="1" si="144"/>
        <v>216.86428645346888</v>
      </c>
      <c r="J84">
        <f t="shared" ca="1" si="145"/>
        <v>214.0262474911959</v>
      </c>
      <c r="K84">
        <f t="shared" ca="1" si="146"/>
        <v>218.47890939249592</v>
      </c>
      <c r="L84">
        <f t="shared" ca="1" si="147"/>
        <v>217.44164391575845</v>
      </c>
      <c r="M84">
        <f t="shared" ca="1" si="148"/>
        <v>219.89456127696673</v>
      </c>
      <c r="N84">
        <f t="shared" ca="1" si="149"/>
        <v>214.6422766507192</v>
      </c>
      <c r="O84">
        <f t="shared" ca="1" si="150"/>
        <v>212.00734769512906</v>
      </c>
      <c r="P84">
        <f t="shared" ca="1" si="151"/>
        <v>209.37801256043409</v>
      </c>
      <c r="Q84">
        <f t="shared" ca="1" si="152"/>
        <v>202.23214499229297</v>
      </c>
      <c r="R84">
        <f t="shared" ca="1" si="153"/>
        <v>206.27912413528404</v>
      </c>
      <c r="S84">
        <f t="shared" ca="1" si="154"/>
        <v>204.01882219069114</v>
      </c>
      <c r="T84">
        <f t="shared" ca="1" si="155"/>
        <v>201.41695340369483</v>
      </c>
      <c r="U84">
        <f t="shared" ca="1" si="156"/>
        <v>200.49844860611151</v>
      </c>
      <c r="V84">
        <f t="shared" ca="1" si="157"/>
        <v>194.40360797650115</v>
      </c>
      <c r="W84">
        <f t="shared" ca="1" si="158"/>
        <v>191.17471326735929</v>
      </c>
      <c r="X84">
        <f t="shared" ca="1" si="159"/>
        <v>194.30878634344285</v>
      </c>
      <c r="Y84">
        <f t="shared" ca="1" si="160"/>
        <v>195.40833984000659</v>
      </c>
      <c r="Z84">
        <f t="shared" ca="1" si="161"/>
        <v>195.24704442756072</v>
      </c>
      <c r="AA84">
        <f t="shared" ca="1" si="162"/>
        <v>189.93623818116228</v>
      </c>
      <c r="AB84">
        <f t="shared" ca="1" si="163"/>
        <v>194.61065848844254</v>
      </c>
      <c r="AC84">
        <f t="shared" ca="1" si="164"/>
        <v>198.65896772955946</v>
      </c>
      <c r="AD84">
        <f t="shared" ca="1" si="165"/>
        <v>199.2727309141176</v>
      </c>
      <c r="AE84">
        <f t="shared" ca="1" si="106"/>
        <v>199.36762584390169</v>
      </c>
      <c r="AF84">
        <f t="shared" ca="1" si="107"/>
        <v>197.8256656072779</v>
      </c>
      <c r="AG84">
        <f t="shared" ca="1" si="108"/>
        <v>196.58730164302034</v>
      </c>
      <c r="AH84">
        <f t="shared" ca="1" si="109"/>
        <v>191.85099760663289</v>
      </c>
      <c r="AI84">
        <f t="shared" ca="1" si="110"/>
        <v>191.6138810767722</v>
      </c>
      <c r="AJ84">
        <f t="shared" ca="1" si="111"/>
        <v>190.82844103817817</v>
      </c>
      <c r="AK84">
        <f t="shared" ca="1" si="112"/>
        <v>191.97257170440932</v>
      </c>
      <c r="AL84">
        <f t="shared" ca="1" si="113"/>
        <v>193.52448789663691</v>
      </c>
      <c r="AM84">
        <f t="shared" ca="1" si="114"/>
        <v>193.0011287705338</v>
      </c>
      <c r="AN84">
        <f t="shared" ca="1" si="115"/>
        <v>192.69623013057029</v>
      </c>
      <c r="AO84">
        <f t="shared" ca="1" si="116"/>
        <v>195.30530741086014</v>
      </c>
      <c r="AP84">
        <f t="shared" ca="1" si="117"/>
        <v>191.3844066658348</v>
      </c>
      <c r="AQ84">
        <f t="shared" ca="1" si="118"/>
        <v>189.76510215194352</v>
      </c>
      <c r="AR84">
        <f t="shared" ca="1" si="119"/>
        <v>192.61391420962062</v>
      </c>
      <c r="AS84">
        <f t="shared" ca="1" si="120"/>
        <v>195.05002936060185</v>
      </c>
      <c r="AT84">
        <f t="shared" ca="1" si="121"/>
        <v>192.48104791655632</v>
      </c>
      <c r="AU84">
        <f t="shared" ca="1" si="122"/>
        <v>192.95941803357732</v>
      </c>
      <c r="AV84">
        <f t="shared" ca="1" si="123"/>
        <v>193.82702391022096</v>
      </c>
      <c r="AW84">
        <f t="shared" ca="1" si="124"/>
        <v>191.04019995941454</v>
      </c>
      <c r="AX84">
        <f t="shared" ca="1" si="125"/>
        <v>190.63064437197542</v>
      </c>
      <c r="AY84">
        <f t="shared" ca="1" si="126"/>
        <v>184.16648013126428</v>
      </c>
      <c r="AZ84">
        <f t="shared" ca="1" si="127"/>
        <v>182.39404481767605</v>
      </c>
      <c r="BA84">
        <f t="shared" ca="1" si="128"/>
        <v>184.22993499914068</v>
      </c>
      <c r="BB84">
        <f t="shared" ca="1" si="129"/>
        <v>181.93563726312283</v>
      </c>
      <c r="BC84">
        <f t="shared" ca="1" si="130"/>
        <v>179.74497697464665</v>
      </c>
      <c r="BD84">
        <f t="shared" ca="1" si="131"/>
        <v>183.15196023439879</v>
      </c>
      <c r="BE84">
        <f t="shared" ca="1" si="132"/>
        <v>184.57407172324338</v>
      </c>
      <c r="BF84">
        <f t="shared" ca="1" si="133"/>
        <v>186.29899866135756</v>
      </c>
      <c r="BG84">
        <f t="shared" ca="1" si="134"/>
        <v>183.67422151271205</v>
      </c>
      <c r="BH84">
        <f t="shared" ca="1" si="135"/>
        <v>187.71770215110067</v>
      </c>
      <c r="BI84">
        <f t="shared" ca="1" si="136"/>
        <v>188.66856088518523</v>
      </c>
      <c r="BJ84">
        <f t="shared" ca="1" si="137"/>
        <v>188.09857109087324</v>
      </c>
      <c r="BK84">
        <f t="shared" ca="1" si="138"/>
        <v>187.67337009639803</v>
      </c>
      <c r="BL84">
        <f t="shared" ca="1" si="139"/>
        <v>185.30272594122627</v>
      </c>
      <c r="BM84">
        <f t="shared" ca="1" si="140"/>
        <v>185.37900033221638</v>
      </c>
      <c r="BN84" s="22">
        <f t="shared" ca="1" si="103"/>
        <v>0</v>
      </c>
      <c r="BO84" s="22">
        <f t="shared" ca="1" si="104"/>
        <v>0</v>
      </c>
    </row>
    <row r="85" spans="5:67" x14ac:dyDescent="0.35">
      <c r="E85">
        <f t="shared" si="105"/>
        <v>223.19</v>
      </c>
      <c r="F85">
        <f t="shared" ca="1" si="141"/>
        <v>223.97474256827638</v>
      </c>
      <c r="G85">
        <f t="shared" ca="1" si="142"/>
        <v>221.48230014056736</v>
      </c>
      <c r="H85">
        <f t="shared" ca="1" si="143"/>
        <v>218.17174177667667</v>
      </c>
      <c r="I85">
        <f t="shared" ca="1" si="144"/>
        <v>218.23228991608491</v>
      </c>
      <c r="J85">
        <f t="shared" ca="1" si="145"/>
        <v>218.79745279601758</v>
      </c>
      <c r="K85">
        <f t="shared" ca="1" si="146"/>
        <v>217.37310063395537</v>
      </c>
      <c r="L85">
        <f t="shared" ca="1" si="147"/>
        <v>215.50385318468602</v>
      </c>
      <c r="M85">
        <f t="shared" ca="1" si="148"/>
        <v>209.90005424947819</v>
      </c>
      <c r="N85">
        <f t="shared" ca="1" si="149"/>
        <v>205.21241935731695</v>
      </c>
      <c r="O85">
        <f t="shared" ca="1" si="150"/>
        <v>203.06911577367856</v>
      </c>
      <c r="P85">
        <f t="shared" ca="1" si="151"/>
        <v>205.25820499456833</v>
      </c>
      <c r="Q85">
        <f t="shared" ca="1" si="152"/>
        <v>203.89931238807824</v>
      </c>
      <c r="R85">
        <f t="shared" ca="1" si="153"/>
        <v>204.06048573560295</v>
      </c>
      <c r="S85">
        <f t="shared" ca="1" si="154"/>
        <v>200.41989980154705</v>
      </c>
      <c r="T85">
        <f t="shared" ca="1" si="155"/>
        <v>196.0733873291604</v>
      </c>
      <c r="U85">
        <f t="shared" ca="1" si="156"/>
        <v>195.69593004895827</v>
      </c>
      <c r="V85">
        <f t="shared" ca="1" si="157"/>
        <v>190.58128123479375</v>
      </c>
      <c r="W85">
        <f t="shared" ca="1" si="158"/>
        <v>192.54956867208293</v>
      </c>
      <c r="X85">
        <f t="shared" ca="1" si="159"/>
        <v>191.76855086457627</v>
      </c>
      <c r="Y85">
        <f t="shared" ca="1" si="160"/>
        <v>193.88442241640956</v>
      </c>
      <c r="Z85">
        <f t="shared" ca="1" si="161"/>
        <v>187.65925390836694</v>
      </c>
      <c r="AA85">
        <f t="shared" ca="1" si="162"/>
        <v>186.55567749848692</v>
      </c>
      <c r="AB85">
        <f t="shared" ca="1" si="163"/>
        <v>187.12087445483797</v>
      </c>
      <c r="AC85">
        <f t="shared" ca="1" si="164"/>
        <v>189.96243651233317</v>
      </c>
      <c r="AD85">
        <f t="shared" ca="1" si="165"/>
        <v>192.70551526884157</v>
      </c>
      <c r="AE85">
        <f t="shared" ca="1" si="106"/>
        <v>192.15977846528219</v>
      </c>
      <c r="AF85">
        <f t="shared" ca="1" si="107"/>
        <v>189.47227981848187</v>
      </c>
      <c r="AG85">
        <f t="shared" ca="1" si="108"/>
        <v>194.55785656949752</v>
      </c>
      <c r="AH85">
        <f t="shared" ca="1" si="109"/>
        <v>193.33985582078878</v>
      </c>
      <c r="AI85">
        <f t="shared" ca="1" si="110"/>
        <v>194.29743685912121</v>
      </c>
      <c r="AJ85">
        <f t="shared" ca="1" si="111"/>
        <v>194.15108948627602</v>
      </c>
      <c r="AK85">
        <f t="shared" ca="1" si="112"/>
        <v>190.6766642705206</v>
      </c>
      <c r="AL85">
        <f t="shared" ca="1" si="113"/>
        <v>194.3890193242556</v>
      </c>
      <c r="AM85">
        <f t="shared" ca="1" si="114"/>
        <v>198.14665619424315</v>
      </c>
      <c r="AN85">
        <f t="shared" ca="1" si="115"/>
        <v>201.33809539958455</v>
      </c>
      <c r="AO85">
        <f t="shared" ca="1" si="116"/>
        <v>201.82348866586108</v>
      </c>
      <c r="AP85">
        <f t="shared" ca="1" si="117"/>
        <v>202.06675948332307</v>
      </c>
      <c r="AQ85">
        <f t="shared" ca="1" si="118"/>
        <v>201.14101894657722</v>
      </c>
      <c r="AR85">
        <f t="shared" ca="1" si="119"/>
        <v>198.21116017983363</v>
      </c>
      <c r="AS85">
        <f t="shared" ca="1" si="120"/>
        <v>199.16018855322281</v>
      </c>
      <c r="AT85">
        <f t="shared" ca="1" si="121"/>
        <v>194.44643437684599</v>
      </c>
      <c r="AU85">
        <f t="shared" ca="1" si="122"/>
        <v>196.07529278799893</v>
      </c>
      <c r="AV85">
        <f t="shared" ca="1" si="123"/>
        <v>193.6304958407645</v>
      </c>
      <c r="AW85">
        <f t="shared" ca="1" si="124"/>
        <v>191.22054162281989</v>
      </c>
      <c r="AX85">
        <f t="shared" ca="1" si="125"/>
        <v>192.18072964048582</v>
      </c>
      <c r="AY85">
        <f t="shared" ca="1" si="126"/>
        <v>189.87572994608291</v>
      </c>
      <c r="AZ85">
        <f t="shared" ca="1" si="127"/>
        <v>188.91112902314629</v>
      </c>
      <c r="BA85">
        <f t="shared" ca="1" si="128"/>
        <v>187.39161090479021</v>
      </c>
      <c r="BB85">
        <f t="shared" ca="1" si="129"/>
        <v>186.63047002918918</v>
      </c>
      <c r="BC85">
        <f t="shared" ca="1" si="130"/>
        <v>183.8911686806116</v>
      </c>
      <c r="BD85">
        <f t="shared" ca="1" si="131"/>
        <v>180.35293136564781</v>
      </c>
      <c r="BE85">
        <f t="shared" ca="1" si="132"/>
        <v>180.03913493542032</v>
      </c>
      <c r="BF85">
        <f t="shared" ca="1" si="133"/>
        <v>178.34535318124298</v>
      </c>
      <c r="BG85">
        <f t="shared" ca="1" si="134"/>
        <v>173.41440204754758</v>
      </c>
      <c r="BH85">
        <f t="shared" ca="1" si="135"/>
        <v>174.21017754704789</v>
      </c>
      <c r="BI85">
        <f t="shared" ca="1" si="136"/>
        <v>171.66913399468078</v>
      </c>
      <c r="BJ85">
        <f t="shared" ca="1" si="137"/>
        <v>173.37747809105227</v>
      </c>
      <c r="BK85">
        <f t="shared" ca="1" si="138"/>
        <v>172.81106704989892</v>
      </c>
      <c r="BL85">
        <f t="shared" ca="1" si="139"/>
        <v>170.7931498341157</v>
      </c>
      <c r="BM85">
        <f t="shared" ca="1" si="140"/>
        <v>166.30421980565046</v>
      </c>
      <c r="BN85" s="22">
        <f t="shared" ca="1" si="103"/>
        <v>0</v>
      </c>
      <c r="BO85" s="22">
        <f t="shared" ca="1" si="104"/>
        <v>0</v>
      </c>
    </row>
    <row r="86" spans="5:67" x14ac:dyDescent="0.35">
      <c r="E86">
        <f t="shared" si="105"/>
        <v>223.19</v>
      </c>
      <c r="F86">
        <f t="shared" ca="1" si="141"/>
        <v>226.92062163674865</v>
      </c>
      <c r="G86">
        <f t="shared" ca="1" si="142"/>
        <v>229.77763751246789</v>
      </c>
      <c r="H86">
        <f t="shared" ca="1" si="143"/>
        <v>233.45335261828754</v>
      </c>
      <c r="I86">
        <f t="shared" ca="1" si="144"/>
        <v>239.62008358303873</v>
      </c>
      <c r="J86">
        <f t="shared" ca="1" si="145"/>
        <v>242.37015227862179</v>
      </c>
      <c r="K86">
        <f t="shared" ca="1" si="146"/>
        <v>247.92973188375277</v>
      </c>
      <c r="L86">
        <f t="shared" ca="1" si="147"/>
        <v>250.06346082567529</v>
      </c>
      <c r="M86">
        <f t="shared" ca="1" si="148"/>
        <v>249.4047474707591</v>
      </c>
      <c r="N86">
        <f t="shared" ca="1" si="149"/>
        <v>251.92997960727263</v>
      </c>
      <c r="O86">
        <f t="shared" ca="1" si="150"/>
        <v>261.74340202153803</v>
      </c>
      <c r="P86">
        <f t="shared" ca="1" si="151"/>
        <v>267.62033104753101</v>
      </c>
      <c r="Q86">
        <f t="shared" ca="1" si="152"/>
        <v>264.19138552533576</v>
      </c>
      <c r="R86">
        <f t="shared" ca="1" si="153"/>
        <v>269.13607206405038</v>
      </c>
      <c r="S86">
        <f t="shared" ca="1" si="154"/>
        <v>263.81404039900968</v>
      </c>
      <c r="T86">
        <f t="shared" ca="1" si="155"/>
        <v>260.87606953683041</v>
      </c>
      <c r="U86">
        <f t="shared" ca="1" si="156"/>
        <v>264.85253271129392</v>
      </c>
      <c r="V86">
        <f t="shared" ca="1" si="157"/>
        <v>264.56007117015446</v>
      </c>
      <c r="W86">
        <f t="shared" ca="1" si="158"/>
        <v>268.82213083305118</v>
      </c>
      <c r="X86">
        <f t="shared" ca="1" si="159"/>
        <v>272.53664571127098</v>
      </c>
      <c r="Y86">
        <f t="shared" ca="1" si="160"/>
        <v>276.55872492092334</v>
      </c>
      <c r="Z86">
        <f t="shared" ca="1" si="161"/>
        <v>280.48333273451311</v>
      </c>
      <c r="AA86">
        <f t="shared" ca="1" si="162"/>
        <v>282.23898373085007</v>
      </c>
      <c r="AB86">
        <f t="shared" ca="1" si="163"/>
        <v>278.63794279524154</v>
      </c>
      <c r="AC86">
        <f t="shared" ca="1" si="164"/>
        <v>276.94569607831818</v>
      </c>
      <c r="AD86">
        <f t="shared" ca="1" si="165"/>
        <v>273.93126106730631</v>
      </c>
      <c r="AE86">
        <f t="shared" ca="1" si="106"/>
        <v>274.13935601772778</v>
      </c>
      <c r="AF86">
        <f t="shared" ca="1" si="107"/>
        <v>271.763030035859</v>
      </c>
      <c r="AG86">
        <f t="shared" ca="1" si="108"/>
        <v>271.09861130457762</v>
      </c>
      <c r="AH86">
        <f t="shared" ca="1" si="109"/>
        <v>267.12519311876406</v>
      </c>
      <c r="AI86">
        <f t="shared" ca="1" si="110"/>
        <v>262.78467017729855</v>
      </c>
      <c r="AJ86">
        <f t="shared" ca="1" si="111"/>
        <v>261.7453632376409</v>
      </c>
      <c r="AK86">
        <f t="shared" ca="1" si="112"/>
        <v>267.081820180877</v>
      </c>
      <c r="AL86">
        <f t="shared" ca="1" si="113"/>
        <v>270.32007856290676</v>
      </c>
      <c r="AM86">
        <f t="shared" ca="1" si="114"/>
        <v>276.08056772643488</v>
      </c>
      <c r="AN86">
        <f t="shared" ca="1" si="115"/>
        <v>272.93779650707813</v>
      </c>
      <c r="AO86">
        <f t="shared" ca="1" si="116"/>
        <v>275.95128244945454</v>
      </c>
      <c r="AP86">
        <f t="shared" ca="1" si="117"/>
        <v>274.35842378899662</v>
      </c>
      <c r="AQ86">
        <f t="shared" ca="1" si="118"/>
        <v>275.53484160347153</v>
      </c>
      <c r="AR86">
        <f t="shared" ca="1" si="119"/>
        <v>273.64244283243676</v>
      </c>
      <c r="AS86">
        <f t="shared" ca="1" si="120"/>
        <v>268.60255351006617</v>
      </c>
      <c r="AT86">
        <f t="shared" ca="1" si="121"/>
        <v>268.75207646142104</v>
      </c>
      <c r="AU86">
        <f t="shared" ca="1" si="122"/>
        <v>264.64858811884716</v>
      </c>
      <c r="AV86">
        <f t="shared" ca="1" si="123"/>
        <v>270.13019645215593</v>
      </c>
      <c r="AW86">
        <f t="shared" ca="1" si="124"/>
        <v>266.39832393631821</v>
      </c>
      <c r="AX86">
        <f t="shared" ca="1" si="125"/>
        <v>268.55286897646585</v>
      </c>
      <c r="AY86">
        <f t="shared" ca="1" si="126"/>
        <v>268.22338048425922</v>
      </c>
      <c r="AZ86">
        <f t="shared" ca="1" si="127"/>
        <v>262.41586975538763</v>
      </c>
      <c r="BA86">
        <f t="shared" ca="1" si="128"/>
        <v>265.9598841347667</v>
      </c>
      <c r="BB86">
        <f t="shared" ca="1" si="129"/>
        <v>262.00366489130147</v>
      </c>
      <c r="BC86">
        <f t="shared" ca="1" si="130"/>
        <v>263.29406494661254</v>
      </c>
      <c r="BD86">
        <f t="shared" ca="1" si="131"/>
        <v>266.11263595779445</v>
      </c>
      <c r="BE86">
        <f t="shared" ca="1" si="132"/>
        <v>265.61461262538097</v>
      </c>
      <c r="BF86">
        <f t="shared" ca="1" si="133"/>
        <v>268.49642175610222</v>
      </c>
      <c r="BG86">
        <f t="shared" ca="1" si="134"/>
        <v>270.48337179470275</v>
      </c>
      <c r="BH86">
        <f t="shared" ca="1" si="135"/>
        <v>273.17527563346914</v>
      </c>
      <c r="BI86">
        <f t="shared" ca="1" si="136"/>
        <v>274.89056589687164</v>
      </c>
      <c r="BJ86">
        <f t="shared" ca="1" si="137"/>
        <v>271.91626997626088</v>
      </c>
      <c r="BK86">
        <f t="shared" ca="1" si="138"/>
        <v>272.83998749828208</v>
      </c>
      <c r="BL86">
        <f t="shared" ca="1" si="139"/>
        <v>264.74881178947629</v>
      </c>
      <c r="BM86">
        <f t="shared" ca="1" si="140"/>
        <v>260.52986660870351</v>
      </c>
      <c r="BN86" s="22">
        <f t="shared" ca="1" si="103"/>
        <v>60.529866608703514</v>
      </c>
      <c r="BO86" s="22">
        <f t="shared" ca="1" si="104"/>
        <v>59.91474412337363</v>
      </c>
    </row>
    <row r="87" spans="5:67" x14ac:dyDescent="0.35">
      <c r="E87">
        <f t="shared" si="105"/>
        <v>223.19</v>
      </c>
      <c r="F87">
        <f t="shared" ca="1" si="141"/>
        <v>223.05318558066179</v>
      </c>
      <c r="G87">
        <f t="shared" ca="1" si="142"/>
        <v>221.67298004159136</v>
      </c>
      <c r="H87">
        <f t="shared" ca="1" si="143"/>
        <v>224.11199180091367</v>
      </c>
      <c r="I87">
        <f t="shared" ca="1" si="144"/>
        <v>225.87850899378142</v>
      </c>
      <c r="J87">
        <f t="shared" ca="1" si="145"/>
        <v>228.38991063525691</v>
      </c>
      <c r="K87">
        <f t="shared" ca="1" si="146"/>
        <v>232.16000633989529</v>
      </c>
      <c r="L87">
        <f t="shared" ca="1" si="147"/>
        <v>228.46796991874857</v>
      </c>
      <c r="M87">
        <f t="shared" ca="1" si="148"/>
        <v>230.39147889295728</v>
      </c>
      <c r="N87">
        <f t="shared" ca="1" si="149"/>
        <v>235.25245360928946</v>
      </c>
      <c r="O87">
        <f t="shared" ca="1" si="150"/>
        <v>237.73519537521952</v>
      </c>
      <c r="P87">
        <f t="shared" ca="1" si="151"/>
        <v>236.5770225447514</v>
      </c>
      <c r="Q87">
        <f t="shared" ca="1" si="152"/>
        <v>239.28039613169807</v>
      </c>
      <c r="R87">
        <f t="shared" ca="1" si="153"/>
        <v>241.81918080756509</v>
      </c>
      <c r="S87">
        <f t="shared" ca="1" si="154"/>
        <v>243.93530460426206</v>
      </c>
      <c r="T87">
        <f t="shared" ca="1" si="155"/>
        <v>237.48771765826186</v>
      </c>
      <c r="U87">
        <f t="shared" ca="1" si="156"/>
        <v>240.14161224467253</v>
      </c>
      <c r="V87">
        <f t="shared" ca="1" si="157"/>
        <v>239.63350696759167</v>
      </c>
      <c r="W87">
        <f t="shared" ca="1" si="158"/>
        <v>232.86549987084447</v>
      </c>
      <c r="X87">
        <f t="shared" ca="1" si="159"/>
        <v>233.42582222348386</v>
      </c>
      <c r="Y87">
        <f t="shared" ca="1" si="160"/>
        <v>230.80974526105615</v>
      </c>
      <c r="Z87">
        <f t="shared" ca="1" si="161"/>
        <v>232.32134562632993</v>
      </c>
      <c r="AA87">
        <f t="shared" ca="1" si="162"/>
        <v>235.36234992993045</v>
      </c>
      <c r="AB87">
        <f t="shared" ca="1" si="163"/>
        <v>230.90357146521697</v>
      </c>
      <c r="AC87">
        <f t="shared" ca="1" si="164"/>
        <v>229.08477721620943</v>
      </c>
      <c r="AD87">
        <f t="shared" ca="1" si="165"/>
        <v>230.48035232584209</v>
      </c>
      <c r="AE87">
        <f t="shared" ca="1" si="106"/>
        <v>225.24652028604675</v>
      </c>
      <c r="AF87">
        <f t="shared" ca="1" si="107"/>
        <v>225.07937343791895</v>
      </c>
      <c r="AG87">
        <f t="shared" ca="1" si="108"/>
        <v>226.57612498170008</v>
      </c>
      <c r="AH87">
        <f t="shared" ca="1" si="109"/>
        <v>228.88280940594194</v>
      </c>
      <c r="AI87">
        <f t="shared" ca="1" si="110"/>
        <v>229.24479461064067</v>
      </c>
      <c r="AJ87">
        <f t="shared" ca="1" si="111"/>
        <v>233.74196162346638</v>
      </c>
      <c r="AK87">
        <f t="shared" ca="1" si="112"/>
        <v>230.81800145613494</v>
      </c>
      <c r="AL87">
        <f t="shared" ca="1" si="113"/>
        <v>231.19455905878712</v>
      </c>
      <c r="AM87">
        <f t="shared" ca="1" si="114"/>
        <v>234.21308863376888</v>
      </c>
      <c r="AN87">
        <f t="shared" ca="1" si="115"/>
        <v>233.37524229225062</v>
      </c>
      <c r="AO87">
        <f t="shared" ca="1" si="116"/>
        <v>232.30334471541966</v>
      </c>
      <c r="AP87">
        <f t="shared" ca="1" si="117"/>
        <v>228.53760215469296</v>
      </c>
      <c r="AQ87">
        <f t="shared" ca="1" si="118"/>
        <v>232.74233657065861</v>
      </c>
      <c r="AR87">
        <f t="shared" ca="1" si="119"/>
        <v>226.45916642591652</v>
      </c>
      <c r="AS87">
        <f t="shared" ca="1" si="120"/>
        <v>226.45080924502705</v>
      </c>
      <c r="AT87">
        <f t="shared" ca="1" si="121"/>
        <v>228.25796965186231</v>
      </c>
      <c r="AU87">
        <f t="shared" ca="1" si="122"/>
        <v>234.80922547643397</v>
      </c>
      <c r="AV87">
        <f t="shared" ca="1" si="123"/>
        <v>237.37742909514387</v>
      </c>
      <c r="AW87">
        <f t="shared" ca="1" si="124"/>
        <v>235.59212497376188</v>
      </c>
      <c r="AX87">
        <f t="shared" ca="1" si="125"/>
        <v>235.3460569819654</v>
      </c>
      <c r="AY87">
        <f t="shared" ca="1" si="126"/>
        <v>234.14078274228439</v>
      </c>
      <c r="AZ87">
        <f t="shared" ca="1" si="127"/>
        <v>235.77903666461987</v>
      </c>
      <c r="BA87">
        <f t="shared" ca="1" si="128"/>
        <v>238.18715273427401</v>
      </c>
      <c r="BB87">
        <f t="shared" ca="1" si="129"/>
        <v>239.71137206346921</v>
      </c>
      <c r="BC87">
        <f t="shared" ca="1" si="130"/>
        <v>241.32666592156153</v>
      </c>
      <c r="BD87">
        <f t="shared" ca="1" si="131"/>
        <v>240.01723446315515</v>
      </c>
      <c r="BE87">
        <f t="shared" ca="1" si="132"/>
        <v>236.46549946733896</v>
      </c>
      <c r="BF87">
        <f t="shared" ca="1" si="133"/>
        <v>234.41634749348</v>
      </c>
      <c r="BG87">
        <f t="shared" ca="1" si="134"/>
        <v>231.51373067973276</v>
      </c>
      <c r="BH87">
        <f t="shared" ca="1" si="135"/>
        <v>237.57042651693874</v>
      </c>
      <c r="BI87">
        <f t="shared" ca="1" si="136"/>
        <v>234.04242280178519</v>
      </c>
      <c r="BJ87">
        <f t="shared" ca="1" si="137"/>
        <v>234.58673044787469</v>
      </c>
      <c r="BK87">
        <f t="shared" ca="1" si="138"/>
        <v>241.01000318982312</v>
      </c>
      <c r="BL87">
        <f t="shared" ca="1" si="139"/>
        <v>246.40819709695612</v>
      </c>
      <c r="BM87">
        <f t="shared" ca="1" si="140"/>
        <v>245.97357957647179</v>
      </c>
      <c r="BN87" s="22">
        <f t="shared" ca="1" si="103"/>
        <v>45.973579576471792</v>
      </c>
      <c r="BO87" s="22">
        <f t="shared" ca="1" si="104"/>
        <v>45.506382404018019</v>
      </c>
    </row>
    <row r="88" spans="5:67" x14ac:dyDescent="0.35">
      <c r="E88">
        <f t="shared" si="105"/>
        <v>223.19</v>
      </c>
      <c r="F88">
        <f t="shared" ca="1" si="141"/>
        <v>219.16785120668848</v>
      </c>
      <c r="G88">
        <f t="shared" ca="1" si="142"/>
        <v>220.10441025443774</v>
      </c>
      <c r="H88">
        <f t="shared" ca="1" si="143"/>
        <v>217.42577045912793</v>
      </c>
      <c r="I88">
        <f t="shared" ca="1" si="144"/>
        <v>211.54088950860486</v>
      </c>
      <c r="J88">
        <f t="shared" ca="1" si="145"/>
        <v>213.80358546319897</v>
      </c>
      <c r="K88">
        <f t="shared" ca="1" si="146"/>
        <v>216.61064912669687</v>
      </c>
      <c r="L88">
        <f t="shared" ca="1" si="147"/>
        <v>212.92135985375384</v>
      </c>
      <c r="M88">
        <f t="shared" ca="1" si="148"/>
        <v>214.95130728995713</v>
      </c>
      <c r="N88">
        <f t="shared" ca="1" si="149"/>
        <v>211.12425855257152</v>
      </c>
      <c r="O88">
        <f t="shared" ca="1" si="150"/>
        <v>210.16041345099714</v>
      </c>
      <c r="P88">
        <f t="shared" ca="1" si="151"/>
        <v>209.07542047073628</v>
      </c>
      <c r="Q88">
        <f t="shared" ca="1" si="152"/>
        <v>205.92649849343618</v>
      </c>
      <c r="R88">
        <f t="shared" ca="1" si="153"/>
        <v>201.20253951061733</v>
      </c>
      <c r="S88">
        <f t="shared" ca="1" si="154"/>
        <v>206.50237545407975</v>
      </c>
      <c r="T88">
        <f t="shared" ca="1" si="155"/>
        <v>209.1592881299234</v>
      </c>
      <c r="U88">
        <f t="shared" ca="1" si="156"/>
        <v>207.84560463402605</v>
      </c>
      <c r="V88">
        <f t="shared" ca="1" si="157"/>
        <v>204.03092286478849</v>
      </c>
      <c r="W88">
        <f t="shared" ca="1" si="158"/>
        <v>198.02796120208893</v>
      </c>
      <c r="X88">
        <f t="shared" ca="1" si="159"/>
        <v>196.34935803912967</v>
      </c>
      <c r="Y88">
        <f t="shared" ca="1" si="160"/>
        <v>198.30612344140087</v>
      </c>
      <c r="Z88">
        <f t="shared" ca="1" si="161"/>
        <v>198.85908446531633</v>
      </c>
      <c r="AA88">
        <f t="shared" ca="1" si="162"/>
        <v>202.47652525660439</v>
      </c>
      <c r="AB88">
        <f t="shared" ca="1" si="163"/>
        <v>197.46954597745429</v>
      </c>
      <c r="AC88">
        <f t="shared" ca="1" si="164"/>
        <v>202.24307774891165</v>
      </c>
      <c r="AD88">
        <f t="shared" ca="1" si="165"/>
        <v>199.26916664920066</v>
      </c>
      <c r="AE88">
        <f t="shared" ca="1" si="106"/>
        <v>203.56541948227451</v>
      </c>
      <c r="AF88">
        <f t="shared" ca="1" si="107"/>
        <v>200.53549391993707</v>
      </c>
      <c r="AG88">
        <f t="shared" ca="1" si="108"/>
        <v>201.53585890035131</v>
      </c>
      <c r="AH88">
        <f t="shared" ca="1" si="109"/>
        <v>203.39881101324627</v>
      </c>
      <c r="AI88">
        <f t="shared" ca="1" si="110"/>
        <v>202.37015480233939</v>
      </c>
      <c r="AJ88">
        <f t="shared" ca="1" si="111"/>
        <v>199.90930332303469</v>
      </c>
      <c r="AK88">
        <f t="shared" ca="1" si="112"/>
        <v>199.11362744239179</v>
      </c>
      <c r="AL88">
        <f t="shared" ca="1" si="113"/>
        <v>199.11335813146306</v>
      </c>
      <c r="AM88">
        <f t="shared" ca="1" si="114"/>
        <v>200.05617154875037</v>
      </c>
      <c r="AN88">
        <f t="shared" ca="1" si="115"/>
        <v>196.47834704260001</v>
      </c>
      <c r="AO88">
        <f t="shared" ca="1" si="116"/>
        <v>191.88230527943844</v>
      </c>
      <c r="AP88">
        <f t="shared" ca="1" si="117"/>
        <v>190.04732370277009</v>
      </c>
      <c r="AQ88">
        <f t="shared" ca="1" si="118"/>
        <v>193.06552847798244</v>
      </c>
      <c r="AR88">
        <f t="shared" ca="1" si="119"/>
        <v>196.6282970297566</v>
      </c>
      <c r="AS88">
        <f t="shared" ca="1" si="120"/>
        <v>193.01505344677884</v>
      </c>
      <c r="AT88">
        <f t="shared" ca="1" si="121"/>
        <v>193.40713591142659</v>
      </c>
      <c r="AU88">
        <f t="shared" ca="1" si="122"/>
        <v>193.81666193656616</v>
      </c>
      <c r="AV88">
        <f t="shared" ca="1" si="123"/>
        <v>197.83909986364714</v>
      </c>
      <c r="AW88">
        <f t="shared" ca="1" si="124"/>
        <v>195.48638537383624</v>
      </c>
      <c r="AX88">
        <f t="shared" ca="1" si="125"/>
        <v>196.2902037855529</v>
      </c>
      <c r="AY88">
        <f t="shared" ca="1" si="126"/>
        <v>194.88405889071547</v>
      </c>
      <c r="AZ88">
        <f t="shared" ca="1" si="127"/>
        <v>194.07722056285434</v>
      </c>
      <c r="BA88">
        <f t="shared" ca="1" si="128"/>
        <v>196.24763200084013</v>
      </c>
      <c r="BB88">
        <f t="shared" ca="1" si="129"/>
        <v>199.58317717967276</v>
      </c>
      <c r="BC88">
        <f t="shared" ca="1" si="130"/>
        <v>199.71833836005641</v>
      </c>
      <c r="BD88">
        <f t="shared" ca="1" si="131"/>
        <v>200.74048006772796</v>
      </c>
      <c r="BE88">
        <f t="shared" ca="1" si="132"/>
        <v>201.59239814701149</v>
      </c>
      <c r="BF88">
        <f t="shared" ca="1" si="133"/>
        <v>202.27596348632534</v>
      </c>
      <c r="BG88">
        <f t="shared" ca="1" si="134"/>
        <v>202.49368255634676</v>
      </c>
      <c r="BH88">
        <f t="shared" ca="1" si="135"/>
        <v>204.36788285160313</v>
      </c>
      <c r="BI88">
        <f t="shared" ca="1" si="136"/>
        <v>208.76236035572074</v>
      </c>
      <c r="BJ88">
        <f t="shared" ca="1" si="137"/>
        <v>213.864916014789</v>
      </c>
      <c r="BK88">
        <f t="shared" ca="1" si="138"/>
        <v>213.15079069616135</v>
      </c>
      <c r="BL88">
        <f t="shared" ca="1" si="139"/>
        <v>212.51250666878852</v>
      </c>
      <c r="BM88">
        <f t="shared" ca="1" si="140"/>
        <v>213.46201779468512</v>
      </c>
      <c r="BN88" s="22">
        <f t="shared" ca="1" si="103"/>
        <v>13.462017794685124</v>
      </c>
      <c r="BO88" s="22">
        <f t="shared" ca="1" si="104"/>
        <v>13.325212770861874</v>
      </c>
    </row>
    <row r="89" spans="5:67" x14ac:dyDescent="0.35">
      <c r="E89">
        <f t="shared" si="105"/>
        <v>223.19</v>
      </c>
      <c r="F89">
        <f t="shared" ca="1" si="141"/>
        <v>223.77341725387168</v>
      </c>
      <c r="G89">
        <f t="shared" ca="1" si="142"/>
        <v>225.26247679718176</v>
      </c>
      <c r="H89">
        <f t="shared" ca="1" si="143"/>
        <v>219.09770896679154</v>
      </c>
      <c r="I89">
        <f t="shared" ca="1" si="144"/>
        <v>214.04250536672509</v>
      </c>
      <c r="J89">
        <f t="shared" ca="1" si="145"/>
        <v>211.15707205154436</v>
      </c>
      <c r="K89">
        <f t="shared" ca="1" si="146"/>
        <v>206.22895272553484</v>
      </c>
      <c r="L89">
        <f t="shared" ca="1" si="147"/>
        <v>205.44078515702267</v>
      </c>
      <c r="M89">
        <f t="shared" ca="1" si="148"/>
        <v>209.66171091969201</v>
      </c>
      <c r="N89">
        <f t="shared" ca="1" si="149"/>
        <v>207.93963083478425</v>
      </c>
      <c r="O89">
        <f t="shared" ca="1" si="150"/>
        <v>211.25298568650607</v>
      </c>
      <c r="P89">
        <f t="shared" ca="1" si="151"/>
        <v>217.37422666553331</v>
      </c>
      <c r="Q89">
        <f t="shared" ca="1" si="152"/>
        <v>213.079254047077</v>
      </c>
      <c r="R89">
        <f t="shared" ca="1" si="153"/>
        <v>214.49410525591327</v>
      </c>
      <c r="S89">
        <f t="shared" ca="1" si="154"/>
        <v>209.58587044323207</v>
      </c>
      <c r="T89">
        <f t="shared" ca="1" si="155"/>
        <v>206.11328455621208</v>
      </c>
      <c r="U89">
        <f t="shared" ca="1" si="156"/>
        <v>207.40909540055151</v>
      </c>
      <c r="V89">
        <f t="shared" ca="1" si="157"/>
        <v>206.75862939164668</v>
      </c>
      <c r="W89">
        <f t="shared" ca="1" si="158"/>
        <v>200.42979337880345</v>
      </c>
      <c r="X89">
        <f t="shared" ca="1" si="159"/>
        <v>200.3671863596492</v>
      </c>
      <c r="Y89">
        <f t="shared" ca="1" si="160"/>
        <v>201.60338926075255</v>
      </c>
      <c r="Z89">
        <f t="shared" ca="1" si="161"/>
        <v>199.99609409989588</v>
      </c>
      <c r="AA89">
        <f t="shared" ca="1" si="162"/>
        <v>197.57576376245694</v>
      </c>
      <c r="AB89">
        <f t="shared" ca="1" si="163"/>
        <v>196.95480929979081</v>
      </c>
      <c r="AC89">
        <f t="shared" ca="1" si="164"/>
        <v>200.23146163359419</v>
      </c>
      <c r="AD89">
        <f t="shared" ca="1" si="165"/>
        <v>203.21831545765437</v>
      </c>
      <c r="AE89">
        <f t="shared" ca="1" si="106"/>
        <v>211.47993928286832</v>
      </c>
      <c r="AF89">
        <f t="shared" ca="1" si="107"/>
        <v>213.25992933460807</v>
      </c>
      <c r="AG89">
        <f t="shared" ca="1" si="108"/>
        <v>211.18268081012425</v>
      </c>
      <c r="AH89">
        <f t="shared" ca="1" si="109"/>
        <v>210.67788360841325</v>
      </c>
      <c r="AI89">
        <f t="shared" ca="1" si="110"/>
        <v>207.887033243671</v>
      </c>
      <c r="AJ89">
        <f t="shared" ca="1" si="111"/>
        <v>207.91512728387505</v>
      </c>
      <c r="AK89">
        <f t="shared" ca="1" si="112"/>
        <v>211.2709470429605</v>
      </c>
      <c r="AL89">
        <f t="shared" ca="1" si="113"/>
        <v>210.11640391386817</v>
      </c>
      <c r="AM89">
        <f t="shared" ca="1" si="114"/>
        <v>212.83415570890813</v>
      </c>
      <c r="AN89">
        <f t="shared" ca="1" si="115"/>
        <v>213.50331860807199</v>
      </c>
      <c r="AO89">
        <f t="shared" ca="1" si="116"/>
        <v>212.66352338936821</v>
      </c>
      <c r="AP89">
        <f t="shared" ca="1" si="117"/>
        <v>218.37781871489327</v>
      </c>
      <c r="AQ89">
        <f t="shared" ca="1" si="118"/>
        <v>213.31706730823652</v>
      </c>
      <c r="AR89">
        <f t="shared" ca="1" si="119"/>
        <v>208.9554177298684</v>
      </c>
      <c r="AS89">
        <f t="shared" ca="1" si="120"/>
        <v>212.18526227382077</v>
      </c>
      <c r="AT89">
        <f t="shared" ca="1" si="121"/>
        <v>213.16413421833096</v>
      </c>
      <c r="AU89">
        <f t="shared" ca="1" si="122"/>
        <v>212.58118770189785</v>
      </c>
      <c r="AV89">
        <f t="shared" ca="1" si="123"/>
        <v>211.63913397817078</v>
      </c>
      <c r="AW89">
        <f t="shared" ca="1" si="124"/>
        <v>216.63576091458242</v>
      </c>
      <c r="AX89">
        <f t="shared" ca="1" si="125"/>
        <v>210.94418262122156</v>
      </c>
      <c r="AY89">
        <f t="shared" ca="1" si="126"/>
        <v>208.14360072276094</v>
      </c>
      <c r="AZ89">
        <f t="shared" ca="1" si="127"/>
        <v>206.12408486648863</v>
      </c>
      <c r="BA89">
        <f t="shared" ca="1" si="128"/>
        <v>202.0598102872577</v>
      </c>
      <c r="BB89">
        <f t="shared" ca="1" si="129"/>
        <v>202.6789016496551</v>
      </c>
      <c r="BC89">
        <f t="shared" ca="1" si="130"/>
        <v>200.50572428326285</v>
      </c>
      <c r="BD89">
        <f t="shared" ca="1" si="131"/>
        <v>197.80495332260696</v>
      </c>
      <c r="BE89">
        <f t="shared" ca="1" si="132"/>
        <v>193.80865119676443</v>
      </c>
      <c r="BF89">
        <f t="shared" ca="1" si="133"/>
        <v>191.8573247402536</v>
      </c>
      <c r="BG89">
        <f t="shared" ca="1" si="134"/>
        <v>195.20030339205661</v>
      </c>
      <c r="BH89">
        <f t="shared" ca="1" si="135"/>
        <v>189.75055535840966</v>
      </c>
      <c r="BI89">
        <f t="shared" ca="1" si="136"/>
        <v>188.14655949136863</v>
      </c>
      <c r="BJ89">
        <f t="shared" ca="1" si="137"/>
        <v>189.05430456583343</v>
      </c>
      <c r="BK89">
        <f t="shared" ca="1" si="138"/>
        <v>187.38205953748445</v>
      </c>
      <c r="BL89">
        <f t="shared" ca="1" si="139"/>
        <v>191.85194080174736</v>
      </c>
      <c r="BM89">
        <f t="shared" ca="1" si="140"/>
        <v>195.18890495595437</v>
      </c>
      <c r="BN89" s="22">
        <f t="shared" ca="1" si="103"/>
        <v>0</v>
      </c>
      <c r="BO89" s="22">
        <f t="shared" ca="1" si="104"/>
        <v>0</v>
      </c>
    </row>
    <row r="90" spans="5:67" x14ac:dyDescent="0.35">
      <c r="E90">
        <f t="shared" si="105"/>
        <v>223.19</v>
      </c>
      <c r="F90">
        <f t="shared" ca="1" si="141"/>
        <v>221.60461202480636</v>
      </c>
      <c r="G90">
        <f t="shared" ca="1" si="142"/>
        <v>228.4129078133515</v>
      </c>
      <c r="H90">
        <f t="shared" ca="1" si="143"/>
        <v>231.6823116779496</v>
      </c>
      <c r="I90">
        <f t="shared" ca="1" si="144"/>
        <v>235.7634925172928</v>
      </c>
      <c r="J90">
        <f t="shared" ca="1" si="145"/>
        <v>238.23157786024447</v>
      </c>
      <c r="K90">
        <f t="shared" ca="1" si="146"/>
        <v>239.11157779308326</v>
      </c>
      <c r="L90">
        <f t="shared" ca="1" si="147"/>
        <v>241.22561072219739</v>
      </c>
      <c r="M90">
        <f t="shared" ca="1" si="148"/>
        <v>241.88833509534322</v>
      </c>
      <c r="N90">
        <f t="shared" ca="1" si="149"/>
        <v>240.23714145903114</v>
      </c>
      <c r="O90">
        <f t="shared" ca="1" si="150"/>
        <v>235.94375514437957</v>
      </c>
      <c r="P90">
        <f t="shared" ca="1" si="151"/>
        <v>240.82098505597412</v>
      </c>
      <c r="Q90">
        <f t="shared" ca="1" si="152"/>
        <v>237.7460054595557</v>
      </c>
      <c r="R90">
        <f t="shared" ca="1" si="153"/>
        <v>234.26894088223261</v>
      </c>
      <c r="S90">
        <f t="shared" ca="1" si="154"/>
        <v>230.16729695529705</v>
      </c>
      <c r="T90">
        <f t="shared" ca="1" si="155"/>
        <v>225.61596169027922</v>
      </c>
      <c r="U90">
        <f t="shared" ca="1" si="156"/>
        <v>225.63417321792591</v>
      </c>
      <c r="V90">
        <f t="shared" ca="1" si="157"/>
        <v>222.65895675839911</v>
      </c>
      <c r="W90">
        <f t="shared" ca="1" si="158"/>
        <v>223.18958216821423</v>
      </c>
      <c r="X90">
        <f t="shared" ca="1" si="159"/>
        <v>227.42586774479008</v>
      </c>
      <c r="Y90">
        <f t="shared" ca="1" si="160"/>
        <v>223.11712427533988</v>
      </c>
      <c r="Z90">
        <f t="shared" ca="1" si="161"/>
        <v>223.19311404223072</v>
      </c>
      <c r="AA90">
        <f t="shared" ca="1" si="162"/>
        <v>226.31182227136824</v>
      </c>
      <c r="AB90">
        <f t="shared" ca="1" si="163"/>
        <v>224.6488494464592</v>
      </c>
      <c r="AC90">
        <f t="shared" ca="1" si="164"/>
        <v>220.20063012100081</v>
      </c>
      <c r="AD90">
        <f t="shared" ca="1" si="165"/>
        <v>218.68507343200412</v>
      </c>
      <c r="AE90">
        <f t="shared" ca="1" si="106"/>
        <v>224.66800592829375</v>
      </c>
      <c r="AF90">
        <f t="shared" ca="1" si="107"/>
        <v>227.29473366948133</v>
      </c>
      <c r="AG90">
        <f t="shared" ca="1" si="108"/>
        <v>228.79331045145747</v>
      </c>
      <c r="AH90">
        <f t="shared" ca="1" si="109"/>
        <v>223.08719335331833</v>
      </c>
      <c r="AI90">
        <f t="shared" ca="1" si="110"/>
        <v>222.47655900848292</v>
      </c>
      <c r="AJ90">
        <f t="shared" ca="1" si="111"/>
        <v>221.83157231328809</v>
      </c>
      <c r="AK90">
        <f t="shared" ca="1" si="112"/>
        <v>220.73002788435224</v>
      </c>
      <c r="AL90">
        <f t="shared" ca="1" si="113"/>
        <v>219.45653207149601</v>
      </c>
      <c r="AM90">
        <f t="shared" ca="1" si="114"/>
        <v>222.68426248831719</v>
      </c>
      <c r="AN90">
        <f t="shared" ca="1" si="115"/>
        <v>223.9830717349594</v>
      </c>
      <c r="AO90">
        <f t="shared" ca="1" si="116"/>
        <v>222.03586775936313</v>
      </c>
      <c r="AP90">
        <f t="shared" ca="1" si="117"/>
        <v>222.84966667627509</v>
      </c>
      <c r="AQ90">
        <f t="shared" ca="1" si="118"/>
        <v>221.61535461915099</v>
      </c>
      <c r="AR90">
        <f t="shared" ca="1" si="119"/>
        <v>223.55707149333352</v>
      </c>
      <c r="AS90">
        <f t="shared" ca="1" si="120"/>
        <v>224.41033627109459</v>
      </c>
      <c r="AT90">
        <f t="shared" ca="1" si="121"/>
        <v>225.76578877470624</v>
      </c>
      <c r="AU90">
        <f t="shared" ca="1" si="122"/>
        <v>227.87883011939715</v>
      </c>
      <c r="AV90">
        <f t="shared" ca="1" si="123"/>
        <v>225.82442628526272</v>
      </c>
      <c r="AW90">
        <f t="shared" ca="1" si="124"/>
        <v>228.91130753211496</v>
      </c>
      <c r="AX90">
        <f t="shared" ca="1" si="125"/>
        <v>227.7777401575789</v>
      </c>
      <c r="AY90">
        <f t="shared" ca="1" si="126"/>
        <v>224.11150600166974</v>
      </c>
      <c r="AZ90">
        <f t="shared" ca="1" si="127"/>
        <v>227.40377379052313</v>
      </c>
      <c r="BA90">
        <f t="shared" ca="1" si="128"/>
        <v>223.8701413611503</v>
      </c>
      <c r="BB90">
        <f t="shared" ca="1" si="129"/>
        <v>226.780840737164</v>
      </c>
      <c r="BC90">
        <f t="shared" ca="1" si="130"/>
        <v>230.04935768791694</v>
      </c>
      <c r="BD90">
        <f t="shared" ca="1" si="131"/>
        <v>229.77246937771014</v>
      </c>
      <c r="BE90">
        <f t="shared" ca="1" si="132"/>
        <v>228.93843074932468</v>
      </c>
      <c r="BF90">
        <f t="shared" ca="1" si="133"/>
        <v>231.62246120653063</v>
      </c>
      <c r="BG90">
        <f t="shared" ca="1" si="134"/>
        <v>232.50992289943761</v>
      </c>
      <c r="BH90">
        <f t="shared" ca="1" si="135"/>
        <v>229.77487830095376</v>
      </c>
      <c r="BI90">
        <f t="shared" ca="1" si="136"/>
        <v>228.85500428764828</v>
      </c>
      <c r="BJ90">
        <f t="shared" ca="1" si="137"/>
        <v>228.05352696024366</v>
      </c>
      <c r="BK90">
        <f t="shared" ca="1" si="138"/>
        <v>224.78805444613826</v>
      </c>
      <c r="BL90">
        <f t="shared" ca="1" si="139"/>
        <v>224.66837988421952</v>
      </c>
      <c r="BM90">
        <f t="shared" ca="1" si="140"/>
        <v>226.00664613440168</v>
      </c>
      <c r="BN90" s="22">
        <f t="shared" ca="1" si="103"/>
        <v>26.006646134401677</v>
      </c>
      <c r="BO90" s="22">
        <f t="shared" ca="1" si="104"/>
        <v>25.742358870914007</v>
      </c>
    </row>
    <row r="91" spans="5:67" x14ac:dyDescent="0.35">
      <c r="E91">
        <f t="shared" si="105"/>
        <v>223.19</v>
      </c>
      <c r="F91">
        <f t="shared" ca="1" si="141"/>
        <v>222.23203332487208</v>
      </c>
      <c r="G91">
        <f t="shared" ca="1" si="142"/>
        <v>227.53450229607395</v>
      </c>
      <c r="H91">
        <f t="shared" ca="1" si="143"/>
        <v>228.85171244546027</v>
      </c>
      <c r="I91">
        <f t="shared" ca="1" si="144"/>
        <v>240.72029195172567</v>
      </c>
      <c r="J91">
        <f t="shared" ca="1" si="145"/>
        <v>246.09844068935536</v>
      </c>
      <c r="K91">
        <f t="shared" ca="1" si="146"/>
        <v>247.86831799340305</v>
      </c>
      <c r="L91">
        <f t="shared" ca="1" si="147"/>
        <v>245.85430656157169</v>
      </c>
      <c r="M91">
        <f t="shared" ca="1" si="148"/>
        <v>249.49017903889461</v>
      </c>
      <c r="N91">
        <f t="shared" ca="1" si="149"/>
        <v>245.12244171016067</v>
      </c>
      <c r="O91">
        <f t="shared" ca="1" si="150"/>
        <v>238.8060392103427</v>
      </c>
      <c r="P91">
        <f t="shared" ca="1" si="151"/>
        <v>236.37958810041056</v>
      </c>
      <c r="Q91">
        <f t="shared" ca="1" si="152"/>
        <v>235.52542541513117</v>
      </c>
      <c r="R91">
        <f t="shared" ca="1" si="153"/>
        <v>238.19669647712328</v>
      </c>
      <c r="S91">
        <f t="shared" ca="1" si="154"/>
        <v>241.25926480505004</v>
      </c>
      <c r="T91">
        <f t="shared" ca="1" si="155"/>
        <v>233.14682341915071</v>
      </c>
      <c r="U91">
        <f t="shared" ca="1" si="156"/>
        <v>232.5622475998523</v>
      </c>
      <c r="V91">
        <f t="shared" ca="1" si="157"/>
        <v>236.07887207236007</v>
      </c>
      <c r="W91">
        <f t="shared" ca="1" si="158"/>
        <v>236.36345721186694</v>
      </c>
      <c r="X91">
        <f t="shared" ca="1" si="159"/>
        <v>235.85852868873977</v>
      </c>
      <c r="Y91">
        <f t="shared" ca="1" si="160"/>
        <v>231.21357084065389</v>
      </c>
      <c r="Z91">
        <f t="shared" ca="1" si="161"/>
        <v>234.23395428568008</v>
      </c>
      <c r="AA91">
        <f t="shared" ca="1" si="162"/>
        <v>234.8815693384642</v>
      </c>
      <c r="AB91">
        <f t="shared" ca="1" si="163"/>
        <v>237.6491403503253</v>
      </c>
      <c r="AC91">
        <f t="shared" ca="1" si="164"/>
        <v>232.94014802811614</v>
      </c>
      <c r="AD91">
        <f t="shared" ca="1" si="165"/>
        <v>227.99347029720343</v>
      </c>
      <c r="AE91">
        <f t="shared" ca="1" si="106"/>
        <v>231.53242245087466</v>
      </c>
      <c r="AF91">
        <f t="shared" ca="1" si="107"/>
        <v>225.35317535415578</v>
      </c>
      <c r="AG91">
        <f t="shared" ca="1" si="108"/>
        <v>221.94031185266343</v>
      </c>
      <c r="AH91">
        <f t="shared" ca="1" si="109"/>
        <v>219.31589621934307</v>
      </c>
      <c r="AI91">
        <f t="shared" ca="1" si="110"/>
        <v>220.71399405728414</v>
      </c>
      <c r="AJ91">
        <f t="shared" ca="1" si="111"/>
        <v>221.25314094682287</v>
      </c>
      <c r="AK91">
        <f t="shared" ca="1" si="112"/>
        <v>222.48796237087916</v>
      </c>
      <c r="AL91">
        <f t="shared" ca="1" si="113"/>
        <v>228.37563468175941</v>
      </c>
      <c r="AM91">
        <f t="shared" ca="1" si="114"/>
        <v>229.96548418127068</v>
      </c>
      <c r="AN91">
        <f t="shared" ca="1" si="115"/>
        <v>230.70159370563658</v>
      </c>
      <c r="AO91">
        <f t="shared" ca="1" si="116"/>
        <v>231.20525859523011</v>
      </c>
      <c r="AP91">
        <f t="shared" ca="1" si="117"/>
        <v>229.13341681460841</v>
      </c>
      <c r="AQ91">
        <f t="shared" ca="1" si="118"/>
        <v>234.71353516367105</v>
      </c>
      <c r="AR91">
        <f t="shared" ca="1" si="119"/>
        <v>233.65087660305767</v>
      </c>
      <c r="AS91">
        <f t="shared" ca="1" si="120"/>
        <v>233.62078166388517</v>
      </c>
      <c r="AT91">
        <f t="shared" ca="1" si="121"/>
        <v>230.21884714841016</v>
      </c>
      <c r="AU91">
        <f t="shared" ca="1" si="122"/>
        <v>235.76946652479157</v>
      </c>
      <c r="AV91">
        <f t="shared" ca="1" si="123"/>
        <v>233.07231508838905</v>
      </c>
      <c r="AW91">
        <f t="shared" ca="1" si="124"/>
        <v>230.15275466796618</v>
      </c>
      <c r="AX91">
        <f t="shared" ca="1" si="125"/>
        <v>229.671556299873</v>
      </c>
      <c r="AY91">
        <f t="shared" ca="1" si="126"/>
        <v>229.97156344560088</v>
      </c>
      <c r="AZ91">
        <f t="shared" ca="1" si="127"/>
        <v>226.08235649536698</v>
      </c>
      <c r="BA91">
        <f t="shared" ca="1" si="128"/>
        <v>225.14530740612244</v>
      </c>
      <c r="BB91">
        <f t="shared" ca="1" si="129"/>
        <v>224.42032361499355</v>
      </c>
      <c r="BC91">
        <f t="shared" ca="1" si="130"/>
        <v>223.73374930237571</v>
      </c>
      <c r="BD91">
        <f t="shared" ca="1" si="131"/>
        <v>227.1751781056885</v>
      </c>
      <c r="BE91">
        <f t="shared" ca="1" si="132"/>
        <v>223.98403962892399</v>
      </c>
      <c r="BF91">
        <f t="shared" ca="1" si="133"/>
        <v>224.12258542029932</v>
      </c>
      <c r="BG91">
        <f t="shared" ca="1" si="134"/>
        <v>221.18839993652259</v>
      </c>
      <c r="BH91">
        <f t="shared" ca="1" si="135"/>
        <v>219.58236548840645</v>
      </c>
      <c r="BI91">
        <f t="shared" ca="1" si="136"/>
        <v>219.62245514911362</v>
      </c>
      <c r="BJ91">
        <f t="shared" ca="1" si="137"/>
        <v>226.02369344854861</v>
      </c>
      <c r="BK91">
        <f t="shared" ca="1" si="138"/>
        <v>226.38765086448586</v>
      </c>
      <c r="BL91">
        <f t="shared" ca="1" si="139"/>
        <v>232.88443919180216</v>
      </c>
      <c r="BM91">
        <f t="shared" ca="1" si="140"/>
        <v>236.22484572975799</v>
      </c>
      <c r="BN91" s="22">
        <f t="shared" ca="1" si="103"/>
        <v>36.224845729757988</v>
      </c>
      <c r="BO91" s="22">
        <f t="shared" ca="1" si="104"/>
        <v>35.856718086589247</v>
      </c>
    </row>
    <row r="92" spans="5:67" x14ac:dyDescent="0.35">
      <c r="E92">
        <f t="shared" si="105"/>
        <v>223.19</v>
      </c>
      <c r="F92">
        <f t="shared" ca="1" si="141"/>
        <v>223.51845988085418</v>
      </c>
      <c r="G92">
        <f t="shared" ca="1" si="142"/>
        <v>224.6242724702939</v>
      </c>
      <c r="H92">
        <f t="shared" ca="1" si="143"/>
        <v>219.32994705006175</v>
      </c>
      <c r="I92">
        <f t="shared" ca="1" si="144"/>
        <v>216.98294569639583</v>
      </c>
      <c r="J92">
        <f t="shared" ca="1" si="145"/>
        <v>217.67657800128922</v>
      </c>
      <c r="K92">
        <f t="shared" ca="1" si="146"/>
        <v>220.02132817000378</v>
      </c>
      <c r="L92">
        <f t="shared" ca="1" si="147"/>
        <v>223.88937743722241</v>
      </c>
      <c r="M92">
        <f t="shared" ca="1" si="148"/>
        <v>227.671517219994</v>
      </c>
      <c r="N92">
        <f t="shared" ca="1" si="149"/>
        <v>234.3872098306334</v>
      </c>
      <c r="O92">
        <f t="shared" ca="1" si="150"/>
        <v>229.49968783009541</v>
      </c>
      <c r="P92">
        <f t="shared" ca="1" si="151"/>
        <v>232.42232746285248</v>
      </c>
      <c r="Q92">
        <f t="shared" ca="1" si="152"/>
        <v>233.7030550274236</v>
      </c>
      <c r="R92">
        <f t="shared" ca="1" si="153"/>
        <v>226.8033199008548</v>
      </c>
      <c r="S92">
        <f t="shared" ca="1" si="154"/>
        <v>225.1539658625039</v>
      </c>
      <c r="T92">
        <f t="shared" ca="1" si="155"/>
        <v>225.78085873296661</v>
      </c>
      <c r="U92">
        <f t="shared" ca="1" si="156"/>
        <v>217.8392882504512</v>
      </c>
      <c r="V92">
        <f t="shared" ca="1" si="157"/>
        <v>216.17881055736456</v>
      </c>
      <c r="W92">
        <f t="shared" ca="1" si="158"/>
        <v>212.68220931092708</v>
      </c>
      <c r="X92">
        <f t="shared" ca="1" si="159"/>
        <v>212.81531483716464</v>
      </c>
      <c r="Y92">
        <f t="shared" ca="1" si="160"/>
        <v>218.45010080252345</v>
      </c>
      <c r="Z92">
        <f t="shared" ca="1" si="161"/>
        <v>218.86972381924247</v>
      </c>
      <c r="AA92">
        <f t="shared" ca="1" si="162"/>
        <v>216.15956930265304</v>
      </c>
      <c r="AB92">
        <f t="shared" ca="1" si="163"/>
        <v>210.93864707552569</v>
      </c>
      <c r="AC92">
        <f t="shared" ca="1" si="164"/>
        <v>205.65669821969689</v>
      </c>
      <c r="AD92">
        <f t="shared" ca="1" si="165"/>
        <v>201.985606475617</v>
      </c>
      <c r="AE92">
        <f t="shared" ca="1" si="106"/>
        <v>200.76682482220329</v>
      </c>
      <c r="AF92">
        <f t="shared" ca="1" si="107"/>
        <v>201.00176850818298</v>
      </c>
      <c r="AG92">
        <f t="shared" ca="1" si="108"/>
        <v>200.74682854163416</v>
      </c>
      <c r="AH92">
        <f t="shared" ca="1" si="109"/>
        <v>201.98896768391455</v>
      </c>
      <c r="AI92">
        <f t="shared" ca="1" si="110"/>
        <v>207.29485834541327</v>
      </c>
      <c r="AJ92">
        <f t="shared" ca="1" si="111"/>
        <v>206.23762557697864</v>
      </c>
      <c r="AK92">
        <f t="shared" ca="1" si="112"/>
        <v>206.92893843420603</v>
      </c>
      <c r="AL92">
        <f t="shared" ca="1" si="113"/>
        <v>203.6400662500773</v>
      </c>
      <c r="AM92">
        <f t="shared" ca="1" si="114"/>
        <v>203.24018748923953</v>
      </c>
      <c r="AN92">
        <f t="shared" ca="1" si="115"/>
        <v>202.28275989339591</v>
      </c>
      <c r="AO92">
        <f t="shared" ca="1" si="116"/>
        <v>204.94079765237603</v>
      </c>
      <c r="AP92">
        <f t="shared" ca="1" si="117"/>
        <v>202.50273039506035</v>
      </c>
      <c r="AQ92">
        <f t="shared" ca="1" si="118"/>
        <v>198.17218877086606</v>
      </c>
      <c r="AR92">
        <f t="shared" ca="1" si="119"/>
        <v>200.73141061623917</v>
      </c>
      <c r="AS92">
        <f t="shared" ca="1" si="120"/>
        <v>204.85549418413052</v>
      </c>
      <c r="AT92">
        <f t="shared" ca="1" si="121"/>
        <v>203.47635618333851</v>
      </c>
      <c r="AU92">
        <f t="shared" ca="1" si="122"/>
        <v>205.2068362674145</v>
      </c>
      <c r="AV92">
        <f t="shared" ca="1" si="123"/>
        <v>205.630716606481</v>
      </c>
      <c r="AW92">
        <f t="shared" ca="1" si="124"/>
        <v>204.52973334105346</v>
      </c>
      <c r="AX92">
        <f t="shared" ca="1" si="125"/>
        <v>199.51637737668412</v>
      </c>
      <c r="AY92">
        <f t="shared" ca="1" si="126"/>
        <v>205.15156824957995</v>
      </c>
      <c r="AZ92">
        <f t="shared" ca="1" si="127"/>
        <v>205.83789596765078</v>
      </c>
      <c r="BA92">
        <f t="shared" ca="1" si="128"/>
        <v>202.28558507185303</v>
      </c>
      <c r="BB92">
        <f t="shared" ca="1" si="129"/>
        <v>201.04168757508171</v>
      </c>
      <c r="BC92">
        <f t="shared" ca="1" si="130"/>
        <v>199.47357204176674</v>
      </c>
      <c r="BD92">
        <f t="shared" ca="1" si="131"/>
        <v>194.51510906555441</v>
      </c>
      <c r="BE92">
        <f t="shared" ca="1" si="132"/>
        <v>195.24011726238396</v>
      </c>
      <c r="BF92">
        <f t="shared" ca="1" si="133"/>
        <v>195.42619348793471</v>
      </c>
      <c r="BG92">
        <f t="shared" ca="1" si="134"/>
        <v>194.59396924657165</v>
      </c>
      <c r="BH92">
        <f t="shared" ca="1" si="135"/>
        <v>193.93415990951334</v>
      </c>
      <c r="BI92">
        <f t="shared" ca="1" si="136"/>
        <v>193.204175127361</v>
      </c>
      <c r="BJ92">
        <f t="shared" ca="1" si="137"/>
        <v>199.92562036278309</v>
      </c>
      <c r="BK92">
        <f t="shared" ca="1" si="138"/>
        <v>196.95006014818114</v>
      </c>
      <c r="BL92">
        <f t="shared" ca="1" si="139"/>
        <v>203.41272201749018</v>
      </c>
      <c r="BM92">
        <f t="shared" ca="1" si="140"/>
        <v>203.07674045951606</v>
      </c>
      <c r="BN92" s="22">
        <f t="shared" ca="1" si="103"/>
        <v>3.0767404595160599</v>
      </c>
      <c r="BO92" s="22">
        <f t="shared" ca="1" si="104"/>
        <v>3.0454737089975583</v>
      </c>
    </row>
    <row r="93" spans="5:67" x14ac:dyDescent="0.35">
      <c r="E93">
        <f t="shared" si="105"/>
        <v>223.19</v>
      </c>
      <c r="F93">
        <f t="shared" ca="1" si="141"/>
        <v>225.93368154584911</v>
      </c>
      <c r="G93">
        <f t="shared" ca="1" si="142"/>
        <v>223.47665315018114</v>
      </c>
      <c r="H93">
        <f t="shared" ca="1" si="143"/>
        <v>218.70115932132842</v>
      </c>
      <c r="I93">
        <f t="shared" ca="1" si="144"/>
        <v>219.96377963787822</v>
      </c>
      <c r="J93">
        <f t="shared" ca="1" si="145"/>
        <v>217.93600698559428</v>
      </c>
      <c r="K93">
        <f t="shared" ca="1" si="146"/>
        <v>215.77296919400607</v>
      </c>
      <c r="L93">
        <f t="shared" ca="1" si="147"/>
        <v>215.49367880792641</v>
      </c>
      <c r="M93">
        <f t="shared" ca="1" si="148"/>
        <v>210.89802670181928</v>
      </c>
      <c r="N93">
        <f t="shared" ca="1" si="149"/>
        <v>212.29950036012423</v>
      </c>
      <c r="O93">
        <f t="shared" ca="1" si="150"/>
        <v>210.67319580672782</v>
      </c>
      <c r="P93">
        <f t="shared" ca="1" si="151"/>
        <v>210.12101802469201</v>
      </c>
      <c r="Q93">
        <f t="shared" ca="1" si="152"/>
        <v>206.98427870565467</v>
      </c>
      <c r="R93">
        <f t="shared" ca="1" si="153"/>
        <v>209.54087960094037</v>
      </c>
      <c r="S93">
        <f t="shared" ca="1" si="154"/>
        <v>212.88332322933002</v>
      </c>
      <c r="T93">
        <f t="shared" ca="1" si="155"/>
        <v>210.81937871507952</v>
      </c>
      <c r="U93">
        <f t="shared" ca="1" si="156"/>
        <v>206.53408062987299</v>
      </c>
      <c r="V93">
        <f t="shared" ca="1" si="157"/>
        <v>197.85003915852303</v>
      </c>
      <c r="W93">
        <f t="shared" ca="1" si="158"/>
        <v>197.81330987967206</v>
      </c>
      <c r="X93">
        <f t="shared" ca="1" si="159"/>
        <v>196.90463114671195</v>
      </c>
      <c r="Y93">
        <f t="shared" ca="1" si="160"/>
        <v>197.67108508158333</v>
      </c>
      <c r="Z93">
        <f t="shared" ca="1" si="161"/>
        <v>197.55043141595459</v>
      </c>
      <c r="AA93">
        <f t="shared" ca="1" si="162"/>
        <v>207.2033638282108</v>
      </c>
      <c r="AB93">
        <f t="shared" ca="1" si="163"/>
        <v>209.32160918093615</v>
      </c>
      <c r="AC93">
        <f t="shared" ca="1" si="164"/>
        <v>207.6468812070552</v>
      </c>
      <c r="AD93">
        <f t="shared" ca="1" si="165"/>
        <v>204.07876086848049</v>
      </c>
      <c r="AE93">
        <f t="shared" ca="1" si="106"/>
        <v>201.95401810873491</v>
      </c>
      <c r="AF93">
        <f t="shared" ca="1" si="107"/>
        <v>199.29727458162807</v>
      </c>
      <c r="AG93">
        <f t="shared" ca="1" si="108"/>
        <v>198.91670024464881</v>
      </c>
      <c r="AH93">
        <f t="shared" ca="1" si="109"/>
        <v>198.90648526373889</v>
      </c>
      <c r="AI93">
        <f t="shared" ca="1" si="110"/>
        <v>199.06151507089345</v>
      </c>
      <c r="AJ93">
        <f t="shared" ca="1" si="111"/>
        <v>202.35655218666048</v>
      </c>
      <c r="AK93">
        <f t="shared" ca="1" si="112"/>
        <v>204.53193196995741</v>
      </c>
      <c r="AL93">
        <f t="shared" ca="1" si="113"/>
        <v>205.73901747656683</v>
      </c>
      <c r="AM93">
        <f t="shared" ca="1" si="114"/>
        <v>205.097536407071</v>
      </c>
      <c r="AN93">
        <f t="shared" ca="1" si="115"/>
        <v>203.9598902887106</v>
      </c>
      <c r="AO93">
        <f t="shared" ca="1" si="116"/>
        <v>204.65094398967813</v>
      </c>
      <c r="AP93">
        <f t="shared" ca="1" si="117"/>
        <v>202.91467570477403</v>
      </c>
      <c r="AQ93">
        <f t="shared" ca="1" si="118"/>
        <v>204.08114247425021</v>
      </c>
      <c r="AR93">
        <f t="shared" ca="1" si="119"/>
        <v>203.23627946710508</v>
      </c>
      <c r="AS93">
        <f t="shared" ca="1" si="120"/>
        <v>201.52242945442046</v>
      </c>
      <c r="AT93">
        <f t="shared" ca="1" si="121"/>
        <v>197.51143923348334</v>
      </c>
      <c r="AU93">
        <f t="shared" ca="1" si="122"/>
        <v>198.39034595690191</v>
      </c>
      <c r="AV93">
        <f t="shared" ca="1" si="123"/>
        <v>201.67230961370237</v>
      </c>
      <c r="AW93">
        <f t="shared" ca="1" si="124"/>
        <v>206.98991508064682</v>
      </c>
      <c r="AX93">
        <f t="shared" ca="1" si="125"/>
        <v>211.76417194599264</v>
      </c>
      <c r="AY93">
        <f t="shared" ca="1" si="126"/>
        <v>215.3807190080677</v>
      </c>
      <c r="AZ93">
        <f t="shared" ca="1" si="127"/>
        <v>217.77049465534128</v>
      </c>
      <c r="BA93">
        <f t="shared" ca="1" si="128"/>
        <v>216.82406327569782</v>
      </c>
      <c r="BB93">
        <f t="shared" ca="1" si="129"/>
        <v>215.39513994932034</v>
      </c>
      <c r="BC93">
        <f t="shared" ca="1" si="130"/>
        <v>216.22337699695086</v>
      </c>
      <c r="BD93">
        <f t="shared" ca="1" si="131"/>
        <v>214.39789796533083</v>
      </c>
      <c r="BE93">
        <f t="shared" ca="1" si="132"/>
        <v>219.39683014910148</v>
      </c>
      <c r="BF93">
        <f t="shared" ca="1" si="133"/>
        <v>216.98676975386022</v>
      </c>
      <c r="BG93">
        <f t="shared" ca="1" si="134"/>
        <v>218.70038571804551</v>
      </c>
      <c r="BH93">
        <f t="shared" ca="1" si="135"/>
        <v>218.17329323817478</v>
      </c>
      <c r="BI93">
        <f t="shared" ca="1" si="136"/>
        <v>210.60682030694807</v>
      </c>
      <c r="BJ93">
        <f t="shared" ca="1" si="137"/>
        <v>212.35345875436661</v>
      </c>
      <c r="BK93">
        <f t="shared" ca="1" si="138"/>
        <v>214.36548497102294</v>
      </c>
      <c r="BL93">
        <f t="shared" ca="1" si="139"/>
        <v>210.89977761405441</v>
      </c>
      <c r="BM93">
        <f t="shared" ca="1" si="140"/>
        <v>207.96141150703704</v>
      </c>
      <c r="BN93" s="22">
        <f t="shared" ca="1" si="103"/>
        <v>7.9614115070370417</v>
      </c>
      <c r="BO93" s="22">
        <f t="shared" ca="1" si="104"/>
        <v>7.8805052783053497</v>
      </c>
    </row>
    <row r="94" spans="5:67" x14ac:dyDescent="0.35">
      <c r="E94">
        <f t="shared" si="105"/>
        <v>223.19</v>
      </c>
      <c r="F94">
        <f t="shared" ca="1" si="141"/>
        <v>221.97918906840391</v>
      </c>
      <c r="G94">
        <f t="shared" ca="1" si="142"/>
        <v>222.23697816278039</v>
      </c>
      <c r="H94">
        <f t="shared" ca="1" si="143"/>
        <v>219.5547245645806</v>
      </c>
      <c r="I94">
        <f t="shared" ca="1" si="144"/>
        <v>223.53853030758233</v>
      </c>
      <c r="J94">
        <f t="shared" ca="1" si="145"/>
        <v>222.85275438179605</v>
      </c>
      <c r="K94">
        <f t="shared" ca="1" si="146"/>
        <v>224.49185661418045</v>
      </c>
      <c r="L94">
        <f t="shared" ca="1" si="147"/>
        <v>222.79596560188378</v>
      </c>
      <c r="M94">
        <f t="shared" ca="1" si="148"/>
        <v>221.66958993771982</v>
      </c>
      <c r="N94">
        <f t="shared" ca="1" si="149"/>
        <v>225.28314964500913</v>
      </c>
      <c r="O94">
        <f t="shared" ca="1" si="150"/>
        <v>224.28628862636234</v>
      </c>
      <c r="P94">
        <f t="shared" ca="1" si="151"/>
        <v>222.656812931345</v>
      </c>
      <c r="Q94">
        <f t="shared" ca="1" si="152"/>
        <v>217.56353686532799</v>
      </c>
      <c r="R94">
        <f t="shared" ca="1" si="153"/>
        <v>217.14634269835551</v>
      </c>
      <c r="S94">
        <f t="shared" ca="1" si="154"/>
        <v>219.6183127464484</v>
      </c>
      <c r="T94">
        <f t="shared" ca="1" si="155"/>
        <v>220.24571669732623</v>
      </c>
      <c r="U94">
        <f t="shared" ca="1" si="156"/>
        <v>220.54992482946705</v>
      </c>
      <c r="V94">
        <f t="shared" ca="1" si="157"/>
        <v>216.81205749711202</v>
      </c>
      <c r="W94">
        <f t="shared" ca="1" si="158"/>
        <v>214.69931759966568</v>
      </c>
      <c r="X94">
        <f t="shared" ca="1" si="159"/>
        <v>213.58327964559152</v>
      </c>
      <c r="Y94">
        <f t="shared" ca="1" si="160"/>
        <v>212.53748695143682</v>
      </c>
      <c r="Z94">
        <f t="shared" ca="1" si="161"/>
        <v>210.0312223438261</v>
      </c>
      <c r="AA94">
        <f t="shared" ca="1" si="162"/>
        <v>209.08509360859776</v>
      </c>
      <c r="AB94">
        <f t="shared" ca="1" si="163"/>
        <v>205.3670444547931</v>
      </c>
      <c r="AC94">
        <f t="shared" ca="1" si="164"/>
        <v>206.00656363897068</v>
      </c>
      <c r="AD94">
        <f t="shared" ca="1" si="165"/>
        <v>206.09858430516488</v>
      </c>
      <c r="AE94">
        <f t="shared" ca="1" si="106"/>
        <v>203.9439996196401</v>
      </c>
      <c r="AF94">
        <f t="shared" ca="1" si="107"/>
        <v>205.59827807542146</v>
      </c>
      <c r="AG94">
        <f t="shared" ca="1" si="108"/>
        <v>203.7200456208794</v>
      </c>
      <c r="AH94">
        <f t="shared" ca="1" si="109"/>
        <v>205.82308367504018</v>
      </c>
      <c r="AI94">
        <f t="shared" ca="1" si="110"/>
        <v>205.63912341971636</v>
      </c>
      <c r="AJ94">
        <f t="shared" ca="1" si="111"/>
        <v>205.95572084678741</v>
      </c>
      <c r="AK94">
        <f t="shared" ca="1" si="112"/>
        <v>203.34087046291381</v>
      </c>
      <c r="AL94">
        <f t="shared" ca="1" si="113"/>
        <v>204.45137484148782</v>
      </c>
      <c r="AM94">
        <f t="shared" ca="1" si="114"/>
        <v>205.68324960697169</v>
      </c>
      <c r="AN94">
        <f t="shared" ca="1" si="115"/>
        <v>208.9016982616381</v>
      </c>
      <c r="AO94">
        <f t="shared" ca="1" si="116"/>
        <v>204.89966767145395</v>
      </c>
      <c r="AP94">
        <f t="shared" ca="1" si="117"/>
        <v>203.87236461470536</v>
      </c>
      <c r="AQ94">
        <f t="shared" ca="1" si="118"/>
        <v>207.62769970115434</v>
      </c>
      <c r="AR94">
        <f t="shared" ca="1" si="119"/>
        <v>206.9233406933613</v>
      </c>
      <c r="AS94">
        <f t="shared" ca="1" si="120"/>
        <v>205.34890832366537</v>
      </c>
      <c r="AT94">
        <f t="shared" ca="1" si="121"/>
        <v>201.78374683233488</v>
      </c>
      <c r="AU94">
        <f t="shared" ca="1" si="122"/>
        <v>201.5186953787682</v>
      </c>
      <c r="AV94">
        <f t="shared" ca="1" si="123"/>
        <v>205.3183118160178</v>
      </c>
      <c r="AW94">
        <f t="shared" ca="1" si="124"/>
        <v>204.33215118733671</v>
      </c>
      <c r="AX94">
        <f t="shared" ca="1" si="125"/>
        <v>206.30717865079814</v>
      </c>
      <c r="AY94">
        <f t="shared" ca="1" si="126"/>
        <v>205.18106898291472</v>
      </c>
      <c r="AZ94">
        <f t="shared" ca="1" si="127"/>
        <v>203.54238402640965</v>
      </c>
      <c r="BA94">
        <f t="shared" ca="1" si="128"/>
        <v>204.06447554040216</v>
      </c>
      <c r="BB94">
        <f t="shared" ca="1" si="129"/>
        <v>203.67537360914625</v>
      </c>
      <c r="BC94">
        <f t="shared" ca="1" si="130"/>
        <v>202.111618712248</v>
      </c>
      <c r="BD94">
        <f t="shared" ca="1" si="131"/>
        <v>200.20006575478359</v>
      </c>
      <c r="BE94">
        <f t="shared" ca="1" si="132"/>
        <v>196.55873237947543</v>
      </c>
      <c r="BF94">
        <f t="shared" ca="1" si="133"/>
        <v>191.79164438567895</v>
      </c>
      <c r="BG94">
        <f t="shared" ca="1" si="134"/>
        <v>190.90093228812123</v>
      </c>
      <c r="BH94">
        <f t="shared" ca="1" si="135"/>
        <v>187.2018615610761</v>
      </c>
      <c r="BI94">
        <f t="shared" ca="1" si="136"/>
        <v>183.79765904431142</v>
      </c>
      <c r="BJ94">
        <f t="shared" ca="1" si="137"/>
        <v>186.91585547469339</v>
      </c>
      <c r="BK94">
        <f t="shared" ca="1" si="138"/>
        <v>186.10916611798092</v>
      </c>
      <c r="BL94">
        <f t="shared" ca="1" si="139"/>
        <v>185.60405820908113</v>
      </c>
      <c r="BM94">
        <f t="shared" ca="1" si="140"/>
        <v>187.29293532592635</v>
      </c>
      <c r="BN94" s="22">
        <f t="shared" ca="1" si="103"/>
        <v>0</v>
      </c>
      <c r="BO94" s="22">
        <f t="shared" ca="1" si="104"/>
        <v>0</v>
      </c>
    </row>
    <row r="95" spans="5:67" x14ac:dyDescent="0.35">
      <c r="E95">
        <f t="shared" si="105"/>
        <v>223.19</v>
      </c>
      <c r="F95">
        <f t="shared" ca="1" si="141"/>
        <v>223.24267343452627</v>
      </c>
      <c r="G95">
        <f t="shared" ca="1" si="142"/>
        <v>217.26387710520046</v>
      </c>
      <c r="H95">
        <f t="shared" ca="1" si="143"/>
        <v>222.1139129145653</v>
      </c>
      <c r="I95">
        <f t="shared" ca="1" si="144"/>
        <v>220.41994207416505</v>
      </c>
      <c r="J95">
        <f t="shared" ca="1" si="145"/>
        <v>222.41610742321029</v>
      </c>
      <c r="K95">
        <f t="shared" ca="1" si="146"/>
        <v>224.22971452815017</v>
      </c>
      <c r="L95">
        <f t="shared" ca="1" si="147"/>
        <v>220.96455506336827</v>
      </c>
      <c r="M95">
        <f t="shared" ca="1" si="148"/>
        <v>222.05533413252095</v>
      </c>
      <c r="N95">
        <f t="shared" ca="1" si="149"/>
        <v>222.61599247174067</v>
      </c>
      <c r="O95">
        <f t="shared" ca="1" si="150"/>
        <v>227.81164064092778</v>
      </c>
      <c r="P95">
        <f t="shared" ca="1" si="151"/>
        <v>230.56888844513998</v>
      </c>
      <c r="Q95">
        <f t="shared" ca="1" si="152"/>
        <v>230.55279960088725</v>
      </c>
      <c r="R95">
        <f t="shared" ca="1" si="153"/>
        <v>230.57771685878944</v>
      </c>
      <c r="S95">
        <f t="shared" ca="1" si="154"/>
        <v>232.09014528331676</v>
      </c>
      <c r="T95">
        <f t="shared" ca="1" si="155"/>
        <v>228.93726100718351</v>
      </c>
      <c r="U95">
        <f t="shared" ca="1" si="156"/>
        <v>230.23792735624636</v>
      </c>
      <c r="V95">
        <f t="shared" ca="1" si="157"/>
        <v>232.6475465478627</v>
      </c>
      <c r="W95">
        <f t="shared" ca="1" si="158"/>
        <v>229.94021266605392</v>
      </c>
      <c r="X95">
        <f t="shared" ca="1" si="159"/>
        <v>228.17844078217041</v>
      </c>
      <c r="Y95">
        <f t="shared" ca="1" si="160"/>
        <v>226.58985242252439</v>
      </c>
      <c r="Z95">
        <f t="shared" ca="1" si="161"/>
        <v>225.11930606015972</v>
      </c>
      <c r="AA95">
        <f t="shared" ca="1" si="162"/>
        <v>218.52899374199379</v>
      </c>
      <c r="AB95">
        <f t="shared" ca="1" si="163"/>
        <v>225.26604541560383</v>
      </c>
      <c r="AC95">
        <f t="shared" ca="1" si="164"/>
        <v>225.50954533335323</v>
      </c>
      <c r="AD95">
        <f t="shared" ca="1" si="165"/>
        <v>225.05922082439309</v>
      </c>
      <c r="AE95">
        <f t="shared" ca="1" si="106"/>
        <v>229.82536941269873</v>
      </c>
      <c r="AF95">
        <f t="shared" ca="1" si="107"/>
        <v>228.51210989531094</v>
      </c>
      <c r="AG95">
        <f t="shared" ca="1" si="108"/>
        <v>227.99118288287221</v>
      </c>
      <c r="AH95">
        <f t="shared" ca="1" si="109"/>
        <v>227.70674590160075</v>
      </c>
      <c r="AI95">
        <f t="shared" ca="1" si="110"/>
        <v>228.21606344900962</v>
      </c>
      <c r="AJ95">
        <f t="shared" ca="1" si="111"/>
        <v>222.50958081041239</v>
      </c>
      <c r="AK95">
        <f t="shared" ca="1" si="112"/>
        <v>219.18659979943169</v>
      </c>
      <c r="AL95">
        <f t="shared" ca="1" si="113"/>
        <v>218.8130388413463</v>
      </c>
      <c r="AM95">
        <f t="shared" ca="1" si="114"/>
        <v>218.23472419381974</v>
      </c>
      <c r="AN95">
        <f t="shared" ca="1" si="115"/>
        <v>217.51731268662999</v>
      </c>
      <c r="AO95">
        <f t="shared" ca="1" si="116"/>
        <v>216.54243679402182</v>
      </c>
      <c r="AP95">
        <f t="shared" ca="1" si="117"/>
        <v>220.43956247003445</v>
      </c>
      <c r="AQ95">
        <f t="shared" ca="1" si="118"/>
        <v>219.3524847791837</v>
      </c>
      <c r="AR95">
        <f t="shared" ca="1" si="119"/>
        <v>217.87194067652317</v>
      </c>
      <c r="AS95">
        <f t="shared" ca="1" si="120"/>
        <v>223.33414125955491</v>
      </c>
      <c r="AT95">
        <f t="shared" ca="1" si="121"/>
        <v>223.96887705793063</v>
      </c>
      <c r="AU95">
        <f t="shared" ca="1" si="122"/>
        <v>221.34760461372701</v>
      </c>
      <c r="AV95">
        <f t="shared" ca="1" si="123"/>
        <v>221.00041713689114</v>
      </c>
      <c r="AW95">
        <f t="shared" ca="1" si="124"/>
        <v>218.81907566262419</v>
      </c>
      <c r="AX95">
        <f t="shared" ca="1" si="125"/>
        <v>223.61366339028987</v>
      </c>
      <c r="AY95">
        <f t="shared" ca="1" si="126"/>
        <v>220.84423788080622</v>
      </c>
      <c r="AZ95">
        <f t="shared" ca="1" si="127"/>
        <v>216.53164886673548</v>
      </c>
      <c r="BA95">
        <f t="shared" ca="1" si="128"/>
        <v>213.40278658707572</v>
      </c>
      <c r="BB95">
        <f t="shared" ca="1" si="129"/>
        <v>213.87326822844423</v>
      </c>
      <c r="BC95">
        <f t="shared" ca="1" si="130"/>
        <v>214.52760873512764</v>
      </c>
      <c r="BD95">
        <f t="shared" ca="1" si="131"/>
        <v>208.43446384272121</v>
      </c>
      <c r="BE95">
        <f t="shared" ca="1" si="132"/>
        <v>206.55682430372622</v>
      </c>
      <c r="BF95">
        <f t="shared" ca="1" si="133"/>
        <v>208.31556139929208</v>
      </c>
      <c r="BG95">
        <f t="shared" ca="1" si="134"/>
        <v>209.81438108102537</v>
      </c>
      <c r="BH95">
        <f t="shared" ca="1" si="135"/>
        <v>206.29533864551954</v>
      </c>
      <c r="BI95">
        <f t="shared" ca="1" si="136"/>
        <v>214.24762116026392</v>
      </c>
      <c r="BJ95">
        <f t="shared" ca="1" si="137"/>
        <v>212.12755639842169</v>
      </c>
      <c r="BK95">
        <f t="shared" ca="1" si="138"/>
        <v>212.04125338755441</v>
      </c>
      <c r="BL95">
        <f t="shared" ca="1" si="139"/>
        <v>211.18256827205468</v>
      </c>
      <c r="BM95">
        <f t="shared" ca="1" si="140"/>
        <v>206.79522610187473</v>
      </c>
      <c r="BN95" s="22">
        <f t="shared" ca="1" si="103"/>
        <v>6.7952261018747322</v>
      </c>
      <c r="BO95" s="22">
        <f t="shared" ca="1" si="104"/>
        <v>6.7261709956544475</v>
      </c>
    </row>
    <row r="96" spans="5:67" x14ac:dyDescent="0.35">
      <c r="E96">
        <f t="shared" si="105"/>
        <v>223.19</v>
      </c>
      <c r="F96">
        <f t="shared" ca="1" si="141"/>
        <v>223.38484309746693</v>
      </c>
      <c r="G96">
        <f t="shared" ca="1" si="142"/>
        <v>220.86676895608704</v>
      </c>
      <c r="H96">
        <f t="shared" ca="1" si="143"/>
        <v>221.0552573075924</v>
      </c>
      <c r="I96">
        <f t="shared" ca="1" si="144"/>
        <v>222.58270486115913</v>
      </c>
      <c r="J96">
        <f t="shared" ca="1" si="145"/>
        <v>227.45058047657812</v>
      </c>
      <c r="K96">
        <f t="shared" ca="1" si="146"/>
        <v>230.0525552690905</v>
      </c>
      <c r="L96">
        <f t="shared" ca="1" si="147"/>
        <v>229.82028284176002</v>
      </c>
      <c r="M96">
        <f t="shared" ca="1" si="148"/>
        <v>232.0442172261869</v>
      </c>
      <c r="N96">
        <f t="shared" ca="1" si="149"/>
        <v>232.46471643277579</v>
      </c>
      <c r="O96">
        <f t="shared" ca="1" si="150"/>
        <v>236.65099814817884</v>
      </c>
      <c r="P96">
        <f t="shared" ca="1" si="151"/>
        <v>235.7716134928842</v>
      </c>
      <c r="Q96">
        <f t="shared" ca="1" si="152"/>
        <v>238.22259346071485</v>
      </c>
      <c r="R96">
        <f t="shared" ca="1" si="153"/>
        <v>239.2773002486021</v>
      </c>
      <c r="S96">
        <f t="shared" ca="1" si="154"/>
        <v>240.3623294301247</v>
      </c>
      <c r="T96">
        <f t="shared" ca="1" si="155"/>
        <v>238.42042117686108</v>
      </c>
      <c r="U96">
        <f t="shared" ca="1" si="156"/>
        <v>239.12106072366251</v>
      </c>
      <c r="V96">
        <f t="shared" ca="1" si="157"/>
        <v>241.35719287818841</v>
      </c>
      <c r="W96">
        <f t="shared" ca="1" si="158"/>
        <v>236.37340712348993</v>
      </c>
      <c r="X96">
        <f t="shared" ca="1" si="159"/>
        <v>234.30515664122419</v>
      </c>
      <c r="Y96">
        <f t="shared" ca="1" si="160"/>
        <v>234.280027556357</v>
      </c>
      <c r="Z96">
        <f t="shared" ca="1" si="161"/>
        <v>232.25193084274457</v>
      </c>
      <c r="AA96">
        <f t="shared" ca="1" si="162"/>
        <v>233.81343313524334</v>
      </c>
      <c r="AB96">
        <f t="shared" ca="1" si="163"/>
        <v>231.57487817931323</v>
      </c>
      <c r="AC96">
        <f t="shared" ca="1" si="164"/>
        <v>231.86517533374206</v>
      </c>
      <c r="AD96">
        <f t="shared" ca="1" si="165"/>
        <v>231.94422629317961</v>
      </c>
      <c r="AE96">
        <f t="shared" ca="1" si="106"/>
        <v>239.36845023758204</v>
      </c>
      <c r="AF96">
        <f t="shared" ca="1" si="107"/>
        <v>240.91127302547105</v>
      </c>
      <c r="AG96">
        <f t="shared" ca="1" si="108"/>
        <v>241.35275396766451</v>
      </c>
      <c r="AH96">
        <f t="shared" ca="1" si="109"/>
        <v>244.03422889723734</v>
      </c>
      <c r="AI96">
        <f t="shared" ca="1" si="110"/>
        <v>239.99134463769229</v>
      </c>
      <c r="AJ96">
        <f t="shared" ca="1" si="111"/>
        <v>238.33786573540692</v>
      </c>
      <c r="AK96">
        <f t="shared" ca="1" si="112"/>
        <v>234.15970253721221</v>
      </c>
      <c r="AL96">
        <f t="shared" ca="1" si="113"/>
        <v>233.43786388369938</v>
      </c>
      <c r="AM96">
        <f t="shared" ca="1" si="114"/>
        <v>234.80954703669141</v>
      </c>
      <c r="AN96">
        <f t="shared" ca="1" si="115"/>
        <v>231.28581474149908</v>
      </c>
      <c r="AO96">
        <f t="shared" ca="1" si="116"/>
        <v>237.83116386751266</v>
      </c>
      <c r="AP96">
        <f t="shared" ca="1" si="117"/>
        <v>238.4270870404211</v>
      </c>
      <c r="AQ96">
        <f t="shared" ca="1" si="118"/>
        <v>242.56584447418166</v>
      </c>
      <c r="AR96">
        <f t="shared" ca="1" si="119"/>
        <v>246.98891067819423</v>
      </c>
      <c r="AS96">
        <f t="shared" ca="1" si="120"/>
        <v>248.19590928163294</v>
      </c>
      <c r="AT96">
        <f t="shared" ca="1" si="121"/>
        <v>242.56888811552611</v>
      </c>
      <c r="AU96">
        <f t="shared" ca="1" si="122"/>
        <v>240.56736042932187</v>
      </c>
      <c r="AV96">
        <f t="shared" ca="1" si="123"/>
        <v>237.88458379772911</v>
      </c>
      <c r="AW96">
        <f t="shared" ca="1" si="124"/>
        <v>237.56099582281556</v>
      </c>
      <c r="AX96">
        <f t="shared" ca="1" si="125"/>
        <v>238.86365528146453</v>
      </c>
      <c r="AY96">
        <f t="shared" ca="1" si="126"/>
        <v>238.78778918196122</v>
      </c>
      <c r="AZ96">
        <f t="shared" ca="1" si="127"/>
        <v>235.59875076933722</v>
      </c>
      <c r="BA96">
        <f t="shared" ca="1" si="128"/>
        <v>236.01750083172143</v>
      </c>
      <c r="BB96">
        <f t="shared" ca="1" si="129"/>
        <v>237.77336417333581</v>
      </c>
      <c r="BC96">
        <f t="shared" ca="1" si="130"/>
        <v>238.27903091966527</v>
      </c>
      <c r="BD96">
        <f t="shared" ca="1" si="131"/>
        <v>233.55949477894799</v>
      </c>
      <c r="BE96">
        <f t="shared" ca="1" si="132"/>
        <v>236.59299499585939</v>
      </c>
      <c r="BF96">
        <f t="shared" ca="1" si="133"/>
        <v>240.37473574114051</v>
      </c>
      <c r="BG96">
        <f t="shared" ca="1" si="134"/>
        <v>245.12333861593899</v>
      </c>
      <c r="BH96">
        <f t="shared" ca="1" si="135"/>
        <v>242.19774761370172</v>
      </c>
      <c r="BI96">
        <f t="shared" ca="1" si="136"/>
        <v>242.48355826507671</v>
      </c>
      <c r="BJ96">
        <f t="shared" ca="1" si="137"/>
        <v>246.01396676629821</v>
      </c>
      <c r="BK96">
        <f t="shared" ca="1" si="138"/>
        <v>255.71109638835276</v>
      </c>
      <c r="BL96">
        <f t="shared" ca="1" si="139"/>
        <v>259.28843021881414</v>
      </c>
      <c r="BM96">
        <f t="shared" ca="1" si="140"/>
        <v>263.06629188456725</v>
      </c>
      <c r="BN96" s="22">
        <f t="shared" ca="1" si="103"/>
        <v>63.066291884567249</v>
      </c>
      <c r="BO96" s="22">
        <f t="shared" ca="1" si="104"/>
        <v>62.425393492119831</v>
      </c>
    </row>
    <row r="97" spans="5:67" x14ac:dyDescent="0.35">
      <c r="E97">
        <f t="shared" si="105"/>
        <v>223.19</v>
      </c>
      <c r="F97">
        <f t="shared" ca="1" si="141"/>
        <v>224.4153313569106</v>
      </c>
      <c r="G97">
        <f t="shared" ca="1" si="142"/>
        <v>215.55347100585817</v>
      </c>
      <c r="H97">
        <f t="shared" ca="1" si="143"/>
        <v>212.51366191075581</v>
      </c>
      <c r="I97">
        <f t="shared" ca="1" si="144"/>
        <v>211.04213564034748</v>
      </c>
      <c r="J97">
        <f t="shared" ca="1" si="145"/>
        <v>216.86734743408849</v>
      </c>
      <c r="K97">
        <f t="shared" ca="1" si="146"/>
        <v>216.456433925315</v>
      </c>
      <c r="L97">
        <f t="shared" ca="1" si="147"/>
        <v>216.42188938333791</v>
      </c>
      <c r="M97">
        <f t="shared" ca="1" si="148"/>
        <v>215.6091741492092</v>
      </c>
      <c r="N97">
        <f t="shared" ca="1" si="149"/>
        <v>214.9216686713464</v>
      </c>
      <c r="O97">
        <f t="shared" ca="1" si="150"/>
        <v>217.25995036435086</v>
      </c>
      <c r="P97">
        <f t="shared" ca="1" si="151"/>
        <v>216.17491360947361</v>
      </c>
      <c r="Q97">
        <f t="shared" ca="1" si="152"/>
        <v>212.25557836025988</v>
      </c>
      <c r="R97">
        <f t="shared" ca="1" si="153"/>
        <v>212.53689194514541</v>
      </c>
      <c r="S97">
        <f t="shared" ca="1" si="154"/>
        <v>211.29606870149436</v>
      </c>
      <c r="T97">
        <f t="shared" ca="1" si="155"/>
        <v>213.11095283200515</v>
      </c>
      <c r="U97">
        <f t="shared" ca="1" si="156"/>
        <v>214.51169507359904</v>
      </c>
      <c r="V97">
        <f t="shared" ca="1" si="157"/>
        <v>219.02518205519084</v>
      </c>
      <c r="W97">
        <f t="shared" ca="1" si="158"/>
        <v>216.6463691665308</v>
      </c>
      <c r="X97">
        <f t="shared" ca="1" si="159"/>
        <v>216.40968172344367</v>
      </c>
      <c r="Y97">
        <f t="shared" ca="1" si="160"/>
        <v>217.01053507606545</v>
      </c>
      <c r="Z97">
        <f t="shared" ca="1" si="161"/>
        <v>219.33263362730636</v>
      </c>
      <c r="AA97">
        <f t="shared" ca="1" si="162"/>
        <v>222.14964025004119</v>
      </c>
      <c r="AB97">
        <f t="shared" ca="1" si="163"/>
        <v>218.98549919445688</v>
      </c>
      <c r="AC97">
        <f t="shared" ca="1" si="164"/>
        <v>216.06250627910276</v>
      </c>
      <c r="AD97">
        <f t="shared" ca="1" si="165"/>
        <v>222.72741347647832</v>
      </c>
      <c r="AE97">
        <f t="shared" ca="1" si="106"/>
        <v>223.29685154370748</v>
      </c>
      <c r="AF97">
        <f t="shared" ca="1" si="107"/>
        <v>218.95293905321208</v>
      </c>
      <c r="AG97">
        <f t="shared" ca="1" si="108"/>
        <v>221.5568283849228</v>
      </c>
      <c r="AH97">
        <f t="shared" ca="1" si="109"/>
        <v>222.81791593234172</v>
      </c>
      <c r="AI97">
        <f t="shared" ca="1" si="110"/>
        <v>221.23990930307417</v>
      </c>
      <c r="AJ97">
        <f t="shared" ca="1" si="111"/>
        <v>220.82226318765822</v>
      </c>
      <c r="AK97">
        <f t="shared" ca="1" si="112"/>
        <v>221.78443367833376</v>
      </c>
      <c r="AL97">
        <f t="shared" ca="1" si="113"/>
        <v>217.2479457501166</v>
      </c>
      <c r="AM97">
        <f t="shared" ca="1" si="114"/>
        <v>214.02701286052604</v>
      </c>
      <c r="AN97">
        <f t="shared" ca="1" si="115"/>
        <v>208.9019079306706</v>
      </c>
      <c r="AO97">
        <f t="shared" ca="1" si="116"/>
        <v>205.51759957874907</v>
      </c>
      <c r="AP97">
        <f t="shared" ca="1" si="117"/>
        <v>203.17905373196999</v>
      </c>
      <c r="AQ97">
        <f t="shared" ca="1" si="118"/>
        <v>204.97392543806239</v>
      </c>
      <c r="AR97">
        <f t="shared" ca="1" si="119"/>
        <v>202.38133254849171</v>
      </c>
      <c r="AS97">
        <f t="shared" ca="1" si="120"/>
        <v>204.78036140502866</v>
      </c>
      <c r="AT97">
        <f t="shared" ca="1" si="121"/>
        <v>205.11091037481808</v>
      </c>
      <c r="AU97">
        <f t="shared" ca="1" si="122"/>
        <v>206.576987448842</v>
      </c>
      <c r="AV97">
        <f t="shared" ca="1" si="123"/>
        <v>206.02666482181789</v>
      </c>
      <c r="AW97">
        <f t="shared" ca="1" si="124"/>
        <v>201.23746620551128</v>
      </c>
      <c r="AX97">
        <f t="shared" ca="1" si="125"/>
        <v>202.62209092652657</v>
      </c>
      <c r="AY97">
        <f t="shared" ca="1" si="126"/>
        <v>200.70556009685848</v>
      </c>
      <c r="AZ97">
        <f t="shared" ca="1" si="127"/>
        <v>210.94025473925419</v>
      </c>
      <c r="BA97">
        <f t="shared" ca="1" si="128"/>
        <v>207.80613564435717</v>
      </c>
      <c r="BB97">
        <f t="shared" ca="1" si="129"/>
        <v>204.79765022444542</v>
      </c>
      <c r="BC97">
        <f t="shared" ca="1" si="130"/>
        <v>207.23754261821</v>
      </c>
      <c r="BD97">
        <f t="shared" ca="1" si="131"/>
        <v>206.15996241281479</v>
      </c>
      <c r="BE97">
        <f t="shared" ca="1" si="132"/>
        <v>205.93863558470579</v>
      </c>
      <c r="BF97">
        <f t="shared" ca="1" si="133"/>
        <v>207.01064409886314</v>
      </c>
      <c r="BG97">
        <f t="shared" ca="1" si="134"/>
        <v>208.62485151492419</v>
      </c>
      <c r="BH97">
        <f t="shared" ca="1" si="135"/>
        <v>205.79479042537918</v>
      </c>
      <c r="BI97">
        <f t="shared" ca="1" si="136"/>
        <v>207.14289155437777</v>
      </c>
      <c r="BJ97">
        <f t="shared" ca="1" si="137"/>
        <v>211.06404803611949</v>
      </c>
      <c r="BK97">
        <f t="shared" ca="1" si="138"/>
        <v>211.31142992618581</v>
      </c>
      <c r="BL97">
        <f t="shared" ca="1" si="139"/>
        <v>208.53771622126462</v>
      </c>
      <c r="BM97">
        <f t="shared" ca="1" si="140"/>
        <v>207.13737853863751</v>
      </c>
      <c r="BN97" s="22">
        <f t="shared" ca="1" si="103"/>
        <v>7.1373785386375062</v>
      </c>
      <c r="BO97" s="22">
        <f t="shared" ca="1" si="104"/>
        <v>7.0648463777158828</v>
      </c>
    </row>
    <row r="98" spans="5:67" x14ac:dyDescent="0.35">
      <c r="E98">
        <f t="shared" si="105"/>
        <v>223.19</v>
      </c>
      <c r="F98">
        <f t="shared" ca="1" si="141"/>
        <v>220.70568493876394</v>
      </c>
      <c r="G98">
        <f t="shared" ca="1" si="142"/>
        <v>222.94301874652834</v>
      </c>
      <c r="H98">
        <f t="shared" ca="1" si="143"/>
        <v>223.31362342698122</v>
      </c>
      <c r="I98">
        <f t="shared" ca="1" si="144"/>
        <v>220.89505972978839</v>
      </c>
      <c r="J98">
        <f t="shared" ca="1" si="145"/>
        <v>219.02963075092583</v>
      </c>
      <c r="K98">
        <f t="shared" ca="1" si="146"/>
        <v>213.59181211246516</v>
      </c>
      <c r="L98">
        <f t="shared" ca="1" si="147"/>
        <v>216.0990789166228</v>
      </c>
      <c r="M98">
        <f t="shared" ca="1" si="148"/>
        <v>219.84655410479357</v>
      </c>
      <c r="N98">
        <f t="shared" ca="1" si="149"/>
        <v>219.98506776950379</v>
      </c>
      <c r="O98">
        <f t="shared" ca="1" si="150"/>
        <v>224.85031337220178</v>
      </c>
      <c r="P98">
        <f t="shared" ca="1" si="151"/>
        <v>222.76290518874578</v>
      </c>
      <c r="Q98">
        <f t="shared" ca="1" si="152"/>
        <v>230.00199976117707</v>
      </c>
      <c r="R98">
        <f t="shared" ca="1" si="153"/>
        <v>224.98345048316736</v>
      </c>
      <c r="S98">
        <f t="shared" ca="1" si="154"/>
        <v>222.46665276018024</v>
      </c>
      <c r="T98">
        <f t="shared" ca="1" si="155"/>
        <v>221.18323441156394</v>
      </c>
      <c r="U98">
        <f t="shared" ca="1" si="156"/>
        <v>219.34526580723386</v>
      </c>
      <c r="V98">
        <f t="shared" ca="1" si="157"/>
        <v>215.49523631674072</v>
      </c>
      <c r="W98">
        <f t="shared" ca="1" si="158"/>
        <v>216.37660571933876</v>
      </c>
      <c r="X98">
        <f t="shared" ca="1" si="159"/>
        <v>217.64705982362599</v>
      </c>
      <c r="Y98">
        <f t="shared" ca="1" si="160"/>
        <v>216.82037891153669</v>
      </c>
      <c r="Z98">
        <f t="shared" ca="1" si="161"/>
        <v>217.1843943401044</v>
      </c>
      <c r="AA98">
        <f t="shared" ca="1" si="162"/>
        <v>216.74886565140258</v>
      </c>
      <c r="AB98">
        <f t="shared" ca="1" si="163"/>
        <v>218.77816146898874</v>
      </c>
      <c r="AC98">
        <f t="shared" ca="1" si="164"/>
        <v>224.69237504564396</v>
      </c>
      <c r="AD98">
        <f t="shared" ca="1" si="165"/>
        <v>224.49293054881173</v>
      </c>
      <c r="AE98">
        <f t="shared" ca="1" si="106"/>
        <v>225.44652643219894</v>
      </c>
      <c r="AF98">
        <f t="shared" ca="1" si="107"/>
        <v>225.42514998759742</v>
      </c>
      <c r="AG98">
        <f t="shared" ca="1" si="108"/>
        <v>228.10544463426001</v>
      </c>
      <c r="AH98">
        <f t="shared" ca="1" si="109"/>
        <v>227.70223746721388</v>
      </c>
      <c r="AI98">
        <f t="shared" ca="1" si="110"/>
        <v>229.05127949348284</v>
      </c>
      <c r="AJ98">
        <f t="shared" ca="1" si="111"/>
        <v>224.4951852522185</v>
      </c>
      <c r="AK98">
        <f t="shared" ca="1" si="112"/>
        <v>222.85559493728644</v>
      </c>
      <c r="AL98">
        <f t="shared" ca="1" si="113"/>
        <v>222.08863786349571</v>
      </c>
      <c r="AM98">
        <f t="shared" ca="1" si="114"/>
        <v>220.89851287295119</v>
      </c>
      <c r="AN98">
        <f t="shared" ca="1" si="115"/>
        <v>216.56895008860471</v>
      </c>
      <c r="AO98">
        <f t="shared" ca="1" si="116"/>
        <v>217.87866660638574</v>
      </c>
      <c r="AP98">
        <f t="shared" ca="1" si="117"/>
        <v>215.54714746634559</v>
      </c>
      <c r="AQ98">
        <f t="shared" ca="1" si="118"/>
        <v>218.29641228338193</v>
      </c>
      <c r="AR98">
        <f t="shared" ca="1" si="119"/>
        <v>217.35723950451151</v>
      </c>
      <c r="AS98">
        <f t="shared" ca="1" si="120"/>
        <v>221.13552194275243</v>
      </c>
      <c r="AT98">
        <f t="shared" ca="1" si="121"/>
        <v>218.30838731210127</v>
      </c>
      <c r="AU98">
        <f t="shared" ca="1" si="122"/>
        <v>220.86180768860828</v>
      </c>
      <c r="AV98">
        <f t="shared" ca="1" si="123"/>
        <v>221.67057643989094</v>
      </c>
      <c r="AW98">
        <f t="shared" ca="1" si="124"/>
        <v>216.70969612693159</v>
      </c>
      <c r="AX98">
        <f t="shared" ca="1" si="125"/>
        <v>211.48435947955153</v>
      </c>
      <c r="AY98">
        <f t="shared" ca="1" si="126"/>
        <v>217.73203684121967</v>
      </c>
      <c r="AZ98">
        <f t="shared" ca="1" si="127"/>
        <v>219.54685770710509</v>
      </c>
      <c r="BA98">
        <f t="shared" ca="1" si="128"/>
        <v>214.77345284123425</v>
      </c>
      <c r="BB98">
        <f t="shared" ca="1" si="129"/>
        <v>211.96022373161441</v>
      </c>
      <c r="BC98">
        <f t="shared" ca="1" si="130"/>
        <v>211.130851786736</v>
      </c>
      <c r="BD98">
        <f t="shared" ca="1" si="131"/>
        <v>210.35324753188289</v>
      </c>
      <c r="BE98">
        <f t="shared" ca="1" si="132"/>
        <v>205.90295466747014</v>
      </c>
      <c r="BF98">
        <f t="shared" ca="1" si="133"/>
        <v>208.13591144297828</v>
      </c>
      <c r="BG98">
        <f t="shared" ca="1" si="134"/>
        <v>205.172692696524</v>
      </c>
      <c r="BH98">
        <f t="shared" ca="1" si="135"/>
        <v>204.28525995946768</v>
      </c>
      <c r="BI98">
        <f t="shared" ca="1" si="136"/>
        <v>196.80191766529956</v>
      </c>
      <c r="BJ98">
        <f t="shared" ca="1" si="137"/>
        <v>196.99298439581401</v>
      </c>
      <c r="BK98">
        <f t="shared" ca="1" si="138"/>
        <v>196.8866343503762</v>
      </c>
      <c r="BL98">
        <f t="shared" ca="1" si="139"/>
        <v>199.03707421772918</v>
      </c>
      <c r="BM98">
        <f t="shared" ca="1" si="140"/>
        <v>195.42368742269852</v>
      </c>
      <c r="BN98" s="22">
        <f t="shared" ref="BN98:BN129" ca="1" si="166">MAX(BM98-$BM$103,0)</f>
        <v>0</v>
      </c>
      <c r="BO98" s="22">
        <f t="shared" ref="BO98:BO129" ca="1" si="167">BN98*EXP(-$B$6*$BM$104)</f>
        <v>0</v>
      </c>
    </row>
    <row r="99" spans="5:67" x14ac:dyDescent="0.35">
      <c r="E99">
        <f t="shared" si="105"/>
        <v>223.19</v>
      </c>
      <c r="F99">
        <f t="shared" ca="1" si="141"/>
        <v>218.04486909758558</v>
      </c>
      <c r="G99">
        <f t="shared" ca="1" si="142"/>
        <v>213.54487639516603</v>
      </c>
      <c r="H99">
        <f t="shared" ca="1" si="143"/>
        <v>212.74256010596002</v>
      </c>
      <c r="I99">
        <f t="shared" ca="1" si="144"/>
        <v>211.15095356930962</v>
      </c>
      <c r="J99">
        <f t="shared" ca="1" si="145"/>
        <v>207.97570266634804</v>
      </c>
      <c r="K99">
        <f t="shared" ca="1" si="146"/>
        <v>208.45727860963524</v>
      </c>
      <c r="L99">
        <f t="shared" ca="1" si="147"/>
        <v>206.92687284047355</v>
      </c>
      <c r="M99">
        <f t="shared" ca="1" si="148"/>
        <v>207.05953295055221</v>
      </c>
      <c r="N99">
        <f t="shared" ca="1" si="149"/>
        <v>206.96024489484583</v>
      </c>
      <c r="O99">
        <f t="shared" ca="1" si="150"/>
        <v>201.11169912142509</v>
      </c>
      <c r="P99">
        <f t="shared" ca="1" si="151"/>
        <v>200.87556036033718</v>
      </c>
      <c r="Q99">
        <f t="shared" ca="1" si="152"/>
        <v>201.53404963144044</v>
      </c>
      <c r="R99">
        <f t="shared" ca="1" si="153"/>
        <v>198.0406488384094</v>
      </c>
      <c r="S99">
        <f t="shared" ca="1" si="154"/>
        <v>194.85681618037538</v>
      </c>
      <c r="T99">
        <f t="shared" ca="1" si="155"/>
        <v>201.20232966027723</v>
      </c>
      <c r="U99">
        <f t="shared" ca="1" si="156"/>
        <v>197.71283056293643</v>
      </c>
      <c r="V99">
        <f t="shared" ca="1" si="157"/>
        <v>194.25134276118152</v>
      </c>
      <c r="W99">
        <f t="shared" ca="1" si="158"/>
        <v>195.95367947577083</v>
      </c>
      <c r="X99">
        <f t="shared" ca="1" si="159"/>
        <v>199.99836416858312</v>
      </c>
      <c r="Y99">
        <f t="shared" ca="1" si="160"/>
        <v>205.97514832528287</v>
      </c>
      <c r="Z99">
        <f t="shared" ca="1" si="161"/>
        <v>202.73009767516507</v>
      </c>
      <c r="AA99">
        <f t="shared" ca="1" si="162"/>
        <v>203.10148441979442</v>
      </c>
      <c r="AB99">
        <f t="shared" ca="1" si="163"/>
        <v>204.39663574191925</v>
      </c>
      <c r="AC99">
        <f t="shared" ca="1" si="164"/>
        <v>204.97446865125147</v>
      </c>
      <c r="AD99">
        <f t="shared" ca="1" si="165"/>
        <v>206.47039063099123</v>
      </c>
      <c r="AE99">
        <f t="shared" ca="1" si="106"/>
        <v>208.18287151889348</v>
      </c>
      <c r="AF99">
        <f t="shared" ca="1" si="107"/>
        <v>211.48756229329345</v>
      </c>
      <c r="AG99">
        <f t="shared" ca="1" si="108"/>
        <v>207.04798594058073</v>
      </c>
      <c r="AH99">
        <f t="shared" ca="1" si="109"/>
        <v>209.85223932333489</v>
      </c>
      <c r="AI99">
        <f t="shared" ca="1" si="110"/>
        <v>206.80792134969968</v>
      </c>
      <c r="AJ99">
        <f t="shared" ca="1" si="111"/>
        <v>210.44118218239009</v>
      </c>
      <c r="AK99">
        <f t="shared" ca="1" si="112"/>
        <v>208.66365063369088</v>
      </c>
      <c r="AL99">
        <f t="shared" ca="1" si="113"/>
        <v>210.63452727347968</v>
      </c>
      <c r="AM99">
        <f t="shared" ca="1" si="114"/>
        <v>205.74737401922067</v>
      </c>
      <c r="AN99">
        <f t="shared" ca="1" si="115"/>
        <v>205.00088027443411</v>
      </c>
      <c r="AO99">
        <f t="shared" ca="1" si="116"/>
        <v>206.55367659626822</v>
      </c>
      <c r="AP99">
        <f t="shared" ca="1" si="117"/>
        <v>200.58811315889275</v>
      </c>
      <c r="AQ99">
        <f t="shared" ca="1" si="118"/>
        <v>204.56982198876455</v>
      </c>
      <c r="AR99">
        <f t="shared" ca="1" si="119"/>
        <v>205.62306055983419</v>
      </c>
      <c r="AS99">
        <f t="shared" ca="1" si="120"/>
        <v>207.17141719581917</v>
      </c>
      <c r="AT99">
        <f t="shared" ca="1" si="121"/>
        <v>207.84555049209001</v>
      </c>
      <c r="AU99">
        <f t="shared" ca="1" si="122"/>
        <v>207.58379193799746</v>
      </c>
      <c r="AV99">
        <f t="shared" ca="1" si="123"/>
        <v>211.93526223433926</v>
      </c>
      <c r="AW99">
        <f t="shared" ca="1" si="124"/>
        <v>208.56889615653955</v>
      </c>
      <c r="AX99">
        <f t="shared" ca="1" si="125"/>
        <v>208.87132761733184</v>
      </c>
      <c r="AY99">
        <f t="shared" ca="1" si="126"/>
        <v>208.76303605507741</v>
      </c>
      <c r="AZ99">
        <f t="shared" ca="1" si="127"/>
        <v>207.11422872821771</v>
      </c>
      <c r="BA99">
        <f t="shared" ca="1" si="128"/>
        <v>208.49923862137715</v>
      </c>
      <c r="BB99">
        <f t="shared" ca="1" si="129"/>
        <v>203.77286878379087</v>
      </c>
      <c r="BC99">
        <f t="shared" ca="1" si="130"/>
        <v>202.48443761337811</v>
      </c>
      <c r="BD99">
        <f t="shared" ca="1" si="131"/>
        <v>203.64733725773146</v>
      </c>
      <c r="BE99">
        <f t="shared" ca="1" si="132"/>
        <v>207.35447278904621</v>
      </c>
      <c r="BF99">
        <f t="shared" ca="1" si="133"/>
        <v>209.41039813171693</v>
      </c>
      <c r="BG99">
        <f t="shared" ca="1" si="134"/>
        <v>209.66808907397933</v>
      </c>
      <c r="BH99">
        <f t="shared" ca="1" si="135"/>
        <v>208.57261745501268</v>
      </c>
      <c r="BI99">
        <f t="shared" ca="1" si="136"/>
        <v>214.47603206434474</v>
      </c>
      <c r="BJ99">
        <f t="shared" ca="1" si="137"/>
        <v>213.84916660891807</v>
      </c>
      <c r="BK99">
        <f t="shared" ca="1" si="138"/>
        <v>213.65087778445601</v>
      </c>
      <c r="BL99">
        <f t="shared" ca="1" si="139"/>
        <v>212.91572353231575</v>
      </c>
      <c r="BM99">
        <f t="shared" ca="1" si="140"/>
        <v>209.57538072131288</v>
      </c>
      <c r="BN99" s="22">
        <f t="shared" ca="1" si="166"/>
        <v>9.5753807213128823</v>
      </c>
      <c r="BO99" s="22">
        <f t="shared" ca="1" si="167"/>
        <v>9.4780728579840225</v>
      </c>
    </row>
    <row r="100" spans="5:67" x14ac:dyDescent="0.35">
      <c r="E100">
        <f t="shared" si="105"/>
        <v>223.19</v>
      </c>
      <c r="F100">
        <f t="shared" ca="1" si="141"/>
        <v>220.0889449864554</v>
      </c>
      <c r="G100">
        <f t="shared" ca="1" si="142"/>
        <v>215.90782628698415</v>
      </c>
      <c r="H100">
        <f t="shared" ca="1" si="143"/>
        <v>215.97497118738536</v>
      </c>
      <c r="I100">
        <f t="shared" ca="1" si="144"/>
        <v>217.42232790347148</v>
      </c>
      <c r="J100">
        <f t="shared" ca="1" si="145"/>
        <v>218.39197474776574</v>
      </c>
      <c r="K100">
        <f t="shared" ca="1" si="146"/>
        <v>218.28375245173436</v>
      </c>
      <c r="L100">
        <f t="shared" ca="1" si="147"/>
        <v>217.78596939086225</v>
      </c>
      <c r="M100">
        <f t="shared" ca="1" si="148"/>
        <v>214.8693926911707</v>
      </c>
      <c r="N100">
        <f t="shared" ca="1" si="149"/>
        <v>216.40189145762039</v>
      </c>
      <c r="O100">
        <f t="shared" ca="1" si="150"/>
        <v>215.46318050499838</v>
      </c>
      <c r="P100">
        <f t="shared" ca="1" si="151"/>
        <v>211.9534906120972</v>
      </c>
      <c r="Q100">
        <f t="shared" ca="1" si="152"/>
        <v>209.06332300001196</v>
      </c>
      <c r="R100">
        <f t="shared" ca="1" si="153"/>
        <v>205.86666055007288</v>
      </c>
      <c r="S100">
        <f t="shared" ca="1" si="154"/>
        <v>204.61458541117162</v>
      </c>
      <c r="T100">
        <f t="shared" ca="1" si="155"/>
        <v>202.32869603325349</v>
      </c>
      <c r="U100">
        <f t="shared" ca="1" si="156"/>
        <v>206.2220658876337</v>
      </c>
      <c r="V100">
        <f t="shared" ca="1" si="157"/>
        <v>203.19779559277006</v>
      </c>
      <c r="W100">
        <f t="shared" ca="1" si="158"/>
        <v>201.17768658906454</v>
      </c>
      <c r="X100">
        <f t="shared" ca="1" si="159"/>
        <v>197.53569939999454</v>
      </c>
      <c r="Y100">
        <f t="shared" ca="1" si="160"/>
        <v>197.48784780790629</v>
      </c>
      <c r="Z100">
        <f t="shared" ca="1" si="161"/>
        <v>198.33729937706977</v>
      </c>
      <c r="AA100">
        <f t="shared" ca="1" si="162"/>
        <v>195.26883571097011</v>
      </c>
      <c r="AB100">
        <f t="shared" ca="1" si="163"/>
        <v>196.3005837867814</v>
      </c>
      <c r="AC100">
        <f t="shared" ca="1" si="164"/>
        <v>193.99848062952924</v>
      </c>
      <c r="AD100">
        <f t="shared" ca="1" si="165"/>
        <v>188.43745560394899</v>
      </c>
      <c r="AE100">
        <f t="shared" ca="1" si="106"/>
        <v>185.85430336541876</v>
      </c>
      <c r="AF100">
        <f t="shared" ca="1" si="107"/>
        <v>184.46891243858863</v>
      </c>
      <c r="AG100">
        <f t="shared" ca="1" si="108"/>
        <v>183.14302036873914</v>
      </c>
      <c r="AH100">
        <f t="shared" ca="1" si="109"/>
        <v>176.52182808670918</v>
      </c>
      <c r="AI100">
        <f t="shared" ca="1" si="110"/>
        <v>177.94530658026213</v>
      </c>
      <c r="AJ100">
        <f t="shared" ca="1" si="111"/>
        <v>178.57582215038823</v>
      </c>
      <c r="AK100">
        <f t="shared" ca="1" si="112"/>
        <v>173.58190806678058</v>
      </c>
      <c r="AL100">
        <f t="shared" ca="1" si="113"/>
        <v>170.85818781458048</v>
      </c>
      <c r="AM100">
        <f t="shared" ca="1" si="114"/>
        <v>165.95863278049822</v>
      </c>
      <c r="AN100">
        <f t="shared" ca="1" si="115"/>
        <v>164.49416556416008</v>
      </c>
      <c r="AO100">
        <f t="shared" ca="1" si="116"/>
        <v>159.96183154805561</v>
      </c>
      <c r="AP100">
        <f t="shared" ca="1" si="117"/>
        <v>159.50786137930589</v>
      </c>
      <c r="AQ100">
        <f t="shared" ca="1" si="118"/>
        <v>156.65504138859717</v>
      </c>
      <c r="AR100">
        <f t="shared" ca="1" si="119"/>
        <v>158.94226544733135</v>
      </c>
      <c r="AS100">
        <f t="shared" ca="1" si="120"/>
        <v>156.90511045368353</v>
      </c>
      <c r="AT100">
        <f t="shared" ca="1" si="121"/>
        <v>156.76907489300314</v>
      </c>
      <c r="AU100">
        <f t="shared" ca="1" si="122"/>
        <v>156.45327381781894</v>
      </c>
      <c r="AV100">
        <f t="shared" ca="1" si="123"/>
        <v>159.76845818880022</v>
      </c>
      <c r="AW100">
        <f t="shared" ca="1" si="124"/>
        <v>162.38153103644697</v>
      </c>
      <c r="AX100">
        <f t="shared" ca="1" si="125"/>
        <v>163.12875566113027</v>
      </c>
      <c r="AY100">
        <f t="shared" ca="1" si="126"/>
        <v>165.98273333299159</v>
      </c>
      <c r="AZ100">
        <f t="shared" ca="1" si="127"/>
        <v>163.50387375569591</v>
      </c>
      <c r="BA100">
        <f t="shared" ca="1" si="128"/>
        <v>161.68441728733114</v>
      </c>
      <c r="BB100">
        <f t="shared" ca="1" si="129"/>
        <v>159.80240521313942</v>
      </c>
      <c r="BC100">
        <f t="shared" ca="1" si="130"/>
        <v>159.89340215835955</v>
      </c>
      <c r="BD100">
        <f t="shared" ca="1" si="131"/>
        <v>159.0438277662862</v>
      </c>
      <c r="BE100">
        <f t="shared" ca="1" si="132"/>
        <v>159.10597343139744</v>
      </c>
      <c r="BF100">
        <f t="shared" ca="1" si="133"/>
        <v>157.86295663677433</v>
      </c>
      <c r="BG100">
        <f t="shared" ca="1" si="134"/>
        <v>150.58207482764283</v>
      </c>
      <c r="BH100">
        <f t="shared" ca="1" si="135"/>
        <v>152.61228799866234</v>
      </c>
      <c r="BI100">
        <f t="shared" ca="1" si="136"/>
        <v>153.78186160027667</v>
      </c>
      <c r="BJ100">
        <f t="shared" ca="1" si="137"/>
        <v>150.07779145740753</v>
      </c>
      <c r="BK100">
        <f t="shared" ca="1" si="138"/>
        <v>150.32202297346606</v>
      </c>
      <c r="BL100">
        <f t="shared" ca="1" si="139"/>
        <v>151.86114043167535</v>
      </c>
      <c r="BM100">
        <f t="shared" ca="1" si="140"/>
        <v>152.35441146341793</v>
      </c>
      <c r="BN100" s="22">
        <f t="shared" ca="1" si="166"/>
        <v>0</v>
      </c>
      <c r="BO100" s="22">
        <f t="shared" ca="1" si="167"/>
        <v>0</v>
      </c>
    </row>
    <row r="101" spans="5:67" x14ac:dyDescent="0.35">
      <c r="E101">
        <f t="shared" si="105"/>
        <v>223.19</v>
      </c>
      <c r="F101">
        <f t="shared" ca="1" si="141"/>
        <v>228.87172703831087</v>
      </c>
      <c r="G101">
        <f t="shared" ca="1" si="142"/>
        <v>228.89528632199571</v>
      </c>
      <c r="H101">
        <f t="shared" ca="1" si="143"/>
        <v>229.13128655168165</v>
      </c>
      <c r="I101">
        <f t="shared" ca="1" si="144"/>
        <v>225.4983859251158</v>
      </c>
      <c r="J101">
        <f t="shared" ca="1" si="145"/>
        <v>224.6778572854418</v>
      </c>
      <c r="K101">
        <f t="shared" ca="1" si="146"/>
        <v>221.27886511631829</v>
      </c>
      <c r="L101">
        <f t="shared" ca="1" si="147"/>
        <v>214.64832539861092</v>
      </c>
      <c r="M101">
        <f t="shared" ca="1" si="148"/>
        <v>217.68092144262039</v>
      </c>
      <c r="N101">
        <f t="shared" ca="1" si="149"/>
        <v>215.58450358773857</v>
      </c>
      <c r="O101">
        <f t="shared" ca="1" si="150"/>
        <v>214.30628990060072</v>
      </c>
      <c r="P101">
        <f t="shared" ca="1" si="151"/>
        <v>218.4492785975778</v>
      </c>
      <c r="Q101">
        <f t="shared" ca="1" si="152"/>
        <v>219.48039824473886</v>
      </c>
      <c r="R101">
        <f t="shared" ca="1" si="153"/>
        <v>215.20520790876239</v>
      </c>
      <c r="S101">
        <f t="shared" ca="1" si="154"/>
        <v>212.95872041156932</v>
      </c>
      <c r="T101">
        <f t="shared" ca="1" si="155"/>
        <v>215.9898018360872</v>
      </c>
      <c r="U101">
        <f t="shared" ca="1" si="156"/>
        <v>218.62510036579209</v>
      </c>
      <c r="V101">
        <f t="shared" ca="1" si="157"/>
        <v>215.20138965686965</v>
      </c>
      <c r="W101">
        <f t="shared" ca="1" si="158"/>
        <v>213.37433407483206</v>
      </c>
      <c r="X101">
        <f t="shared" ca="1" si="159"/>
        <v>216.03178807826413</v>
      </c>
      <c r="Y101">
        <f t="shared" ca="1" si="160"/>
        <v>215.24594235503713</v>
      </c>
      <c r="Z101">
        <f t="shared" ca="1" si="161"/>
        <v>213.67881522113368</v>
      </c>
      <c r="AA101">
        <f t="shared" ca="1" si="162"/>
        <v>214.20868483825555</v>
      </c>
      <c r="AB101">
        <f t="shared" ca="1" si="163"/>
        <v>209.98355477025422</v>
      </c>
      <c r="AC101">
        <f t="shared" ca="1" si="164"/>
        <v>213.77996915946139</v>
      </c>
      <c r="AD101">
        <f ca="1">AC101*EXP(($B$2-0.5*$B$3^2)*$B$4+$B$3*_xlfn.NORM.INV(RAND(),0,SQRT($B$4)))</f>
        <v>211.95832669911161</v>
      </c>
      <c r="AE101">
        <f t="shared" ca="1" si="106"/>
        <v>212.26048812458839</v>
      </c>
      <c r="AF101">
        <f t="shared" ca="1" si="107"/>
        <v>207.36199928728055</v>
      </c>
      <c r="AG101">
        <f t="shared" ca="1" si="108"/>
        <v>205.45353350465817</v>
      </c>
      <c r="AH101">
        <f t="shared" ca="1" si="109"/>
        <v>201.6872203988288</v>
      </c>
      <c r="AI101">
        <f t="shared" ca="1" si="110"/>
        <v>201.06437491533543</v>
      </c>
      <c r="AJ101">
        <f t="shared" ca="1" si="111"/>
        <v>203.48805011280817</v>
      </c>
      <c r="AK101">
        <f t="shared" ca="1" si="112"/>
        <v>208.22110487320461</v>
      </c>
      <c r="AL101">
        <f t="shared" ca="1" si="113"/>
        <v>208.53909111325623</v>
      </c>
      <c r="AM101">
        <f t="shared" ca="1" si="114"/>
        <v>204.55474872420754</v>
      </c>
      <c r="AN101">
        <f t="shared" ca="1" si="115"/>
        <v>210.70056151379057</v>
      </c>
      <c r="AO101">
        <f t="shared" ca="1" si="116"/>
        <v>209.14703778871268</v>
      </c>
      <c r="AP101">
        <f t="shared" ca="1" si="117"/>
        <v>205.85572033788216</v>
      </c>
      <c r="AQ101">
        <f t="shared" ca="1" si="118"/>
        <v>206.0547735073383</v>
      </c>
      <c r="AR101">
        <f t="shared" ca="1" si="119"/>
        <v>203.3837103885171</v>
      </c>
      <c r="AS101">
        <f t="shared" ca="1" si="120"/>
        <v>203.26484821222942</v>
      </c>
      <c r="AT101">
        <f t="shared" ca="1" si="121"/>
        <v>208.28480012014944</v>
      </c>
      <c r="AU101">
        <f t="shared" ca="1" si="122"/>
        <v>206.53003366849148</v>
      </c>
      <c r="AV101">
        <f t="shared" ca="1" si="123"/>
        <v>207.83366081954881</v>
      </c>
      <c r="AW101">
        <f t="shared" ca="1" si="124"/>
        <v>206.05262940663661</v>
      </c>
      <c r="AX101">
        <f t="shared" ca="1" si="125"/>
        <v>208.46198384351371</v>
      </c>
      <c r="AY101">
        <f t="shared" ca="1" si="126"/>
        <v>212.49560479937773</v>
      </c>
      <c r="AZ101">
        <f t="shared" ca="1" si="127"/>
        <v>209.73401871749664</v>
      </c>
      <c r="BA101">
        <f t="shared" ca="1" si="128"/>
        <v>209.9974007539291</v>
      </c>
      <c r="BB101">
        <f t="shared" ca="1" si="129"/>
        <v>207.20252736002823</v>
      </c>
      <c r="BC101">
        <f t="shared" ca="1" si="130"/>
        <v>206.23999565465505</v>
      </c>
      <c r="BD101">
        <f t="shared" ca="1" si="131"/>
        <v>204.89639693708463</v>
      </c>
      <c r="BE101">
        <f t="shared" ca="1" si="132"/>
        <v>200.01603625206636</v>
      </c>
      <c r="BF101">
        <f t="shared" ca="1" si="133"/>
        <v>200.89744862174433</v>
      </c>
      <c r="BG101">
        <f t="shared" ca="1" si="134"/>
        <v>201.18349056060066</v>
      </c>
      <c r="BH101">
        <f t="shared" ca="1" si="135"/>
        <v>200.66198811156892</v>
      </c>
      <c r="BI101">
        <f t="shared" ca="1" si="136"/>
        <v>204.39466367087482</v>
      </c>
      <c r="BJ101">
        <f t="shared" ca="1" si="137"/>
        <v>200.87208228914983</v>
      </c>
      <c r="BK101">
        <f t="shared" ca="1" si="138"/>
        <v>197.75307845230247</v>
      </c>
      <c r="BL101">
        <f t="shared" ca="1" si="139"/>
        <v>199.58585988119381</v>
      </c>
      <c r="BM101">
        <f t="shared" ca="1" si="140"/>
        <v>201.74602281408784</v>
      </c>
      <c r="BN101" s="22">
        <f t="shared" ca="1" si="166"/>
        <v>1.7460228140878371</v>
      </c>
      <c r="BO101" s="22">
        <f t="shared" ca="1" si="167"/>
        <v>1.7282792115818644</v>
      </c>
    </row>
    <row r="102" spans="5:67" x14ac:dyDescent="0.35">
      <c r="BN102" t="s">
        <v>62</v>
      </c>
      <c r="BO102" t="s">
        <v>66</v>
      </c>
    </row>
    <row r="103" spans="5:67" ht="15" x14ac:dyDescent="0.35">
      <c r="E103">
        <f>COUNT(E2:E101)</f>
        <v>100</v>
      </c>
      <c r="BL103" t="s">
        <v>61</v>
      </c>
      <c r="BM103" s="22">
        <f>'Question 5'!B2</f>
        <v>200</v>
      </c>
      <c r="BN103" s="23">
        <f ca="1">AVERAGE(BN2:BN101)</f>
        <v>24.614571946254227</v>
      </c>
      <c r="BO103" s="24">
        <f ca="1">AVERAGE(BO2:BO101)</f>
        <v>24.364431354192629</v>
      </c>
    </row>
    <row r="104" spans="5:67" x14ac:dyDescent="0.35">
      <c r="BL104" t="s">
        <v>64</v>
      </c>
      <c r="BM104" s="4">
        <v>4.2900000000000001E-2</v>
      </c>
    </row>
    <row r="106" spans="5:67" x14ac:dyDescent="0.35">
      <c r="AE106" s="22"/>
    </row>
    <row r="107" spans="5:67" x14ac:dyDescent="0.35">
      <c r="AE107" s="22"/>
    </row>
    <row r="108" spans="5:67" x14ac:dyDescent="0.35">
      <c r="AE108" s="22"/>
    </row>
    <row r="109" spans="5:67" x14ac:dyDescent="0.35">
      <c r="AE109" s="22"/>
    </row>
    <row r="110" spans="5:67" x14ac:dyDescent="0.35">
      <c r="AD110" s="22"/>
      <c r="AE110" s="22"/>
    </row>
    <row r="111" spans="5:67" x14ac:dyDescent="0.35">
      <c r="AD111" s="22"/>
      <c r="AE111" s="22"/>
    </row>
    <row r="112" spans="5:67" x14ac:dyDescent="0.35">
      <c r="AE112" s="22"/>
    </row>
    <row r="113" spans="31:31" x14ac:dyDescent="0.35">
      <c r="AE113" s="22"/>
    </row>
    <row r="114" spans="31:31" x14ac:dyDescent="0.35">
      <c r="AE114" s="22"/>
    </row>
    <row r="115" spans="31:31" x14ac:dyDescent="0.35">
      <c r="AE115" s="22"/>
    </row>
    <row r="116" spans="31:31" x14ac:dyDescent="0.35">
      <c r="AE116" s="22"/>
    </row>
    <row r="117" spans="31:31" x14ac:dyDescent="0.35">
      <c r="AE117" s="22"/>
    </row>
    <row r="118" spans="31:31" x14ac:dyDescent="0.35">
      <c r="AE118" s="22"/>
    </row>
    <row r="119" spans="31:31" x14ac:dyDescent="0.35">
      <c r="AE119" s="22"/>
    </row>
    <row r="120" spans="31:31" x14ac:dyDescent="0.35">
      <c r="AE120" s="22"/>
    </row>
    <row r="121" spans="31:31" x14ac:dyDescent="0.35">
      <c r="AE121" s="22"/>
    </row>
    <row r="122" spans="31:31" x14ac:dyDescent="0.35">
      <c r="AE122" s="22"/>
    </row>
    <row r="123" spans="31:31" x14ac:dyDescent="0.35">
      <c r="AE123" s="22"/>
    </row>
    <row r="124" spans="31:31" x14ac:dyDescent="0.35">
      <c r="AE124" s="22"/>
    </row>
    <row r="125" spans="31:31" x14ac:dyDescent="0.35">
      <c r="AE125" s="22"/>
    </row>
    <row r="126" spans="31:31" x14ac:dyDescent="0.35">
      <c r="AE126" s="22"/>
    </row>
    <row r="127" spans="31:31" x14ac:dyDescent="0.35">
      <c r="AE127" s="22"/>
    </row>
    <row r="128" spans="31:31" x14ac:dyDescent="0.35">
      <c r="AE128" s="22"/>
    </row>
    <row r="129" spans="31:31" x14ac:dyDescent="0.35">
      <c r="AE129" s="22"/>
    </row>
    <row r="130" spans="31:31" x14ac:dyDescent="0.35">
      <c r="AE130" s="22"/>
    </row>
    <row r="131" spans="31:31" x14ac:dyDescent="0.35">
      <c r="AE131" s="22"/>
    </row>
    <row r="132" spans="31:31" x14ac:dyDescent="0.35">
      <c r="AE132" s="22"/>
    </row>
    <row r="133" spans="31:31" x14ac:dyDescent="0.35">
      <c r="AE133" s="22"/>
    </row>
    <row r="134" spans="31:31" x14ac:dyDescent="0.35">
      <c r="AE134" s="22"/>
    </row>
    <row r="135" spans="31:31" x14ac:dyDescent="0.35">
      <c r="AE135" s="22"/>
    </row>
    <row r="136" spans="31:31" x14ac:dyDescent="0.35">
      <c r="AE136" s="22"/>
    </row>
    <row r="137" spans="31:31" x14ac:dyDescent="0.35">
      <c r="AE137" s="22"/>
    </row>
    <row r="138" spans="31:31" x14ac:dyDescent="0.35">
      <c r="AE138" s="22"/>
    </row>
    <row r="139" spans="31:31" x14ac:dyDescent="0.35">
      <c r="AE139" s="22"/>
    </row>
    <row r="140" spans="31:31" x14ac:dyDescent="0.35">
      <c r="AE140" s="22"/>
    </row>
    <row r="141" spans="31:31" x14ac:dyDescent="0.35">
      <c r="AE141" s="22"/>
    </row>
    <row r="142" spans="31:31" x14ac:dyDescent="0.35">
      <c r="AE142" s="22"/>
    </row>
    <row r="143" spans="31:31" x14ac:dyDescent="0.35">
      <c r="AE143" s="22"/>
    </row>
    <row r="144" spans="31:31" x14ac:dyDescent="0.35">
      <c r="AE144" s="22"/>
    </row>
    <row r="145" spans="31:31" x14ac:dyDescent="0.35">
      <c r="AE145" s="22"/>
    </row>
    <row r="146" spans="31:31" x14ac:dyDescent="0.35">
      <c r="AE146" s="22"/>
    </row>
    <row r="147" spans="31:31" x14ac:dyDescent="0.35">
      <c r="AE147" s="22"/>
    </row>
    <row r="148" spans="31:31" x14ac:dyDescent="0.35">
      <c r="AE148" s="22"/>
    </row>
    <row r="149" spans="31:31" x14ac:dyDescent="0.35">
      <c r="AE149" s="22"/>
    </row>
    <row r="150" spans="31:31" x14ac:dyDescent="0.35">
      <c r="AE150" s="22"/>
    </row>
    <row r="151" spans="31:31" x14ac:dyDescent="0.35">
      <c r="AE151" s="22"/>
    </row>
    <row r="152" spans="31:31" x14ac:dyDescent="0.35">
      <c r="AE152" s="22"/>
    </row>
    <row r="153" spans="31:31" x14ac:dyDescent="0.35">
      <c r="AE153" s="22"/>
    </row>
    <row r="154" spans="31:31" x14ac:dyDescent="0.35">
      <c r="AE154" s="22"/>
    </row>
    <row r="155" spans="31:31" x14ac:dyDescent="0.35">
      <c r="AE155" s="22"/>
    </row>
    <row r="156" spans="31:31" x14ac:dyDescent="0.35">
      <c r="AE156" s="22"/>
    </row>
    <row r="157" spans="31:31" x14ac:dyDescent="0.35">
      <c r="AE157" s="22"/>
    </row>
    <row r="158" spans="31:31" x14ac:dyDescent="0.35">
      <c r="AE158" s="22"/>
    </row>
    <row r="159" spans="31:31" x14ac:dyDescent="0.35">
      <c r="AE159" s="22"/>
    </row>
    <row r="160" spans="31:31" x14ac:dyDescent="0.35">
      <c r="AE160" s="22"/>
    </row>
    <row r="161" spans="31:31" x14ac:dyDescent="0.35">
      <c r="AE161" s="22"/>
    </row>
    <row r="162" spans="31:31" x14ac:dyDescent="0.35">
      <c r="AE162" s="22"/>
    </row>
    <row r="163" spans="31:31" x14ac:dyDescent="0.35">
      <c r="AE163" s="22"/>
    </row>
    <row r="164" spans="31:31" x14ac:dyDescent="0.35">
      <c r="AE164" s="22"/>
    </row>
    <row r="165" spans="31:31" x14ac:dyDescent="0.35">
      <c r="AE165" s="22"/>
    </row>
    <row r="166" spans="31:31" x14ac:dyDescent="0.35">
      <c r="AE166" s="22"/>
    </row>
    <row r="167" spans="31:31" x14ac:dyDescent="0.35">
      <c r="AE167" s="22"/>
    </row>
    <row r="168" spans="31:31" x14ac:dyDescent="0.35">
      <c r="AE168" s="22"/>
    </row>
    <row r="169" spans="31:31" x14ac:dyDescent="0.35">
      <c r="AE169" s="22"/>
    </row>
    <row r="170" spans="31:31" x14ac:dyDescent="0.35">
      <c r="AE170" s="22"/>
    </row>
    <row r="171" spans="31:31" x14ac:dyDescent="0.35">
      <c r="AE171" s="22"/>
    </row>
    <row r="172" spans="31:31" x14ac:dyDescent="0.35">
      <c r="AE172" s="22"/>
    </row>
    <row r="173" spans="31:31" x14ac:dyDescent="0.35">
      <c r="AE173" s="22"/>
    </row>
    <row r="174" spans="31:31" x14ac:dyDescent="0.35">
      <c r="AE174" s="22"/>
    </row>
    <row r="175" spans="31:31" x14ac:dyDescent="0.35">
      <c r="AE175" s="22"/>
    </row>
    <row r="176" spans="31:31" x14ac:dyDescent="0.35">
      <c r="AE176" s="22"/>
    </row>
    <row r="177" spans="31:31" x14ac:dyDescent="0.35">
      <c r="AE177" s="22"/>
    </row>
    <row r="178" spans="31:31" x14ac:dyDescent="0.35">
      <c r="AE178" s="22"/>
    </row>
    <row r="179" spans="31:31" x14ac:dyDescent="0.35">
      <c r="AE179" s="22"/>
    </row>
    <row r="180" spans="31:31" x14ac:dyDescent="0.35">
      <c r="AE180" s="22"/>
    </row>
    <row r="181" spans="31:31" x14ac:dyDescent="0.35">
      <c r="AE181" s="22"/>
    </row>
    <row r="182" spans="31:31" x14ac:dyDescent="0.35">
      <c r="AE182" s="22"/>
    </row>
    <row r="183" spans="31:31" x14ac:dyDescent="0.35">
      <c r="AE183" s="22"/>
    </row>
    <row r="184" spans="31:31" x14ac:dyDescent="0.35">
      <c r="AE184" s="22"/>
    </row>
    <row r="185" spans="31:31" x14ac:dyDescent="0.35">
      <c r="AE185" s="22"/>
    </row>
    <row r="186" spans="31:31" x14ac:dyDescent="0.35">
      <c r="AE186" s="22"/>
    </row>
    <row r="187" spans="31:31" x14ac:dyDescent="0.35">
      <c r="AE187" s="22"/>
    </row>
    <row r="188" spans="31:31" x14ac:dyDescent="0.35">
      <c r="AE188" s="22"/>
    </row>
    <row r="189" spans="31:31" x14ac:dyDescent="0.35">
      <c r="AE189" s="22"/>
    </row>
    <row r="190" spans="31:31" x14ac:dyDescent="0.35">
      <c r="AE190" s="22"/>
    </row>
    <row r="191" spans="31:31" x14ac:dyDescent="0.35">
      <c r="AE191" s="22"/>
    </row>
    <row r="192" spans="31:31" x14ac:dyDescent="0.35">
      <c r="AE192" s="22"/>
    </row>
    <row r="193" spans="31:31" x14ac:dyDescent="0.35">
      <c r="AE193" s="22"/>
    </row>
    <row r="194" spans="31:31" x14ac:dyDescent="0.35">
      <c r="AE194" s="22"/>
    </row>
    <row r="195" spans="31:31" x14ac:dyDescent="0.35">
      <c r="AE195" s="22"/>
    </row>
    <row r="196" spans="31:31" x14ac:dyDescent="0.35">
      <c r="AE196" s="22"/>
    </row>
    <row r="197" spans="31:31" x14ac:dyDescent="0.35">
      <c r="AE197" s="22"/>
    </row>
    <row r="198" spans="31:31" x14ac:dyDescent="0.35">
      <c r="AE198" s="22"/>
    </row>
    <row r="199" spans="31:31" x14ac:dyDescent="0.35">
      <c r="AE199" s="22"/>
    </row>
    <row r="200" spans="31:31" x14ac:dyDescent="0.35">
      <c r="AE200" s="22"/>
    </row>
    <row r="201" spans="31:31" x14ac:dyDescent="0.35">
      <c r="AE201" s="22"/>
    </row>
    <row r="202" spans="31:31" x14ac:dyDescent="0.35">
      <c r="AE202" s="22"/>
    </row>
    <row r="203" spans="31:31" x14ac:dyDescent="0.35">
      <c r="AE203" s="22"/>
    </row>
    <row r="204" spans="31:31" x14ac:dyDescent="0.35">
      <c r="AE204" s="22"/>
    </row>
    <row r="205" spans="31:31" x14ac:dyDescent="0.35">
      <c r="AE205" s="22"/>
    </row>
    <row r="206" spans="31:31" x14ac:dyDescent="0.35">
      <c r="AE206" s="22"/>
    </row>
    <row r="207" spans="31:31" x14ac:dyDescent="0.35">
      <c r="AE207" s="22"/>
    </row>
    <row r="208" spans="31:31" x14ac:dyDescent="0.35">
      <c r="AE208" s="22"/>
    </row>
    <row r="209" spans="31:31" x14ac:dyDescent="0.35">
      <c r="AE209" s="22"/>
    </row>
    <row r="210" spans="31:31" x14ac:dyDescent="0.35">
      <c r="AE210" s="22"/>
    </row>
    <row r="211" spans="31:31" x14ac:dyDescent="0.35">
      <c r="AE211" s="22"/>
    </row>
    <row r="212" spans="31:31" x14ac:dyDescent="0.35">
      <c r="AE212" s="22"/>
    </row>
    <row r="213" spans="31:31" x14ac:dyDescent="0.35">
      <c r="AE213" s="22"/>
    </row>
    <row r="214" spans="31:31" x14ac:dyDescent="0.35">
      <c r="AE214" s="22"/>
    </row>
    <row r="215" spans="31:31" x14ac:dyDescent="0.35">
      <c r="AE215" s="22"/>
    </row>
    <row r="216" spans="31:31" x14ac:dyDescent="0.35">
      <c r="AE216" s="22"/>
    </row>
    <row r="217" spans="31:31" x14ac:dyDescent="0.35">
      <c r="AE217" s="22"/>
    </row>
    <row r="218" spans="31:31" x14ac:dyDescent="0.35">
      <c r="AE218" s="22"/>
    </row>
    <row r="219" spans="31:31" x14ac:dyDescent="0.35">
      <c r="AE219" s="22"/>
    </row>
    <row r="220" spans="31:31" x14ac:dyDescent="0.35">
      <c r="AE220" s="22"/>
    </row>
    <row r="221" spans="31:31" x14ac:dyDescent="0.35">
      <c r="AE221" s="22"/>
    </row>
    <row r="222" spans="31:31" x14ac:dyDescent="0.35">
      <c r="AE222" s="22"/>
    </row>
    <row r="223" spans="31:31" x14ac:dyDescent="0.35">
      <c r="AE223" s="22"/>
    </row>
    <row r="224" spans="31:31" x14ac:dyDescent="0.35">
      <c r="AE224" s="22"/>
    </row>
    <row r="225" spans="31:31" x14ac:dyDescent="0.35">
      <c r="AE225" s="22"/>
    </row>
    <row r="226" spans="31:31" x14ac:dyDescent="0.35">
      <c r="AE226" s="22"/>
    </row>
    <row r="227" spans="31:31" x14ac:dyDescent="0.35">
      <c r="AE227" s="22"/>
    </row>
    <row r="228" spans="31:31" x14ac:dyDescent="0.35">
      <c r="AE228" s="22"/>
    </row>
    <row r="229" spans="31:31" x14ac:dyDescent="0.35">
      <c r="AE229" s="22"/>
    </row>
    <row r="230" spans="31:31" x14ac:dyDescent="0.35">
      <c r="AE230" s="22"/>
    </row>
    <row r="231" spans="31:31" x14ac:dyDescent="0.35">
      <c r="AE231" s="22"/>
    </row>
    <row r="232" spans="31:31" x14ac:dyDescent="0.35">
      <c r="AE232" s="22"/>
    </row>
    <row r="233" spans="31:31" x14ac:dyDescent="0.35">
      <c r="AE233" s="22"/>
    </row>
    <row r="234" spans="31:31" x14ac:dyDescent="0.35">
      <c r="AE234" s="22"/>
    </row>
    <row r="235" spans="31:31" x14ac:dyDescent="0.35">
      <c r="AE235" s="22"/>
    </row>
    <row r="236" spans="31:31" x14ac:dyDescent="0.35">
      <c r="AE236" s="22"/>
    </row>
    <row r="237" spans="31:31" x14ac:dyDescent="0.35">
      <c r="AE237" s="22"/>
    </row>
    <row r="238" spans="31:31" x14ac:dyDescent="0.35">
      <c r="AE238" s="22"/>
    </row>
    <row r="239" spans="31:31" x14ac:dyDescent="0.35">
      <c r="AE239" s="22"/>
    </row>
    <row r="240" spans="31:31" x14ac:dyDescent="0.35">
      <c r="AE240" s="22"/>
    </row>
    <row r="241" spans="31:31" x14ac:dyDescent="0.35">
      <c r="AE241" s="22"/>
    </row>
    <row r="242" spans="31:31" x14ac:dyDescent="0.35">
      <c r="AE242" s="22"/>
    </row>
    <row r="243" spans="31:31" x14ac:dyDescent="0.35">
      <c r="AE243" s="2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e8240-149b-427d-8eba-7bb1ff6225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EFC6982A3E49B93B844C7FCD583B" ma:contentTypeVersion="9" ma:contentTypeDescription="Create a new document." ma:contentTypeScope="" ma:versionID="d6c233dccfd2054298a15c828a29a410">
  <xsd:schema xmlns:xsd="http://www.w3.org/2001/XMLSchema" xmlns:xs="http://www.w3.org/2001/XMLSchema" xmlns:p="http://schemas.microsoft.com/office/2006/metadata/properties" xmlns:ns3="b7be8240-149b-427d-8eba-7bb1ff6225dd" targetNamespace="http://schemas.microsoft.com/office/2006/metadata/properties" ma:root="true" ma:fieldsID="b7854e281fdcf6bde813f71dcb7a2b4c" ns3:_="">
    <xsd:import namespace="b7be8240-149b-427d-8eba-7bb1ff6225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e8240-149b-427d-8eba-7bb1ff622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564CD-1584-46FA-AEBD-35A16FABB4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BC0DC-2AA3-4C61-8268-15166C1B4F28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7be8240-149b-427d-8eba-7bb1ff6225d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B33D03-BD10-4613-82B7-5DC66F5EE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e8240-149b-427d-8eba-7bb1ff62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</vt:lpstr>
      <vt:lpstr>MACD</vt:lpstr>
      <vt:lpstr>RSI</vt:lpstr>
      <vt:lpstr>BB</vt:lpstr>
      <vt:lpstr>KD</vt:lpstr>
      <vt:lpstr>Question 4</vt:lpstr>
      <vt:lpstr>Question 5</vt:lpstr>
      <vt:lpstr>Question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Romain Mathieu Carcasse</cp:lastModifiedBy>
  <dcterms:created xsi:type="dcterms:W3CDTF">2025-04-09T23:49:31Z</dcterms:created>
  <dcterms:modified xsi:type="dcterms:W3CDTF">2025-04-12T12:04:06Z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0x010100B603EFC6982A3E49B93B844C7FCD583B</vt:lpwstr>
  </property>
</Properties>
</file>