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\OneDrive\Documents\"/>
    </mc:Choice>
  </mc:AlternateContent>
  <xr:revisionPtr revIDLastSave="0" documentId="13_ncr:1_{A24D6C72-3F53-49B3-8153-20300EA20CB0}" xr6:coauthVersionLast="47" xr6:coauthVersionMax="47" xr10:uidLastSave="{00000000-0000-0000-0000-000000000000}"/>
  <bookViews>
    <workbookView xWindow="-110" yWindow="-110" windowWidth="19420" windowHeight="10300" firstSheet="3" activeTab="8" xr2:uid="{C59F6F20-F522-4217-87D0-7C616E6ACC89}"/>
  </bookViews>
  <sheets>
    <sheet name="Question 1" sheetId="1" r:id="rId1"/>
    <sheet name="Question 2" sheetId="2" r:id="rId2"/>
    <sheet name="MACD" sheetId="4" r:id="rId3"/>
    <sheet name="RSI" sheetId="5" r:id="rId4"/>
    <sheet name="BB" sheetId="6" r:id="rId5"/>
    <sheet name="KD" sheetId="7" r:id="rId6"/>
    <sheet name="Question 4" sheetId="9" r:id="rId7"/>
    <sheet name="Question 5" sheetId="8" r:id="rId8"/>
    <sheet name="Question 6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191" i="2"/>
  <c r="M13" i="2"/>
  <c r="E3" i="2"/>
  <c r="D3" i="2"/>
  <c r="G3" i="2" s="1"/>
  <c r="F3" i="2"/>
  <c r="F1" i="11"/>
  <c r="BM1" i="11"/>
  <c r="BF1" i="11"/>
  <c r="BG1" i="11" s="1"/>
  <c r="BH1" i="11" s="1"/>
  <c r="BI1" i="11" s="1"/>
  <c r="BJ1" i="11" s="1"/>
  <c r="BK1" i="11" s="1"/>
  <c r="BL1" i="11" s="1"/>
  <c r="AE1" i="11"/>
  <c r="AF1" i="11" s="1"/>
  <c r="AG1" i="11" s="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G1" i="1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Z1" i="11" s="1"/>
  <c r="AA1" i="11" s="1"/>
  <c r="AB1" i="11" s="1"/>
  <c r="AC1" i="11" s="1"/>
  <c r="AD1" i="11" s="1"/>
  <c r="B4" i="11"/>
  <c r="B6" i="11"/>
  <c r="B5" i="8" l="1"/>
  <c r="B3" i="8"/>
  <c r="BM103" i="11"/>
  <c r="B1" i="8"/>
  <c r="B1" i="11" l="1"/>
  <c r="C15" i="7"/>
  <c r="C189" i="7"/>
  <c r="C188" i="7"/>
  <c r="C187" i="7"/>
  <c r="C186" i="7"/>
  <c r="C185" i="7"/>
  <c r="D187" i="7" s="1"/>
  <c r="C184" i="7"/>
  <c r="C183" i="7"/>
  <c r="C182" i="7"/>
  <c r="C181" i="7"/>
  <c r="D183" i="7" s="1"/>
  <c r="C180" i="7"/>
  <c r="C179" i="7"/>
  <c r="C178" i="7"/>
  <c r="C177" i="7"/>
  <c r="C176" i="7"/>
  <c r="C175" i="7"/>
  <c r="C174" i="7"/>
  <c r="C173" i="7"/>
  <c r="C172" i="7"/>
  <c r="C171" i="7"/>
  <c r="C170" i="7"/>
  <c r="C169" i="7"/>
  <c r="D171" i="7" s="1"/>
  <c r="C168" i="7"/>
  <c r="C167" i="7"/>
  <c r="C166" i="7"/>
  <c r="D168" i="7" s="1"/>
  <c r="C165" i="7"/>
  <c r="D167" i="7" s="1"/>
  <c r="C164" i="7"/>
  <c r="C163" i="7"/>
  <c r="C162" i="7"/>
  <c r="C161" i="7"/>
  <c r="C160" i="7"/>
  <c r="D162" i="7" s="1"/>
  <c r="C159" i="7"/>
  <c r="C158" i="7"/>
  <c r="C157" i="7"/>
  <c r="C156" i="7"/>
  <c r="C155" i="7"/>
  <c r="C154" i="7"/>
  <c r="C153" i="7"/>
  <c r="D155" i="7" s="1"/>
  <c r="C152" i="7"/>
  <c r="C151" i="7"/>
  <c r="C150" i="7"/>
  <c r="D152" i="7" s="1"/>
  <c r="C149" i="7"/>
  <c r="D151" i="7" s="1"/>
  <c r="C148" i="7"/>
  <c r="C147" i="7"/>
  <c r="C146" i="7"/>
  <c r="C145" i="7"/>
  <c r="C144" i="7"/>
  <c r="D146" i="7" s="1"/>
  <c r="C143" i="7"/>
  <c r="C142" i="7"/>
  <c r="C141" i="7"/>
  <c r="C140" i="7"/>
  <c r="C139" i="7"/>
  <c r="C138" i="7"/>
  <c r="C137" i="7"/>
  <c r="D139" i="7" s="1"/>
  <c r="C136" i="7"/>
  <c r="C135" i="7"/>
  <c r="C134" i="7"/>
  <c r="D136" i="7" s="1"/>
  <c r="C133" i="7"/>
  <c r="D135" i="7" s="1"/>
  <c r="C132" i="7"/>
  <c r="C131" i="7"/>
  <c r="C130" i="7"/>
  <c r="C129" i="7"/>
  <c r="C128" i="7"/>
  <c r="C127" i="7"/>
  <c r="C126" i="7"/>
  <c r="C125" i="7"/>
  <c r="C124" i="7"/>
  <c r="C123" i="7"/>
  <c r="C122" i="7"/>
  <c r="C121" i="7"/>
  <c r="D123" i="7" s="1"/>
  <c r="C120" i="7"/>
  <c r="D122" i="7" s="1"/>
  <c r="C119" i="7"/>
  <c r="C118" i="7"/>
  <c r="D120" i="7" s="1"/>
  <c r="C117" i="7"/>
  <c r="D119" i="7" s="1"/>
  <c r="C116" i="7"/>
  <c r="C115" i="7"/>
  <c r="C114" i="7"/>
  <c r="C113" i="7"/>
  <c r="C112" i="7"/>
  <c r="C111" i="7"/>
  <c r="C110" i="7"/>
  <c r="C109" i="7"/>
  <c r="C108" i="7"/>
  <c r="C107" i="7"/>
  <c r="C106" i="7"/>
  <c r="C105" i="7"/>
  <c r="D107" i="7" s="1"/>
  <c r="C104" i="7"/>
  <c r="C103" i="7"/>
  <c r="C102" i="7"/>
  <c r="D104" i="7" s="1"/>
  <c r="C101" i="7"/>
  <c r="D103" i="7" s="1"/>
  <c r="C100" i="7"/>
  <c r="C99" i="7"/>
  <c r="C98" i="7"/>
  <c r="C97" i="7"/>
  <c r="C96" i="7"/>
  <c r="C95" i="7"/>
  <c r="C94" i="7"/>
  <c r="C93" i="7"/>
  <c r="C92" i="7"/>
  <c r="C91" i="7"/>
  <c r="C90" i="7"/>
  <c r="C89" i="7"/>
  <c r="D91" i="7" s="1"/>
  <c r="C88" i="7"/>
  <c r="D90" i="7" s="1"/>
  <c r="C87" i="7"/>
  <c r="C86" i="7"/>
  <c r="D88" i="7" s="1"/>
  <c r="C85" i="7"/>
  <c r="D87" i="7" s="1"/>
  <c r="C84" i="7"/>
  <c r="C83" i="7"/>
  <c r="C82" i="7"/>
  <c r="C81" i="7"/>
  <c r="C80" i="7"/>
  <c r="C79" i="7"/>
  <c r="C78" i="7"/>
  <c r="C77" i="7"/>
  <c r="C76" i="7"/>
  <c r="C75" i="7"/>
  <c r="C74" i="7"/>
  <c r="C73" i="7"/>
  <c r="D75" i="7" s="1"/>
  <c r="C72" i="7"/>
  <c r="C71" i="7"/>
  <c r="C70" i="7"/>
  <c r="D72" i="7" s="1"/>
  <c r="C69" i="7"/>
  <c r="D71" i="7" s="1"/>
  <c r="C68" i="7"/>
  <c r="C67" i="7"/>
  <c r="C66" i="7"/>
  <c r="C65" i="7"/>
  <c r="C64" i="7"/>
  <c r="D66" i="7" s="1"/>
  <c r="C63" i="7"/>
  <c r="C62" i="7"/>
  <c r="C61" i="7"/>
  <c r="C60" i="7"/>
  <c r="C59" i="7"/>
  <c r="C58" i="7"/>
  <c r="C57" i="7"/>
  <c r="D59" i="7" s="1"/>
  <c r="C56" i="7"/>
  <c r="C55" i="7"/>
  <c r="C54" i="7"/>
  <c r="D56" i="7" s="1"/>
  <c r="C53" i="7"/>
  <c r="D55" i="7" s="1"/>
  <c r="C52" i="7"/>
  <c r="C51" i="7"/>
  <c r="C50" i="7"/>
  <c r="C49" i="7"/>
  <c r="C48" i="7"/>
  <c r="C47" i="7"/>
  <c r="C46" i="7"/>
  <c r="C45" i="7"/>
  <c r="C44" i="7"/>
  <c r="D44" i="7" s="1"/>
  <c r="C43" i="7"/>
  <c r="C42" i="7"/>
  <c r="C41" i="7"/>
  <c r="D43" i="7" s="1"/>
  <c r="C40" i="7"/>
  <c r="D42" i="7" s="1"/>
  <c r="C39" i="7"/>
  <c r="C38" i="7"/>
  <c r="D40" i="7" s="1"/>
  <c r="C37" i="7"/>
  <c r="D39" i="7" s="1"/>
  <c r="C36" i="7"/>
  <c r="C35" i="7"/>
  <c r="C34" i="7"/>
  <c r="C33" i="7"/>
  <c r="C32" i="7"/>
  <c r="C31" i="7"/>
  <c r="C30" i="7"/>
  <c r="C29" i="7"/>
  <c r="C28" i="7"/>
  <c r="D28" i="7" s="1"/>
  <c r="C27" i="7"/>
  <c r="C26" i="7"/>
  <c r="C25" i="7"/>
  <c r="D27" i="7" s="1"/>
  <c r="C24" i="7"/>
  <c r="C23" i="7"/>
  <c r="C22" i="7"/>
  <c r="D24" i="7" s="1"/>
  <c r="C21" i="7"/>
  <c r="D23" i="7" s="1"/>
  <c r="C20" i="7"/>
  <c r="C19" i="7"/>
  <c r="C18" i="7"/>
  <c r="C17" i="7"/>
  <c r="C16" i="7"/>
  <c r="D18" i="7" s="1"/>
  <c r="D189" i="6"/>
  <c r="C189" i="6"/>
  <c r="F189" i="6" s="1"/>
  <c r="D188" i="6"/>
  <c r="C188" i="6"/>
  <c r="D187" i="6"/>
  <c r="C187" i="6"/>
  <c r="F187" i="6" s="1"/>
  <c r="D186" i="6"/>
  <c r="C186" i="6"/>
  <c r="F186" i="6" s="1"/>
  <c r="D185" i="6"/>
  <c r="C185" i="6"/>
  <c r="D184" i="6"/>
  <c r="C184" i="6"/>
  <c r="F184" i="6" s="1"/>
  <c r="D183" i="6"/>
  <c r="C183" i="6"/>
  <c r="F183" i="6" s="1"/>
  <c r="D182" i="6"/>
  <c r="C182" i="6"/>
  <c r="E182" i="6" s="1"/>
  <c r="D181" i="6"/>
  <c r="C181" i="6"/>
  <c r="E181" i="6" s="1"/>
  <c r="D180" i="6"/>
  <c r="C180" i="6"/>
  <c r="E180" i="6" s="1"/>
  <c r="D179" i="6"/>
  <c r="C179" i="6"/>
  <c r="F179" i="6" s="1"/>
  <c r="D178" i="6"/>
  <c r="C178" i="6"/>
  <c r="F178" i="6" s="1"/>
  <c r="D177" i="6"/>
  <c r="C177" i="6"/>
  <c r="D176" i="6"/>
  <c r="C176" i="6"/>
  <c r="F176" i="6" s="1"/>
  <c r="D175" i="6"/>
  <c r="C175" i="6"/>
  <c r="D174" i="6"/>
  <c r="C174" i="6"/>
  <c r="D173" i="6"/>
  <c r="C173" i="6"/>
  <c r="E173" i="6" s="1"/>
  <c r="D172" i="6"/>
  <c r="C172" i="6"/>
  <c r="D171" i="6"/>
  <c r="C171" i="6"/>
  <c r="F171" i="6" s="1"/>
  <c r="D170" i="6"/>
  <c r="C170" i="6"/>
  <c r="F170" i="6" s="1"/>
  <c r="D169" i="6"/>
  <c r="C169" i="6"/>
  <c r="D168" i="6"/>
  <c r="C168" i="6"/>
  <c r="D167" i="6"/>
  <c r="C167" i="6"/>
  <c r="D166" i="6"/>
  <c r="C166" i="6"/>
  <c r="E166" i="6" s="1"/>
  <c r="D165" i="6"/>
  <c r="C165" i="6"/>
  <c r="D164" i="6"/>
  <c r="C164" i="6"/>
  <c r="E164" i="6" s="1"/>
  <c r="D163" i="6"/>
  <c r="C163" i="6"/>
  <c r="F163" i="6" s="1"/>
  <c r="D162" i="6"/>
  <c r="C162" i="6"/>
  <c r="F162" i="6" s="1"/>
  <c r="D161" i="6"/>
  <c r="C161" i="6"/>
  <c r="D160" i="6"/>
  <c r="C160" i="6"/>
  <c r="F160" i="6" s="1"/>
  <c r="D159" i="6"/>
  <c r="C159" i="6"/>
  <c r="D158" i="6"/>
  <c r="C158" i="6"/>
  <c r="D157" i="6"/>
  <c r="C157" i="6"/>
  <c r="E157" i="6" s="1"/>
  <c r="D156" i="6"/>
  <c r="C156" i="6"/>
  <c r="D155" i="6"/>
  <c r="C155" i="6"/>
  <c r="F155" i="6" s="1"/>
  <c r="D154" i="6"/>
  <c r="C154" i="6"/>
  <c r="D153" i="6"/>
  <c r="C153" i="6"/>
  <c r="D152" i="6"/>
  <c r="C152" i="6"/>
  <c r="F152" i="6" s="1"/>
  <c r="D151" i="6"/>
  <c r="C151" i="6"/>
  <c r="D150" i="6"/>
  <c r="C150" i="6"/>
  <c r="E150" i="6" s="1"/>
  <c r="D149" i="6"/>
  <c r="C149" i="6"/>
  <c r="D148" i="6"/>
  <c r="C148" i="6"/>
  <c r="D147" i="6"/>
  <c r="C147" i="6"/>
  <c r="F147" i="6" s="1"/>
  <c r="D146" i="6"/>
  <c r="C146" i="6"/>
  <c r="F146" i="6" s="1"/>
  <c r="D145" i="6"/>
  <c r="C145" i="6"/>
  <c r="D144" i="6"/>
  <c r="C144" i="6"/>
  <c r="D143" i="6"/>
  <c r="C143" i="6"/>
  <c r="D142" i="6"/>
  <c r="C142" i="6"/>
  <c r="D141" i="6"/>
  <c r="C141" i="6"/>
  <c r="D140" i="6"/>
  <c r="C140" i="6"/>
  <c r="D139" i="6"/>
  <c r="C139" i="6"/>
  <c r="F139" i="6" s="1"/>
  <c r="D138" i="6"/>
  <c r="C138" i="6"/>
  <c r="F138" i="6" s="1"/>
  <c r="D137" i="6"/>
  <c r="C137" i="6"/>
  <c r="D136" i="6"/>
  <c r="C136" i="6"/>
  <c r="F136" i="6" s="1"/>
  <c r="D135" i="6"/>
  <c r="C135" i="6"/>
  <c r="D134" i="6"/>
  <c r="C134" i="6"/>
  <c r="D133" i="6"/>
  <c r="C133" i="6"/>
  <c r="D132" i="6"/>
  <c r="C132" i="6"/>
  <c r="F132" i="6" s="1"/>
  <c r="D131" i="6"/>
  <c r="C131" i="6"/>
  <c r="F131" i="6" s="1"/>
  <c r="D130" i="6"/>
  <c r="C130" i="6"/>
  <c r="D129" i="6"/>
  <c r="C129" i="6"/>
  <c r="D128" i="6"/>
  <c r="C128" i="6"/>
  <c r="F128" i="6" s="1"/>
  <c r="D127" i="6"/>
  <c r="C127" i="6"/>
  <c r="D126" i="6"/>
  <c r="C126" i="6"/>
  <c r="D125" i="6"/>
  <c r="C125" i="6"/>
  <c r="D124" i="6"/>
  <c r="C124" i="6"/>
  <c r="D123" i="6"/>
  <c r="C123" i="6"/>
  <c r="D122" i="6"/>
  <c r="C122" i="6"/>
  <c r="F122" i="6" s="1"/>
  <c r="D121" i="6"/>
  <c r="C121" i="6"/>
  <c r="D120" i="6"/>
  <c r="C120" i="6"/>
  <c r="D119" i="6"/>
  <c r="C119" i="6"/>
  <c r="D118" i="6"/>
  <c r="C118" i="6"/>
  <c r="E118" i="6" s="1"/>
  <c r="D117" i="6"/>
  <c r="C117" i="6"/>
  <c r="D116" i="6"/>
  <c r="C116" i="6"/>
  <c r="F116" i="6" s="1"/>
  <c r="D115" i="6"/>
  <c r="C115" i="6"/>
  <c r="F115" i="6" s="1"/>
  <c r="D114" i="6"/>
  <c r="C114" i="6"/>
  <c r="F114" i="6" s="1"/>
  <c r="D113" i="6"/>
  <c r="C113" i="6"/>
  <c r="D112" i="6"/>
  <c r="C112" i="6"/>
  <c r="D111" i="6"/>
  <c r="C111" i="6"/>
  <c r="F111" i="6" s="1"/>
  <c r="D110" i="6"/>
  <c r="C110" i="6"/>
  <c r="D109" i="6"/>
  <c r="C109" i="6"/>
  <c r="D108" i="6"/>
  <c r="C108" i="6"/>
  <c r="D107" i="6"/>
  <c r="C107" i="6"/>
  <c r="F107" i="6" s="1"/>
  <c r="D106" i="6"/>
  <c r="C106" i="6"/>
  <c r="D105" i="6"/>
  <c r="C105" i="6"/>
  <c r="D104" i="6"/>
  <c r="C104" i="6"/>
  <c r="D103" i="6"/>
  <c r="C103" i="6"/>
  <c r="F103" i="6" s="1"/>
  <c r="D102" i="6"/>
  <c r="C102" i="6"/>
  <c r="E102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F96" i="6" s="1"/>
  <c r="D95" i="6"/>
  <c r="C95" i="6"/>
  <c r="F95" i="6" s="1"/>
  <c r="D94" i="6"/>
  <c r="C94" i="6"/>
  <c r="D93" i="6"/>
  <c r="C93" i="6"/>
  <c r="D92" i="6"/>
  <c r="C92" i="6"/>
  <c r="D91" i="6"/>
  <c r="C91" i="6"/>
  <c r="D90" i="6"/>
  <c r="C90" i="6"/>
  <c r="F90" i="6" s="1"/>
  <c r="D89" i="6"/>
  <c r="C89" i="6"/>
  <c r="D88" i="6"/>
  <c r="C88" i="6"/>
  <c r="F88" i="6" s="1"/>
  <c r="D87" i="6"/>
  <c r="C87" i="6"/>
  <c r="F87" i="6" s="1"/>
  <c r="D86" i="6"/>
  <c r="C86" i="6"/>
  <c r="D85" i="6"/>
  <c r="C85" i="6"/>
  <c r="D84" i="6"/>
  <c r="C84" i="6"/>
  <c r="D83" i="6"/>
  <c r="C83" i="6"/>
  <c r="F83" i="6" s="1"/>
  <c r="D82" i="6"/>
  <c r="C82" i="6"/>
  <c r="D81" i="6"/>
  <c r="C81" i="6"/>
  <c r="D80" i="6"/>
  <c r="C80" i="6"/>
  <c r="F80" i="6" s="1"/>
  <c r="D79" i="6"/>
  <c r="C79" i="6"/>
  <c r="D78" i="6"/>
  <c r="C78" i="6"/>
  <c r="D77" i="6"/>
  <c r="C77" i="6"/>
  <c r="D76" i="6"/>
  <c r="C76" i="6"/>
  <c r="E76" i="6" s="1"/>
  <c r="D75" i="6"/>
  <c r="C75" i="6"/>
  <c r="F75" i="6" s="1"/>
  <c r="D74" i="6"/>
  <c r="C74" i="6"/>
  <c r="E74" i="6" s="1"/>
  <c r="D73" i="6"/>
  <c r="C73" i="6"/>
  <c r="F73" i="6" s="1"/>
  <c r="D72" i="6"/>
  <c r="C72" i="6"/>
  <c r="D71" i="6"/>
  <c r="C71" i="6"/>
  <c r="F71" i="6" s="1"/>
  <c r="D70" i="6"/>
  <c r="C70" i="6"/>
  <c r="D69" i="6"/>
  <c r="C69" i="6"/>
  <c r="E69" i="6" s="1"/>
  <c r="D68" i="6"/>
  <c r="C68" i="6"/>
  <c r="E68" i="6" s="1"/>
  <c r="D67" i="6"/>
  <c r="C67" i="6"/>
  <c r="F67" i="6" s="1"/>
  <c r="D66" i="6"/>
  <c r="C66" i="6"/>
  <c r="E66" i="6" s="1"/>
  <c r="D65" i="6"/>
  <c r="C65" i="6"/>
  <c r="E65" i="6" s="1"/>
  <c r="D64" i="6"/>
  <c r="C64" i="6"/>
  <c r="F64" i="6" s="1"/>
  <c r="D63" i="6"/>
  <c r="C63" i="6"/>
  <c r="F63" i="6" s="1"/>
  <c r="D62" i="6"/>
  <c r="C62" i="6"/>
  <c r="D61" i="6"/>
  <c r="C61" i="6"/>
  <c r="E61" i="6" s="1"/>
  <c r="D60" i="6"/>
  <c r="C60" i="6"/>
  <c r="D59" i="6"/>
  <c r="C59" i="6"/>
  <c r="D58" i="6"/>
  <c r="C58" i="6"/>
  <c r="E58" i="6" s="1"/>
  <c r="D57" i="6"/>
  <c r="C57" i="6"/>
  <c r="D56" i="6"/>
  <c r="C56" i="6"/>
  <c r="F56" i="6" s="1"/>
  <c r="D55" i="6"/>
  <c r="C55" i="6"/>
  <c r="F55" i="6" s="1"/>
  <c r="D54" i="6"/>
  <c r="C54" i="6"/>
  <c r="D53" i="6"/>
  <c r="C53" i="6"/>
  <c r="E53" i="6" s="1"/>
  <c r="D52" i="6"/>
  <c r="C52" i="6"/>
  <c r="E52" i="6" s="1"/>
  <c r="D51" i="6"/>
  <c r="C51" i="6"/>
  <c r="F51" i="6" s="1"/>
  <c r="D50" i="6"/>
  <c r="C50" i="6"/>
  <c r="F50" i="6" s="1"/>
  <c r="D49" i="6"/>
  <c r="C49" i="6"/>
  <c r="E49" i="6" s="1"/>
  <c r="D48" i="6"/>
  <c r="C48" i="6"/>
  <c r="F48" i="6" s="1"/>
  <c r="D47" i="6"/>
  <c r="C47" i="6"/>
  <c r="D46" i="6"/>
  <c r="C46" i="6"/>
  <c r="D45" i="6"/>
  <c r="C45" i="6"/>
  <c r="E45" i="6" s="1"/>
  <c r="D44" i="6"/>
  <c r="C44" i="6"/>
  <c r="D43" i="6"/>
  <c r="C43" i="6"/>
  <c r="F43" i="6" s="1"/>
  <c r="D42" i="6"/>
  <c r="C42" i="6"/>
  <c r="D41" i="6"/>
  <c r="C41" i="6"/>
  <c r="F41" i="6" s="1"/>
  <c r="D40" i="6"/>
  <c r="C40" i="6"/>
  <c r="D39" i="6"/>
  <c r="C39" i="6"/>
  <c r="F39" i="6" s="1"/>
  <c r="D38" i="6"/>
  <c r="C38" i="6"/>
  <c r="D37" i="6"/>
  <c r="C37" i="6"/>
  <c r="E37" i="6" s="1"/>
  <c r="D36" i="6"/>
  <c r="C36" i="6"/>
  <c r="F36" i="6" s="1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E29" i="6" s="1"/>
  <c r="D28" i="6"/>
  <c r="C28" i="6"/>
  <c r="F28" i="6" s="1"/>
  <c r="D27" i="6"/>
  <c r="C27" i="6"/>
  <c r="D26" i="6"/>
  <c r="C26" i="6"/>
  <c r="D25" i="6"/>
  <c r="C25" i="6"/>
  <c r="E25" i="6" s="1"/>
  <c r="D24" i="6"/>
  <c r="C24" i="6"/>
  <c r="D23" i="6"/>
  <c r="C23" i="6"/>
  <c r="D22" i="6"/>
  <c r="C22" i="6"/>
  <c r="D21" i="6"/>
  <c r="C21" i="6"/>
  <c r="C189" i="5"/>
  <c r="E189" i="5" s="1"/>
  <c r="C188" i="5"/>
  <c r="D188" i="5" s="1"/>
  <c r="C187" i="5"/>
  <c r="E187" i="5" s="1"/>
  <c r="C186" i="5"/>
  <c r="E186" i="5" s="1"/>
  <c r="C185" i="5"/>
  <c r="E185" i="5" s="1"/>
  <c r="C184" i="5"/>
  <c r="D184" i="5" s="1"/>
  <c r="C183" i="5"/>
  <c r="D183" i="5" s="1"/>
  <c r="C182" i="5"/>
  <c r="C181" i="5"/>
  <c r="E181" i="5" s="1"/>
  <c r="C180" i="5"/>
  <c r="D180" i="5" s="1"/>
  <c r="C179" i="5"/>
  <c r="E179" i="5" s="1"/>
  <c r="C178" i="5"/>
  <c r="E178" i="5" s="1"/>
  <c r="C177" i="5"/>
  <c r="E177" i="5" s="1"/>
  <c r="C176" i="5"/>
  <c r="C175" i="5"/>
  <c r="E175" i="5" s="1"/>
  <c r="C174" i="5"/>
  <c r="D174" i="5" s="1"/>
  <c r="C173" i="5"/>
  <c r="E173" i="5" s="1"/>
  <c r="C172" i="5"/>
  <c r="E172" i="5" s="1"/>
  <c r="C171" i="5"/>
  <c r="D171" i="5" s="1"/>
  <c r="C170" i="5"/>
  <c r="D170" i="5" s="1"/>
  <c r="C169" i="5"/>
  <c r="E169" i="5" s="1"/>
  <c r="C168" i="5"/>
  <c r="E168" i="5" s="1"/>
  <c r="C167" i="5"/>
  <c r="E167" i="5" s="1"/>
  <c r="C166" i="5"/>
  <c r="E166" i="5" s="1"/>
  <c r="C165" i="5"/>
  <c r="E165" i="5" s="1"/>
  <c r="C164" i="5"/>
  <c r="D164" i="5" s="1"/>
  <c r="C163" i="5"/>
  <c r="E163" i="5" s="1"/>
  <c r="C162" i="5"/>
  <c r="E162" i="5" s="1"/>
  <c r="C161" i="5"/>
  <c r="D161" i="5" s="1"/>
  <c r="C160" i="5"/>
  <c r="C159" i="5"/>
  <c r="E159" i="5" s="1"/>
  <c r="C158" i="5"/>
  <c r="D158" i="5" s="1"/>
  <c r="C157" i="5"/>
  <c r="C156" i="5"/>
  <c r="E156" i="5" s="1"/>
  <c r="C155" i="5"/>
  <c r="E155" i="5" s="1"/>
  <c r="C154" i="5"/>
  <c r="E154" i="5" s="1"/>
  <c r="C153" i="5"/>
  <c r="C152" i="5"/>
  <c r="E152" i="5" s="1"/>
  <c r="C151" i="5"/>
  <c r="E151" i="5" s="1"/>
  <c r="C150" i="5"/>
  <c r="D150" i="5" s="1"/>
  <c r="C149" i="5"/>
  <c r="E149" i="5" s="1"/>
  <c r="C148" i="5"/>
  <c r="D148" i="5" s="1"/>
  <c r="C147" i="5"/>
  <c r="D147" i="5" s="1"/>
  <c r="C146" i="5"/>
  <c r="E146" i="5" s="1"/>
  <c r="C145" i="5"/>
  <c r="E145" i="5" s="1"/>
  <c r="C144" i="5"/>
  <c r="C143" i="5"/>
  <c r="E143" i="5" s="1"/>
  <c r="C142" i="5"/>
  <c r="D142" i="5" s="1"/>
  <c r="C141" i="5"/>
  <c r="E141" i="5" s="1"/>
  <c r="C140" i="5"/>
  <c r="E140" i="5" s="1"/>
  <c r="C139" i="5"/>
  <c r="E139" i="5" s="1"/>
  <c r="C138" i="5"/>
  <c r="E138" i="5" s="1"/>
  <c r="C137" i="5"/>
  <c r="C136" i="5"/>
  <c r="C135" i="5"/>
  <c r="E135" i="5" s="1"/>
  <c r="C134" i="5"/>
  <c r="E134" i="5" s="1"/>
  <c r="C133" i="5"/>
  <c r="E133" i="5" s="1"/>
  <c r="C132" i="5"/>
  <c r="D132" i="5" s="1"/>
  <c r="C131" i="5"/>
  <c r="E131" i="5" s="1"/>
  <c r="C130" i="5"/>
  <c r="E130" i="5" s="1"/>
  <c r="C129" i="5"/>
  <c r="D129" i="5" s="1"/>
  <c r="C128" i="5"/>
  <c r="C127" i="5"/>
  <c r="E127" i="5" s="1"/>
  <c r="C126" i="5"/>
  <c r="D126" i="5" s="1"/>
  <c r="C125" i="5"/>
  <c r="E125" i="5" s="1"/>
  <c r="C124" i="5"/>
  <c r="E124" i="5" s="1"/>
  <c r="C123" i="5"/>
  <c r="D123" i="5" s="1"/>
  <c r="C122" i="5"/>
  <c r="D122" i="5" s="1"/>
  <c r="C121" i="5"/>
  <c r="E121" i="5" s="1"/>
  <c r="C120" i="5"/>
  <c r="E120" i="5" s="1"/>
  <c r="C119" i="5"/>
  <c r="E119" i="5" s="1"/>
  <c r="C118" i="5"/>
  <c r="E118" i="5" s="1"/>
  <c r="C117" i="5"/>
  <c r="E117" i="5" s="1"/>
  <c r="C116" i="5"/>
  <c r="D116" i="5" s="1"/>
  <c r="C115" i="5"/>
  <c r="D115" i="5" s="1"/>
  <c r="C114" i="5"/>
  <c r="E114" i="5" s="1"/>
  <c r="C113" i="5"/>
  <c r="E113" i="5" s="1"/>
  <c r="C112" i="5"/>
  <c r="C111" i="5"/>
  <c r="E111" i="5" s="1"/>
  <c r="C110" i="5"/>
  <c r="D110" i="5" s="1"/>
  <c r="C109" i="5"/>
  <c r="E109" i="5" s="1"/>
  <c r="C108" i="5"/>
  <c r="E108" i="5" s="1"/>
  <c r="C107" i="5"/>
  <c r="D107" i="5" s="1"/>
  <c r="C106" i="5"/>
  <c r="E106" i="5" s="1"/>
  <c r="C105" i="5"/>
  <c r="C104" i="5"/>
  <c r="C103" i="5"/>
  <c r="E103" i="5" s="1"/>
  <c r="C102" i="5"/>
  <c r="E102" i="5" s="1"/>
  <c r="C101" i="5"/>
  <c r="E101" i="5" s="1"/>
  <c r="C100" i="5"/>
  <c r="D100" i="5" s="1"/>
  <c r="C99" i="5"/>
  <c r="E99" i="5" s="1"/>
  <c r="C98" i="5"/>
  <c r="E98" i="5" s="1"/>
  <c r="C97" i="5"/>
  <c r="E97" i="5" s="1"/>
  <c r="C96" i="5"/>
  <c r="C95" i="5"/>
  <c r="E95" i="5" s="1"/>
  <c r="C94" i="5"/>
  <c r="D94" i="5" s="1"/>
  <c r="C93" i="5"/>
  <c r="E93" i="5" s="1"/>
  <c r="C92" i="5"/>
  <c r="D92" i="5" s="1"/>
  <c r="C91" i="5"/>
  <c r="D91" i="5" s="1"/>
  <c r="C90" i="5"/>
  <c r="D90" i="5" s="1"/>
  <c r="C89" i="5"/>
  <c r="E89" i="5" s="1"/>
  <c r="C88" i="5"/>
  <c r="E88" i="5" s="1"/>
  <c r="C87" i="5"/>
  <c r="E87" i="5" s="1"/>
  <c r="C86" i="5"/>
  <c r="E86" i="5" s="1"/>
  <c r="C85" i="5"/>
  <c r="D85" i="5" s="1"/>
  <c r="C84" i="5"/>
  <c r="D84" i="5" s="1"/>
  <c r="C83" i="5"/>
  <c r="D83" i="5" s="1"/>
  <c r="C82" i="5"/>
  <c r="E82" i="5" s="1"/>
  <c r="C81" i="5"/>
  <c r="E81" i="5" s="1"/>
  <c r="C80" i="5"/>
  <c r="C79" i="5"/>
  <c r="E79" i="5" s="1"/>
  <c r="C78" i="5"/>
  <c r="D78" i="5" s="1"/>
  <c r="C77" i="5"/>
  <c r="E77" i="5" s="1"/>
  <c r="C76" i="5"/>
  <c r="E76" i="5" s="1"/>
  <c r="E75" i="5"/>
  <c r="C75" i="5"/>
  <c r="D75" i="5" s="1"/>
  <c r="C74" i="5"/>
  <c r="E74" i="5" s="1"/>
  <c r="C73" i="5"/>
  <c r="C72" i="5"/>
  <c r="C71" i="5"/>
  <c r="E71" i="5" s="1"/>
  <c r="C70" i="5"/>
  <c r="E70" i="5" s="1"/>
  <c r="C69" i="5"/>
  <c r="E69" i="5" s="1"/>
  <c r="C68" i="5"/>
  <c r="D68" i="5" s="1"/>
  <c r="C67" i="5"/>
  <c r="E67" i="5" s="1"/>
  <c r="C66" i="5"/>
  <c r="E66" i="5" s="1"/>
  <c r="C65" i="5"/>
  <c r="D65" i="5" s="1"/>
  <c r="C64" i="5"/>
  <c r="C63" i="5"/>
  <c r="E63" i="5" s="1"/>
  <c r="C62" i="5"/>
  <c r="D62" i="5" s="1"/>
  <c r="C61" i="5"/>
  <c r="E61" i="5" s="1"/>
  <c r="C60" i="5"/>
  <c r="E60" i="5" s="1"/>
  <c r="C59" i="5"/>
  <c r="D59" i="5" s="1"/>
  <c r="C58" i="5"/>
  <c r="D58" i="5" s="1"/>
  <c r="C57" i="5"/>
  <c r="E57" i="5" s="1"/>
  <c r="C56" i="5"/>
  <c r="E56" i="5" s="1"/>
  <c r="C55" i="5"/>
  <c r="E55" i="5" s="1"/>
  <c r="C54" i="5"/>
  <c r="D54" i="5" s="1"/>
  <c r="C53" i="5"/>
  <c r="D53" i="5" s="1"/>
  <c r="C52" i="5"/>
  <c r="E52" i="5" s="1"/>
  <c r="C51" i="5"/>
  <c r="E51" i="5" s="1"/>
  <c r="C50" i="5"/>
  <c r="E50" i="5" s="1"/>
  <c r="C49" i="5"/>
  <c r="D49" i="5" s="1"/>
  <c r="C48" i="5"/>
  <c r="C47" i="5"/>
  <c r="D47" i="5" s="1"/>
  <c r="C46" i="5"/>
  <c r="D46" i="5" s="1"/>
  <c r="C45" i="5"/>
  <c r="C44" i="5"/>
  <c r="E44" i="5" s="1"/>
  <c r="C43" i="5"/>
  <c r="D43" i="5" s="1"/>
  <c r="C42" i="5"/>
  <c r="D42" i="5" s="1"/>
  <c r="C41" i="5"/>
  <c r="E41" i="5" s="1"/>
  <c r="C40" i="5"/>
  <c r="E40" i="5" s="1"/>
  <c r="C39" i="5"/>
  <c r="E39" i="5" s="1"/>
  <c r="C38" i="5"/>
  <c r="D38" i="5" s="1"/>
  <c r="C37" i="5"/>
  <c r="E37" i="5" s="1"/>
  <c r="C36" i="5"/>
  <c r="C35" i="5"/>
  <c r="E35" i="5" s="1"/>
  <c r="C34" i="5"/>
  <c r="C33" i="5"/>
  <c r="E33" i="5" s="1"/>
  <c r="C32" i="5"/>
  <c r="C31" i="5"/>
  <c r="E31" i="5" s="1"/>
  <c r="C30" i="5"/>
  <c r="D30" i="5" s="1"/>
  <c r="C29" i="5"/>
  <c r="E29" i="5" s="1"/>
  <c r="C28" i="5"/>
  <c r="C27" i="5"/>
  <c r="E27" i="5" s="1"/>
  <c r="C26" i="5"/>
  <c r="C25" i="5"/>
  <c r="C24" i="5"/>
  <c r="E24" i="5" s="1"/>
  <c r="C23" i="5"/>
  <c r="E23" i="5" s="1"/>
  <c r="C22" i="5"/>
  <c r="D22" i="5" s="1"/>
  <c r="C21" i="5"/>
  <c r="E21" i="5" s="1"/>
  <c r="C20" i="5"/>
  <c r="E20" i="5" s="1"/>
  <c r="C19" i="5"/>
  <c r="E19" i="5" s="1"/>
  <c r="C18" i="5"/>
  <c r="E18" i="5" s="1"/>
  <c r="C17" i="5"/>
  <c r="E17" i="5" s="1"/>
  <c r="C16" i="5"/>
  <c r="D16" i="5" s="1"/>
  <c r="C15" i="5"/>
  <c r="D15" i="5" s="1"/>
  <c r="C14" i="5"/>
  <c r="E14" i="5" s="1"/>
  <c r="C13" i="5"/>
  <c r="D13" i="5" s="1"/>
  <c r="C12" i="5"/>
  <c r="C11" i="5"/>
  <c r="D11" i="5" s="1"/>
  <c r="C10" i="5"/>
  <c r="E10" i="5" s="1"/>
  <c r="C9" i="5"/>
  <c r="E9" i="5" s="1"/>
  <c r="C8" i="5"/>
  <c r="C7" i="5"/>
  <c r="E7" i="5" s="1"/>
  <c r="C6" i="5"/>
  <c r="E6" i="5" s="1"/>
  <c r="C5" i="5"/>
  <c r="D5" i="5" s="1"/>
  <c r="C4" i="5"/>
  <c r="E4" i="5" s="1"/>
  <c r="C3" i="5"/>
  <c r="E3" i="5" s="1"/>
  <c r="D92" i="7" l="1"/>
  <c r="D108" i="7"/>
  <c r="D140" i="7"/>
  <c r="D32" i="7"/>
  <c r="D48" i="7"/>
  <c r="D64" i="7"/>
  <c r="D80" i="7"/>
  <c r="D96" i="7"/>
  <c r="D112" i="7"/>
  <c r="D128" i="7"/>
  <c r="D144" i="7"/>
  <c r="D160" i="7"/>
  <c r="D176" i="7"/>
  <c r="D17" i="7"/>
  <c r="E81" i="6"/>
  <c r="E89" i="6"/>
  <c r="E97" i="6"/>
  <c r="E113" i="6"/>
  <c r="E121" i="6"/>
  <c r="E129" i="6"/>
  <c r="E145" i="6"/>
  <c r="E153" i="6"/>
  <c r="E161" i="6"/>
  <c r="E169" i="6"/>
  <c r="E177" i="6"/>
  <c r="E185" i="6"/>
  <c r="F34" i="6"/>
  <c r="F76" i="6"/>
  <c r="F92" i="6"/>
  <c r="E77" i="6"/>
  <c r="E93" i="6"/>
  <c r="E101" i="6"/>
  <c r="E109" i="6"/>
  <c r="E117" i="6"/>
  <c r="E125" i="6"/>
  <c r="E149" i="6"/>
  <c r="F38" i="6"/>
  <c r="F70" i="6"/>
  <c r="D101" i="5"/>
  <c r="D117" i="5"/>
  <c r="E183" i="5"/>
  <c r="E47" i="5"/>
  <c r="E10" i="11"/>
  <c r="E26" i="11"/>
  <c r="E42" i="11"/>
  <c r="E58" i="11"/>
  <c r="E74" i="11"/>
  <c r="E90" i="11"/>
  <c r="E14" i="11"/>
  <c r="E30" i="11"/>
  <c r="E46" i="11"/>
  <c r="E62" i="11"/>
  <c r="E78" i="11"/>
  <c r="E94" i="11"/>
  <c r="E17" i="11"/>
  <c r="E33" i="11"/>
  <c r="E49" i="11"/>
  <c r="E65" i="11"/>
  <c r="E81" i="11"/>
  <c r="E11" i="11"/>
  <c r="E27" i="11"/>
  <c r="E43" i="11"/>
  <c r="E59" i="11"/>
  <c r="E75" i="11"/>
  <c r="E91" i="11"/>
  <c r="E12" i="11"/>
  <c r="E28" i="11"/>
  <c r="E44" i="11"/>
  <c r="E60" i="11"/>
  <c r="E76" i="11"/>
  <c r="E92" i="11"/>
  <c r="E97" i="11"/>
  <c r="E18" i="11"/>
  <c r="E34" i="11"/>
  <c r="E50" i="11"/>
  <c r="E66" i="11"/>
  <c r="E82" i="11"/>
  <c r="E98" i="11"/>
  <c r="E13" i="11"/>
  <c r="E29" i="11"/>
  <c r="E45" i="11"/>
  <c r="E61" i="11"/>
  <c r="E77" i="11"/>
  <c r="E93" i="11"/>
  <c r="E16" i="11"/>
  <c r="E32" i="11"/>
  <c r="E48" i="11"/>
  <c r="E64" i="11"/>
  <c r="E80" i="11"/>
  <c r="E96" i="11"/>
  <c r="E3" i="11"/>
  <c r="E19" i="11"/>
  <c r="E35" i="11"/>
  <c r="E51" i="11"/>
  <c r="E67" i="11"/>
  <c r="E83" i="11"/>
  <c r="E99" i="11"/>
  <c r="E4" i="11"/>
  <c r="E20" i="11"/>
  <c r="E36" i="11"/>
  <c r="E52" i="11"/>
  <c r="E68" i="11"/>
  <c r="E84" i="11"/>
  <c r="E100" i="11"/>
  <c r="E5" i="11"/>
  <c r="E21" i="11"/>
  <c r="E37" i="11"/>
  <c r="E53" i="11"/>
  <c r="E69" i="11"/>
  <c r="E85" i="11"/>
  <c r="E101" i="11"/>
  <c r="E6" i="11"/>
  <c r="E22" i="11"/>
  <c r="E38" i="11"/>
  <c r="E54" i="11"/>
  <c r="E70" i="11"/>
  <c r="E86" i="11"/>
  <c r="E2" i="11"/>
  <c r="E7" i="11"/>
  <c r="E23" i="11"/>
  <c r="E39" i="11"/>
  <c r="E55" i="11"/>
  <c r="E71" i="11"/>
  <c r="E87" i="11"/>
  <c r="E8" i="11"/>
  <c r="E24" i="11"/>
  <c r="E40" i="11"/>
  <c r="E56" i="11"/>
  <c r="E72" i="11"/>
  <c r="E88" i="11"/>
  <c r="E9" i="11"/>
  <c r="E25" i="11"/>
  <c r="E41" i="11"/>
  <c r="E57" i="11"/>
  <c r="E73" i="11"/>
  <c r="E89" i="11"/>
  <c r="E15" i="11"/>
  <c r="E31" i="11"/>
  <c r="E47" i="11"/>
  <c r="E63" i="11"/>
  <c r="E79" i="11"/>
  <c r="E95" i="11"/>
  <c r="D38" i="7"/>
  <c r="D102" i="7"/>
  <c r="D62" i="7"/>
  <c r="D78" i="7"/>
  <c r="D126" i="7"/>
  <c r="D158" i="7"/>
  <c r="D172" i="7"/>
  <c r="D31" i="7"/>
  <c r="D47" i="7"/>
  <c r="D63" i="7"/>
  <c r="D79" i="7"/>
  <c r="D95" i="7"/>
  <c r="D111" i="7"/>
  <c r="D127" i="7"/>
  <c r="D143" i="7"/>
  <c r="D159" i="7"/>
  <c r="D175" i="7"/>
  <c r="D33" i="7"/>
  <c r="D49" i="7"/>
  <c r="D81" i="7"/>
  <c r="D97" i="7"/>
  <c r="D113" i="7"/>
  <c r="D129" i="7"/>
  <c r="D177" i="7"/>
  <c r="D19" i="7"/>
  <c r="D35" i="7"/>
  <c r="D51" i="7"/>
  <c r="D67" i="7"/>
  <c r="D83" i="7"/>
  <c r="D99" i="7"/>
  <c r="D115" i="7"/>
  <c r="D131" i="7"/>
  <c r="D147" i="7"/>
  <c r="D163" i="7"/>
  <c r="D179" i="7"/>
  <c r="D84" i="7"/>
  <c r="D132" i="7"/>
  <c r="D180" i="7"/>
  <c r="D25" i="7"/>
  <c r="D137" i="7"/>
  <c r="D20" i="7"/>
  <c r="D52" i="7"/>
  <c r="D148" i="7"/>
  <c r="D73" i="7"/>
  <c r="D169" i="7"/>
  <c r="D68" i="7"/>
  <c r="D116" i="7"/>
  <c r="D164" i="7"/>
  <c r="D57" i="7"/>
  <c r="D105" i="7"/>
  <c r="D153" i="7"/>
  <c r="D184" i="7"/>
  <c r="D36" i="7"/>
  <c r="D60" i="7"/>
  <c r="D76" i="7"/>
  <c r="D100" i="7"/>
  <c r="D124" i="7"/>
  <c r="D156" i="7"/>
  <c r="D188" i="7"/>
  <c r="D21" i="7"/>
  <c r="D29" i="7"/>
  <c r="D37" i="7"/>
  <c r="D45" i="7"/>
  <c r="D53" i="7"/>
  <c r="D61" i="7"/>
  <c r="D69" i="7"/>
  <c r="D77" i="7"/>
  <c r="D85" i="7"/>
  <c r="D93" i="7"/>
  <c r="D101" i="7"/>
  <c r="D109" i="7"/>
  <c r="D117" i="7"/>
  <c r="D125" i="7"/>
  <c r="D133" i="7"/>
  <c r="D141" i="7"/>
  <c r="D149" i="7"/>
  <c r="D157" i="7"/>
  <c r="D165" i="7"/>
  <c r="D173" i="7"/>
  <c r="D181" i="7"/>
  <c r="D189" i="7"/>
  <c r="D22" i="7"/>
  <c r="D30" i="7"/>
  <c r="D46" i="7"/>
  <c r="D54" i="7"/>
  <c r="D70" i="7"/>
  <c r="D86" i="7"/>
  <c r="D94" i="7"/>
  <c r="D110" i="7"/>
  <c r="D118" i="7"/>
  <c r="D134" i="7"/>
  <c r="D142" i="7"/>
  <c r="D150" i="7"/>
  <c r="D166" i="7"/>
  <c r="D174" i="7"/>
  <c r="D182" i="7"/>
  <c r="D41" i="7"/>
  <c r="D65" i="7"/>
  <c r="D89" i="7"/>
  <c r="D121" i="7"/>
  <c r="D145" i="7"/>
  <c r="D161" i="7"/>
  <c r="D185" i="7"/>
  <c r="D26" i="7"/>
  <c r="D34" i="7"/>
  <c r="D50" i="7"/>
  <c r="D58" i="7"/>
  <c r="D74" i="7"/>
  <c r="D82" i="7"/>
  <c r="D98" i="7"/>
  <c r="D106" i="7"/>
  <c r="D114" i="7"/>
  <c r="D130" i="7"/>
  <c r="D138" i="7"/>
  <c r="D154" i="7"/>
  <c r="D170" i="7"/>
  <c r="D178" i="7"/>
  <c r="D186" i="7"/>
  <c r="F37" i="6"/>
  <c r="F113" i="6"/>
  <c r="F137" i="6"/>
  <c r="F23" i="6"/>
  <c r="F31" i="6"/>
  <c r="F46" i="6"/>
  <c r="F62" i="6"/>
  <c r="F69" i="6"/>
  <c r="F100" i="6"/>
  <c r="F185" i="6"/>
  <c r="F105" i="6"/>
  <c r="E86" i="6"/>
  <c r="F109" i="6"/>
  <c r="F24" i="6"/>
  <c r="F26" i="6"/>
  <c r="F141" i="6"/>
  <c r="F165" i="6"/>
  <c r="F188" i="6"/>
  <c r="F85" i="6"/>
  <c r="F57" i="6"/>
  <c r="F21" i="6"/>
  <c r="F140" i="6"/>
  <c r="F35" i="6"/>
  <c r="E42" i="6"/>
  <c r="E126" i="6"/>
  <c r="E134" i="6"/>
  <c r="E174" i="6"/>
  <c r="F66" i="6"/>
  <c r="F104" i="6"/>
  <c r="F135" i="6"/>
  <c r="F143" i="6"/>
  <c r="F151" i="6"/>
  <c r="F159" i="6"/>
  <c r="F61" i="6"/>
  <c r="F86" i="6"/>
  <c r="F121" i="6"/>
  <c r="F49" i="6"/>
  <c r="E56" i="6"/>
  <c r="F68" i="6"/>
  <c r="E94" i="6"/>
  <c r="F101" i="6"/>
  <c r="F108" i="6"/>
  <c r="F177" i="6"/>
  <c r="F29" i="6"/>
  <c r="F81" i="6"/>
  <c r="F129" i="6"/>
  <c r="E30" i="6"/>
  <c r="E44" i="6"/>
  <c r="E57" i="6"/>
  <c r="F82" i="6"/>
  <c r="F123" i="6"/>
  <c r="F130" i="6"/>
  <c r="E137" i="6"/>
  <c r="F144" i="6"/>
  <c r="F157" i="6"/>
  <c r="E165" i="6"/>
  <c r="F156" i="6"/>
  <c r="F45" i="6"/>
  <c r="E110" i="6"/>
  <c r="F117" i="6"/>
  <c r="F32" i="6"/>
  <c r="F84" i="6"/>
  <c r="F25" i="6"/>
  <c r="E33" i="6"/>
  <c r="F40" i="6"/>
  <c r="E46" i="6"/>
  <c r="F59" i="6"/>
  <c r="F72" i="6"/>
  <c r="F78" i="6"/>
  <c r="E85" i="6"/>
  <c r="F91" i="6"/>
  <c r="F98" i="6"/>
  <c r="E105" i="6"/>
  <c r="F112" i="6"/>
  <c r="F125" i="6"/>
  <c r="E133" i="6"/>
  <c r="F167" i="6"/>
  <c r="F93" i="6"/>
  <c r="F169" i="6"/>
  <c r="E22" i="6"/>
  <c r="F149" i="6"/>
  <c r="E24" i="6"/>
  <c r="F172" i="6"/>
  <c r="F58" i="6"/>
  <c r="F53" i="6"/>
  <c r="F119" i="6"/>
  <c r="F153" i="6"/>
  <c r="F181" i="6"/>
  <c r="E142" i="6"/>
  <c r="E158" i="6"/>
  <c r="F89" i="6"/>
  <c r="F124" i="6"/>
  <c r="F65" i="6"/>
  <c r="F33" i="6"/>
  <c r="E41" i="6"/>
  <c r="F47" i="6"/>
  <c r="E54" i="6"/>
  <c r="F60" i="6"/>
  <c r="E73" i="6"/>
  <c r="E78" i="6"/>
  <c r="F99" i="6"/>
  <c r="F133" i="6"/>
  <c r="F154" i="6"/>
  <c r="F168" i="6"/>
  <c r="F175" i="6"/>
  <c r="E189" i="6"/>
  <c r="F145" i="6"/>
  <c r="F77" i="6"/>
  <c r="F97" i="6"/>
  <c r="F173" i="6"/>
  <c r="E21" i="6"/>
  <c r="F27" i="6"/>
  <c r="F79" i="6"/>
  <c r="F106" i="6"/>
  <c r="F120" i="6"/>
  <c r="F127" i="6"/>
  <c r="E141" i="6"/>
  <c r="E148" i="6"/>
  <c r="F161" i="6"/>
  <c r="E92" i="6"/>
  <c r="E140" i="6"/>
  <c r="F42" i="6"/>
  <c r="F52" i="6"/>
  <c r="E62" i="6"/>
  <c r="E72" i="6"/>
  <c r="E82" i="6"/>
  <c r="E28" i="6"/>
  <c r="E98" i="6"/>
  <c r="E114" i="6"/>
  <c r="E130" i="6"/>
  <c r="E146" i="6"/>
  <c r="E162" i="6"/>
  <c r="E178" i="6"/>
  <c r="E38" i="6"/>
  <c r="E48" i="6"/>
  <c r="E88" i="6"/>
  <c r="E104" i="6"/>
  <c r="E120" i="6"/>
  <c r="E136" i="6"/>
  <c r="E152" i="6"/>
  <c r="E168" i="6"/>
  <c r="E184" i="6"/>
  <c r="F94" i="6"/>
  <c r="F110" i="6"/>
  <c r="F126" i="6"/>
  <c r="F142" i="6"/>
  <c r="F158" i="6"/>
  <c r="F174" i="6"/>
  <c r="E124" i="6"/>
  <c r="E172" i="6"/>
  <c r="E34" i="6"/>
  <c r="E84" i="6"/>
  <c r="F44" i="6"/>
  <c r="E64" i="6"/>
  <c r="E100" i="6"/>
  <c r="E116" i="6"/>
  <c r="F54" i="6"/>
  <c r="F164" i="6"/>
  <c r="F180" i="6"/>
  <c r="E40" i="6"/>
  <c r="F30" i="6"/>
  <c r="E50" i="6"/>
  <c r="E80" i="6"/>
  <c r="E90" i="6"/>
  <c r="E106" i="6"/>
  <c r="E122" i="6"/>
  <c r="E138" i="6"/>
  <c r="E154" i="6"/>
  <c r="E170" i="6"/>
  <c r="E186" i="6"/>
  <c r="E32" i="6"/>
  <c r="E108" i="6"/>
  <c r="E156" i="6"/>
  <c r="F22" i="6"/>
  <c r="E132" i="6"/>
  <c r="F148" i="6"/>
  <c r="E60" i="6"/>
  <c r="E70" i="6"/>
  <c r="E96" i="6"/>
  <c r="E112" i="6"/>
  <c r="E128" i="6"/>
  <c r="E144" i="6"/>
  <c r="E160" i="6"/>
  <c r="E176" i="6"/>
  <c r="E188" i="6"/>
  <c r="F74" i="6"/>
  <c r="E26" i="6"/>
  <c r="E36" i="6"/>
  <c r="F102" i="6"/>
  <c r="F118" i="6"/>
  <c r="F134" i="6"/>
  <c r="F150" i="6"/>
  <c r="F166" i="6"/>
  <c r="F182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143" i="6"/>
  <c r="E147" i="6"/>
  <c r="E151" i="6"/>
  <c r="E155" i="6"/>
  <c r="E159" i="6"/>
  <c r="E163" i="6"/>
  <c r="E167" i="6"/>
  <c r="E171" i="6"/>
  <c r="E175" i="6"/>
  <c r="E179" i="6"/>
  <c r="E183" i="6"/>
  <c r="E187" i="6"/>
  <c r="E65" i="5"/>
  <c r="D37" i="5"/>
  <c r="D167" i="5"/>
  <c r="E122" i="5"/>
  <c r="E85" i="5"/>
  <c r="E91" i="5"/>
  <c r="D187" i="5"/>
  <c r="E11" i="5"/>
  <c r="E142" i="5"/>
  <c r="E171" i="5"/>
  <c r="E53" i="5"/>
  <c r="E123" i="5"/>
  <c r="D133" i="5"/>
  <c r="E13" i="5"/>
  <c r="E83" i="5"/>
  <c r="D165" i="5"/>
  <c r="D23" i="5"/>
  <c r="E54" i="5"/>
  <c r="E94" i="5"/>
  <c r="E115" i="5"/>
  <c r="D155" i="5"/>
  <c r="E174" i="5"/>
  <c r="D185" i="5"/>
  <c r="D7" i="5"/>
  <c r="E46" i="5"/>
  <c r="E15" i="5"/>
  <c r="E126" i="5"/>
  <c r="E147" i="5"/>
  <c r="E43" i="5"/>
  <c r="E22" i="5"/>
  <c r="D27" i="5"/>
  <c r="D10" i="5"/>
  <c r="D40" i="5"/>
  <c r="D50" i="5"/>
  <c r="E59" i="5"/>
  <c r="D99" i="5"/>
  <c r="D109" i="5"/>
  <c r="E150" i="5"/>
  <c r="D169" i="5"/>
  <c r="D181" i="5"/>
  <c r="D189" i="5"/>
  <c r="D9" i="5"/>
  <c r="D168" i="5"/>
  <c r="D67" i="5"/>
  <c r="D139" i="5"/>
  <c r="E78" i="5"/>
  <c r="E90" i="5"/>
  <c r="D121" i="5"/>
  <c r="E161" i="5"/>
  <c r="E164" i="5"/>
  <c r="E16" i="5"/>
  <c r="D97" i="5"/>
  <c r="E107" i="5"/>
  <c r="D149" i="5"/>
  <c r="D17" i="5"/>
  <c r="D77" i="5"/>
  <c r="E129" i="5"/>
  <c r="D60" i="5"/>
  <c r="D69" i="5"/>
  <c r="E110" i="5"/>
  <c r="D131" i="5"/>
  <c r="D141" i="5"/>
  <c r="D151" i="5"/>
  <c r="D70" i="5"/>
  <c r="E62" i="5"/>
  <c r="E58" i="5"/>
  <c r="E158" i="5"/>
  <c r="E49" i="5"/>
  <c r="E188" i="5"/>
  <c r="E30" i="5"/>
  <c r="D163" i="5"/>
  <c r="D134" i="5"/>
  <c r="D86" i="5"/>
  <c r="E184" i="5"/>
  <c r="D20" i="5"/>
  <c r="E38" i="5"/>
  <c r="E42" i="5"/>
  <c r="D52" i="5"/>
  <c r="D57" i="5"/>
  <c r="D72" i="5"/>
  <c r="E72" i="5"/>
  <c r="E96" i="5"/>
  <c r="D96" i="5"/>
  <c r="D125" i="5"/>
  <c r="D140" i="5"/>
  <c r="E180" i="5"/>
  <c r="D130" i="5"/>
  <c r="D124" i="5"/>
  <c r="D179" i="5"/>
  <c r="D41" i="5"/>
  <c r="D33" i="5"/>
  <c r="D61" i="5"/>
  <c r="D8" i="5"/>
  <c r="E8" i="5"/>
  <c r="E170" i="5"/>
  <c r="D21" i="5"/>
  <c r="E25" i="5"/>
  <c r="D25" i="5"/>
  <c r="D44" i="5"/>
  <c r="D63" i="5"/>
  <c r="E137" i="5"/>
  <c r="D137" i="5"/>
  <c r="D156" i="5"/>
  <c r="E176" i="5"/>
  <c r="D176" i="5"/>
  <c r="E153" i="5"/>
  <c r="D153" i="5"/>
  <c r="E28" i="5"/>
  <c r="D28" i="5"/>
  <c r="D76" i="5"/>
  <c r="D154" i="5"/>
  <c r="E73" i="5"/>
  <c r="D73" i="5"/>
  <c r="D14" i="5"/>
  <c r="E105" i="5"/>
  <c r="D105" i="5"/>
  <c r="E5" i="5"/>
  <c r="D6" i="5"/>
  <c r="E136" i="5"/>
  <c r="D136" i="5"/>
  <c r="E64" i="5"/>
  <c r="D64" i="5"/>
  <c r="D93" i="5"/>
  <c r="D108" i="5"/>
  <c r="D127" i="5"/>
  <c r="D177" i="5"/>
  <c r="E182" i="5"/>
  <c r="D182" i="5"/>
  <c r="D173" i="5"/>
  <c r="D12" i="5"/>
  <c r="E12" i="5"/>
  <c r="E92" i="5"/>
  <c r="E26" i="5"/>
  <c r="D26" i="5"/>
  <c r="D31" i="5"/>
  <c r="E36" i="5"/>
  <c r="D36" i="5"/>
  <c r="D98" i="5"/>
  <c r="D118" i="5"/>
  <c r="E157" i="5"/>
  <c r="D157" i="5"/>
  <c r="D95" i="5"/>
  <c r="D66" i="5"/>
  <c r="D34" i="5"/>
  <c r="E34" i="5"/>
  <c r="E112" i="5"/>
  <c r="D112" i="5"/>
  <c r="D18" i="5"/>
  <c r="D45" i="5"/>
  <c r="E45" i="5"/>
  <c r="D89" i="5"/>
  <c r="E104" i="5"/>
  <c r="D104" i="5"/>
  <c r="E128" i="5"/>
  <c r="D128" i="5"/>
  <c r="E144" i="5"/>
  <c r="D144" i="5"/>
  <c r="D102" i="5"/>
  <c r="E80" i="5"/>
  <c r="D80" i="5"/>
  <c r="D81" i="5"/>
  <c r="D113" i="5"/>
  <c r="D145" i="5"/>
  <c r="D159" i="5"/>
  <c r="D162" i="5"/>
  <c r="E84" i="5"/>
  <c r="E116" i="5"/>
  <c r="E148" i="5"/>
  <c r="D3" i="5"/>
  <c r="D19" i="5"/>
  <c r="D56" i="5"/>
  <c r="D79" i="5"/>
  <c r="D82" i="5"/>
  <c r="D111" i="5"/>
  <c r="D114" i="5"/>
  <c r="D143" i="5"/>
  <c r="D146" i="5"/>
  <c r="D166" i="5"/>
  <c r="D186" i="5"/>
  <c r="E160" i="5"/>
  <c r="D160" i="5"/>
  <c r="D29" i="5"/>
  <c r="E48" i="5"/>
  <c r="D48" i="5"/>
  <c r="D51" i="5"/>
  <c r="D88" i="5"/>
  <c r="D120" i="5"/>
  <c r="D172" i="5"/>
  <c r="D4" i="5"/>
  <c r="D24" i="5"/>
  <c r="E32" i="5"/>
  <c r="D32" i="5"/>
  <c r="D35" i="5"/>
  <c r="E68" i="5"/>
  <c r="D74" i="5"/>
  <c r="E100" i="5"/>
  <c r="D106" i="5"/>
  <c r="E132" i="5"/>
  <c r="D138" i="5"/>
  <c r="D152" i="5"/>
  <c r="D175" i="5"/>
  <c r="D178" i="5"/>
  <c r="D39" i="5"/>
  <c r="D55" i="5"/>
  <c r="D71" i="5"/>
  <c r="D87" i="5"/>
  <c r="D103" i="5"/>
  <c r="D119" i="5"/>
  <c r="D135" i="5"/>
  <c r="E103" i="11" l="1"/>
  <c r="G11" i="5"/>
  <c r="G12" i="5" s="1"/>
  <c r="F11" i="5"/>
  <c r="G13" i="5" l="1"/>
  <c r="F12" i="5"/>
  <c r="H11" i="5"/>
  <c r="I11" i="5" s="1"/>
  <c r="G14" i="5" l="1"/>
  <c r="H12" i="5"/>
  <c r="I12" i="5" s="1"/>
  <c r="F13" i="5"/>
  <c r="F14" i="5" l="1"/>
  <c r="H13" i="5"/>
  <c r="I13" i="5" s="1"/>
  <c r="G15" i="5"/>
  <c r="G16" i="5" l="1"/>
  <c r="H14" i="5"/>
  <c r="I14" i="5" s="1"/>
  <c r="F15" i="5"/>
  <c r="F16" i="5" l="1"/>
  <c r="H15" i="5"/>
  <c r="I15" i="5" s="1"/>
  <c r="G17" i="5"/>
  <c r="G18" i="5" l="1"/>
  <c r="F17" i="5"/>
  <c r="H16" i="5"/>
  <c r="I16" i="5" s="1"/>
  <c r="F18" i="5" l="1"/>
  <c r="H17" i="5"/>
  <c r="I17" i="5" s="1"/>
  <c r="G19" i="5"/>
  <c r="G20" i="5" l="1"/>
  <c r="F19" i="5"/>
  <c r="H18" i="5"/>
  <c r="I18" i="5" s="1"/>
  <c r="H19" i="5" l="1"/>
  <c r="I19" i="5" s="1"/>
  <c r="F20" i="5"/>
  <c r="G21" i="5"/>
  <c r="G22" i="5" l="1"/>
  <c r="F21" i="5"/>
  <c r="H20" i="5"/>
  <c r="I20" i="5" s="1"/>
  <c r="G23" i="5" l="1"/>
  <c r="H21" i="5"/>
  <c r="I21" i="5" s="1"/>
  <c r="F22" i="5"/>
  <c r="H22" i="5" l="1"/>
  <c r="I22" i="5" s="1"/>
  <c r="F23" i="5"/>
  <c r="G24" i="5"/>
  <c r="G25" i="5" l="1"/>
  <c r="H23" i="5"/>
  <c r="I23" i="5" s="1"/>
  <c r="F24" i="5"/>
  <c r="F25" i="5" l="1"/>
  <c r="H24" i="5"/>
  <c r="I24" i="5" s="1"/>
  <c r="G26" i="5"/>
  <c r="G27" i="5" l="1"/>
  <c r="F26" i="5"/>
  <c r="H25" i="5"/>
  <c r="I25" i="5" s="1"/>
  <c r="H26" i="5" l="1"/>
  <c r="I26" i="5" s="1"/>
  <c r="F27" i="5"/>
  <c r="G28" i="5"/>
  <c r="G29" i="5" l="1"/>
  <c r="H27" i="5"/>
  <c r="I27" i="5" s="1"/>
  <c r="F28" i="5"/>
  <c r="F29" i="5" l="1"/>
  <c r="H28" i="5"/>
  <c r="I28" i="5" s="1"/>
  <c r="G30" i="5"/>
  <c r="G31" i="5" l="1"/>
  <c r="H29" i="5"/>
  <c r="I29" i="5" s="1"/>
  <c r="F30" i="5"/>
  <c r="F31" i="5" l="1"/>
  <c r="H30" i="5"/>
  <c r="I30" i="5" s="1"/>
  <c r="G32" i="5"/>
  <c r="G33" i="5" l="1"/>
  <c r="F32" i="5"/>
  <c r="H31" i="5"/>
  <c r="I31" i="5" s="1"/>
  <c r="F33" i="5" l="1"/>
  <c r="H32" i="5"/>
  <c r="I32" i="5" s="1"/>
  <c r="G34" i="5"/>
  <c r="G35" i="5" l="1"/>
  <c r="F34" i="5"/>
  <c r="H33" i="5"/>
  <c r="I33" i="5" s="1"/>
  <c r="H34" i="5" l="1"/>
  <c r="I34" i="5" s="1"/>
  <c r="F35" i="5"/>
  <c r="G36" i="5"/>
  <c r="G37" i="5" l="1"/>
  <c r="F36" i="5"/>
  <c r="H35" i="5"/>
  <c r="I35" i="5" s="1"/>
  <c r="H36" i="5" l="1"/>
  <c r="I36" i="5" s="1"/>
  <c r="F37" i="5"/>
  <c r="G38" i="5"/>
  <c r="G39" i="5" l="1"/>
  <c r="H37" i="5"/>
  <c r="I37" i="5" s="1"/>
  <c r="F38" i="5"/>
  <c r="H38" i="5" l="1"/>
  <c r="I38" i="5" s="1"/>
  <c r="F39" i="5"/>
  <c r="G40" i="5"/>
  <c r="G41" i="5" l="1"/>
  <c r="F40" i="5"/>
  <c r="H39" i="5"/>
  <c r="I39" i="5" s="1"/>
  <c r="F41" i="5" l="1"/>
  <c r="H40" i="5"/>
  <c r="I40" i="5" s="1"/>
  <c r="G42" i="5"/>
  <c r="G43" i="5" l="1"/>
  <c r="F42" i="5"/>
  <c r="H41" i="5"/>
  <c r="I41" i="5" s="1"/>
  <c r="H42" i="5" l="1"/>
  <c r="I42" i="5" s="1"/>
  <c r="F43" i="5"/>
  <c r="G44" i="5"/>
  <c r="G45" i="5" l="1"/>
  <c r="H43" i="5"/>
  <c r="I43" i="5" s="1"/>
  <c r="F44" i="5"/>
  <c r="F45" i="5" l="1"/>
  <c r="H44" i="5"/>
  <c r="I44" i="5" s="1"/>
  <c r="G46" i="5"/>
  <c r="G47" i="5" l="1"/>
  <c r="H45" i="5"/>
  <c r="I45" i="5" s="1"/>
  <c r="F46" i="5"/>
  <c r="F47" i="5" l="1"/>
  <c r="H46" i="5"/>
  <c r="I46" i="5" s="1"/>
  <c r="G48" i="5"/>
  <c r="G49" i="5" l="1"/>
  <c r="F48" i="5"/>
  <c r="H47" i="5"/>
  <c r="I47" i="5" s="1"/>
  <c r="G50" i="5" l="1"/>
  <c r="H48" i="5"/>
  <c r="I48" i="5" s="1"/>
  <c r="F49" i="5"/>
  <c r="F50" i="5" l="1"/>
  <c r="H49" i="5"/>
  <c r="I49" i="5" s="1"/>
  <c r="G51" i="5"/>
  <c r="G52" i="5" l="1"/>
  <c r="H50" i="5"/>
  <c r="I50" i="5" s="1"/>
  <c r="F51" i="5"/>
  <c r="F52" i="5" l="1"/>
  <c r="H51" i="5"/>
  <c r="I51" i="5" s="1"/>
  <c r="G53" i="5"/>
  <c r="G54" i="5" l="1"/>
  <c r="H52" i="5"/>
  <c r="I52" i="5" s="1"/>
  <c r="F53" i="5"/>
  <c r="H53" i="5" l="1"/>
  <c r="I53" i="5" s="1"/>
  <c r="F54" i="5"/>
  <c r="G55" i="5"/>
  <c r="F55" i="5" l="1"/>
  <c r="H54" i="5"/>
  <c r="I54" i="5" s="1"/>
  <c r="G56" i="5"/>
  <c r="G57" i="5" l="1"/>
  <c r="F56" i="5"/>
  <c r="H55" i="5"/>
  <c r="I55" i="5" s="1"/>
  <c r="F57" i="5" l="1"/>
  <c r="H56" i="5"/>
  <c r="I56" i="5" s="1"/>
  <c r="G58" i="5"/>
  <c r="G59" i="5" l="1"/>
  <c r="F58" i="5"/>
  <c r="H57" i="5"/>
  <c r="I57" i="5" s="1"/>
  <c r="F59" i="5" l="1"/>
  <c r="H58" i="5"/>
  <c r="I58" i="5" s="1"/>
  <c r="G60" i="5"/>
  <c r="G61" i="5" l="1"/>
  <c r="H59" i="5"/>
  <c r="I59" i="5" s="1"/>
  <c r="F60" i="5"/>
  <c r="H60" i="5" l="1"/>
  <c r="I60" i="5" s="1"/>
  <c r="F61" i="5"/>
  <c r="G62" i="5"/>
  <c r="G63" i="5" l="1"/>
  <c r="F62" i="5"/>
  <c r="H61" i="5"/>
  <c r="I61" i="5" s="1"/>
  <c r="F63" i="5" l="1"/>
  <c r="H62" i="5"/>
  <c r="I62" i="5" s="1"/>
  <c r="G64" i="5"/>
  <c r="G65" i="5" l="1"/>
  <c r="F64" i="5"/>
  <c r="H63" i="5"/>
  <c r="I63" i="5" s="1"/>
  <c r="F65" i="5" l="1"/>
  <c r="H64" i="5"/>
  <c r="I64" i="5" s="1"/>
  <c r="G66" i="5"/>
  <c r="G67" i="5" l="1"/>
  <c r="F66" i="5"/>
  <c r="H65" i="5"/>
  <c r="I65" i="5" s="1"/>
  <c r="H66" i="5" l="1"/>
  <c r="I66" i="5" s="1"/>
  <c r="F67" i="5"/>
  <c r="G68" i="5"/>
  <c r="F68" i="5" l="1"/>
  <c r="H67" i="5"/>
  <c r="I67" i="5" s="1"/>
  <c r="G69" i="5"/>
  <c r="G70" i="5" l="1"/>
  <c r="H68" i="5"/>
  <c r="I68" i="5" s="1"/>
  <c r="F69" i="5"/>
  <c r="F70" i="5" l="1"/>
  <c r="H69" i="5"/>
  <c r="I69" i="5" s="1"/>
  <c r="G71" i="5"/>
  <c r="G72" i="5" l="1"/>
  <c r="F71" i="5"/>
  <c r="H70" i="5"/>
  <c r="I70" i="5" s="1"/>
  <c r="F72" i="5" l="1"/>
  <c r="H71" i="5"/>
  <c r="I71" i="5" s="1"/>
  <c r="G73" i="5"/>
  <c r="G74" i="5" l="1"/>
  <c r="F73" i="5"/>
  <c r="H72" i="5"/>
  <c r="I72" i="5" s="1"/>
  <c r="G75" i="5" l="1"/>
  <c r="H73" i="5"/>
  <c r="I73" i="5" s="1"/>
  <c r="F74" i="5"/>
  <c r="H74" i="5" l="1"/>
  <c r="I74" i="5" s="1"/>
  <c r="F75" i="5"/>
  <c r="G76" i="5"/>
  <c r="G77" i="5" l="1"/>
  <c r="H75" i="5"/>
  <c r="I75" i="5" s="1"/>
  <c r="F76" i="5"/>
  <c r="H76" i="5" l="1"/>
  <c r="I76" i="5" s="1"/>
  <c r="F77" i="5"/>
  <c r="G78" i="5"/>
  <c r="G79" i="5" l="1"/>
  <c r="F78" i="5"/>
  <c r="H77" i="5"/>
  <c r="I77" i="5" s="1"/>
  <c r="F79" i="5" l="1"/>
  <c r="H78" i="5"/>
  <c r="I78" i="5" s="1"/>
  <c r="G80" i="5"/>
  <c r="G81" i="5" l="1"/>
  <c r="F80" i="5"/>
  <c r="H79" i="5"/>
  <c r="I79" i="5" s="1"/>
  <c r="G82" i="5" l="1"/>
  <c r="F81" i="5"/>
  <c r="H80" i="5"/>
  <c r="I80" i="5" s="1"/>
  <c r="F82" i="5" l="1"/>
  <c r="H81" i="5"/>
  <c r="I81" i="5" s="1"/>
  <c r="G83" i="5"/>
  <c r="G84" i="5" l="1"/>
  <c r="H82" i="5"/>
  <c r="I82" i="5" s="1"/>
  <c r="F83" i="5"/>
  <c r="G85" i="5" l="1"/>
  <c r="F84" i="5"/>
  <c r="H83" i="5"/>
  <c r="I83" i="5" s="1"/>
  <c r="H84" i="5" l="1"/>
  <c r="I84" i="5" s="1"/>
  <c r="F85" i="5"/>
  <c r="G86" i="5"/>
  <c r="G87" i="5" l="1"/>
  <c r="F86" i="5"/>
  <c r="H85" i="5"/>
  <c r="I85" i="5" s="1"/>
  <c r="H86" i="5" l="1"/>
  <c r="I86" i="5" s="1"/>
  <c r="F87" i="5"/>
  <c r="G88" i="5"/>
  <c r="G89" i="5" l="1"/>
  <c r="F88" i="5"/>
  <c r="H87" i="5"/>
  <c r="I87" i="5" s="1"/>
  <c r="F89" i="5" l="1"/>
  <c r="H88" i="5"/>
  <c r="I88" i="5" s="1"/>
  <c r="G90" i="5"/>
  <c r="G91" i="5" l="1"/>
  <c r="H89" i="5"/>
  <c r="I89" i="5" s="1"/>
  <c r="F90" i="5"/>
  <c r="F91" i="5" l="1"/>
  <c r="H90" i="5"/>
  <c r="I90" i="5" s="1"/>
  <c r="G92" i="5"/>
  <c r="G93" i="5" l="1"/>
  <c r="H91" i="5"/>
  <c r="I91" i="5" s="1"/>
  <c r="F92" i="5"/>
  <c r="H92" i="5" l="1"/>
  <c r="I92" i="5" s="1"/>
  <c r="F93" i="5"/>
  <c r="G94" i="5"/>
  <c r="G95" i="5" l="1"/>
  <c r="F94" i="5"/>
  <c r="H93" i="5"/>
  <c r="I93" i="5" s="1"/>
  <c r="F95" i="5" l="1"/>
  <c r="H94" i="5"/>
  <c r="I94" i="5" s="1"/>
  <c r="G96" i="5"/>
  <c r="G97" i="5" l="1"/>
  <c r="F96" i="5"/>
  <c r="H95" i="5"/>
  <c r="I95" i="5" s="1"/>
  <c r="G98" i="5" l="1"/>
  <c r="F97" i="5"/>
  <c r="H96" i="5"/>
  <c r="I96" i="5" s="1"/>
  <c r="F98" i="5" l="1"/>
  <c r="H97" i="5"/>
  <c r="I97" i="5" s="1"/>
  <c r="G99" i="5"/>
  <c r="G100" i="5" l="1"/>
  <c r="H98" i="5"/>
  <c r="I98" i="5" s="1"/>
  <c r="F99" i="5"/>
  <c r="F100" i="5" l="1"/>
  <c r="H99" i="5"/>
  <c r="I99" i="5" s="1"/>
  <c r="G101" i="5"/>
  <c r="G102" i="5" l="1"/>
  <c r="H100" i="5"/>
  <c r="I100" i="5" s="1"/>
  <c r="F101" i="5"/>
  <c r="F102" i="5" l="1"/>
  <c r="H101" i="5"/>
  <c r="I101" i="5" s="1"/>
  <c r="G103" i="5"/>
  <c r="G104" i="5" l="1"/>
  <c r="F103" i="5"/>
  <c r="H102" i="5"/>
  <c r="I102" i="5" s="1"/>
  <c r="G105" i="5" l="1"/>
  <c r="F104" i="5"/>
  <c r="H103" i="5"/>
  <c r="I103" i="5" s="1"/>
  <c r="F105" i="5" l="1"/>
  <c r="H104" i="5"/>
  <c r="I104" i="5" s="1"/>
  <c r="G106" i="5"/>
  <c r="G107" i="5" l="1"/>
  <c r="H105" i="5"/>
  <c r="I105" i="5" s="1"/>
  <c r="F106" i="5"/>
  <c r="F107" i="5" l="1"/>
  <c r="H106" i="5"/>
  <c r="I106" i="5" s="1"/>
  <c r="G108" i="5"/>
  <c r="G109" i="5" l="1"/>
  <c r="H107" i="5"/>
  <c r="I107" i="5" s="1"/>
  <c r="F108" i="5"/>
  <c r="H108" i="5" l="1"/>
  <c r="I108" i="5" s="1"/>
  <c r="F109" i="5"/>
  <c r="G110" i="5"/>
  <c r="G111" i="5" l="1"/>
  <c r="F110" i="5"/>
  <c r="H109" i="5"/>
  <c r="I109" i="5" s="1"/>
  <c r="F111" i="5" l="1"/>
  <c r="H110" i="5"/>
  <c r="I110" i="5" s="1"/>
  <c r="G112" i="5"/>
  <c r="G113" i="5" l="1"/>
  <c r="F112" i="5"/>
  <c r="H111" i="5"/>
  <c r="I111" i="5" s="1"/>
  <c r="F113" i="5" l="1"/>
  <c r="H112" i="5"/>
  <c r="I112" i="5" s="1"/>
  <c r="G114" i="5"/>
  <c r="G115" i="5" l="1"/>
  <c r="F114" i="5"/>
  <c r="H113" i="5"/>
  <c r="I113" i="5" s="1"/>
  <c r="H114" i="5" l="1"/>
  <c r="I114" i="5" s="1"/>
  <c r="F115" i="5"/>
  <c r="G116" i="5"/>
  <c r="G117" i="5" l="1"/>
  <c r="F116" i="5"/>
  <c r="H115" i="5"/>
  <c r="I115" i="5" s="1"/>
  <c r="H116" i="5" l="1"/>
  <c r="I116" i="5" s="1"/>
  <c r="F117" i="5"/>
  <c r="G118" i="5"/>
  <c r="G119" i="5" l="1"/>
  <c r="F118" i="5"/>
  <c r="H117" i="5"/>
  <c r="I117" i="5" s="1"/>
  <c r="H118" i="5" l="1"/>
  <c r="I118" i="5" s="1"/>
  <c r="F119" i="5"/>
  <c r="G120" i="5"/>
  <c r="G121" i="5" l="1"/>
  <c r="F120" i="5"/>
  <c r="H119" i="5"/>
  <c r="I119" i="5" s="1"/>
  <c r="F121" i="5" l="1"/>
  <c r="H120" i="5"/>
  <c r="I120" i="5" s="1"/>
  <c r="G122" i="5"/>
  <c r="G123" i="5" l="1"/>
  <c r="H121" i="5"/>
  <c r="I121" i="5" s="1"/>
  <c r="F122" i="5"/>
  <c r="F123" i="5" l="1"/>
  <c r="H122" i="5"/>
  <c r="I122" i="5" s="1"/>
  <c r="G124" i="5"/>
  <c r="G125" i="5" l="1"/>
  <c r="H123" i="5"/>
  <c r="I123" i="5" s="1"/>
  <c r="F124" i="5"/>
  <c r="H124" i="5" l="1"/>
  <c r="I124" i="5" s="1"/>
  <c r="F125" i="5"/>
  <c r="G126" i="5"/>
  <c r="G127" i="5" l="1"/>
  <c r="F126" i="5"/>
  <c r="H125" i="5"/>
  <c r="I125" i="5" s="1"/>
  <c r="F127" i="5" l="1"/>
  <c r="H126" i="5"/>
  <c r="I126" i="5" s="1"/>
  <c r="G128" i="5"/>
  <c r="G129" i="5" l="1"/>
  <c r="F128" i="5"/>
  <c r="H127" i="5"/>
  <c r="I127" i="5" s="1"/>
  <c r="G130" i="5" l="1"/>
  <c r="F129" i="5"/>
  <c r="H128" i="5"/>
  <c r="I128" i="5" s="1"/>
  <c r="F130" i="5" l="1"/>
  <c r="H129" i="5"/>
  <c r="I129" i="5" s="1"/>
  <c r="G131" i="5"/>
  <c r="G132" i="5" l="1"/>
  <c r="H130" i="5"/>
  <c r="I130" i="5" s="1"/>
  <c r="F131" i="5"/>
  <c r="F132" i="5" l="1"/>
  <c r="H131" i="5"/>
  <c r="I131" i="5" s="1"/>
  <c r="G133" i="5"/>
  <c r="G134" i="5" l="1"/>
  <c r="H132" i="5"/>
  <c r="I132" i="5" s="1"/>
  <c r="F133" i="5"/>
  <c r="F134" i="5" l="1"/>
  <c r="H133" i="5"/>
  <c r="I133" i="5" s="1"/>
  <c r="G135" i="5"/>
  <c r="G136" i="5" l="1"/>
  <c r="F135" i="5"/>
  <c r="H134" i="5"/>
  <c r="I134" i="5" s="1"/>
  <c r="F136" i="5" l="1"/>
  <c r="H135" i="5"/>
  <c r="I135" i="5" s="1"/>
  <c r="G137" i="5"/>
  <c r="G138" i="5" l="1"/>
  <c r="F137" i="5"/>
  <c r="H136" i="5"/>
  <c r="I136" i="5" s="1"/>
  <c r="G139" i="5" l="1"/>
  <c r="H137" i="5"/>
  <c r="I137" i="5" s="1"/>
  <c r="F138" i="5"/>
  <c r="H138" i="5" l="1"/>
  <c r="I138" i="5" s="1"/>
  <c r="F139" i="5"/>
  <c r="G140" i="5"/>
  <c r="G141" i="5" l="1"/>
  <c r="H139" i="5"/>
  <c r="I139" i="5" s="1"/>
  <c r="F140" i="5"/>
  <c r="G142" i="5" l="1"/>
  <c r="H140" i="5"/>
  <c r="I140" i="5" s="1"/>
  <c r="F141" i="5"/>
  <c r="F142" i="5" l="1"/>
  <c r="H141" i="5"/>
  <c r="I141" i="5" s="1"/>
  <c r="G143" i="5"/>
  <c r="G144" i="5" l="1"/>
  <c r="F143" i="5"/>
  <c r="H142" i="5"/>
  <c r="I142" i="5" s="1"/>
  <c r="F144" i="5" l="1"/>
  <c r="H143" i="5"/>
  <c r="I143" i="5" s="1"/>
  <c r="G145" i="5"/>
  <c r="G146" i="5" l="1"/>
  <c r="H144" i="5"/>
  <c r="I144" i="5" s="1"/>
  <c r="F145" i="5"/>
  <c r="F146" i="5" l="1"/>
  <c r="H145" i="5"/>
  <c r="I145" i="5" s="1"/>
  <c r="G147" i="5"/>
  <c r="G148" i="5" l="1"/>
  <c r="H146" i="5"/>
  <c r="I146" i="5" s="1"/>
  <c r="F147" i="5"/>
  <c r="H147" i="5" l="1"/>
  <c r="I147" i="5" s="1"/>
  <c r="F148" i="5"/>
  <c r="G149" i="5"/>
  <c r="G150" i="5" l="1"/>
  <c r="H148" i="5"/>
  <c r="I148" i="5" s="1"/>
  <c r="F149" i="5"/>
  <c r="F150" i="5" l="1"/>
  <c r="H149" i="5"/>
  <c r="I149" i="5" s="1"/>
  <c r="G151" i="5"/>
  <c r="G152" i="5" l="1"/>
  <c r="H150" i="5"/>
  <c r="I150" i="5" s="1"/>
  <c r="F151" i="5"/>
  <c r="H151" i="5" l="1"/>
  <c r="I151" i="5" s="1"/>
  <c r="F152" i="5"/>
  <c r="G153" i="5"/>
  <c r="G154" i="5" l="1"/>
  <c r="F153" i="5"/>
  <c r="H152" i="5"/>
  <c r="I152" i="5" s="1"/>
  <c r="F154" i="5" l="1"/>
  <c r="H153" i="5"/>
  <c r="I153" i="5" s="1"/>
  <c r="G155" i="5"/>
  <c r="G156" i="5" l="1"/>
  <c r="H154" i="5"/>
  <c r="I154" i="5" s="1"/>
  <c r="F155" i="5"/>
  <c r="H155" i="5" l="1"/>
  <c r="I155" i="5" s="1"/>
  <c r="F156" i="5"/>
  <c r="G157" i="5"/>
  <c r="G158" i="5" l="1"/>
  <c r="F157" i="5"/>
  <c r="H156" i="5"/>
  <c r="I156" i="5" s="1"/>
  <c r="H157" i="5" l="1"/>
  <c r="I157" i="5" s="1"/>
  <c r="F158" i="5"/>
  <c r="G159" i="5"/>
  <c r="G160" i="5" l="1"/>
  <c r="F159" i="5"/>
  <c r="H158" i="5"/>
  <c r="I158" i="5" s="1"/>
  <c r="F160" i="5" l="1"/>
  <c r="H159" i="5"/>
  <c r="I159" i="5" s="1"/>
  <c r="G161" i="5"/>
  <c r="G162" i="5" l="1"/>
  <c r="H160" i="5"/>
  <c r="I160" i="5" s="1"/>
  <c r="F161" i="5"/>
  <c r="F162" i="5" l="1"/>
  <c r="H161" i="5"/>
  <c r="I161" i="5" s="1"/>
  <c r="G163" i="5"/>
  <c r="G164" i="5" l="1"/>
  <c r="H162" i="5"/>
  <c r="I162" i="5" s="1"/>
  <c r="F163" i="5"/>
  <c r="H163" i="5" l="1"/>
  <c r="I163" i="5" s="1"/>
  <c r="F164" i="5"/>
  <c r="G165" i="5"/>
  <c r="G166" i="5" l="1"/>
  <c r="H164" i="5"/>
  <c r="I164" i="5" s="1"/>
  <c r="F165" i="5"/>
  <c r="F166" i="5" l="1"/>
  <c r="H165" i="5"/>
  <c r="I165" i="5" s="1"/>
  <c r="G167" i="5"/>
  <c r="G168" i="5" l="1"/>
  <c r="H166" i="5"/>
  <c r="I166" i="5" s="1"/>
  <c r="F167" i="5"/>
  <c r="H167" i="5" l="1"/>
  <c r="I167" i="5" s="1"/>
  <c r="F168" i="5"/>
  <c r="G169" i="5"/>
  <c r="G170" i="5" l="1"/>
  <c r="F169" i="5"/>
  <c r="H168" i="5"/>
  <c r="I168" i="5" s="1"/>
  <c r="H169" i="5" l="1"/>
  <c r="I169" i="5" s="1"/>
  <c r="F170" i="5"/>
  <c r="G171" i="5"/>
  <c r="G172" i="5" l="1"/>
  <c r="F171" i="5"/>
  <c r="H170" i="5"/>
  <c r="I170" i="5" s="1"/>
  <c r="G173" i="5" l="1"/>
  <c r="H171" i="5"/>
  <c r="I171" i="5" s="1"/>
  <c r="F172" i="5"/>
  <c r="F173" i="5" l="1"/>
  <c r="H172" i="5"/>
  <c r="I172" i="5" s="1"/>
  <c r="G174" i="5"/>
  <c r="G175" i="5" l="1"/>
  <c r="H173" i="5"/>
  <c r="I173" i="5" s="1"/>
  <c r="F174" i="5"/>
  <c r="H174" i="5" l="1"/>
  <c r="I174" i="5" s="1"/>
  <c r="F175" i="5"/>
  <c r="G176" i="5"/>
  <c r="G177" i="5" l="1"/>
  <c r="F176" i="5"/>
  <c r="H175" i="5"/>
  <c r="I175" i="5" s="1"/>
  <c r="F177" i="5" l="1"/>
  <c r="H176" i="5"/>
  <c r="I176" i="5" s="1"/>
  <c r="G178" i="5"/>
  <c r="G179" i="5" l="1"/>
  <c r="F178" i="5"/>
  <c r="H177" i="5"/>
  <c r="I177" i="5" s="1"/>
  <c r="H178" i="5" l="1"/>
  <c r="I178" i="5" s="1"/>
  <c r="F179" i="5"/>
  <c r="G180" i="5"/>
  <c r="G181" i="5" l="1"/>
  <c r="F180" i="5"/>
  <c r="H179" i="5"/>
  <c r="I179" i="5" s="1"/>
  <c r="G182" i="5" l="1"/>
  <c r="H180" i="5"/>
  <c r="I180" i="5" s="1"/>
  <c r="F181" i="5"/>
  <c r="F182" i="5" l="1"/>
  <c r="H181" i="5"/>
  <c r="I181" i="5" s="1"/>
  <c r="G183" i="5"/>
  <c r="G184" i="5" l="1"/>
  <c r="F183" i="5"/>
  <c r="H182" i="5"/>
  <c r="I182" i="5" s="1"/>
  <c r="H183" i="5" l="1"/>
  <c r="I183" i="5" s="1"/>
  <c r="F184" i="5"/>
  <c r="G185" i="5"/>
  <c r="G186" i="5" l="1"/>
  <c r="F185" i="5"/>
  <c r="H184" i="5"/>
  <c r="I184" i="5" s="1"/>
  <c r="F186" i="5" l="1"/>
  <c r="H185" i="5"/>
  <c r="I185" i="5" s="1"/>
  <c r="G187" i="5"/>
  <c r="G188" i="5" l="1"/>
  <c r="H186" i="5"/>
  <c r="I186" i="5" s="1"/>
  <c r="F187" i="5"/>
  <c r="H187" i="5" l="1"/>
  <c r="I187" i="5" s="1"/>
  <c r="F188" i="5"/>
  <c r="G189" i="5"/>
  <c r="H188" i="5" l="1"/>
  <c r="I188" i="5" s="1"/>
  <c r="F189" i="5"/>
  <c r="H189" i="5" l="1"/>
  <c r="I189" i="5" s="1"/>
  <c r="A195" i="4" l="1"/>
  <c r="H3" i="2"/>
  <c r="C2" i="4"/>
  <c r="D2" i="4"/>
  <c r="E2" i="4"/>
  <c r="G2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D14" i="4"/>
  <c r="E14" i="4"/>
  <c r="D15" i="4"/>
  <c r="E15" i="4"/>
  <c r="D16" i="4"/>
  <c r="D17" i="4" s="1"/>
  <c r="E16" i="4"/>
  <c r="E17" i="4"/>
  <c r="D18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C14" i="4" l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F18" i="4"/>
  <c r="D19" i="4"/>
  <c r="F17" i="4"/>
  <c r="E4" i="2"/>
  <c r="E5" i="2"/>
  <c r="H5" i="2" s="1"/>
  <c r="E6" i="2"/>
  <c r="H6" i="2" s="1"/>
  <c r="E7" i="2"/>
  <c r="H7" i="2" s="1"/>
  <c r="E8" i="2"/>
  <c r="H8" i="2" s="1"/>
  <c r="E9" i="2"/>
  <c r="H9" i="2" s="1"/>
  <c r="E10" i="2"/>
  <c r="H10" i="2" s="1"/>
  <c r="E11" i="2"/>
  <c r="H11" i="2" s="1"/>
  <c r="E12" i="2"/>
  <c r="H12" i="2" s="1"/>
  <c r="E13" i="2"/>
  <c r="H13" i="2" s="1"/>
  <c r="E14" i="2"/>
  <c r="H14" i="2" s="1"/>
  <c r="E15" i="2"/>
  <c r="H15" i="2" s="1"/>
  <c r="E16" i="2"/>
  <c r="H16" i="2" s="1"/>
  <c r="E17" i="2"/>
  <c r="H17" i="2" s="1"/>
  <c r="E18" i="2"/>
  <c r="H18" i="2" s="1"/>
  <c r="E19" i="2"/>
  <c r="H19" i="2" s="1"/>
  <c r="E20" i="2"/>
  <c r="H20" i="2" s="1"/>
  <c r="E21" i="2"/>
  <c r="H21" i="2" s="1"/>
  <c r="E22" i="2"/>
  <c r="H22" i="2" s="1"/>
  <c r="E23" i="2"/>
  <c r="H23" i="2" s="1"/>
  <c r="E24" i="2"/>
  <c r="H24" i="2" s="1"/>
  <c r="E25" i="2"/>
  <c r="H25" i="2" s="1"/>
  <c r="E26" i="2"/>
  <c r="H26" i="2" s="1"/>
  <c r="E27" i="2"/>
  <c r="H27" i="2" s="1"/>
  <c r="E28" i="2"/>
  <c r="H28" i="2" s="1"/>
  <c r="E29" i="2"/>
  <c r="H29" i="2" s="1"/>
  <c r="E30" i="2"/>
  <c r="H30" i="2" s="1"/>
  <c r="E31" i="2"/>
  <c r="H31" i="2" s="1"/>
  <c r="E32" i="2"/>
  <c r="H32" i="2" s="1"/>
  <c r="E33" i="2"/>
  <c r="H33" i="2" s="1"/>
  <c r="E34" i="2"/>
  <c r="H34" i="2" s="1"/>
  <c r="E35" i="2"/>
  <c r="H35" i="2" s="1"/>
  <c r="E36" i="2"/>
  <c r="H36" i="2" s="1"/>
  <c r="E37" i="2"/>
  <c r="H37" i="2" s="1"/>
  <c r="E38" i="2"/>
  <c r="H38" i="2" s="1"/>
  <c r="E39" i="2"/>
  <c r="H39" i="2" s="1"/>
  <c r="E40" i="2"/>
  <c r="H40" i="2" s="1"/>
  <c r="E41" i="2"/>
  <c r="H41" i="2" s="1"/>
  <c r="E42" i="2"/>
  <c r="H42" i="2" s="1"/>
  <c r="E43" i="2"/>
  <c r="H43" i="2" s="1"/>
  <c r="E44" i="2"/>
  <c r="H44" i="2" s="1"/>
  <c r="E45" i="2"/>
  <c r="H45" i="2" s="1"/>
  <c r="E46" i="2"/>
  <c r="H46" i="2" s="1"/>
  <c r="E47" i="2"/>
  <c r="H47" i="2" s="1"/>
  <c r="E48" i="2"/>
  <c r="H48" i="2" s="1"/>
  <c r="E49" i="2"/>
  <c r="H49" i="2" s="1"/>
  <c r="E50" i="2"/>
  <c r="H50" i="2" s="1"/>
  <c r="E51" i="2"/>
  <c r="H51" i="2" s="1"/>
  <c r="E52" i="2"/>
  <c r="H52" i="2" s="1"/>
  <c r="E53" i="2"/>
  <c r="H53" i="2" s="1"/>
  <c r="E54" i="2"/>
  <c r="H54" i="2" s="1"/>
  <c r="E55" i="2"/>
  <c r="H55" i="2" s="1"/>
  <c r="E56" i="2"/>
  <c r="H56" i="2" s="1"/>
  <c r="E57" i="2"/>
  <c r="H57" i="2" s="1"/>
  <c r="E58" i="2"/>
  <c r="H58" i="2" s="1"/>
  <c r="E59" i="2"/>
  <c r="H59" i="2" s="1"/>
  <c r="E60" i="2"/>
  <c r="H60" i="2" s="1"/>
  <c r="E61" i="2"/>
  <c r="H61" i="2" s="1"/>
  <c r="E62" i="2"/>
  <c r="H62" i="2" s="1"/>
  <c r="E63" i="2"/>
  <c r="H63" i="2" s="1"/>
  <c r="E64" i="2"/>
  <c r="H64" i="2" s="1"/>
  <c r="E65" i="2"/>
  <c r="H65" i="2" s="1"/>
  <c r="E66" i="2"/>
  <c r="H66" i="2" s="1"/>
  <c r="E67" i="2"/>
  <c r="H67" i="2" s="1"/>
  <c r="E68" i="2"/>
  <c r="H68" i="2" s="1"/>
  <c r="E69" i="2"/>
  <c r="H69" i="2" s="1"/>
  <c r="E70" i="2"/>
  <c r="H70" i="2" s="1"/>
  <c r="E71" i="2"/>
  <c r="H71" i="2" s="1"/>
  <c r="E72" i="2"/>
  <c r="H72" i="2" s="1"/>
  <c r="E73" i="2"/>
  <c r="H73" i="2" s="1"/>
  <c r="E74" i="2"/>
  <c r="H74" i="2" s="1"/>
  <c r="E75" i="2"/>
  <c r="H75" i="2" s="1"/>
  <c r="E76" i="2"/>
  <c r="H76" i="2" s="1"/>
  <c r="E77" i="2"/>
  <c r="H77" i="2" s="1"/>
  <c r="E78" i="2"/>
  <c r="H78" i="2" s="1"/>
  <c r="E79" i="2"/>
  <c r="H79" i="2" s="1"/>
  <c r="E80" i="2"/>
  <c r="H80" i="2" s="1"/>
  <c r="E81" i="2"/>
  <c r="H81" i="2" s="1"/>
  <c r="E82" i="2"/>
  <c r="H82" i="2" s="1"/>
  <c r="E83" i="2"/>
  <c r="H83" i="2" s="1"/>
  <c r="E84" i="2"/>
  <c r="H84" i="2" s="1"/>
  <c r="E85" i="2"/>
  <c r="H85" i="2" s="1"/>
  <c r="E86" i="2"/>
  <c r="H86" i="2" s="1"/>
  <c r="E87" i="2"/>
  <c r="H87" i="2" s="1"/>
  <c r="E88" i="2"/>
  <c r="H88" i="2" s="1"/>
  <c r="E89" i="2"/>
  <c r="H89" i="2" s="1"/>
  <c r="E90" i="2"/>
  <c r="H90" i="2" s="1"/>
  <c r="E91" i="2"/>
  <c r="H91" i="2" s="1"/>
  <c r="E92" i="2"/>
  <c r="H92" i="2" s="1"/>
  <c r="E93" i="2"/>
  <c r="H93" i="2" s="1"/>
  <c r="E94" i="2"/>
  <c r="H94" i="2" s="1"/>
  <c r="E95" i="2"/>
  <c r="H95" i="2" s="1"/>
  <c r="E96" i="2"/>
  <c r="H96" i="2" s="1"/>
  <c r="E97" i="2"/>
  <c r="H97" i="2" s="1"/>
  <c r="E98" i="2"/>
  <c r="H98" i="2" s="1"/>
  <c r="E99" i="2"/>
  <c r="H99" i="2" s="1"/>
  <c r="E100" i="2"/>
  <c r="H100" i="2" s="1"/>
  <c r="E101" i="2"/>
  <c r="H101" i="2" s="1"/>
  <c r="E102" i="2"/>
  <c r="H102" i="2" s="1"/>
  <c r="E103" i="2"/>
  <c r="H103" i="2" s="1"/>
  <c r="E104" i="2"/>
  <c r="H104" i="2" s="1"/>
  <c r="E105" i="2"/>
  <c r="H105" i="2" s="1"/>
  <c r="E106" i="2"/>
  <c r="H106" i="2" s="1"/>
  <c r="E107" i="2"/>
  <c r="H107" i="2" s="1"/>
  <c r="E108" i="2"/>
  <c r="H108" i="2" s="1"/>
  <c r="E109" i="2"/>
  <c r="H109" i="2" s="1"/>
  <c r="E110" i="2"/>
  <c r="H110" i="2" s="1"/>
  <c r="E111" i="2"/>
  <c r="H111" i="2" s="1"/>
  <c r="E112" i="2"/>
  <c r="H112" i="2" s="1"/>
  <c r="E113" i="2"/>
  <c r="H113" i="2" s="1"/>
  <c r="E114" i="2"/>
  <c r="H114" i="2" s="1"/>
  <c r="E115" i="2"/>
  <c r="H115" i="2" s="1"/>
  <c r="E116" i="2"/>
  <c r="H116" i="2" s="1"/>
  <c r="E117" i="2"/>
  <c r="H117" i="2" s="1"/>
  <c r="E118" i="2"/>
  <c r="H118" i="2" s="1"/>
  <c r="E119" i="2"/>
  <c r="H119" i="2" s="1"/>
  <c r="E120" i="2"/>
  <c r="H120" i="2" s="1"/>
  <c r="E121" i="2"/>
  <c r="H121" i="2" s="1"/>
  <c r="E122" i="2"/>
  <c r="H122" i="2" s="1"/>
  <c r="E123" i="2"/>
  <c r="H123" i="2" s="1"/>
  <c r="E124" i="2"/>
  <c r="H124" i="2" s="1"/>
  <c r="E125" i="2"/>
  <c r="H125" i="2" s="1"/>
  <c r="E126" i="2"/>
  <c r="H126" i="2" s="1"/>
  <c r="E127" i="2"/>
  <c r="H127" i="2" s="1"/>
  <c r="E128" i="2"/>
  <c r="H128" i="2" s="1"/>
  <c r="E129" i="2"/>
  <c r="H129" i="2" s="1"/>
  <c r="E130" i="2"/>
  <c r="H130" i="2" s="1"/>
  <c r="E131" i="2"/>
  <c r="H131" i="2" s="1"/>
  <c r="E132" i="2"/>
  <c r="H132" i="2" s="1"/>
  <c r="E133" i="2"/>
  <c r="H133" i="2" s="1"/>
  <c r="E134" i="2"/>
  <c r="H134" i="2" s="1"/>
  <c r="E135" i="2"/>
  <c r="H135" i="2" s="1"/>
  <c r="E136" i="2"/>
  <c r="H136" i="2" s="1"/>
  <c r="E137" i="2"/>
  <c r="H137" i="2" s="1"/>
  <c r="E138" i="2"/>
  <c r="H138" i="2" s="1"/>
  <c r="E139" i="2"/>
  <c r="H139" i="2" s="1"/>
  <c r="E140" i="2"/>
  <c r="H140" i="2" s="1"/>
  <c r="E141" i="2"/>
  <c r="H141" i="2" s="1"/>
  <c r="E142" i="2"/>
  <c r="H142" i="2" s="1"/>
  <c r="E143" i="2"/>
  <c r="H143" i="2" s="1"/>
  <c r="E144" i="2"/>
  <c r="H144" i="2" s="1"/>
  <c r="E145" i="2"/>
  <c r="H145" i="2" s="1"/>
  <c r="E146" i="2"/>
  <c r="H146" i="2" s="1"/>
  <c r="E147" i="2"/>
  <c r="H147" i="2" s="1"/>
  <c r="E148" i="2"/>
  <c r="H148" i="2" s="1"/>
  <c r="E149" i="2"/>
  <c r="H149" i="2" s="1"/>
  <c r="E150" i="2"/>
  <c r="H150" i="2" s="1"/>
  <c r="E151" i="2"/>
  <c r="H151" i="2" s="1"/>
  <c r="E152" i="2"/>
  <c r="H152" i="2" s="1"/>
  <c r="E153" i="2"/>
  <c r="H153" i="2" s="1"/>
  <c r="E154" i="2"/>
  <c r="H154" i="2" s="1"/>
  <c r="E155" i="2"/>
  <c r="H155" i="2" s="1"/>
  <c r="E156" i="2"/>
  <c r="H156" i="2" s="1"/>
  <c r="E157" i="2"/>
  <c r="H157" i="2" s="1"/>
  <c r="E158" i="2"/>
  <c r="H158" i="2" s="1"/>
  <c r="E159" i="2"/>
  <c r="H159" i="2" s="1"/>
  <c r="E160" i="2"/>
  <c r="H160" i="2" s="1"/>
  <c r="E161" i="2"/>
  <c r="H161" i="2" s="1"/>
  <c r="E162" i="2"/>
  <c r="H162" i="2" s="1"/>
  <c r="E163" i="2"/>
  <c r="H163" i="2" s="1"/>
  <c r="E164" i="2"/>
  <c r="H164" i="2" s="1"/>
  <c r="E165" i="2"/>
  <c r="H165" i="2" s="1"/>
  <c r="E166" i="2"/>
  <c r="H166" i="2" s="1"/>
  <c r="E167" i="2"/>
  <c r="H167" i="2" s="1"/>
  <c r="E168" i="2"/>
  <c r="H168" i="2" s="1"/>
  <c r="E169" i="2"/>
  <c r="H169" i="2" s="1"/>
  <c r="E170" i="2"/>
  <c r="H170" i="2" s="1"/>
  <c r="E171" i="2"/>
  <c r="H171" i="2" s="1"/>
  <c r="E172" i="2"/>
  <c r="H172" i="2" s="1"/>
  <c r="E173" i="2"/>
  <c r="H173" i="2" s="1"/>
  <c r="E174" i="2"/>
  <c r="H174" i="2" s="1"/>
  <c r="E175" i="2"/>
  <c r="H175" i="2" s="1"/>
  <c r="E176" i="2"/>
  <c r="H176" i="2" s="1"/>
  <c r="E177" i="2"/>
  <c r="H177" i="2" s="1"/>
  <c r="E178" i="2"/>
  <c r="H178" i="2" s="1"/>
  <c r="E179" i="2"/>
  <c r="H179" i="2" s="1"/>
  <c r="E180" i="2"/>
  <c r="H180" i="2" s="1"/>
  <c r="E181" i="2"/>
  <c r="H181" i="2" s="1"/>
  <c r="E182" i="2"/>
  <c r="H182" i="2" s="1"/>
  <c r="E183" i="2"/>
  <c r="H183" i="2" s="1"/>
  <c r="E184" i="2"/>
  <c r="H184" i="2" s="1"/>
  <c r="E185" i="2"/>
  <c r="H185" i="2" s="1"/>
  <c r="E186" i="2"/>
  <c r="H186" i="2" s="1"/>
  <c r="E187" i="2"/>
  <c r="H187" i="2" s="1"/>
  <c r="E188" i="2"/>
  <c r="H188" i="2" s="1"/>
  <c r="E189" i="2"/>
  <c r="H189" i="2" s="1"/>
  <c r="D4" i="2"/>
  <c r="D5" i="2"/>
  <c r="G5" i="2" s="1"/>
  <c r="D6" i="2"/>
  <c r="G6" i="2" s="1"/>
  <c r="D7" i="2"/>
  <c r="G7" i="2" s="1"/>
  <c r="D8" i="2"/>
  <c r="G8" i="2" s="1"/>
  <c r="D9" i="2"/>
  <c r="G9" i="2" s="1"/>
  <c r="D10" i="2"/>
  <c r="G10" i="2" s="1"/>
  <c r="D11" i="2"/>
  <c r="G11" i="2" s="1"/>
  <c r="D12" i="2"/>
  <c r="G12" i="2" s="1"/>
  <c r="D13" i="2"/>
  <c r="G13" i="2" s="1"/>
  <c r="D14" i="2"/>
  <c r="G14" i="2" s="1"/>
  <c r="D15" i="2"/>
  <c r="G15" i="2" s="1"/>
  <c r="D16" i="2"/>
  <c r="G16" i="2" s="1"/>
  <c r="D17" i="2"/>
  <c r="G17" i="2" s="1"/>
  <c r="D18" i="2"/>
  <c r="G18" i="2" s="1"/>
  <c r="D19" i="2"/>
  <c r="G19" i="2" s="1"/>
  <c r="D20" i="2"/>
  <c r="G20" i="2" s="1"/>
  <c r="D21" i="2"/>
  <c r="G21" i="2" s="1"/>
  <c r="D22" i="2"/>
  <c r="G22" i="2" s="1"/>
  <c r="D23" i="2"/>
  <c r="G23" i="2" s="1"/>
  <c r="D24" i="2"/>
  <c r="G24" i="2" s="1"/>
  <c r="D25" i="2"/>
  <c r="G25" i="2" s="1"/>
  <c r="D26" i="2"/>
  <c r="G26" i="2" s="1"/>
  <c r="D27" i="2"/>
  <c r="G27" i="2" s="1"/>
  <c r="D28" i="2"/>
  <c r="G28" i="2" s="1"/>
  <c r="D29" i="2"/>
  <c r="G29" i="2" s="1"/>
  <c r="D30" i="2"/>
  <c r="G30" i="2" s="1"/>
  <c r="D31" i="2"/>
  <c r="G31" i="2" s="1"/>
  <c r="D32" i="2"/>
  <c r="G32" i="2" s="1"/>
  <c r="D33" i="2"/>
  <c r="G33" i="2" s="1"/>
  <c r="D34" i="2"/>
  <c r="G34" i="2" s="1"/>
  <c r="D35" i="2"/>
  <c r="G35" i="2" s="1"/>
  <c r="D36" i="2"/>
  <c r="G36" i="2" s="1"/>
  <c r="D37" i="2"/>
  <c r="G37" i="2" s="1"/>
  <c r="D38" i="2"/>
  <c r="G38" i="2" s="1"/>
  <c r="D39" i="2"/>
  <c r="G39" i="2" s="1"/>
  <c r="D40" i="2"/>
  <c r="G40" i="2" s="1"/>
  <c r="D41" i="2"/>
  <c r="G41" i="2" s="1"/>
  <c r="D42" i="2"/>
  <c r="G42" i="2" s="1"/>
  <c r="D43" i="2"/>
  <c r="G43" i="2" s="1"/>
  <c r="D44" i="2"/>
  <c r="G44" i="2" s="1"/>
  <c r="D45" i="2"/>
  <c r="G45" i="2" s="1"/>
  <c r="D46" i="2"/>
  <c r="G46" i="2" s="1"/>
  <c r="D47" i="2"/>
  <c r="G47" i="2" s="1"/>
  <c r="D48" i="2"/>
  <c r="G48" i="2" s="1"/>
  <c r="D49" i="2"/>
  <c r="G49" i="2" s="1"/>
  <c r="D50" i="2"/>
  <c r="G50" i="2" s="1"/>
  <c r="D51" i="2"/>
  <c r="G51" i="2" s="1"/>
  <c r="D52" i="2"/>
  <c r="G52" i="2" s="1"/>
  <c r="D53" i="2"/>
  <c r="G53" i="2" s="1"/>
  <c r="D54" i="2"/>
  <c r="G54" i="2" s="1"/>
  <c r="D55" i="2"/>
  <c r="G55" i="2" s="1"/>
  <c r="D56" i="2"/>
  <c r="G56" i="2" s="1"/>
  <c r="D57" i="2"/>
  <c r="G57" i="2" s="1"/>
  <c r="D58" i="2"/>
  <c r="G58" i="2" s="1"/>
  <c r="D59" i="2"/>
  <c r="G59" i="2" s="1"/>
  <c r="D60" i="2"/>
  <c r="G60" i="2" s="1"/>
  <c r="D61" i="2"/>
  <c r="G61" i="2" s="1"/>
  <c r="D62" i="2"/>
  <c r="G62" i="2" s="1"/>
  <c r="D63" i="2"/>
  <c r="G63" i="2" s="1"/>
  <c r="D64" i="2"/>
  <c r="G64" i="2" s="1"/>
  <c r="D65" i="2"/>
  <c r="G65" i="2" s="1"/>
  <c r="D66" i="2"/>
  <c r="G66" i="2" s="1"/>
  <c r="D67" i="2"/>
  <c r="G67" i="2" s="1"/>
  <c r="D68" i="2"/>
  <c r="G68" i="2" s="1"/>
  <c r="D69" i="2"/>
  <c r="G69" i="2" s="1"/>
  <c r="D70" i="2"/>
  <c r="G70" i="2" s="1"/>
  <c r="D71" i="2"/>
  <c r="G71" i="2" s="1"/>
  <c r="D72" i="2"/>
  <c r="G72" i="2" s="1"/>
  <c r="D73" i="2"/>
  <c r="G73" i="2" s="1"/>
  <c r="D74" i="2"/>
  <c r="G74" i="2" s="1"/>
  <c r="D75" i="2"/>
  <c r="G75" i="2" s="1"/>
  <c r="D76" i="2"/>
  <c r="G76" i="2" s="1"/>
  <c r="D77" i="2"/>
  <c r="G77" i="2" s="1"/>
  <c r="D78" i="2"/>
  <c r="G78" i="2" s="1"/>
  <c r="D79" i="2"/>
  <c r="G79" i="2" s="1"/>
  <c r="D80" i="2"/>
  <c r="G80" i="2" s="1"/>
  <c r="D81" i="2"/>
  <c r="G81" i="2" s="1"/>
  <c r="D82" i="2"/>
  <c r="G82" i="2" s="1"/>
  <c r="D83" i="2"/>
  <c r="G83" i="2" s="1"/>
  <c r="D84" i="2"/>
  <c r="G84" i="2" s="1"/>
  <c r="D85" i="2"/>
  <c r="G85" i="2" s="1"/>
  <c r="D86" i="2"/>
  <c r="G86" i="2" s="1"/>
  <c r="D87" i="2"/>
  <c r="G87" i="2" s="1"/>
  <c r="D88" i="2"/>
  <c r="G88" i="2" s="1"/>
  <c r="D89" i="2"/>
  <c r="G89" i="2" s="1"/>
  <c r="D90" i="2"/>
  <c r="G90" i="2" s="1"/>
  <c r="D91" i="2"/>
  <c r="G91" i="2" s="1"/>
  <c r="D92" i="2"/>
  <c r="G92" i="2" s="1"/>
  <c r="D93" i="2"/>
  <c r="G93" i="2" s="1"/>
  <c r="D94" i="2"/>
  <c r="G94" i="2" s="1"/>
  <c r="D95" i="2"/>
  <c r="G95" i="2" s="1"/>
  <c r="D96" i="2"/>
  <c r="G96" i="2" s="1"/>
  <c r="D97" i="2"/>
  <c r="G97" i="2" s="1"/>
  <c r="D98" i="2"/>
  <c r="G98" i="2" s="1"/>
  <c r="D99" i="2"/>
  <c r="G99" i="2" s="1"/>
  <c r="D100" i="2"/>
  <c r="G100" i="2" s="1"/>
  <c r="D101" i="2"/>
  <c r="G101" i="2" s="1"/>
  <c r="D102" i="2"/>
  <c r="G102" i="2" s="1"/>
  <c r="D103" i="2"/>
  <c r="G103" i="2" s="1"/>
  <c r="D104" i="2"/>
  <c r="G104" i="2" s="1"/>
  <c r="D105" i="2"/>
  <c r="G105" i="2" s="1"/>
  <c r="D106" i="2"/>
  <c r="G106" i="2" s="1"/>
  <c r="D107" i="2"/>
  <c r="G107" i="2" s="1"/>
  <c r="D108" i="2"/>
  <c r="G108" i="2" s="1"/>
  <c r="D109" i="2"/>
  <c r="G109" i="2" s="1"/>
  <c r="D110" i="2"/>
  <c r="G110" i="2" s="1"/>
  <c r="D111" i="2"/>
  <c r="G111" i="2" s="1"/>
  <c r="D112" i="2"/>
  <c r="G112" i="2" s="1"/>
  <c r="D113" i="2"/>
  <c r="G113" i="2" s="1"/>
  <c r="D114" i="2"/>
  <c r="G114" i="2" s="1"/>
  <c r="D115" i="2"/>
  <c r="G115" i="2" s="1"/>
  <c r="D116" i="2"/>
  <c r="G116" i="2" s="1"/>
  <c r="D117" i="2"/>
  <c r="G117" i="2" s="1"/>
  <c r="D118" i="2"/>
  <c r="G118" i="2" s="1"/>
  <c r="D119" i="2"/>
  <c r="G119" i="2" s="1"/>
  <c r="D120" i="2"/>
  <c r="G120" i="2" s="1"/>
  <c r="D121" i="2"/>
  <c r="G121" i="2" s="1"/>
  <c r="D122" i="2"/>
  <c r="G122" i="2" s="1"/>
  <c r="D123" i="2"/>
  <c r="G123" i="2" s="1"/>
  <c r="D124" i="2"/>
  <c r="G124" i="2" s="1"/>
  <c r="D125" i="2"/>
  <c r="G125" i="2" s="1"/>
  <c r="D126" i="2"/>
  <c r="G126" i="2" s="1"/>
  <c r="D127" i="2"/>
  <c r="G127" i="2" s="1"/>
  <c r="D128" i="2"/>
  <c r="G128" i="2" s="1"/>
  <c r="D129" i="2"/>
  <c r="G129" i="2" s="1"/>
  <c r="D130" i="2"/>
  <c r="G130" i="2" s="1"/>
  <c r="D131" i="2"/>
  <c r="G131" i="2" s="1"/>
  <c r="D132" i="2"/>
  <c r="G132" i="2" s="1"/>
  <c r="D133" i="2"/>
  <c r="G133" i="2" s="1"/>
  <c r="D134" i="2"/>
  <c r="G134" i="2" s="1"/>
  <c r="D135" i="2"/>
  <c r="G135" i="2" s="1"/>
  <c r="D136" i="2"/>
  <c r="G136" i="2" s="1"/>
  <c r="D137" i="2"/>
  <c r="G137" i="2" s="1"/>
  <c r="D138" i="2"/>
  <c r="G138" i="2" s="1"/>
  <c r="D139" i="2"/>
  <c r="G139" i="2" s="1"/>
  <c r="D140" i="2"/>
  <c r="G140" i="2" s="1"/>
  <c r="D141" i="2"/>
  <c r="G141" i="2" s="1"/>
  <c r="D142" i="2"/>
  <c r="G142" i="2" s="1"/>
  <c r="D143" i="2"/>
  <c r="G143" i="2" s="1"/>
  <c r="D144" i="2"/>
  <c r="G144" i="2" s="1"/>
  <c r="D145" i="2"/>
  <c r="G145" i="2" s="1"/>
  <c r="D146" i="2"/>
  <c r="G146" i="2" s="1"/>
  <c r="D147" i="2"/>
  <c r="G147" i="2" s="1"/>
  <c r="D148" i="2"/>
  <c r="G148" i="2" s="1"/>
  <c r="D149" i="2"/>
  <c r="G149" i="2" s="1"/>
  <c r="D150" i="2"/>
  <c r="G150" i="2" s="1"/>
  <c r="D151" i="2"/>
  <c r="G151" i="2" s="1"/>
  <c r="D152" i="2"/>
  <c r="G152" i="2" s="1"/>
  <c r="D153" i="2"/>
  <c r="G153" i="2" s="1"/>
  <c r="D154" i="2"/>
  <c r="G154" i="2" s="1"/>
  <c r="D155" i="2"/>
  <c r="G155" i="2" s="1"/>
  <c r="D156" i="2"/>
  <c r="G156" i="2" s="1"/>
  <c r="D157" i="2"/>
  <c r="G157" i="2" s="1"/>
  <c r="D158" i="2"/>
  <c r="G158" i="2" s="1"/>
  <c r="D159" i="2"/>
  <c r="G159" i="2" s="1"/>
  <c r="D160" i="2"/>
  <c r="G160" i="2" s="1"/>
  <c r="D161" i="2"/>
  <c r="G161" i="2" s="1"/>
  <c r="D162" i="2"/>
  <c r="G162" i="2" s="1"/>
  <c r="D163" i="2"/>
  <c r="G163" i="2" s="1"/>
  <c r="D164" i="2"/>
  <c r="G164" i="2" s="1"/>
  <c r="D165" i="2"/>
  <c r="G165" i="2" s="1"/>
  <c r="D166" i="2"/>
  <c r="G166" i="2" s="1"/>
  <c r="D167" i="2"/>
  <c r="G167" i="2" s="1"/>
  <c r="D168" i="2"/>
  <c r="G168" i="2" s="1"/>
  <c r="D169" i="2"/>
  <c r="G169" i="2" s="1"/>
  <c r="D170" i="2"/>
  <c r="G170" i="2" s="1"/>
  <c r="D171" i="2"/>
  <c r="G171" i="2" s="1"/>
  <c r="D172" i="2"/>
  <c r="G172" i="2" s="1"/>
  <c r="D173" i="2"/>
  <c r="G173" i="2" s="1"/>
  <c r="D174" i="2"/>
  <c r="G174" i="2" s="1"/>
  <c r="D175" i="2"/>
  <c r="G175" i="2" s="1"/>
  <c r="D176" i="2"/>
  <c r="G176" i="2" s="1"/>
  <c r="D177" i="2"/>
  <c r="G177" i="2" s="1"/>
  <c r="D178" i="2"/>
  <c r="G178" i="2" s="1"/>
  <c r="D179" i="2"/>
  <c r="G179" i="2" s="1"/>
  <c r="D180" i="2"/>
  <c r="G180" i="2" s="1"/>
  <c r="D181" i="2"/>
  <c r="G181" i="2" s="1"/>
  <c r="D182" i="2"/>
  <c r="G182" i="2" s="1"/>
  <c r="D183" i="2"/>
  <c r="G183" i="2" s="1"/>
  <c r="D184" i="2"/>
  <c r="G184" i="2" s="1"/>
  <c r="D185" i="2"/>
  <c r="G185" i="2" s="1"/>
  <c r="D186" i="2"/>
  <c r="G186" i="2" s="1"/>
  <c r="D187" i="2"/>
  <c r="G187" i="2" s="1"/>
  <c r="D188" i="2"/>
  <c r="G188" i="2" s="1"/>
  <c r="D189" i="2"/>
  <c r="G189" i="2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3" i="1"/>
  <c r="G4" i="2" l="1"/>
  <c r="H4" i="2"/>
  <c r="F3" i="1"/>
  <c r="G3" i="1" s="1"/>
  <c r="B7" i="9" s="1"/>
  <c r="J3" i="2"/>
  <c r="J6" i="2" a="1"/>
  <c r="J6" i="2" s="1"/>
  <c r="F2" i="1"/>
  <c r="G2" i="1" s="1"/>
  <c r="B2" i="11" s="1"/>
  <c r="M11" i="2"/>
  <c r="M14" i="2" s="1"/>
  <c r="G18" i="4"/>
  <c r="H18" i="4" s="1"/>
  <c r="G17" i="4"/>
  <c r="H17" i="4" s="1"/>
  <c r="F19" i="4"/>
  <c r="D20" i="4"/>
  <c r="B3" i="11" l="1"/>
  <c r="B4" i="8"/>
  <c r="G19" i="4"/>
  <c r="H19" i="4" s="1"/>
  <c r="D21" i="4"/>
  <c r="F20" i="4"/>
  <c r="E1" i="8" l="1"/>
  <c r="E2" i="8"/>
  <c r="F5" i="1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AJ5" i="11" s="1"/>
  <c r="AK5" i="11" s="1"/>
  <c r="AL5" i="11" s="1"/>
  <c r="AM5" i="11" s="1"/>
  <c r="AN5" i="11" s="1"/>
  <c r="AO5" i="11" s="1"/>
  <c r="AP5" i="11" s="1"/>
  <c r="AQ5" i="11" s="1"/>
  <c r="AR5" i="11" s="1"/>
  <c r="AS5" i="11" s="1"/>
  <c r="AT5" i="11" s="1"/>
  <c r="AU5" i="11" s="1"/>
  <c r="AV5" i="11" s="1"/>
  <c r="AW5" i="11" s="1"/>
  <c r="AX5" i="11" s="1"/>
  <c r="AY5" i="11" s="1"/>
  <c r="AZ5" i="11" s="1"/>
  <c r="BA5" i="11" s="1"/>
  <c r="BB5" i="11" s="1"/>
  <c r="BC5" i="11" s="1"/>
  <c r="BD5" i="11" s="1"/>
  <c r="BE5" i="11" s="1"/>
  <c r="BF5" i="11" s="1"/>
  <c r="BG5" i="11" s="1"/>
  <c r="BH5" i="11" s="1"/>
  <c r="BI5" i="11" s="1"/>
  <c r="BJ5" i="11" s="1"/>
  <c r="BK5" i="11" s="1"/>
  <c r="BL5" i="11" s="1"/>
  <c r="BM5" i="11" s="1"/>
  <c r="BN5" i="11" s="1"/>
  <c r="BO5" i="11" s="1"/>
  <c r="F22" i="11"/>
  <c r="G22" i="11" s="1"/>
  <c r="H22" i="11" s="1"/>
  <c r="I22" i="11" s="1"/>
  <c r="J22" i="11" s="1"/>
  <c r="K22" i="11" s="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AA22" i="11" s="1"/>
  <c r="AB22" i="11" s="1"/>
  <c r="AC22" i="11" s="1"/>
  <c r="AD22" i="11" s="1"/>
  <c r="AE22" i="11" s="1"/>
  <c r="AF22" i="11" s="1"/>
  <c r="AG22" i="11" s="1"/>
  <c r="AH22" i="11" s="1"/>
  <c r="AI22" i="11" s="1"/>
  <c r="AJ22" i="11" s="1"/>
  <c r="AK22" i="11" s="1"/>
  <c r="AL22" i="11" s="1"/>
  <c r="AM22" i="11" s="1"/>
  <c r="AN22" i="11" s="1"/>
  <c r="AO22" i="11" s="1"/>
  <c r="AP22" i="11" s="1"/>
  <c r="AQ22" i="11" s="1"/>
  <c r="AR22" i="11" s="1"/>
  <c r="AS22" i="11" s="1"/>
  <c r="AT22" i="11" s="1"/>
  <c r="AU22" i="11" s="1"/>
  <c r="AV22" i="11" s="1"/>
  <c r="AW22" i="11" s="1"/>
  <c r="AX22" i="11" s="1"/>
  <c r="AY22" i="11" s="1"/>
  <c r="AZ22" i="11" s="1"/>
  <c r="BA22" i="11" s="1"/>
  <c r="BB22" i="11" s="1"/>
  <c r="BC22" i="11" s="1"/>
  <c r="BD22" i="11" s="1"/>
  <c r="BE22" i="11" s="1"/>
  <c r="BF22" i="11" s="1"/>
  <c r="BG22" i="11" s="1"/>
  <c r="BH22" i="11" s="1"/>
  <c r="BI22" i="11" s="1"/>
  <c r="BJ22" i="11" s="1"/>
  <c r="BK22" i="11" s="1"/>
  <c r="BL22" i="11" s="1"/>
  <c r="BM22" i="11" s="1"/>
  <c r="BN22" i="11" s="1"/>
  <c r="BO22" i="11" s="1"/>
  <c r="F27" i="1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S27" i="11" s="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AM27" i="11" s="1"/>
  <c r="AN27" i="11" s="1"/>
  <c r="AO27" i="11" s="1"/>
  <c r="AP27" i="11" s="1"/>
  <c r="AQ27" i="11" s="1"/>
  <c r="AR27" i="11" s="1"/>
  <c r="AS27" i="11" s="1"/>
  <c r="AT27" i="11" s="1"/>
  <c r="AU27" i="11" s="1"/>
  <c r="AV27" i="11" s="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BN27" i="11" s="1"/>
  <c r="BO27" i="11" s="1"/>
  <c r="F86" i="11"/>
  <c r="G86" i="11" s="1"/>
  <c r="H86" i="11" s="1"/>
  <c r="I86" i="11" s="1"/>
  <c r="J86" i="11" s="1"/>
  <c r="K86" i="11" s="1"/>
  <c r="L86" i="11" s="1"/>
  <c r="M86" i="11" s="1"/>
  <c r="N86" i="11" s="1"/>
  <c r="O86" i="11" s="1"/>
  <c r="P86" i="11" s="1"/>
  <c r="Q86" i="11" s="1"/>
  <c r="R86" i="11" s="1"/>
  <c r="S86" i="11" s="1"/>
  <c r="T86" i="11" s="1"/>
  <c r="U86" i="11" s="1"/>
  <c r="V86" i="11" s="1"/>
  <c r="W86" i="11" s="1"/>
  <c r="X86" i="11" s="1"/>
  <c r="Y86" i="11" s="1"/>
  <c r="Z86" i="11" s="1"/>
  <c r="AA86" i="11" s="1"/>
  <c r="AB86" i="11" s="1"/>
  <c r="AC86" i="11" s="1"/>
  <c r="AD86" i="11" s="1"/>
  <c r="AE86" i="11" s="1"/>
  <c r="AF86" i="11" s="1"/>
  <c r="AG86" i="11" s="1"/>
  <c r="AH86" i="11" s="1"/>
  <c r="AI86" i="11" s="1"/>
  <c r="AJ86" i="11" s="1"/>
  <c r="AK86" i="11" s="1"/>
  <c r="AL86" i="11" s="1"/>
  <c r="AM86" i="11" s="1"/>
  <c r="AN86" i="11" s="1"/>
  <c r="AO86" i="11" s="1"/>
  <c r="AP86" i="11" s="1"/>
  <c r="AQ86" i="11" s="1"/>
  <c r="AR86" i="11" s="1"/>
  <c r="AS86" i="11" s="1"/>
  <c r="AT86" i="11" s="1"/>
  <c r="AU86" i="11" s="1"/>
  <c r="AV86" i="11" s="1"/>
  <c r="AW86" i="11" s="1"/>
  <c r="AX86" i="11" s="1"/>
  <c r="AY86" i="11" s="1"/>
  <c r="AZ86" i="11" s="1"/>
  <c r="BA86" i="11" s="1"/>
  <c r="BB86" i="11" s="1"/>
  <c r="BC86" i="11" s="1"/>
  <c r="BD86" i="11" s="1"/>
  <c r="BE86" i="11" s="1"/>
  <c r="BF86" i="11" s="1"/>
  <c r="BG86" i="11" s="1"/>
  <c r="BH86" i="11" s="1"/>
  <c r="BI86" i="11" s="1"/>
  <c r="BJ86" i="11" s="1"/>
  <c r="BK86" i="11" s="1"/>
  <c r="BL86" i="11" s="1"/>
  <c r="BM86" i="11" s="1"/>
  <c r="BN86" i="11" s="1"/>
  <c r="BO86" i="11" s="1"/>
  <c r="F34" i="1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F15" i="1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S15" i="11" s="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5" i="11" s="1"/>
  <c r="AN15" i="11" s="1"/>
  <c r="AO15" i="11" s="1"/>
  <c r="AP15" i="11" s="1"/>
  <c r="AQ15" i="11" s="1"/>
  <c r="AR15" i="11" s="1"/>
  <c r="AS15" i="11" s="1"/>
  <c r="AT15" i="11" s="1"/>
  <c r="AU15" i="11" s="1"/>
  <c r="AV15" i="11" s="1"/>
  <c r="AW15" i="11" s="1"/>
  <c r="AX15" i="11" s="1"/>
  <c r="AY15" i="11" s="1"/>
  <c r="AZ15" i="11" s="1"/>
  <c r="BA15" i="11" s="1"/>
  <c r="BB15" i="11" s="1"/>
  <c r="BC15" i="11" s="1"/>
  <c r="BD15" i="11" s="1"/>
  <c r="BE15" i="11" s="1"/>
  <c r="BF15" i="11" s="1"/>
  <c r="BG15" i="11" s="1"/>
  <c r="BH15" i="11" s="1"/>
  <c r="BI15" i="11" s="1"/>
  <c r="BJ15" i="11" s="1"/>
  <c r="BK15" i="11" s="1"/>
  <c r="BL15" i="11" s="1"/>
  <c r="BM15" i="11" s="1"/>
  <c r="BN15" i="11" s="1"/>
  <c r="BO15" i="11" s="1"/>
  <c r="F61" i="11"/>
  <c r="G61" i="11" s="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R61" i="11" s="1"/>
  <c r="S61" i="11" s="1"/>
  <c r="T61" i="11" s="1"/>
  <c r="U61" i="11" s="1"/>
  <c r="V61" i="11" s="1"/>
  <c r="W61" i="11" s="1"/>
  <c r="X61" i="11" s="1"/>
  <c r="Y61" i="11" s="1"/>
  <c r="Z61" i="11" s="1"/>
  <c r="AA61" i="11" s="1"/>
  <c r="AB61" i="11" s="1"/>
  <c r="AC61" i="11" s="1"/>
  <c r="AD61" i="11" s="1"/>
  <c r="AE61" i="11" s="1"/>
  <c r="AF61" i="11" s="1"/>
  <c r="AG61" i="11" s="1"/>
  <c r="AH61" i="11" s="1"/>
  <c r="AI61" i="11" s="1"/>
  <c r="AJ61" i="11" s="1"/>
  <c r="AK61" i="11" s="1"/>
  <c r="AL61" i="11" s="1"/>
  <c r="AM61" i="11" s="1"/>
  <c r="AN61" i="11" s="1"/>
  <c r="AO61" i="11" s="1"/>
  <c r="AP61" i="11" s="1"/>
  <c r="AQ61" i="11" s="1"/>
  <c r="AR61" i="11" s="1"/>
  <c r="AS61" i="11" s="1"/>
  <c r="AT61" i="11" s="1"/>
  <c r="AU61" i="11" s="1"/>
  <c r="AV61" i="11" s="1"/>
  <c r="AW61" i="11" s="1"/>
  <c r="AX61" i="11" s="1"/>
  <c r="AY61" i="11" s="1"/>
  <c r="AZ61" i="11" s="1"/>
  <c r="BA61" i="11" s="1"/>
  <c r="BB61" i="11" s="1"/>
  <c r="BC61" i="11" s="1"/>
  <c r="BD61" i="11" s="1"/>
  <c r="BE61" i="11" s="1"/>
  <c r="BF61" i="11" s="1"/>
  <c r="BG61" i="11" s="1"/>
  <c r="BH61" i="11" s="1"/>
  <c r="BI61" i="11" s="1"/>
  <c r="BJ61" i="11" s="1"/>
  <c r="BK61" i="11" s="1"/>
  <c r="BL61" i="11" s="1"/>
  <c r="BM61" i="11" s="1"/>
  <c r="BN61" i="11" s="1"/>
  <c r="BO61" i="11" s="1"/>
  <c r="F94" i="11"/>
  <c r="G94" i="11" s="1"/>
  <c r="H94" i="11" s="1"/>
  <c r="I94" i="11" s="1"/>
  <c r="J94" i="11" s="1"/>
  <c r="K94" i="11" s="1"/>
  <c r="L94" i="11" s="1"/>
  <c r="M94" i="11" s="1"/>
  <c r="N94" i="11" s="1"/>
  <c r="O94" i="11" s="1"/>
  <c r="P94" i="11" s="1"/>
  <c r="Q94" i="11" s="1"/>
  <c r="R94" i="11" s="1"/>
  <c r="S94" i="11" s="1"/>
  <c r="T94" i="11" s="1"/>
  <c r="U94" i="11" s="1"/>
  <c r="V94" i="11" s="1"/>
  <c r="W94" i="11" s="1"/>
  <c r="X94" i="11" s="1"/>
  <c r="Y94" i="11" s="1"/>
  <c r="Z94" i="11" s="1"/>
  <c r="AA94" i="11" s="1"/>
  <c r="AB94" i="11" s="1"/>
  <c r="AC94" i="11" s="1"/>
  <c r="AD94" i="11" s="1"/>
  <c r="AE94" i="11" s="1"/>
  <c r="AF94" i="11" s="1"/>
  <c r="AG94" i="11" s="1"/>
  <c r="AH94" i="11" s="1"/>
  <c r="AI94" i="11" s="1"/>
  <c r="AJ94" i="11" s="1"/>
  <c r="AK94" i="11" s="1"/>
  <c r="AL94" i="11" s="1"/>
  <c r="AM94" i="11" s="1"/>
  <c r="AN94" i="11" s="1"/>
  <c r="AO94" i="11" s="1"/>
  <c r="AP94" i="11" s="1"/>
  <c r="AQ94" i="11" s="1"/>
  <c r="AR94" i="11" s="1"/>
  <c r="AS94" i="11" s="1"/>
  <c r="AT94" i="11" s="1"/>
  <c r="AU94" i="11" s="1"/>
  <c r="AV94" i="11" s="1"/>
  <c r="AW94" i="11" s="1"/>
  <c r="AX94" i="11" s="1"/>
  <c r="AY94" i="11" s="1"/>
  <c r="AZ94" i="11" s="1"/>
  <c r="BA94" i="11" s="1"/>
  <c r="BB94" i="11" s="1"/>
  <c r="BC94" i="11" s="1"/>
  <c r="BD94" i="11" s="1"/>
  <c r="BE94" i="11" s="1"/>
  <c r="BF94" i="11" s="1"/>
  <c r="BG94" i="11" s="1"/>
  <c r="BH94" i="11" s="1"/>
  <c r="BI94" i="11" s="1"/>
  <c r="BJ94" i="11" s="1"/>
  <c r="BK94" i="11" s="1"/>
  <c r="BL94" i="11" s="1"/>
  <c r="BM94" i="11" s="1"/>
  <c r="BN94" i="11" s="1"/>
  <c r="BO94" i="11" s="1"/>
  <c r="F58" i="11"/>
  <c r="G58" i="11" s="1"/>
  <c r="H58" i="11" s="1"/>
  <c r="I58" i="11" s="1"/>
  <c r="J58" i="11" s="1"/>
  <c r="K58" i="11" s="1"/>
  <c r="L58" i="11" s="1"/>
  <c r="M58" i="11" s="1"/>
  <c r="N58" i="11" s="1"/>
  <c r="O58" i="11" s="1"/>
  <c r="P58" i="11" s="1"/>
  <c r="Q58" i="11" s="1"/>
  <c r="R58" i="11" s="1"/>
  <c r="S58" i="11" s="1"/>
  <c r="T58" i="11" s="1"/>
  <c r="U58" i="11" s="1"/>
  <c r="V58" i="11" s="1"/>
  <c r="W58" i="11" s="1"/>
  <c r="X58" i="11" s="1"/>
  <c r="Y58" i="11" s="1"/>
  <c r="Z58" i="11" s="1"/>
  <c r="AA58" i="11" s="1"/>
  <c r="AB58" i="11" s="1"/>
  <c r="AC58" i="11" s="1"/>
  <c r="AD58" i="11" s="1"/>
  <c r="AE58" i="11" s="1"/>
  <c r="AF58" i="11" s="1"/>
  <c r="AG58" i="11" s="1"/>
  <c r="AH58" i="11" s="1"/>
  <c r="AI58" i="11" s="1"/>
  <c r="AJ58" i="11" s="1"/>
  <c r="AK58" i="11" s="1"/>
  <c r="AL58" i="11" s="1"/>
  <c r="AM58" i="11" s="1"/>
  <c r="AN58" i="11" s="1"/>
  <c r="AO58" i="11" s="1"/>
  <c r="AP58" i="11" s="1"/>
  <c r="AQ58" i="11" s="1"/>
  <c r="AR58" i="11" s="1"/>
  <c r="AS58" i="11" s="1"/>
  <c r="AT58" i="11" s="1"/>
  <c r="AU58" i="11" s="1"/>
  <c r="AV58" i="11" s="1"/>
  <c r="AW58" i="11" s="1"/>
  <c r="AX58" i="11" s="1"/>
  <c r="AY58" i="11" s="1"/>
  <c r="AZ58" i="11" s="1"/>
  <c r="BA58" i="11" s="1"/>
  <c r="BB58" i="11" s="1"/>
  <c r="BC58" i="11" s="1"/>
  <c r="BD58" i="11" s="1"/>
  <c r="BE58" i="11" s="1"/>
  <c r="BF58" i="11" s="1"/>
  <c r="BG58" i="11" s="1"/>
  <c r="BH58" i="11" s="1"/>
  <c r="BI58" i="11" s="1"/>
  <c r="BJ58" i="11" s="1"/>
  <c r="BK58" i="11" s="1"/>
  <c r="BL58" i="11" s="1"/>
  <c r="BM58" i="11" s="1"/>
  <c r="BN58" i="11" s="1"/>
  <c r="BO58" i="11" s="1"/>
  <c r="F29" i="11"/>
  <c r="G29" i="11" s="1"/>
  <c r="H29" i="11" s="1"/>
  <c r="I29" i="11" s="1"/>
  <c r="J29" i="11" s="1"/>
  <c r="K29" i="11" s="1"/>
  <c r="L29" i="11" s="1"/>
  <c r="M29" i="11" s="1"/>
  <c r="N29" i="11" s="1"/>
  <c r="O29" i="11" s="1"/>
  <c r="P29" i="11" s="1"/>
  <c r="Q29" i="11" s="1"/>
  <c r="R29" i="11" s="1"/>
  <c r="S29" i="11" s="1"/>
  <c r="T29" i="11" s="1"/>
  <c r="U29" i="11" s="1"/>
  <c r="V29" i="11" s="1"/>
  <c r="W29" i="11" s="1"/>
  <c r="X29" i="11" s="1"/>
  <c r="Y29" i="11" s="1"/>
  <c r="Z29" i="11" s="1"/>
  <c r="AA29" i="11" s="1"/>
  <c r="AB29" i="11" s="1"/>
  <c r="AC29" i="11" s="1"/>
  <c r="AD29" i="11" s="1"/>
  <c r="AE29" i="11" s="1"/>
  <c r="AF29" i="11" s="1"/>
  <c r="AG29" i="11" s="1"/>
  <c r="AH29" i="11" s="1"/>
  <c r="AI29" i="11" s="1"/>
  <c r="AJ29" i="11" s="1"/>
  <c r="AK29" i="11" s="1"/>
  <c r="AL29" i="11" s="1"/>
  <c r="AM29" i="11" s="1"/>
  <c r="AN29" i="11" s="1"/>
  <c r="AO29" i="11" s="1"/>
  <c r="AP29" i="11" s="1"/>
  <c r="AQ29" i="11" s="1"/>
  <c r="AR29" i="11" s="1"/>
  <c r="AS29" i="11" s="1"/>
  <c r="AT29" i="11" s="1"/>
  <c r="AU29" i="11" s="1"/>
  <c r="AV29" i="11" s="1"/>
  <c r="AW29" i="11" s="1"/>
  <c r="AX29" i="11" s="1"/>
  <c r="AY29" i="11" s="1"/>
  <c r="AZ29" i="11" s="1"/>
  <c r="BA29" i="11" s="1"/>
  <c r="BB29" i="11" s="1"/>
  <c r="BC29" i="11" s="1"/>
  <c r="BD29" i="11" s="1"/>
  <c r="BE29" i="11" s="1"/>
  <c r="BF29" i="11" s="1"/>
  <c r="BG29" i="11" s="1"/>
  <c r="BH29" i="11" s="1"/>
  <c r="BI29" i="11" s="1"/>
  <c r="BJ29" i="11" s="1"/>
  <c r="BK29" i="11" s="1"/>
  <c r="BL29" i="11" s="1"/>
  <c r="BM29" i="11" s="1"/>
  <c r="BN29" i="11" s="1"/>
  <c r="BO29" i="11" s="1"/>
  <c r="F71" i="11"/>
  <c r="G71" i="11" s="1"/>
  <c r="H71" i="11" s="1"/>
  <c r="I71" i="11" s="1"/>
  <c r="J71" i="11" s="1"/>
  <c r="K71" i="11" s="1"/>
  <c r="L71" i="11" s="1"/>
  <c r="M71" i="11" s="1"/>
  <c r="N71" i="11" s="1"/>
  <c r="O71" i="11" s="1"/>
  <c r="P71" i="11" s="1"/>
  <c r="Q71" i="11" s="1"/>
  <c r="R71" i="11" s="1"/>
  <c r="S71" i="11" s="1"/>
  <c r="T71" i="11" s="1"/>
  <c r="U71" i="11" s="1"/>
  <c r="V71" i="11" s="1"/>
  <c r="W71" i="11" s="1"/>
  <c r="X71" i="11" s="1"/>
  <c r="Y71" i="11" s="1"/>
  <c r="Z71" i="11" s="1"/>
  <c r="AA71" i="11" s="1"/>
  <c r="AB71" i="11" s="1"/>
  <c r="AC71" i="11" s="1"/>
  <c r="AD71" i="11" s="1"/>
  <c r="AE71" i="11" s="1"/>
  <c r="AF71" i="11" s="1"/>
  <c r="AG71" i="11" s="1"/>
  <c r="AH71" i="11" s="1"/>
  <c r="AI71" i="11" s="1"/>
  <c r="AJ71" i="11" s="1"/>
  <c r="AK71" i="11" s="1"/>
  <c r="AL71" i="11" s="1"/>
  <c r="AM71" i="11" s="1"/>
  <c r="AN71" i="11" s="1"/>
  <c r="AO71" i="11" s="1"/>
  <c r="AP71" i="11" s="1"/>
  <c r="AQ71" i="11" s="1"/>
  <c r="AR71" i="11" s="1"/>
  <c r="AS71" i="11" s="1"/>
  <c r="AT71" i="11" s="1"/>
  <c r="AU71" i="11" s="1"/>
  <c r="AV71" i="11" s="1"/>
  <c r="AW71" i="11" s="1"/>
  <c r="AX71" i="11" s="1"/>
  <c r="AY71" i="11" s="1"/>
  <c r="AZ71" i="11" s="1"/>
  <c r="BA71" i="11" s="1"/>
  <c r="BB71" i="11" s="1"/>
  <c r="BC71" i="11" s="1"/>
  <c r="BD71" i="11" s="1"/>
  <c r="BE71" i="11" s="1"/>
  <c r="BF71" i="11" s="1"/>
  <c r="BG71" i="11" s="1"/>
  <c r="BH71" i="11" s="1"/>
  <c r="BI71" i="11" s="1"/>
  <c r="BJ71" i="11" s="1"/>
  <c r="BK71" i="11" s="1"/>
  <c r="BL71" i="11" s="1"/>
  <c r="BM71" i="11" s="1"/>
  <c r="BN71" i="11" s="1"/>
  <c r="BO71" i="11" s="1"/>
  <c r="F26" i="1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AT26" i="11" s="1"/>
  <c r="AU26" i="11" s="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BJ26" i="11" s="1"/>
  <c r="BK26" i="11" s="1"/>
  <c r="BL26" i="11" s="1"/>
  <c r="BM26" i="11" s="1"/>
  <c r="BN26" i="11" s="1"/>
  <c r="BO26" i="11" s="1"/>
  <c r="F93" i="11"/>
  <c r="G93" i="11" s="1"/>
  <c r="H93" i="11" s="1"/>
  <c r="I93" i="11" s="1"/>
  <c r="J93" i="11" s="1"/>
  <c r="K93" i="11" s="1"/>
  <c r="L93" i="11" s="1"/>
  <c r="M93" i="11" s="1"/>
  <c r="N93" i="11" s="1"/>
  <c r="O93" i="11" s="1"/>
  <c r="P93" i="11" s="1"/>
  <c r="Q93" i="11" s="1"/>
  <c r="R93" i="11" s="1"/>
  <c r="S93" i="11" s="1"/>
  <c r="T93" i="11" s="1"/>
  <c r="U93" i="11" s="1"/>
  <c r="V93" i="11" s="1"/>
  <c r="W93" i="11" s="1"/>
  <c r="X93" i="11" s="1"/>
  <c r="Y93" i="11" s="1"/>
  <c r="Z93" i="11" s="1"/>
  <c r="AA93" i="11" s="1"/>
  <c r="AB93" i="11" s="1"/>
  <c r="AC93" i="11" s="1"/>
  <c r="AD93" i="11" s="1"/>
  <c r="AE93" i="11" s="1"/>
  <c r="AF93" i="11" s="1"/>
  <c r="AG93" i="11" s="1"/>
  <c r="AH93" i="11" s="1"/>
  <c r="AI93" i="11" s="1"/>
  <c r="AJ93" i="11" s="1"/>
  <c r="AK93" i="11" s="1"/>
  <c r="AL93" i="11" s="1"/>
  <c r="AM93" i="11" s="1"/>
  <c r="AN93" i="11" s="1"/>
  <c r="AO93" i="11" s="1"/>
  <c r="AP93" i="11" s="1"/>
  <c r="AQ93" i="11" s="1"/>
  <c r="AR93" i="11" s="1"/>
  <c r="AS93" i="11" s="1"/>
  <c r="AT93" i="11" s="1"/>
  <c r="AU93" i="11" s="1"/>
  <c r="AV93" i="11" s="1"/>
  <c r="AW93" i="11" s="1"/>
  <c r="AX93" i="11" s="1"/>
  <c r="AY93" i="11" s="1"/>
  <c r="AZ93" i="11" s="1"/>
  <c r="BA93" i="11" s="1"/>
  <c r="BB93" i="11" s="1"/>
  <c r="BC93" i="11" s="1"/>
  <c r="BD93" i="11" s="1"/>
  <c r="BE93" i="11" s="1"/>
  <c r="BF93" i="11" s="1"/>
  <c r="BG93" i="11" s="1"/>
  <c r="BH93" i="11" s="1"/>
  <c r="BI93" i="11" s="1"/>
  <c r="BJ93" i="11" s="1"/>
  <c r="BK93" i="11" s="1"/>
  <c r="BL93" i="11" s="1"/>
  <c r="BM93" i="11" s="1"/>
  <c r="BN93" i="11" s="1"/>
  <c r="BO93" i="11" s="1"/>
  <c r="F87" i="11"/>
  <c r="G87" i="11" s="1"/>
  <c r="H87" i="11" s="1"/>
  <c r="I87" i="11" s="1"/>
  <c r="J87" i="11" s="1"/>
  <c r="K87" i="11" s="1"/>
  <c r="L87" i="11" s="1"/>
  <c r="M87" i="11" s="1"/>
  <c r="N87" i="11" s="1"/>
  <c r="O87" i="11" s="1"/>
  <c r="P87" i="11" s="1"/>
  <c r="Q87" i="11" s="1"/>
  <c r="R87" i="11" s="1"/>
  <c r="S87" i="11" s="1"/>
  <c r="T87" i="11" s="1"/>
  <c r="U87" i="11" s="1"/>
  <c r="V87" i="11" s="1"/>
  <c r="W87" i="11" s="1"/>
  <c r="X87" i="11" s="1"/>
  <c r="Y87" i="11" s="1"/>
  <c r="Z87" i="11" s="1"/>
  <c r="AA87" i="11" s="1"/>
  <c r="AB87" i="11" s="1"/>
  <c r="AC87" i="11" s="1"/>
  <c r="AD87" i="11" s="1"/>
  <c r="AE87" i="11" s="1"/>
  <c r="AF87" i="11" s="1"/>
  <c r="AG87" i="11" s="1"/>
  <c r="AH87" i="11" s="1"/>
  <c r="AI87" i="11" s="1"/>
  <c r="AJ87" i="11" s="1"/>
  <c r="AK87" i="11" s="1"/>
  <c r="AL87" i="11" s="1"/>
  <c r="AM87" i="11" s="1"/>
  <c r="AN87" i="11" s="1"/>
  <c r="AO87" i="11" s="1"/>
  <c r="AP87" i="11" s="1"/>
  <c r="AQ87" i="11" s="1"/>
  <c r="AR87" i="11" s="1"/>
  <c r="AS87" i="11" s="1"/>
  <c r="AT87" i="11" s="1"/>
  <c r="AU87" i="11" s="1"/>
  <c r="AV87" i="11" s="1"/>
  <c r="AW87" i="11" s="1"/>
  <c r="AX87" i="11" s="1"/>
  <c r="AY87" i="11" s="1"/>
  <c r="AZ87" i="11" s="1"/>
  <c r="BA87" i="11" s="1"/>
  <c r="BB87" i="11" s="1"/>
  <c r="BC87" i="11" s="1"/>
  <c r="BD87" i="11" s="1"/>
  <c r="BE87" i="11" s="1"/>
  <c r="BF87" i="11" s="1"/>
  <c r="BG87" i="11" s="1"/>
  <c r="BH87" i="11" s="1"/>
  <c r="BI87" i="11" s="1"/>
  <c r="BJ87" i="11" s="1"/>
  <c r="BK87" i="11" s="1"/>
  <c r="BL87" i="11" s="1"/>
  <c r="BM87" i="11" s="1"/>
  <c r="BN87" i="11" s="1"/>
  <c r="BO87" i="11" s="1"/>
  <c r="F67" i="11"/>
  <c r="G67" i="11" s="1"/>
  <c r="H67" i="11" s="1"/>
  <c r="I67" i="11" s="1"/>
  <c r="J67" i="11" s="1"/>
  <c r="K67" i="11" s="1"/>
  <c r="L67" i="11" s="1"/>
  <c r="M67" i="11" s="1"/>
  <c r="N67" i="11" s="1"/>
  <c r="O67" i="11" s="1"/>
  <c r="P67" i="11" s="1"/>
  <c r="Q67" i="11" s="1"/>
  <c r="R67" i="11" s="1"/>
  <c r="S67" i="11" s="1"/>
  <c r="T67" i="11" s="1"/>
  <c r="U67" i="11" s="1"/>
  <c r="V67" i="11" s="1"/>
  <c r="W67" i="11" s="1"/>
  <c r="X67" i="11" s="1"/>
  <c r="Y67" i="11" s="1"/>
  <c r="Z67" i="11" s="1"/>
  <c r="AA67" i="11" s="1"/>
  <c r="AB67" i="11" s="1"/>
  <c r="AC67" i="11" s="1"/>
  <c r="AD67" i="11" s="1"/>
  <c r="AE67" i="11" s="1"/>
  <c r="AF67" i="11" s="1"/>
  <c r="AG67" i="11" s="1"/>
  <c r="AH67" i="11" s="1"/>
  <c r="AI67" i="11" s="1"/>
  <c r="AJ67" i="11" s="1"/>
  <c r="AK67" i="11" s="1"/>
  <c r="AL67" i="11" s="1"/>
  <c r="AM67" i="11" s="1"/>
  <c r="AN67" i="11" s="1"/>
  <c r="AO67" i="11" s="1"/>
  <c r="AP67" i="11" s="1"/>
  <c r="AQ67" i="11" s="1"/>
  <c r="AR67" i="11" s="1"/>
  <c r="AS67" i="11" s="1"/>
  <c r="AT67" i="11" s="1"/>
  <c r="AU67" i="11" s="1"/>
  <c r="AV67" i="11" s="1"/>
  <c r="AW67" i="11" s="1"/>
  <c r="AX67" i="11" s="1"/>
  <c r="AY67" i="11" s="1"/>
  <c r="AZ67" i="11" s="1"/>
  <c r="BA67" i="11" s="1"/>
  <c r="BB67" i="11" s="1"/>
  <c r="BC67" i="11" s="1"/>
  <c r="BD67" i="11" s="1"/>
  <c r="BE67" i="11" s="1"/>
  <c r="BF67" i="11" s="1"/>
  <c r="BG67" i="11" s="1"/>
  <c r="BH67" i="11" s="1"/>
  <c r="BI67" i="11" s="1"/>
  <c r="BJ67" i="11" s="1"/>
  <c r="BK67" i="11" s="1"/>
  <c r="BL67" i="11" s="1"/>
  <c r="BM67" i="11" s="1"/>
  <c r="BN67" i="11" s="1"/>
  <c r="BO67" i="11" s="1"/>
  <c r="F38" i="11"/>
  <c r="G38" i="11" s="1"/>
  <c r="H38" i="11" s="1"/>
  <c r="I38" i="11" s="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F64" i="11"/>
  <c r="G64" i="11" s="1"/>
  <c r="H64" i="11" s="1"/>
  <c r="I64" i="11" s="1"/>
  <c r="J64" i="11" s="1"/>
  <c r="K64" i="11" s="1"/>
  <c r="L64" i="11" s="1"/>
  <c r="M64" i="11" s="1"/>
  <c r="N64" i="11" s="1"/>
  <c r="O64" i="11" s="1"/>
  <c r="P64" i="11" s="1"/>
  <c r="Q64" i="11" s="1"/>
  <c r="R64" i="11" s="1"/>
  <c r="S64" i="11" s="1"/>
  <c r="T64" i="11" s="1"/>
  <c r="U64" i="11" s="1"/>
  <c r="V64" i="11" s="1"/>
  <c r="W64" i="11" s="1"/>
  <c r="X64" i="11" s="1"/>
  <c r="Y64" i="11" s="1"/>
  <c r="Z64" i="11" s="1"/>
  <c r="AA64" i="11" s="1"/>
  <c r="AB64" i="11" s="1"/>
  <c r="AC64" i="11" s="1"/>
  <c r="AD64" i="11" s="1"/>
  <c r="AE64" i="11" s="1"/>
  <c r="AF64" i="11" s="1"/>
  <c r="AG64" i="11" s="1"/>
  <c r="AH64" i="11" s="1"/>
  <c r="AI64" i="11" s="1"/>
  <c r="AJ64" i="11" s="1"/>
  <c r="AK64" i="11" s="1"/>
  <c r="AL64" i="11" s="1"/>
  <c r="AM64" i="11" s="1"/>
  <c r="AN64" i="11" s="1"/>
  <c r="AO64" i="11" s="1"/>
  <c r="AP64" i="11" s="1"/>
  <c r="AQ64" i="11" s="1"/>
  <c r="AR64" i="11" s="1"/>
  <c r="AS64" i="11" s="1"/>
  <c r="AT64" i="11" s="1"/>
  <c r="AU64" i="11" s="1"/>
  <c r="AV64" i="11" s="1"/>
  <c r="AW64" i="11" s="1"/>
  <c r="AX64" i="11" s="1"/>
  <c r="AY64" i="11" s="1"/>
  <c r="AZ64" i="11" s="1"/>
  <c r="BA64" i="11" s="1"/>
  <c r="BB64" i="11" s="1"/>
  <c r="BC64" i="11" s="1"/>
  <c r="BD64" i="11" s="1"/>
  <c r="BE64" i="11" s="1"/>
  <c r="BF64" i="11" s="1"/>
  <c r="BG64" i="11" s="1"/>
  <c r="BH64" i="11" s="1"/>
  <c r="BI64" i="11" s="1"/>
  <c r="BJ64" i="11" s="1"/>
  <c r="BK64" i="11" s="1"/>
  <c r="BL64" i="11" s="1"/>
  <c r="BM64" i="11" s="1"/>
  <c r="BN64" i="11" s="1"/>
  <c r="BO64" i="11" s="1"/>
  <c r="F97" i="11"/>
  <c r="G97" i="11" s="1"/>
  <c r="H97" i="11" s="1"/>
  <c r="I97" i="11" s="1"/>
  <c r="J97" i="11" s="1"/>
  <c r="K97" i="11" s="1"/>
  <c r="L97" i="11" s="1"/>
  <c r="M97" i="11" s="1"/>
  <c r="N97" i="11" s="1"/>
  <c r="O97" i="11" s="1"/>
  <c r="P97" i="11" s="1"/>
  <c r="Q97" i="11" s="1"/>
  <c r="R97" i="11" s="1"/>
  <c r="S97" i="11" s="1"/>
  <c r="T97" i="11" s="1"/>
  <c r="U97" i="11" s="1"/>
  <c r="V97" i="11" s="1"/>
  <c r="W97" i="11" s="1"/>
  <c r="X97" i="11" s="1"/>
  <c r="Y97" i="11" s="1"/>
  <c r="Z97" i="11" s="1"/>
  <c r="AA97" i="11" s="1"/>
  <c r="AB97" i="11" s="1"/>
  <c r="AC97" i="11" s="1"/>
  <c r="AD97" i="11" s="1"/>
  <c r="AE97" i="11" s="1"/>
  <c r="AF97" i="11" s="1"/>
  <c r="AG97" i="11" s="1"/>
  <c r="AH97" i="11" s="1"/>
  <c r="AI97" i="11" s="1"/>
  <c r="AJ97" i="11" s="1"/>
  <c r="AK97" i="11" s="1"/>
  <c r="AL97" i="11" s="1"/>
  <c r="AM97" i="11" s="1"/>
  <c r="AN97" i="11" s="1"/>
  <c r="AO97" i="11" s="1"/>
  <c r="AP97" i="11" s="1"/>
  <c r="AQ97" i="11" s="1"/>
  <c r="AR97" i="11" s="1"/>
  <c r="AS97" i="11" s="1"/>
  <c r="AT97" i="11" s="1"/>
  <c r="AU97" i="11" s="1"/>
  <c r="AV97" i="11" s="1"/>
  <c r="AW97" i="11" s="1"/>
  <c r="AX97" i="11" s="1"/>
  <c r="AY97" i="11" s="1"/>
  <c r="AZ97" i="11" s="1"/>
  <c r="BA97" i="11" s="1"/>
  <c r="BB97" i="11" s="1"/>
  <c r="BC97" i="11" s="1"/>
  <c r="BD97" i="11" s="1"/>
  <c r="BE97" i="11" s="1"/>
  <c r="BF97" i="11" s="1"/>
  <c r="BG97" i="11" s="1"/>
  <c r="BH97" i="11" s="1"/>
  <c r="BI97" i="11" s="1"/>
  <c r="BJ97" i="11" s="1"/>
  <c r="BK97" i="11" s="1"/>
  <c r="BL97" i="11" s="1"/>
  <c r="BM97" i="11" s="1"/>
  <c r="BN97" i="11" s="1"/>
  <c r="BO97" i="11" s="1"/>
  <c r="F59" i="11"/>
  <c r="G59" i="11" s="1"/>
  <c r="H59" i="11" s="1"/>
  <c r="I59" i="11" s="1"/>
  <c r="J59" i="11" s="1"/>
  <c r="K59" i="11" s="1"/>
  <c r="L59" i="11" s="1"/>
  <c r="M59" i="11" s="1"/>
  <c r="N59" i="11" s="1"/>
  <c r="O59" i="11" s="1"/>
  <c r="P59" i="11" s="1"/>
  <c r="Q59" i="11" s="1"/>
  <c r="R59" i="11" s="1"/>
  <c r="S59" i="11" s="1"/>
  <c r="T59" i="11" s="1"/>
  <c r="U59" i="11" s="1"/>
  <c r="V59" i="11" s="1"/>
  <c r="W59" i="11" s="1"/>
  <c r="X59" i="11" s="1"/>
  <c r="Y59" i="11" s="1"/>
  <c r="Z59" i="11" s="1"/>
  <c r="AA59" i="11" s="1"/>
  <c r="AB59" i="11" s="1"/>
  <c r="AC59" i="11" s="1"/>
  <c r="AD59" i="11" s="1"/>
  <c r="AE59" i="11" s="1"/>
  <c r="AF59" i="11" s="1"/>
  <c r="AG59" i="11" s="1"/>
  <c r="AH59" i="11" s="1"/>
  <c r="AI59" i="11" s="1"/>
  <c r="AJ59" i="11" s="1"/>
  <c r="AK59" i="11" s="1"/>
  <c r="AL59" i="11" s="1"/>
  <c r="AM59" i="11" s="1"/>
  <c r="AN59" i="11" s="1"/>
  <c r="AO59" i="11" s="1"/>
  <c r="AP59" i="11" s="1"/>
  <c r="AQ59" i="11" s="1"/>
  <c r="AR59" i="11" s="1"/>
  <c r="AS59" i="11" s="1"/>
  <c r="AT59" i="11" s="1"/>
  <c r="AU59" i="11" s="1"/>
  <c r="AV59" i="11" s="1"/>
  <c r="AW59" i="11" s="1"/>
  <c r="AX59" i="11" s="1"/>
  <c r="AY59" i="11" s="1"/>
  <c r="AZ59" i="11" s="1"/>
  <c r="BA59" i="11" s="1"/>
  <c r="BB59" i="11" s="1"/>
  <c r="BC59" i="11" s="1"/>
  <c r="BD59" i="11" s="1"/>
  <c r="BE59" i="11" s="1"/>
  <c r="BF59" i="11" s="1"/>
  <c r="BG59" i="11" s="1"/>
  <c r="BH59" i="11" s="1"/>
  <c r="BI59" i="11" s="1"/>
  <c r="BJ59" i="11" s="1"/>
  <c r="BK59" i="11" s="1"/>
  <c r="BL59" i="11" s="1"/>
  <c r="BM59" i="11" s="1"/>
  <c r="BN59" i="11" s="1"/>
  <c r="BO59" i="11" s="1"/>
  <c r="F92" i="11"/>
  <c r="G92" i="11" s="1"/>
  <c r="H92" i="11" s="1"/>
  <c r="I92" i="11" s="1"/>
  <c r="J92" i="11" s="1"/>
  <c r="K92" i="11" s="1"/>
  <c r="L92" i="11" s="1"/>
  <c r="M92" i="11" s="1"/>
  <c r="N92" i="11" s="1"/>
  <c r="O92" i="11" s="1"/>
  <c r="P92" i="11" s="1"/>
  <c r="Q92" i="11" s="1"/>
  <c r="R92" i="11" s="1"/>
  <c r="S92" i="11" s="1"/>
  <c r="T92" i="11" s="1"/>
  <c r="U92" i="11" s="1"/>
  <c r="V92" i="11" s="1"/>
  <c r="W92" i="11" s="1"/>
  <c r="X92" i="11" s="1"/>
  <c r="Y92" i="11" s="1"/>
  <c r="Z92" i="11" s="1"/>
  <c r="AA92" i="11" s="1"/>
  <c r="AB92" i="11" s="1"/>
  <c r="AC92" i="11" s="1"/>
  <c r="AD92" i="11" s="1"/>
  <c r="AE92" i="11" s="1"/>
  <c r="AF92" i="11" s="1"/>
  <c r="AG92" i="11" s="1"/>
  <c r="AH92" i="11" s="1"/>
  <c r="AI92" i="11" s="1"/>
  <c r="AJ92" i="11" s="1"/>
  <c r="AK92" i="11" s="1"/>
  <c r="AL92" i="11" s="1"/>
  <c r="AM92" i="11" s="1"/>
  <c r="AN92" i="11" s="1"/>
  <c r="AO92" i="11" s="1"/>
  <c r="AP92" i="11" s="1"/>
  <c r="AQ92" i="11" s="1"/>
  <c r="AR92" i="11" s="1"/>
  <c r="AS92" i="11" s="1"/>
  <c r="AT92" i="11" s="1"/>
  <c r="AU92" i="11" s="1"/>
  <c r="AV92" i="11" s="1"/>
  <c r="AW92" i="11" s="1"/>
  <c r="AX92" i="11" s="1"/>
  <c r="AY92" i="11" s="1"/>
  <c r="AZ92" i="11" s="1"/>
  <c r="BA92" i="11" s="1"/>
  <c r="BB92" i="11" s="1"/>
  <c r="BC92" i="11" s="1"/>
  <c r="BD92" i="11" s="1"/>
  <c r="BE92" i="11" s="1"/>
  <c r="BF92" i="11" s="1"/>
  <c r="BG92" i="11" s="1"/>
  <c r="BH92" i="11" s="1"/>
  <c r="BI92" i="11" s="1"/>
  <c r="BJ92" i="11" s="1"/>
  <c r="BK92" i="11" s="1"/>
  <c r="BL92" i="11" s="1"/>
  <c r="BM92" i="11" s="1"/>
  <c r="BN92" i="11" s="1"/>
  <c r="BO92" i="11" s="1"/>
  <c r="F98" i="11"/>
  <c r="G98" i="11" s="1"/>
  <c r="H98" i="11" s="1"/>
  <c r="I98" i="11" s="1"/>
  <c r="J98" i="11" s="1"/>
  <c r="K98" i="11" s="1"/>
  <c r="L98" i="11" s="1"/>
  <c r="M98" i="11" s="1"/>
  <c r="N98" i="11" s="1"/>
  <c r="O98" i="11" s="1"/>
  <c r="P98" i="11" s="1"/>
  <c r="Q98" i="11" s="1"/>
  <c r="R98" i="11" s="1"/>
  <c r="S98" i="11" s="1"/>
  <c r="T98" i="11" s="1"/>
  <c r="U98" i="11" s="1"/>
  <c r="V98" i="11" s="1"/>
  <c r="W98" i="11" s="1"/>
  <c r="X98" i="11" s="1"/>
  <c r="Y98" i="11" s="1"/>
  <c r="Z98" i="11" s="1"/>
  <c r="AA98" i="11" s="1"/>
  <c r="AB98" i="11" s="1"/>
  <c r="AC98" i="11" s="1"/>
  <c r="AD98" i="11" s="1"/>
  <c r="AE98" i="11" s="1"/>
  <c r="AF98" i="11" s="1"/>
  <c r="AG98" i="11" s="1"/>
  <c r="AH98" i="11" s="1"/>
  <c r="AI98" i="11" s="1"/>
  <c r="AJ98" i="11" s="1"/>
  <c r="AK98" i="11" s="1"/>
  <c r="AL98" i="11" s="1"/>
  <c r="AM98" i="11" s="1"/>
  <c r="AN98" i="11" s="1"/>
  <c r="AO98" i="11" s="1"/>
  <c r="AP98" i="11" s="1"/>
  <c r="AQ98" i="11" s="1"/>
  <c r="AR98" i="11" s="1"/>
  <c r="AS98" i="11" s="1"/>
  <c r="AT98" i="11" s="1"/>
  <c r="AU98" i="11" s="1"/>
  <c r="AV98" i="11" s="1"/>
  <c r="AW98" i="11" s="1"/>
  <c r="AX98" i="11" s="1"/>
  <c r="AY98" i="11" s="1"/>
  <c r="AZ98" i="11" s="1"/>
  <c r="BA98" i="11" s="1"/>
  <c r="BB98" i="11" s="1"/>
  <c r="BC98" i="11" s="1"/>
  <c r="BD98" i="11" s="1"/>
  <c r="BE98" i="11" s="1"/>
  <c r="BF98" i="11" s="1"/>
  <c r="BG98" i="11" s="1"/>
  <c r="BH98" i="11" s="1"/>
  <c r="BI98" i="11" s="1"/>
  <c r="BJ98" i="11" s="1"/>
  <c r="BK98" i="11" s="1"/>
  <c r="BL98" i="11" s="1"/>
  <c r="BM98" i="11" s="1"/>
  <c r="BN98" i="11" s="1"/>
  <c r="BO98" i="11" s="1"/>
  <c r="F85" i="11"/>
  <c r="G85" i="11" s="1"/>
  <c r="H85" i="11" s="1"/>
  <c r="I85" i="11" s="1"/>
  <c r="J85" i="11" s="1"/>
  <c r="K85" i="11" s="1"/>
  <c r="L85" i="11" s="1"/>
  <c r="M85" i="11" s="1"/>
  <c r="N85" i="11" s="1"/>
  <c r="O85" i="11" s="1"/>
  <c r="P85" i="11" s="1"/>
  <c r="Q85" i="11" s="1"/>
  <c r="R85" i="11" s="1"/>
  <c r="S85" i="11" s="1"/>
  <c r="T85" i="11" s="1"/>
  <c r="U85" i="11" s="1"/>
  <c r="V85" i="11" s="1"/>
  <c r="W85" i="11" s="1"/>
  <c r="X85" i="11" s="1"/>
  <c r="Y85" i="11" s="1"/>
  <c r="Z85" i="11" s="1"/>
  <c r="AA85" i="11" s="1"/>
  <c r="AB85" i="11" s="1"/>
  <c r="AC85" i="11" s="1"/>
  <c r="AD85" i="11" s="1"/>
  <c r="AE85" i="11" s="1"/>
  <c r="AF85" i="11" s="1"/>
  <c r="AG85" i="11" s="1"/>
  <c r="AH85" i="11" s="1"/>
  <c r="AI85" i="11" s="1"/>
  <c r="AJ85" i="11" s="1"/>
  <c r="AK85" i="11" s="1"/>
  <c r="AL85" i="11" s="1"/>
  <c r="AM85" i="11" s="1"/>
  <c r="AN85" i="11" s="1"/>
  <c r="AO85" i="11" s="1"/>
  <c r="AP85" i="11" s="1"/>
  <c r="AQ85" i="11" s="1"/>
  <c r="AR85" i="11" s="1"/>
  <c r="AS85" i="11" s="1"/>
  <c r="AT85" i="11" s="1"/>
  <c r="AU85" i="11" s="1"/>
  <c r="AV85" i="11" s="1"/>
  <c r="AW85" i="11" s="1"/>
  <c r="AX85" i="11" s="1"/>
  <c r="AY85" i="11" s="1"/>
  <c r="AZ85" i="11" s="1"/>
  <c r="BA85" i="11" s="1"/>
  <c r="BB85" i="11" s="1"/>
  <c r="BC85" i="11" s="1"/>
  <c r="BD85" i="11" s="1"/>
  <c r="BE85" i="11" s="1"/>
  <c r="BF85" i="11" s="1"/>
  <c r="BG85" i="11" s="1"/>
  <c r="BH85" i="11" s="1"/>
  <c r="BI85" i="11" s="1"/>
  <c r="BJ85" i="11" s="1"/>
  <c r="BK85" i="11" s="1"/>
  <c r="BL85" i="11" s="1"/>
  <c r="BM85" i="11" s="1"/>
  <c r="BN85" i="11" s="1"/>
  <c r="BO85" i="11" s="1"/>
  <c r="F68" i="11"/>
  <c r="G68" i="11" s="1"/>
  <c r="H68" i="11" s="1"/>
  <c r="I68" i="11" s="1"/>
  <c r="J68" i="11" s="1"/>
  <c r="K68" i="11" s="1"/>
  <c r="L68" i="11" s="1"/>
  <c r="M68" i="11" s="1"/>
  <c r="N68" i="11" s="1"/>
  <c r="O68" i="11" s="1"/>
  <c r="P68" i="11" s="1"/>
  <c r="Q68" i="11" s="1"/>
  <c r="R68" i="11" s="1"/>
  <c r="S68" i="11" s="1"/>
  <c r="T68" i="11" s="1"/>
  <c r="U68" i="11" s="1"/>
  <c r="V68" i="11" s="1"/>
  <c r="W68" i="11" s="1"/>
  <c r="X68" i="11" s="1"/>
  <c r="Y68" i="11" s="1"/>
  <c r="Z68" i="11" s="1"/>
  <c r="AA68" i="11" s="1"/>
  <c r="AB68" i="11" s="1"/>
  <c r="AC68" i="11" s="1"/>
  <c r="AD68" i="11" s="1"/>
  <c r="AE68" i="11" s="1"/>
  <c r="AF68" i="11" s="1"/>
  <c r="AG68" i="11" s="1"/>
  <c r="AH68" i="11" s="1"/>
  <c r="AI68" i="11" s="1"/>
  <c r="AJ68" i="11" s="1"/>
  <c r="AK68" i="11" s="1"/>
  <c r="AL68" i="11" s="1"/>
  <c r="AM68" i="11" s="1"/>
  <c r="AN68" i="11" s="1"/>
  <c r="AO68" i="11" s="1"/>
  <c r="AP68" i="11" s="1"/>
  <c r="AQ68" i="11" s="1"/>
  <c r="AR68" i="11" s="1"/>
  <c r="AS68" i="11" s="1"/>
  <c r="AT68" i="11" s="1"/>
  <c r="AU68" i="11" s="1"/>
  <c r="AV68" i="11" s="1"/>
  <c r="AW68" i="11" s="1"/>
  <c r="AX68" i="11" s="1"/>
  <c r="AY68" i="11" s="1"/>
  <c r="AZ68" i="11" s="1"/>
  <c r="BA68" i="11" s="1"/>
  <c r="BB68" i="11" s="1"/>
  <c r="BC68" i="11" s="1"/>
  <c r="BD68" i="11" s="1"/>
  <c r="BE68" i="11" s="1"/>
  <c r="BF68" i="11" s="1"/>
  <c r="BG68" i="11" s="1"/>
  <c r="BH68" i="11" s="1"/>
  <c r="BI68" i="11" s="1"/>
  <c r="BJ68" i="11" s="1"/>
  <c r="BK68" i="11" s="1"/>
  <c r="BL68" i="11" s="1"/>
  <c r="BM68" i="11" s="1"/>
  <c r="BN68" i="11" s="1"/>
  <c r="BO68" i="11" s="1"/>
  <c r="F63" i="11"/>
  <c r="G63" i="11" s="1"/>
  <c r="H63" i="11" s="1"/>
  <c r="I63" i="11" s="1"/>
  <c r="J63" i="11" s="1"/>
  <c r="K63" i="11" s="1"/>
  <c r="L63" i="11" s="1"/>
  <c r="M63" i="11" s="1"/>
  <c r="N63" i="11" s="1"/>
  <c r="O63" i="11" s="1"/>
  <c r="P63" i="11" s="1"/>
  <c r="Q63" i="11" s="1"/>
  <c r="R63" i="11" s="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BN63" i="11" s="1"/>
  <c r="BO63" i="11" s="1"/>
  <c r="F69" i="11"/>
  <c r="G69" i="11" s="1"/>
  <c r="H69" i="11" s="1"/>
  <c r="I69" i="11" s="1"/>
  <c r="J69" i="11" s="1"/>
  <c r="K69" i="11" s="1"/>
  <c r="L69" i="11" s="1"/>
  <c r="M69" i="11" s="1"/>
  <c r="N69" i="11" s="1"/>
  <c r="O69" i="11" s="1"/>
  <c r="P69" i="11" s="1"/>
  <c r="Q69" i="11" s="1"/>
  <c r="R69" i="11" s="1"/>
  <c r="S69" i="11" s="1"/>
  <c r="T69" i="11" s="1"/>
  <c r="U69" i="11" s="1"/>
  <c r="V69" i="11" s="1"/>
  <c r="W69" i="11" s="1"/>
  <c r="X69" i="11" s="1"/>
  <c r="Y69" i="11" s="1"/>
  <c r="Z69" i="11" s="1"/>
  <c r="AA69" i="11" s="1"/>
  <c r="AB69" i="11" s="1"/>
  <c r="AC69" i="11" s="1"/>
  <c r="AD69" i="11" s="1"/>
  <c r="AE69" i="11" s="1"/>
  <c r="AF69" i="11" s="1"/>
  <c r="AG69" i="11" s="1"/>
  <c r="AH69" i="11" s="1"/>
  <c r="AI69" i="11" s="1"/>
  <c r="AJ69" i="11" s="1"/>
  <c r="AK69" i="11" s="1"/>
  <c r="AL69" i="11" s="1"/>
  <c r="AM69" i="11" s="1"/>
  <c r="AN69" i="11" s="1"/>
  <c r="AO69" i="11" s="1"/>
  <c r="AP69" i="11" s="1"/>
  <c r="AQ69" i="11" s="1"/>
  <c r="AR69" i="11" s="1"/>
  <c r="AS69" i="11" s="1"/>
  <c r="AT69" i="11" s="1"/>
  <c r="AU69" i="11" s="1"/>
  <c r="AV69" i="11" s="1"/>
  <c r="AW69" i="11" s="1"/>
  <c r="AX69" i="11" s="1"/>
  <c r="AY69" i="11" s="1"/>
  <c r="AZ69" i="11" s="1"/>
  <c r="BA69" i="11" s="1"/>
  <c r="BB69" i="11" s="1"/>
  <c r="BC69" i="11" s="1"/>
  <c r="BD69" i="11" s="1"/>
  <c r="BE69" i="11" s="1"/>
  <c r="BF69" i="11" s="1"/>
  <c r="BG69" i="11" s="1"/>
  <c r="BH69" i="11" s="1"/>
  <c r="BI69" i="11" s="1"/>
  <c r="BJ69" i="11" s="1"/>
  <c r="BK69" i="11" s="1"/>
  <c r="BL69" i="11" s="1"/>
  <c r="BM69" i="11" s="1"/>
  <c r="BN69" i="11" s="1"/>
  <c r="BO69" i="11" s="1"/>
  <c r="F95" i="11"/>
  <c r="G95" i="11" s="1"/>
  <c r="H95" i="11" s="1"/>
  <c r="I95" i="11" s="1"/>
  <c r="J95" i="11" s="1"/>
  <c r="K95" i="11" s="1"/>
  <c r="L95" i="11" s="1"/>
  <c r="M95" i="11" s="1"/>
  <c r="N95" i="11" s="1"/>
  <c r="O95" i="11" s="1"/>
  <c r="P95" i="11" s="1"/>
  <c r="Q95" i="11" s="1"/>
  <c r="R95" i="11" s="1"/>
  <c r="S95" i="11" s="1"/>
  <c r="T95" i="11" s="1"/>
  <c r="U95" i="11" s="1"/>
  <c r="V95" i="11" s="1"/>
  <c r="W95" i="11" s="1"/>
  <c r="X95" i="11" s="1"/>
  <c r="Y95" i="11" s="1"/>
  <c r="Z95" i="11" s="1"/>
  <c r="AA95" i="11" s="1"/>
  <c r="AB95" i="11" s="1"/>
  <c r="AC95" i="11" s="1"/>
  <c r="AD95" i="11" s="1"/>
  <c r="AE95" i="11" s="1"/>
  <c r="AF95" i="11" s="1"/>
  <c r="AG95" i="11" s="1"/>
  <c r="AH95" i="11" s="1"/>
  <c r="AI95" i="11" s="1"/>
  <c r="AJ95" i="11" s="1"/>
  <c r="AK95" i="11" s="1"/>
  <c r="AL95" i="11" s="1"/>
  <c r="AM95" i="11" s="1"/>
  <c r="AN95" i="11" s="1"/>
  <c r="AO95" i="11" s="1"/>
  <c r="AP95" i="11" s="1"/>
  <c r="AQ95" i="11" s="1"/>
  <c r="AR95" i="11" s="1"/>
  <c r="AS95" i="11" s="1"/>
  <c r="AT95" i="11" s="1"/>
  <c r="AU95" i="11" s="1"/>
  <c r="AV95" i="11" s="1"/>
  <c r="AW95" i="11" s="1"/>
  <c r="AX95" i="11" s="1"/>
  <c r="AY95" i="11" s="1"/>
  <c r="AZ95" i="11" s="1"/>
  <c r="BA95" i="11" s="1"/>
  <c r="BB95" i="11" s="1"/>
  <c r="BC95" i="11" s="1"/>
  <c r="BD95" i="11" s="1"/>
  <c r="BE95" i="11" s="1"/>
  <c r="BF95" i="11" s="1"/>
  <c r="BG95" i="11" s="1"/>
  <c r="BH95" i="11" s="1"/>
  <c r="BI95" i="11" s="1"/>
  <c r="BJ95" i="11" s="1"/>
  <c r="BK95" i="11" s="1"/>
  <c r="BL95" i="11" s="1"/>
  <c r="BM95" i="11" s="1"/>
  <c r="BN95" i="11" s="1"/>
  <c r="BO95" i="11" s="1"/>
  <c r="F55" i="11"/>
  <c r="G55" i="11" s="1"/>
  <c r="H55" i="11" s="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Z55" i="11" s="1"/>
  <c r="AA55" i="11" s="1"/>
  <c r="AB55" i="11" s="1"/>
  <c r="AC55" i="11" s="1"/>
  <c r="AD55" i="11" s="1"/>
  <c r="AE55" i="11" s="1"/>
  <c r="AF55" i="11" s="1"/>
  <c r="AG55" i="11" s="1"/>
  <c r="AH55" i="11" s="1"/>
  <c r="AI55" i="11" s="1"/>
  <c r="AJ55" i="11" s="1"/>
  <c r="AK55" i="11" s="1"/>
  <c r="AL55" i="11" s="1"/>
  <c r="AM55" i="11" s="1"/>
  <c r="AN55" i="11" s="1"/>
  <c r="AO55" i="11" s="1"/>
  <c r="AP55" i="11" s="1"/>
  <c r="AQ55" i="11" s="1"/>
  <c r="AR55" i="11" s="1"/>
  <c r="AS55" i="11" s="1"/>
  <c r="AT55" i="11" s="1"/>
  <c r="AU55" i="11" s="1"/>
  <c r="AV55" i="11" s="1"/>
  <c r="AW55" i="11" s="1"/>
  <c r="AX55" i="11" s="1"/>
  <c r="AY55" i="11" s="1"/>
  <c r="AZ55" i="11" s="1"/>
  <c r="BA55" i="11" s="1"/>
  <c r="BB55" i="11" s="1"/>
  <c r="BC55" i="11" s="1"/>
  <c r="BD55" i="11" s="1"/>
  <c r="BE55" i="11" s="1"/>
  <c r="BF55" i="11" s="1"/>
  <c r="BG55" i="11" s="1"/>
  <c r="BH55" i="11" s="1"/>
  <c r="BI55" i="11" s="1"/>
  <c r="BJ55" i="11" s="1"/>
  <c r="BK55" i="11" s="1"/>
  <c r="BL55" i="11" s="1"/>
  <c r="BM55" i="11" s="1"/>
  <c r="BN55" i="11" s="1"/>
  <c r="BO55" i="11" s="1"/>
  <c r="F51" i="1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S51" i="11" s="1"/>
  <c r="T51" i="11" s="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AM51" i="11" s="1"/>
  <c r="AN51" i="11" s="1"/>
  <c r="AO51" i="11" s="1"/>
  <c r="AP51" i="11" s="1"/>
  <c r="AQ51" i="11" s="1"/>
  <c r="AR51" i="11" s="1"/>
  <c r="AS51" i="11" s="1"/>
  <c r="AT51" i="11" s="1"/>
  <c r="AU51" i="11" s="1"/>
  <c r="AV51" i="11" s="1"/>
  <c r="AW51" i="11" s="1"/>
  <c r="AX51" i="11" s="1"/>
  <c r="AY51" i="11" s="1"/>
  <c r="AZ51" i="11" s="1"/>
  <c r="BA51" i="11" s="1"/>
  <c r="BB51" i="11" s="1"/>
  <c r="BC51" i="11" s="1"/>
  <c r="BD51" i="11" s="1"/>
  <c r="BE51" i="11" s="1"/>
  <c r="BF51" i="11" s="1"/>
  <c r="BG51" i="11" s="1"/>
  <c r="BH51" i="11" s="1"/>
  <c r="BI51" i="11" s="1"/>
  <c r="BJ51" i="11" s="1"/>
  <c r="BK51" i="11" s="1"/>
  <c r="BL51" i="11" s="1"/>
  <c r="BM51" i="11" s="1"/>
  <c r="BN51" i="11" s="1"/>
  <c r="BO51" i="11" s="1"/>
  <c r="F9" i="1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BH9" i="11" s="1"/>
  <c r="BI9" i="11" s="1"/>
  <c r="BJ9" i="11" s="1"/>
  <c r="BK9" i="11" s="1"/>
  <c r="BL9" i="11" s="1"/>
  <c r="BM9" i="11" s="1"/>
  <c r="BN9" i="11" s="1"/>
  <c r="BO9" i="11" s="1"/>
  <c r="F3" i="1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AK3" i="11" s="1"/>
  <c r="AL3" i="11" s="1"/>
  <c r="AM3" i="11" s="1"/>
  <c r="AN3" i="11" s="1"/>
  <c r="AO3" i="11" s="1"/>
  <c r="AP3" i="11" s="1"/>
  <c r="AQ3" i="11" s="1"/>
  <c r="AR3" i="11" s="1"/>
  <c r="AS3" i="11" s="1"/>
  <c r="AT3" i="11" s="1"/>
  <c r="AU3" i="11" s="1"/>
  <c r="AV3" i="11" s="1"/>
  <c r="AW3" i="11" s="1"/>
  <c r="AX3" i="11" s="1"/>
  <c r="AY3" i="11" s="1"/>
  <c r="AZ3" i="11" s="1"/>
  <c r="BA3" i="11" s="1"/>
  <c r="BB3" i="11" s="1"/>
  <c r="BC3" i="11" s="1"/>
  <c r="BD3" i="11" s="1"/>
  <c r="BE3" i="11" s="1"/>
  <c r="BF3" i="11" s="1"/>
  <c r="BG3" i="11" s="1"/>
  <c r="BH3" i="11" s="1"/>
  <c r="BI3" i="11" s="1"/>
  <c r="BJ3" i="11" s="1"/>
  <c r="BK3" i="11" s="1"/>
  <c r="BL3" i="11" s="1"/>
  <c r="BM3" i="11" s="1"/>
  <c r="BN3" i="11" s="1"/>
  <c r="BO3" i="11" s="1"/>
  <c r="F41" i="11"/>
  <c r="G41" i="11" s="1"/>
  <c r="H41" i="11" s="1"/>
  <c r="I41" i="11" s="1"/>
  <c r="J41" i="11" s="1"/>
  <c r="K41" i="11" s="1"/>
  <c r="L41" i="11" s="1"/>
  <c r="M41" i="11" s="1"/>
  <c r="N41" i="11" s="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F75" i="11"/>
  <c r="G75" i="11" s="1"/>
  <c r="H75" i="11" s="1"/>
  <c r="I75" i="11" s="1"/>
  <c r="J75" i="11" s="1"/>
  <c r="K75" i="11" s="1"/>
  <c r="L75" i="11" s="1"/>
  <c r="M75" i="11" s="1"/>
  <c r="N75" i="11" s="1"/>
  <c r="O75" i="11" s="1"/>
  <c r="P75" i="11" s="1"/>
  <c r="Q75" i="11" s="1"/>
  <c r="R75" i="11" s="1"/>
  <c r="S75" i="11" s="1"/>
  <c r="T75" i="11" s="1"/>
  <c r="U75" i="11" s="1"/>
  <c r="V75" i="11" s="1"/>
  <c r="W75" i="11" s="1"/>
  <c r="X75" i="11" s="1"/>
  <c r="Y75" i="11" s="1"/>
  <c r="Z75" i="11" s="1"/>
  <c r="AA75" i="11" s="1"/>
  <c r="AB75" i="11" s="1"/>
  <c r="AC75" i="11" s="1"/>
  <c r="AD75" i="11" s="1"/>
  <c r="AE75" i="11" s="1"/>
  <c r="AF75" i="11" s="1"/>
  <c r="AG75" i="11" s="1"/>
  <c r="AH75" i="11" s="1"/>
  <c r="AI75" i="11" s="1"/>
  <c r="AJ75" i="11" s="1"/>
  <c r="AK75" i="11" s="1"/>
  <c r="AL75" i="11" s="1"/>
  <c r="AM75" i="11" s="1"/>
  <c r="AN75" i="11" s="1"/>
  <c r="AO75" i="11" s="1"/>
  <c r="AP75" i="11" s="1"/>
  <c r="AQ75" i="11" s="1"/>
  <c r="AR75" i="11" s="1"/>
  <c r="AS75" i="11" s="1"/>
  <c r="AT75" i="11" s="1"/>
  <c r="AU75" i="11" s="1"/>
  <c r="AV75" i="11" s="1"/>
  <c r="AW75" i="11" s="1"/>
  <c r="AX75" i="11" s="1"/>
  <c r="AY75" i="11" s="1"/>
  <c r="AZ75" i="11" s="1"/>
  <c r="BA75" i="11" s="1"/>
  <c r="BB75" i="11" s="1"/>
  <c r="BC75" i="11" s="1"/>
  <c r="BD75" i="11" s="1"/>
  <c r="BE75" i="11" s="1"/>
  <c r="BF75" i="11" s="1"/>
  <c r="BG75" i="11" s="1"/>
  <c r="BH75" i="11" s="1"/>
  <c r="BI75" i="11" s="1"/>
  <c r="BJ75" i="11" s="1"/>
  <c r="BK75" i="11" s="1"/>
  <c r="BL75" i="11" s="1"/>
  <c r="BM75" i="11" s="1"/>
  <c r="BN75" i="11" s="1"/>
  <c r="BO75" i="11" s="1"/>
  <c r="F100" i="11"/>
  <c r="G100" i="11" s="1"/>
  <c r="H100" i="11" s="1"/>
  <c r="I100" i="11" s="1"/>
  <c r="J100" i="11" s="1"/>
  <c r="K100" i="11" s="1"/>
  <c r="L100" i="11" s="1"/>
  <c r="M100" i="11" s="1"/>
  <c r="N100" i="11" s="1"/>
  <c r="O100" i="11" s="1"/>
  <c r="P100" i="11" s="1"/>
  <c r="Q100" i="11" s="1"/>
  <c r="R100" i="11" s="1"/>
  <c r="S100" i="11" s="1"/>
  <c r="T100" i="11" s="1"/>
  <c r="U100" i="11" s="1"/>
  <c r="V100" i="11" s="1"/>
  <c r="W100" i="11" s="1"/>
  <c r="X100" i="11" s="1"/>
  <c r="Y100" i="11" s="1"/>
  <c r="Z100" i="11" s="1"/>
  <c r="AA100" i="11" s="1"/>
  <c r="AB100" i="11" s="1"/>
  <c r="AC100" i="11" s="1"/>
  <c r="AD100" i="11" s="1"/>
  <c r="AE100" i="11" s="1"/>
  <c r="AF100" i="11" s="1"/>
  <c r="AG100" i="11" s="1"/>
  <c r="AH100" i="11" s="1"/>
  <c r="AI100" i="11" s="1"/>
  <c r="AJ100" i="11" s="1"/>
  <c r="AK100" i="11" s="1"/>
  <c r="AL100" i="11" s="1"/>
  <c r="AM100" i="11" s="1"/>
  <c r="AN100" i="11" s="1"/>
  <c r="AO100" i="11" s="1"/>
  <c r="AP100" i="11" s="1"/>
  <c r="AQ100" i="11" s="1"/>
  <c r="AR100" i="11" s="1"/>
  <c r="AS100" i="11" s="1"/>
  <c r="AT100" i="11" s="1"/>
  <c r="AU100" i="11" s="1"/>
  <c r="AV100" i="11" s="1"/>
  <c r="AW100" i="11" s="1"/>
  <c r="AX100" i="11" s="1"/>
  <c r="AY100" i="11" s="1"/>
  <c r="AZ100" i="11" s="1"/>
  <c r="BA100" i="11" s="1"/>
  <c r="BB100" i="11" s="1"/>
  <c r="BC100" i="11" s="1"/>
  <c r="BD100" i="11" s="1"/>
  <c r="BE100" i="11" s="1"/>
  <c r="BF100" i="11" s="1"/>
  <c r="BG100" i="11" s="1"/>
  <c r="BH100" i="11" s="1"/>
  <c r="BI100" i="11" s="1"/>
  <c r="BJ100" i="11" s="1"/>
  <c r="BK100" i="11" s="1"/>
  <c r="BL100" i="11" s="1"/>
  <c r="BM100" i="11" s="1"/>
  <c r="BN100" i="11" s="1"/>
  <c r="BO100" i="11" s="1"/>
  <c r="F35" i="1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F12" i="11"/>
  <c r="G12" i="11" s="1"/>
  <c r="H12" i="11" s="1"/>
  <c r="I12" i="11" s="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AG12" i="11" s="1"/>
  <c r="AH12" i="11" s="1"/>
  <c r="AI12" i="11" s="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AT12" i="11" s="1"/>
  <c r="AU12" i="11" s="1"/>
  <c r="AV12" i="11" s="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BG12" i="11" s="1"/>
  <c r="BH12" i="11" s="1"/>
  <c r="BI12" i="11" s="1"/>
  <c r="BJ12" i="11" s="1"/>
  <c r="BK12" i="11" s="1"/>
  <c r="BL12" i="11" s="1"/>
  <c r="BM12" i="11" s="1"/>
  <c r="BN12" i="11" s="1"/>
  <c r="BO12" i="11" s="1"/>
  <c r="F32" i="11"/>
  <c r="G32" i="11" s="1"/>
  <c r="H32" i="11" s="1"/>
  <c r="I32" i="11" s="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T32" i="11" s="1"/>
  <c r="U32" i="11" s="1"/>
  <c r="V32" i="11" s="1"/>
  <c r="W32" i="11" s="1"/>
  <c r="X32" i="11" s="1"/>
  <c r="Y32" i="11" s="1"/>
  <c r="Z32" i="11" s="1"/>
  <c r="AA32" i="11" s="1"/>
  <c r="AB32" i="11" s="1"/>
  <c r="AC32" i="11" s="1"/>
  <c r="AD32" i="11" s="1"/>
  <c r="AE32" i="11" s="1"/>
  <c r="AF32" i="11" s="1"/>
  <c r="AG32" i="11" s="1"/>
  <c r="AH32" i="11" s="1"/>
  <c r="AI32" i="11" s="1"/>
  <c r="AJ32" i="11" s="1"/>
  <c r="AK32" i="11" s="1"/>
  <c r="AL32" i="11" s="1"/>
  <c r="AM32" i="11" s="1"/>
  <c r="AN32" i="11" s="1"/>
  <c r="AO32" i="11" s="1"/>
  <c r="AP32" i="11" s="1"/>
  <c r="AQ32" i="11" s="1"/>
  <c r="AR32" i="11" s="1"/>
  <c r="AS32" i="11" s="1"/>
  <c r="AT32" i="11" s="1"/>
  <c r="AU32" i="11" s="1"/>
  <c r="AV32" i="11" s="1"/>
  <c r="AW32" i="11" s="1"/>
  <c r="AX32" i="11" s="1"/>
  <c r="AY32" i="11" s="1"/>
  <c r="AZ32" i="11" s="1"/>
  <c r="BA32" i="11" s="1"/>
  <c r="BB32" i="11" s="1"/>
  <c r="BC32" i="11" s="1"/>
  <c r="BD32" i="11" s="1"/>
  <c r="BE32" i="11" s="1"/>
  <c r="BF32" i="11" s="1"/>
  <c r="BG32" i="11" s="1"/>
  <c r="BH32" i="11" s="1"/>
  <c r="BI32" i="11" s="1"/>
  <c r="BJ32" i="11" s="1"/>
  <c r="BK32" i="11" s="1"/>
  <c r="BL32" i="11" s="1"/>
  <c r="BM32" i="11" s="1"/>
  <c r="BN32" i="11" s="1"/>
  <c r="BO32" i="11" s="1"/>
  <c r="F11" i="1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AK11" i="11" s="1"/>
  <c r="AL11" i="11" s="1"/>
  <c r="AM11" i="11" s="1"/>
  <c r="AN11" i="11" s="1"/>
  <c r="AO11" i="11" s="1"/>
  <c r="AP11" i="11" s="1"/>
  <c r="AQ11" i="11" s="1"/>
  <c r="AR11" i="11" s="1"/>
  <c r="AS11" i="11" s="1"/>
  <c r="AT11" i="11" s="1"/>
  <c r="AU11" i="11" s="1"/>
  <c r="AV11" i="11" s="1"/>
  <c r="AW11" i="11" s="1"/>
  <c r="AX11" i="11" s="1"/>
  <c r="AY11" i="11" s="1"/>
  <c r="AZ11" i="11" s="1"/>
  <c r="BA11" i="11" s="1"/>
  <c r="BB11" i="11" s="1"/>
  <c r="BC11" i="11" s="1"/>
  <c r="BD11" i="11" s="1"/>
  <c r="BE11" i="11" s="1"/>
  <c r="BF11" i="11" s="1"/>
  <c r="BG11" i="11" s="1"/>
  <c r="BH11" i="11" s="1"/>
  <c r="BI11" i="11" s="1"/>
  <c r="BJ11" i="11" s="1"/>
  <c r="BK11" i="11" s="1"/>
  <c r="BL11" i="11" s="1"/>
  <c r="BM11" i="11" s="1"/>
  <c r="BN11" i="11" s="1"/>
  <c r="BO11" i="11" s="1"/>
  <c r="F66" i="11"/>
  <c r="G66" i="11" s="1"/>
  <c r="H66" i="11" s="1"/>
  <c r="I66" i="11" s="1"/>
  <c r="J66" i="11" s="1"/>
  <c r="K66" i="11" s="1"/>
  <c r="L66" i="11" s="1"/>
  <c r="M66" i="11" s="1"/>
  <c r="N66" i="11" s="1"/>
  <c r="O66" i="11" s="1"/>
  <c r="P66" i="11" s="1"/>
  <c r="Q66" i="11" s="1"/>
  <c r="R66" i="11" s="1"/>
  <c r="S66" i="11" s="1"/>
  <c r="T66" i="11" s="1"/>
  <c r="U66" i="11" s="1"/>
  <c r="V66" i="11" s="1"/>
  <c r="W66" i="11" s="1"/>
  <c r="X66" i="11" s="1"/>
  <c r="Y66" i="11" s="1"/>
  <c r="Z66" i="11" s="1"/>
  <c r="AA66" i="11" s="1"/>
  <c r="AB66" i="11" s="1"/>
  <c r="AC66" i="11" s="1"/>
  <c r="AD66" i="11" s="1"/>
  <c r="AE66" i="11" s="1"/>
  <c r="AF66" i="11" s="1"/>
  <c r="AG66" i="11" s="1"/>
  <c r="AH66" i="11" s="1"/>
  <c r="AI66" i="11" s="1"/>
  <c r="AJ66" i="11" s="1"/>
  <c r="AK66" i="11" s="1"/>
  <c r="AL66" i="11" s="1"/>
  <c r="AM66" i="11" s="1"/>
  <c r="AN66" i="11" s="1"/>
  <c r="AO66" i="11" s="1"/>
  <c r="AP66" i="11" s="1"/>
  <c r="AQ66" i="11" s="1"/>
  <c r="AR66" i="11" s="1"/>
  <c r="AS66" i="11" s="1"/>
  <c r="AT66" i="11" s="1"/>
  <c r="AU66" i="11" s="1"/>
  <c r="AV66" i="11" s="1"/>
  <c r="AW66" i="11" s="1"/>
  <c r="AX66" i="11" s="1"/>
  <c r="AY66" i="11" s="1"/>
  <c r="AZ66" i="11" s="1"/>
  <c r="BA66" i="11" s="1"/>
  <c r="BB66" i="11" s="1"/>
  <c r="BC66" i="11" s="1"/>
  <c r="BD66" i="11" s="1"/>
  <c r="BE66" i="11" s="1"/>
  <c r="BF66" i="11" s="1"/>
  <c r="BG66" i="11" s="1"/>
  <c r="BH66" i="11" s="1"/>
  <c r="BI66" i="11" s="1"/>
  <c r="BJ66" i="11" s="1"/>
  <c r="BK66" i="11" s="1"/>
  <c r="BL66" i="11" s="1"/>
  <c r="BM66" i="11" s="1"/>
  <c r="BN66" i="11" s="1"/>
  <c r="BO66" i="11" s="1"/>
  <c r="F101" i="11"/>
  <c r="G101" i="11" s="1"/>
  <c r="H101" i="11" s="1"/>
  <c r="I101" i="11" s="1"/>
  <c r="J101" i="11" s="1"/>
  <c r="K101" i="11" s="1"/>
  <c r="L101" i="11" s="1"/>
  <c r="M101" i="11" s="1"/>
  <c r="N101" i="11" s="1"/>
  <c r="O101" i="11" s="1"/>
  <c r="P101" i="11" s="1"/>
  <c r="Q101" i="11" s="1"/>
  <c r="R101" i="11" s="1"/>
  <c r="S101" i="11" s="1"/>
  <c r="T101" i="11" s="1"/>
  <c r="U101" i="11" s="1"/>
  <c r="V101" i="11" s="1"/>
  <c r="W101" i="11" s="1"/>
  <c r="X101" i="11" s="1"/>
  <c r="Y101" i="11" s="1"/>
  <c r="Z101" i="11" s="1"/>
  <c r="AA101" i="11" s="1"/>
  <c r="AB101" i="11" s="1"/>
  <c r="AC101" i="11" s="1"/>
  <c r="AD101" i="11" s="1"/>
  <c r="AE101" i="11" s="1"/>
  <c r="AF101" i="11" s="1"/>
  <c r="AG101" i="11" s="1"/>
  <c r="AH101" i="11" s="1"/>
  <c r="AI101" i="11" s="1"/>
  <c r="AJ101" i="11" s="1"/>
  <c r="AK101" i="11" s="1"/>
  <c r="AL101" i="11" s="1"/>
  <c r="AM101" i="11" s="1"/>
  <c r="AN101" i="11" s="1"/>
  <c r="AO101" i="11" s="1"/>
  <c r="AP101" i="11" s="1"/>
  <c r="AQ101" i="11" s="1"/>
  <c r="AR101" i="11" s="1"/>
  <c r="AS101" i="11" s="1"/>
  <c r="AT101" i="11" s="1"/>
  <c r="AU101" i="11" s="1"/>
  <c r="AV101" i="11" s="1"/>
  <c r="AW101" i="11" s="1"/>
  <c r="AX101" i="11" s="1"/>
  <c r="AY101" i="11" s="1"/>
  <c r="AZ101" i="11" s="1"/>
  <c r="BA101" i="11" s="1"/>
  <c r="BB101" i="11" s="1"/>
  <c r="BC101" i="11" s="1"/>
  <c r="BD101" i="11" s="1"/>
  <c r="BE101" i="11" s="1"/>
  <c r="BF101" i="11" s="1"/>
  <c r="BG101" i="11" s="1"/>
  <c r="BH101" i="11" s="1"/>
  <c r="BI101" i="11" s="1"/>
  <c r="BJ101" i="11" s="1"/>
  <c r="BK101" i="11" s="1"/>
  <c r="BL101" i="11" s="1"/>
  <c r="BM101" i="11" s="1"/>
  <c r="BN101" i="11" s="1"/>
  <c r="BO101" i="11" s="1"/>
  <c r="F78" i="11"/>
  <c r="G78" i="11" s="1"/>
  <c r="H78" i="11" s="1"/>
  <c r="I78" i="11" s="1"/>
  <c r="J78" i="11" s="1"/>
  <c r="K78" i="11" s="1"/>
  <c r="L78" i="11" s="1"/>
  <c r="M78" i="11" s="1"/>
  <c r="N78" i="11" s="1"/>
  <c r="O78" i="11" s="1"/>
  <c r="P78" i="11" s="1"/>
  <c r="Q78" i="11" s="1"/>
  <c r="R78" i="11" s="1"/>
  <c r="S78" i="11" s="1"/>
  <c r="T78" i="11" s="1"/>
  <c r="U78" i="11" s="1"/>
  <c r="V78" i="11" s="1"/>
  <c r="W78" i="11" s="1"/>
  <c r="X78" i="11" s="1"/>
  <c r="Y78" i="11" s="1"/>
  <c r="Z78" i="11" s="1"/>
  <c r="AA78" i="11" s="1"/>
  <c r="AB78" i="11" s="1"/>
  <c r="AC78" i="11" s="1"/>
  <c r="AD78" i="11" s="1"/>
  <c r="AE78" i="11" s="1"/>
  <c r="AF78" i="11" s="1"/>
  <c r="AG78" i="11" s="1"/>
  <c r="AH78" i="11" s="1"/>
  <c r="AI78" i="11" s="1"/>
  <c r="AJ78" i="11" s="1"/>
  <c r="AK78" i="11" s="1"/>
  <c r="AL78" i="11" s="1"/>
  <c r="AM78" i="11" s="1"/>
  <c r="AN78" i="11" s="1"/>
  <c r="AO78" i="11" s="1"/>
  <c r="AP78" i="11" s="1"/>
  <c r="AQ78" i="11" s="1"/>
  <c r="AR78" i="11" s="1"/>
  <c r="AS78" i="11" s="1"/>
  <c r="AT78" i="11" s="1"/>
  <c r="AU78" i="11" s="1"/>
  <c r="AV78" i="11" s="1"/>
  <c r="AW78" i="11" s="1"/>
  <c r="AX78" i="11" s="1"/>
  <c r="AY78" i="11" s="1"/>
  <c r="AZ78" i="11" s="1"/>
  <c r="BA78" i="11" s="1"/>
  <c r="BB78" i="11" s="1"/>
  <c r="BC78" i="11" s="1"/>
  <c r="BD78" i="11" s="1"/>
  <c r="BE78" i="11" s="1"/>
  <c r="BF78" i="11" s="1"/>
  <c r="BG78" i="11" s="1"/>
  <c r="BH78" i="11" s="1"/>
  <c r="BI78" i="11" s="1"/>
  <c r="BJ78" i="11" s="1"/>
  <c r="BK78" i="11" s="1"/>
  <c r="BL78" i="11" s="1"/>
  <c r="BM78" i="11" s="1"/>
  <c r="BN78" i="11" s="1"/>
  <c r="BO78" i="11" s="1"/>
  <c r="F30" i="11"/>
  <c r="G30" i="11" s="1"/>
  <c r="H30" i="11" s="1"/>
  <c r="I30" i="11" s="1"/>
  <c r="J30" i="11" s="1"/>
  <c r="K30" i="11" s="1"/>
  <c r="L30" i="11" s="1"/>
  <c r="M30" i="11" s="1"/>
  <c r="N30" i="11" s="1"/>
  <c r="O30" i="11" s="1"/>
  <c r="P30" i="11" s="1"/>
  <c r="Q30" i="11" s="1"/>
  <c r="R30" i="11" s="1"/>
  <c r="S30" i="11" s="1"/>
  <c r="T30" i="11" s="1"/>
  <c r="U30" i="11" s="1"/>
  <c r="V30" i="11" s="1"/>
  <c r="W30" i="11" s="1"/>
  <c r="X30" i="11" s="1"/>
  <c r="Y30" i="11" s="1"/>
  <c r="Z30" i="11" s="1"/>
  <c r="AA30" i="11" s="1"/>
  <c r="AB30" i="11" s="1"/>
  <c r="AC30" i="11" s="1"/>
  <c r="AD30" i="11" s="1"/>
  <c r="AE30" i="11" s="1"/>
  <c r="AF30" i="11" s="1"/>
  <c r="AG30" i="11" s="1"/>
  <c r="AH30" i="11" s="1"/>
  <c r="AI30" i="11" s="1"/>
  <c r="AJ30" i="11" s="1"/>
  <c r="AK30" i="11" s="1"/>
  <c r="AL30" i="11" s="1"/>
  <c r="AM30" i="11" s="1"/>
  <c r="AN30" i="11" s="1"/>
  <c r="AO30" i="11" s="1"/>
  <c r="AP30" i="11" s="1"/>
  <c r="AQ30" i="11" s="1"/>
  <c r="AR30" i="11" s="1"/>
  <c r="AS30" i="11" s="1"/>
  <c r="AT30" i="11" s="1"/>
  <c r="AU30" i="11" s="1"/>
  <c r="AV30" i="11" s="1"/>
  <c r="AW30" i="11" s="1"/>
  <c r="AX30" i="11" s="1"/>
  <c r="AY30" i="11" s="1"/>
  <c r="AZ30" i="11" s="1"/>
  <c r="BA30" i="11" s="1"/>
  <c r="BB30" i="11" s="1"/>
  <c r="BC30" i="11" s="1"/>
  <c r="BD30" i="11" s="1"/>
  <c r="BE30" i="11" s="1"/>
  <c r="BF30" i="11" s="1"/>
  <c r="BG30" i="11" s="1"/>
  <c r="BH30" i="11" s="1"/>
  <c r="BI30" i="11" s="1"/>
  <c r="BJ30" i="11" s="1"/>
  <c r="BK30" i="11" s="1"/>
  <c r="BL30" i="11" s="1"/>
  <c r="BM30" i="11" s="1"/>
  <c r="BN30" i="11" s="1"/>
  <c r="BO30" i="11" s="1"/>
  <c r="F72" i="11"/>
  <c r="G72" i="11" s="1"/>
  <c r="H72" i="11" s="1"/>
  <c r="I72" i="11" s="1"/>
  <c r="J72" i="11" s="1"/>
  <c r="K72" i="11" s="1"/>
  <c r="L72" i="11" s="1"/>
  <c r="M72" i="11" s="1"/>
  <c r="N72" i="11" s="1"/>
  <c r="O72" i="11" s="1"/>
  <c r="P72" i="11" s="1"/>
  <c r="Q72" i="11" s="1"/>
  <c r="R72" i="11" s="1"/>
  <c r="S72" i="11" s="1"/>
  <c r="T72" i="11" s="1"/>
  <c r="U72" i="11" s="1"/>
  <c r="V72" i="11" s="1"/>
  <c r="W72" i="11" s="1"/>
  <c r="X72" i="11" s="1"/>
  <c r="Y72" i="11" s="1"/>
  <c r="Z72" i="11" s="1"/>
  <c r="AA72" i="11" s="1"/>
  <c r="AB72" i="11" s="1"/>
  <c r="AC72" i="11" s="1"/>
  <c r="AD72" i="11" s="1"/>
  <c r="AE72" i="11" s="1"/>
  <c r="AF72" i="11" s="1"/>
  <c r="AG72" i="11" s="1"/>
  <c r="AH72" i="11" s="1"/>
  <c r="AI72" i="11" s="1"/>
  <c r="AJ72" i="11" s="1"/>
  <c r="AK72" i="11" s="1"/>
  <c r="AL72" i="11" s="1"/>
  <c r="AM72" i="11" s="1"/>
  <c r="AN72" i="11" s="1"/>
  <c r="AO72" i="11" s="1"/>
  <c r="AP72" i="11" s="1"/>
  <c r="AQ72" i="11" s="1"/>
  <c r="AR72" i="11" s="1"/>
  <c r="AS72" i="11" s="1"/>
  <c r="AT72" i="11" s="1"/>
  <c r="AU72" i="11" s="1"/>
  <c r="AV72" i="11" s="1"/>
  <c r="AW72" i="11" s="1"/>
  <c r="AX72" i="11" s="1"/>
  <c r="AY72" i="11" s="1"/>
  <c r="AZ72" i="11" s="1"/>
  <c r="BA72" i="11" s="1"/>
  <c r="BB72" i="11" s="1"/>
  <c r="BC72" i="11" s="1"/>
  <c r="BD72" i="11" s="1"/>
  <c r="BE72" i="11" s="1"/>
  <c r="BF72" i="11" s="1"/>
  <c r="BG72" i="11" s="1"/>
  <c r="BH72" i="11" s="1"/>
  <c r="BI72" i="11" s="1"/>
  <c r="BJ72" i="11" s="1"/>
  <c r="BK72" i="11" s="1"/>
  <c r="BL72" i="11" s="1"/>
  <c r="BM72" i="11" s="1"/>
  <c r="BN72" i="11" s="1"/>
  <c r="BO72" i="11" s="1"/>
  <c r="F40" i="11"/>
  <c r="G40" i="11" s="1"/>
  <c r="H40" i="11" s="1"/>
  <c r="I40" i="11" s="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F53" i="1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3" i="11" s="1"/>
  <c r="T53" i="11" s="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AM53" i="11" s="1"/>
  <c r="AN53" i="11" s="1"/>
  <c r="AO53" i="11" s="1"/>
  <c r="AP53" i="11" s="1"/>
  <c r="AQ53" i="11" s="1"/>
  <c r="AR53" i="11" s="1"/>
  <c r="AS53" i="11" s="1"/>
  <c r="AT53" i="11" s="1"/>
  <c r="AU53" i="11" s="1"/>
  <c r="AV53" i="11" s="1"/>
  <c r="AW53" i="11" s="1"/>
  <c r="AX53" i="11" s="1"/>
  <c r="AY53" i="11" s="1"/>
  <c r="AZ53" i="11" s="1"/>
  <c r="BA53" i="11" s="1"/>
  <c r="BB53" i="11" s="1"/>
  <c r="BC53" i="11" s="1"/>
  <c r="BD53" i="11" s="1"/>
  <c r="BE53" i="11" s="1"/>
  <c r="BF53" i="11" s="1"/>
  <c r="BG53" i="11" s="1"/>
  <c r="BH53" i="11" s="1"/>
  <c r="BI53" i="11" s="1"/>
  <c r="BJ53" i="11" s="1"/>
  <c r="BK53" i="11" s="1"/>
  <c r="BL53" i="11" s="1"/>
  <c r="BM53" i="11" s="1"/>
  <c r="BN53" i="11" s="1"/>
  <c r="BO53" i="11" s="1"/>
  <c r="F62" i="11"/>
  <c r="G62" i="11" s="1"/>
  <c r="H62" i="11" s="1"/>
  <c r="I62" i="11" s="1"/>
  <c r="J62" i="11" s="1"/>
  <c r="K62" i="11" s="1"/>
  <c r="L62" i="11" s="1"/>
  <c r="M62" i="11" s="1"/>
  <c r="N62" i="11" s="1"/>
  <c r="O62" i="11" s="1"/>
  <c r="P62" i="11" s="1"/>
  <c r="Q62" i="11" s="1"/>
  <c r="R62" i="11" s="1"/>
  <c r="S62" i="11" s="1"/>
  <c r="T62" i="11" s="1"/>
  <c r="U62" i="11" s="1"/>
  <c r="V62" i="11" s="1"/>
  <c r="W62" i="11" s="1"/>
  <c r="X62" i="11" s="1"/>
  <c r="Y62" i="11" s="1"/>
  <c r="Z62" i="11" s="1"/>
  <c r="AA62" i="11" s="1"/>
  <c r="AB62" i="11" s="1"/>
  <c r="AC62" i="11" s="1"/>
  <c r="AD62" i="11" s="1"/>
  <c r="AE62" i="11" s="1"/>
  <c r="AF62" i="11" s="1"/>
  <c r="AG62" i="11" s="1"/>
  <c r="AH62" i="11" s="1"/>
  <c r="AI62" i="11" s="1"/>
  <c r="AJ62" i="11" s="1"/>
  <c r="AK62" i="11" s="1"/>
  <c r="AL62" i="11" s="1"/>
  <c r="AM62" i="11" s="1"/>
  <c r="AN62" i="11" s="1"/>
  <c r="AO62" i="11" s="1"/>
  <c r="AP62" i="11" s="1"/>
  <c r="AQ62" i="11" s="1"/>
  <c r="AR62" i="11" s="1"/>
  <c r="AS62" i="11" s="1"/>
  <c r="AT62" i="11" s="1"/>
  <c r="AU62" i="11" s="1"/>
  <c r="AV62" i="11" s="1"/>
  <c r="AW62" i="11" s="1"/>
  <c r="AX62" i="11" s="1"/>
  <c r="AY62" i="11" s="1"/>
  <c r="AZ62" i="11" s="1"/>
  <c r="BA62" i="11" s="1"/>
  <c r="BB62" i="11" s="1"/>
  <c r="BC62" i="11" s="1"/>
  <c r="BD62" i="11" s="1"/>
  <c r="BE62" i="11" s="1"/>
  <c r="BF62" i="11" s="1"/>
  <c r="BG62" i="11" s="1"/>
  <c r="BH62" i="11" s="1"/>
  <c r="BI62" i="11" s="1"/>
  <c r="BJ62" i="11" s="1"/>
  <c r="BK62" i="11" s="1"/>
  <c r="BL62" i="11" s="1"/>
  <c r="BM62" i="11" s="1"/>
  <c r="BN62" i="11" s="1"/>
  <c r="BO62" i="11" s="1"/>
  <c r="F65" i="11"/>
  <c r="G65" i="11" s="1"/>
  <c r="H65" i="11" s="1"/>
  <c r="I65" i="11" s="1"/>
  <c r="J65" i="11" s="1"/>
  <c r="K65" i="11" s="1"/>
  <c r="L65" i="11" s="1"/>
  <c r="M65" i="11" s="1"/>
  <c r="N65" i="11" s="1"/>
  <c r="O65" i="11" s="1"/>
  <c r="P65" i="11" s="1"/>
  <c r="Q65" i="11" s="1"/>
  <c r="R65" i="11" s="1"/>
  <c r="S65" i="11" s="1"/>
  <c r="T65" i="11" s="1"/>
  <c r="U65" i="11" s="1"/>
  <c r="V65" i="11" s="1"/>
  <c r="W65" i="11" s="1"/>
  <c r="X65" i="11" s="1"/>
  <c r="Y65" i="11" s="1"/>
  <c r="Z65" i="11" s="1"/>
  <c r="AA65" i="11" s="1"/>
  <c r="AB65" i="11" s="1"/>
  <c r="AC65" i="11" s="1"/>
  <c r="AD65" i="11" s="1"/>
  <c r="AE65" i="11" s="1"/>
  <c r="AF65" i="11" s="1"/>
  <c r="AG65" i="11" s="1"/>
  <c r="AH65" i="11" s="1"/>
  <c r="AI65" i="11" s="1"/>
  <c r="AJ65" i="11" s="1"/>
  <c r="AK65" i="11" s="1"/>
  <c r="AL65" i="11" s="1"/>
  <c r="AM65" i="11" s="1"/>
  <c r="AN65" i="11" s="1"/>
  <c r="AO65" i="11" s="1"/>
  <c r="AP65" i="11" s="1"/>
  <c r="AQ65" i="11" s="1"/>
  <c r="AR65" i="11" s="1"/>
  <c r="AS65" i="11" s="1"/>
  <c r="AT65" i="11" s="1"/>
  <c r="AU65" i="11" s="1"/>
  <c r="AV65" i="11" s="1"/>
  <c r="AW65" i="11" s="1"/>
  <c r="AX65" i="11" s="1"/>
  <c r="AY65" i="11" s="1"/>
  <c r="AZ65" i="11" s="1"/>
  <c r="BA65" i="11" s="1"/>
  <c r="BB65" i="11" s="1"/>
  <c r="BC65" i="11" s="1"/>
  <c r="BD65" i="11" s="1"/>
  <c r="BE65" i="11" s="1"/>
  <c r="BF65" i="11" s="1"/>
  <c r="BG65" i="11" s="1"/>
  <c r="BH65" i="11" s="1"/>
  <c r="BI65" i="11" s="1"/>
  <c r="BJ65" i="11" s="1"/>
  <c r="BK65" i="11" s="1"/>
  <c r="BL65" i="11" s="1"/>
  <c r="BM65" i="11" s="1"/>
  <c r="BN65" i="11" s="1"/>
  <c r="BO65" i="11" s="1"/>
  <c r="F83" i="11"/>
  <c r="G83" i="11" s="1"/>
  <c r="H83" i="11" s="1"/>
  <c r="I83" i="11" s="1"/>
  <c r="J83" i="11" s="1"/>
  <c r="K83" i="11" s="1"/>
  <c r="L83" i="11" s="1"/>
  <c r="M83" i="11" s="1"/>
  <c r="N83" i="11" s="1"/>
  <c r="O83" i="11" s="1"/>
  <c r="P83" i="11" s="1"/>
  <c r="Q83" i="11" s="1"/>
  <c r="R83" i="11" s="1"/>
  <c r="S83" i="11" s="1"/>
  <c r="T83" i="11" s="1"/>
  <c r="U83" i="11" s="1"/>
  <c r="V83" i="11" s="1"/>
  <c r="W83" i="11" s="1"/>
  <c r="X83" i="11" s="1"/>
  <c r="Y83" i="11" s="1"/>
  <c r="Z83" i="11" s="1"/>
  <c r="AA83" i="11" s="1"/>
  <c r="AB83" i="11" s="1"/>
  <c r="AC83" i="11" s="1"/>
  <c r="AD83" i="11" s="1"/>
  <c r="AE83" i="11" s="1"/>
  <c r="AF83" i="11" s="1"/>
  <c r="AG83" i="11" s="1"/>
  <c r="AH83" i="11" s="1"/>
  <c r="AI83" i="11" s="1"/>
  <c r="AJ83" i="11" s="1"/>
  <c r="AK83" i="11" s="1"/>
  <c r="AL83" i="11" s="1"/>
  <c r="AM83" i="11" s="1"/>
  <c r="AN83" i="11" s="1"/>
  <c r="AO83" i="11" s="1"/>
  <c r="AP83" i="11" s="1"/>
  <c r="AQ83" i="11" s="1"/>
  <c r="AR83" i="11" s="1"/>
  <c r="AS83" i="11" s="1"/>
  <c r="AT83" i="11" s="1"/>
  <c r="AU83" i="11" s="1"/>
  <c r="AV83" i="11" s="1"/>
  <c r="AW83" i="11" s="1"/>
  <c r="AX83" i="11" s="1"/>
  <c r="AY83" i="11" s="1"/>
  <c r="AZ83" i="11" s="1"/>
  <c r="BA83" i="11" s="1"/>
  <c r="BB83" i="11" s="1"/>
  <c r="BC83" i="11" s="1"/>
  <c r="BD83" i="11" s="1"/>
  <c r="BE83" i="11" s="1"/>
  <c r="BF83" i="11" s="1"/>
  <c r="BG83" i="11" s="1"/>
  <c r="BH83" i="11" s="1"/>
  <c r="BI83" i="11" s="1"/>
  <c r="BJ83" i="11" s="1"/>
  <c r="BK83" i="11" s="1"/>
  <c r="BL83" i="11" s="1"/>
  <c r="BM83" i="11" s="1"/>
  <c r="BN83" i="11" s="1"/>
  <c r="BO83" i="11" s="1"/>
  <c r="F84" i="11"/>
  <c r="G84" i="11" s="1"/>
  <c r="H84" i="11" s="1"/>
  <c r="I84" i="11" s="1"/>
  <c r="J84" i="11" s="1"/>
  <c r="K84" i="11" s="1"/>
  <c r="L84" i="11" s="1"/>
  <c r="M84" i="11" s="1"/>
  <c r="N84" i="11" s="1"/>
  <c r="O84" i="11" s="1"/>
  <c r="P84" i="11" s="1"/>
  <c r="Q84" i="11" s="1"/>
  <c r="R84" i="11" s="1"/>
  <c r="S84" i="11" s="1"/>
  <c r="T84" i="11" s="1"/>
  <c r="U84" i="11" s="1"/>
  <c r="V84" i="11" s="1"/>
  <c r="W84" i="11" s="1"/>
  <c r="X84" i="11" s="1"/>
  <c r="Y84" i="11" s="1"/>
  <c r="Z84" i="11" s="1"/>
  <c r="AA84" i="11" s="1"/>
  <c r="AB84" i="11" s="1"/>
  <c r="AC84" i="11" s="1"/>
  <c r="AD84" i="11" s="1"/>
  <c r="AE84" i="11" s="1"/>
  <c r="AF84" i="11" s="1"/>
  <c r="AG84" i="11" s="1"/>
  <c r="AH84" i="11" s="1"/>
  <c r="AI84" i="11" s="1"/>
  <c r="AJ84" i="11" s="1"/>
  <c r="AK84" i="11" s="1"/>
  <c r="AL84" i="11" s="1"/>
  <c r="AM84" i="11" s="1"/>
  <c r="AN84" i="11" s="1"/>
  <c r="AO84" i="11" s="1"/>
  <c r="AP84" i="11" s="1"/>
  <c r="AQ84" i="11" s="1"/>
  <c r="AR84" i="11" s="1"/>
  <c r="AS84" i="11" s="1"/>
  <c r="AT84" i="11" s="1"/>
  <c r="AU84" i="11" s="1"/>
  <c r="AV84" i="11" s="1"/>
  <c r="AW84" i="11" s="1"/>
  <c r="AX84" i="11" s="1"/>
  <c r="AY84" i="11" s="1"/>
  <c r="AZ84" i="11" s="1"/>
  <c r="BA84" i="11" s="1"/>
  <c r="BB84" i="11" s="1"/>
  <c r="BC84" i="11" s="1"/>
  <c r="BD84" i="11" s="1"/>
  <c r="BE84" i="11" s="1"/>
  <c r="BF84" i="11" s="1"/>
  <c r="BG84" i="11" s="1"/>
  <c r="BH84" i="11" s="1"/>
  <c r="BI84" i="11" s="1"/>
  <c r="BJ84" i="11" s="1"/>
  <c r="BK84" i="11" s="1"/>
  <c r="BL84" i="11" s="1"/>
  <c r="BM84" i="11" s="1"/>
  <c r="BN84" i="11" s="1"/>
  <c r="BO84" i="11" s="1"/>
  <c r="F25" i="1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AM25" i="11" s="1"/>
  <c r="AN25" i="11" s="1"/>
  <c r="AO25" i="11" s="1"/>
  <c r="AP25" i="11" s="1"/>
  <c r="AQ25" i="11" s="1"/>
  <c r="AR25" i="11" s="1"/>
  <c r="AS25" i="11" s="1"/>
  <c r="AT25" i="11" s="1"/>
  <c r="AU25" i="11" s="1"/>
  <c r="AV25" i="11" s="1"/>
  <c r="AW25" i="11" s="1"/>
  <c r="AX25" i="11" s="1"/>
  <c r="AY25" i="11" s="1"/>
  <c r="AZ25" i="11" s="1"/>
  <c r="BA25" i="11" s="1"/>
  <c r="BB25" i="11" s="1"/>
  <c r="BC25" i="11" s="1"/>
  <c r="BD25" i="11" s="1"/>
  <c r="BE25" i="11" s="1"/>
  <c r="BF25" i="11" s="1"/>
  <c r="BG25" i="11" s="1"/>
  <c r="BH25" i="11" s="1"/>
  <c r="BI25" i="11" s="1"/>
  <c r="BJ25" i="11" s="1"/>
  <c r="BK25" i="11" s="1"/>
  <c r="BL25" i="11" s="1"/>
  <c r="BM25" i="11" s="1"/>
  <c r="BN25" i="11" s="1"/>
  <c r="BO25" i="11" s="1"/>
  <c r="F2" i="1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AJ2" i="11" s="1"/>
  <c r="AK2" i="11" s="1"/>
  <c r="AL2" i="11" s="1"/>
  <c r="AM2" i="11" s="1"/>
  <c r="AN2" i="11" s="1"/>
  <c r="AO2" i="11" s="1"/>
  <c r="AP2" i="11" s="1"/>
  <c r="AQ2" i="11" s="1"/>
  <c r="AR2" i="11" s="1"/>
  <c r="AS2" i="11" s="1"/>
  <c r="AT2" i="11" s="1"/>
  <c r="AU2" i="11" s="1"/>
  <c r="AV2" i="11" s="1"/>
  <c r="AW2" i="11" s="1"/>
  <c r="AX2" i="11" s="1"/>
  <c r="AY2" i="11" s="1"/>
  <c r="AZ2" i="11" s="1"/>
  <c r="BA2" i="11" s="1"/>
  <c r="BB2" i="11" s="1"/>
  <c r="BC2" i="11" s="1"/>
  <c r="BD2" i="11" s="1"/>
  <c r="BE2" i="11" s="1"/>
  <c r="BF2" i="11" s="1"/>
  <c r="BG2" i="11" s="1"/>
  <c r="BH2" i="11" s="1"/>
  <c r="BI2" i="11" s="1"/>
  <c r="BJ2" i="11" s="1"/>
  <c r="BK2" i="11" s="1"/>
  <c r="BL2" i="11" s="1"/>
  <c r="BM2" i="11" s="1"/>
  <c r="BN2" i="11" s="1"/>
  <c r="F39" i="11"/>
  <c r="G39" i="11" s="1"/>
  <c r="H39" i="11" s="1"/>
  <c r="I39" i="11" s="1"/>
  <c r="J39" i="11" s="1"/>
  <c r="K39" i="11" s="1"/>
  <c r="L39" i="11" s="1"/>
  <c r="M39" i="11" s="1"/>
  <c r="N39" i="11" s="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F31" i="11"/>
  <c r="G31" i="11" s="1"/>
  <c r="H31" i="11" s="1"/>
  <c r="I31" i="11" s="1"/>
  <c r="J31" i="11" s="1"/>
  <c r="K31" i="11" s="1"/>
  <c r="L31" i="11" s="1"/>
  <c r="M31" i="11" s="1"/>
  <c r="N31" i="11" s="1"/>
  <c r="O31" i="11" s="1"/>
  <c r="P31" i="11" s="1"/>
  <c r="Q31" i="11" s="1"/>
  <c r="R31" i="11" s="1"/>
  <c r="S31" i="11" s="1"/>
  <c r="T31" i="11" s="1"/>
  <c r="U31" i="11" s="1"/>
  <c r="V31" i="11" s="1"/>
  <c r="W31" i="11" s="1"/>
  <c r="X31" i="11" s="1"/>
  <c r="Y31" i="11" s="1"/>
  <c r="Z31" i="11" s="1"/>
  <c r="AA31" i="11" s="1"/>
  <c r="AB31" i="11" s="1"/>
  <c r="AC31" i="11" s="1"/>
  <c r="AD31" i="11" s="1"/>
  <c r="AE31" i="11" s="1"/>
  <c r="AF31" i="11" s="1"/>
  <c r="AG31" i="11" s="1"/>
  <c r="AH31" i="11" s="1"/>
  <c r="AI31" i="11" s="1"/>
  <c r="AJ31" i="11" s="1"/>
  <c r="AK31" i="11" s="1"/>
  <c r="AL31" i="11" s="1"/>
  <c r="AM31" i="11" s="1"/>
  <c r="AN31" i="11" s="1"/>
  <c r="AO31" i="11" s="1"/>
  <c r="AP31" i="11" s="1"/>
  <c r="AQ31" i="11" s="1"/>
  <c r="AR31" i="11" s="1"/>
  <c r="AS31" i="11" s="1"/>
  <c r="AT31" i="11" s="1"/>
  <c r="AU31" i="11" s="1"/>
  <c r="AV31" i="11" s="1"/>
  <c r="AW31" i="11" s="1"/>
  <c r="AX31" i="11" s="1"/>
  <c r="AY31" i="11" s="1"/>
  <c r="AZ31" i="11" s="1"/>
  <c r="BA31" i="11" s="1"/>
  <c r="BB31" i="11" s="1"/>
  <c r="BC31" i="11" s="1"/>
  <c r="BD31" i="11" s="1"/>
  <c r="BE31" i="11" s="1"/>
  <c r="BF31" i="11" s="1"/>
  <c r="BG31" i="11" s="1"/>
  <c r="BH31" i="11" s="1"/>
  <c r="BI31" i="11" s="1"/>
  <c r="BJ31" i="11" s="1"/>
  <c r="BK31" i="11" s="1"/>
  <c r="BL31" i="11" s="1"/>
  <c r="BM31" i="11" s="1"/>
  <c r="BN31" i="11" s="1"/>
  <c r="BO31" i="11" s="1"/>
  <c r="F57" i="11"/>
  <c r="G57" i="11" s="1"/>
  <c r="H57" i="11" s="1"/>
  <c r="I57" i="11" s="1"/>
  <c r="J57" i="11" s="1"/>
  <c r="K57" i="11" s="1"/>
  <c r="L57" i="11" s="1"/>
  <c r="M57" i="11" s="1"/>
  <c r="N57" i="11" s="1"/>
  <c r="O57" i="11" s="1"/>
  <c r="P57" i="11" s="1"/>
  <c r="Q57" i="11" s="1"/>
  <c r="R57" i="11" s="1"/>
  <c r="S57" i="11" s="1"/>
  <c r="T57" i="11" s="1"/>
  <c r="U57" i="11" s="1"/>
  <c r="V57" i="11" s="1"/>
  <c r="W57" i="11" s="1"/>
  <c r="X57" i="11" s="1"/>
  <c r="Y57" i="11" s="1"/>
  <c r="Z57" i="11" s="1"/>
  <c r="AA57" i="11" s="1"/>
  <c r="AB57" i="11" s="1"/>
  <c r="AC57" i="11" s="1"/>
  <c r="AD57" i="11" s="1"/>
  <c r="AE57" i="11" s="1"/>
  <c r="AF57" i="11" s="1"/>
  <c r="AG57" i="11" s="1"/>
  <c r="AH57" i="11" s="1"/>
  <c r="AI57" i="11" s="1"/>
  <c r="AJ57" i="11" s="1"/>
  <c r="AK57" i="11" s="1"/>
  <c r="AL57" i="11" s="1"/>
  <c r="AM57" i="11" s="1"/>
  <c r="AN57" i="11" s="1"/>
  <c r="AO57" i="11" s="1"/>
  <c r="AP57" i="11" s="1"/>
  <c r="AQ57" i="11" s="1"/>
  <c r="AR57" i="11" s="1"/>
  <c r="AS57" i="11" s="1"/>
  <c r="AT57" i="11" s="1"/>
  <c r="AU57" i="11" s="1"/>
  <c r="AV57" i="11" s="1"/>
  <c r="AW57" i="11" s="1"/>
  <c r="AX57" i="11" s="1"/>
  <c r="AY57" i="11" s="1"/>
  <c r="AZ57" i="11" s="1"/>
  <c r="BA57" i="11" s="1"/>
  <c r="BB57" i="11" s="1"/>
  <c r="BC57" i="11" s="1"/>
  <c r="BD57" i="11" s="1"/>
  <c r="BE57" i="11" s="1"/>
  <c r="BF57" i="11" s="1"/>
  <c r="BG57" i="11" s="1"/>
  <c r="BH57" i="11" s="1"/>
  <c r="BI57" i="11" s="1"/>
  <c r="BJ57" i="11" s="1"/>
  <c r="BK57" i="11" s="1"/>
  <c r="BL57" i="11" s="1"/>
  <c r="BM57" i="11" s="1"/>
  <c r="BN57" i="11" s="1"/>
  <c r="BO57" i="11" s="1"/>
  <c r="F99" i="11"/>
  <c r="G99" i="11" s="1"/>
  <c r="H99" i="11" s="1"/>
  <c r="I99" i="11" s="1"/>
  <c r="J99" i="11" s="1"/>
  <c r="K99" i="11" s="1"/>
  <c r="L99" i="11" s="1"/>
  <c r="M99" i="11" s="1"/>
  <c r="N99" i="11" s="1"/>
  <c r="O99" i="11" s="1"/>
  <c r="P99" i="11" s="1"/>
  <c r="Q99" i="11" s="1"/>
  <c r="R99" i="11" s="1"/>
  <c r="S99" i="11" s="1"/>
  <c r="T99" i="11" s="1"/>
  <c r="U99" i="11" s="1"/>
  <c r="V99" i="11" s="1"/>
  <c r="W99" i="11" s="1"/>
  <c r="X99" i="11" s="1"/>
  <c r="Y99" i="11" s="1"/>
  <c r="Z99" i="11" s="1"/>
  <c r="AA99" i="11" s="1"/>
  <c r="AB99" i="11" s="1"/>
  <c r="AC99" i="11" s="1"/>
  <c r="AD99" i="11" s="1"/>
  <c r="AE99" i="11" s="1"/>
  <c r="AF99" i="11" s="1"/>
  <c r="AG99" i="11" s="1"/>
  <c r="AH99" i="11" s="1"/>
  <c r="AI99" i="11" s="1"/>
  <c r="AJ99" i="11" s="1"/>
  <c r="AK99" i="11" s="1"/>
  <c r="AL99" i="11" s="1"/>
  <c r="AM99" i="11" s="1"/>
  <c r="AN99" i="11" s="1"/>
  <c r="AO99" i="11" s="1"/>
  <c r="AP99" i="11" s="1"/>
  <c r="AQ99" i="11" s="1"/>
  <c r="AR99" i="11" s="1"/>
  <c r="AS99" i="11" s="1"/>
  <c r="AT99" i="11" s="1"/>
  <c r="AU99" i="11" s="1"/>
  <c r="AV99" i="11" s="1"/>
  <c r="AW99" i="11" s="1"/>
  <c r="AX99" i="11" s="1"/>
  <c r="AY99" i="11" s="1"/>
  <c r="AZ99" i="11" s="1"/>
  <c r="BA99" i="11" s="1"/>
  <c r="BB99" i="11" s="1"/>
  <c r="BC99" i="11" s="1"/>
  <c r="BD99" i="11" s="1"/>
  <c r="BE99" i="11" s="1"/>
  <c r="BF99" i="11" s="1"/>
  <c r="BG99" i="11" s="1"/>
  <c r="BH99" i="11" s="1"/>
  <c r="BI99" i="11" s="1"/>
  <c r="BJ99" i="11" s="1"/>
  <c r="BK99" i="11" s="1"/>
  <c r="BL99" i="11" s="1"/>
  <c r="BM99" i="11" s="1"/>
  <c r="BN99" i="11" s="1"/>
  <c r="BO99" i="11" s="1"/>
  <c r="F89" i="11"/>
  <c r="G89" i="11" s="1"/>
  <c r="H89" i="11" s="1"/>
  <c r="I89" i="11" s="1"/>
  <c r="J89" i="11" s="1"/>
  <c r="K89" i="11" s="1"/>
  <c r="L89" i="11" s="1"/>
  <c r="M89" i="11" s="1"/>
  <c r="N89" i="11" s="1"/>
  <c r="O89" i="11" s="1"/>
  <c r="P89" i="11" s="1"/>
  <c r="Q89" i="11" s="1"/>
  <c r="R89" i="11" s="1"/>
  <c r="S89" i="11" s="1"/>
  <c r="T89" i="11" s="1"/>
  <c r="U89" i="11" s="1"/>
  <c r="V89" i="11" s="1"/>
  <c r="W89" i="11" s="1"/>
  <c r="X89" i="11" s="1"/>
  <c r="Y89" i="11" s="1"/>
  <c r="Z89" i="11" s="1"/>
  <c r="AA89" i="11" s="1"/>
  <c r="AB89" i="11" s="1"/>
  <c r="AC89" i="11" s="1"/>
  <c r="AD89" i="11" s="1"/>
  <c r="AE89" i="11" s="1"/>
  <c r="AF89" i="11" s="1"/>
  <c r="AG89" i="11" s="1"/>
  <c r="AH89" i="11" s="1"/>
  <c r="AI89" i="11" s="1"/>
  <c r="AJ89" i="11" s="1"/>
  <c r="AK89" i="11" s="1"/>
  <c r="AL89" i="11" s="1"/>
  <c r="AM89" i="11" s="1"/>
  <c r="AN89" i="11" s="1"/>
  <c r="AO89" i="11" s="1"/>
  <c r="AP89" i="11" s="1"/>
  <c r="AQ89" i="11" s="1"/>
  <c r="AR89" i="11" s="1"/>
  <c r="AS89" i="11" s="1"/>
  <c r="AT89" i="11" s="1"/>
  <c r="AU89" i="11" s="1"/>
  <c r="AV89" i="11" s="1"/>
  <c r="AW89" i="11" s="1"/>
  <c r="AX89" i="11" s="1"/>
  <c r="AY89" i="11" s="1"/>
  <c r="AZ89" i="11" s="1"/>
  <c r="BA89" i="11" s="1"/>
  <c r="BB89" i="11" s="1"/>
  <c r="BC89" i="11" s="1"/>
  <c r="BD89" i="11" s="1"/>
  <c r="BE89" i="11" s="1"/>
  <c r="BF89" i="11" s="1"/>
  <c r="BG89" i="11" s="1"/>
  <c r="BH89" i="11" s="1"/>
  <c r="BI89" i="11" s="1"/>
  <c r="BJ89" i="11" s="1"/>
  <c r="BK89" i="11" s="1"/>
  <c r="BL89" i="11" s="1"/>
  <c r="BM89" i="11" s="1"/>
  <c r="BN89" i="11" s="1"/>
  <c r="BO89" i="11" s="1"/>
  <c r="F46" i="11"/>
  <c r="G46" i="11" s="1"/>
  <c r="H46" i="11" s="1"/>
  <c r="I46" i="11" s="1"/>
  <c r="J46" i="11" s="1"/>
  <c r="K46" i="11" s="1"/>
  <c r="L46" i="11" s="1"/>
  <c r="M46" i="11" s="1"/>
  <c r="N46" i="11" s="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F91" i="11"/>
  <c r="G91" i="11" s="1"/>
  <c r="H91" i="11" s="1"/>
  <c r="I91" i="11" s="1"/>
  <c r="J91" i="11" s="1"/>
  <c r="K91" i="11" s="1"/>
  <c r="L91" i="11" s="1"/>
  <c r="M91" i="11" s="1"/>
  <c r="N91" i="11" s="1"/>
  <c r="O91" i="11" s="1"/>
  <c r="P91" i="11" s="1"/>
  <c r="Q91" i="11" s="1"/>
  <c r="R91" i="11" s="1"/>
  <c r="S91" i="11" s="1"/>
  <c r="T91" i="11" s="1"/>
  <c r="U91" i="11" s="1"/>
  <c r="V91" i="11" s="1"/>
  <c r="W91" i="11" s="1"/>
  <c r="X91" i="11" s="1"/>
  <c r="Y91" i="11" s="1"/>
  <c r="Z91" i="11" s="1"/>
  <c r="AA91" i="11" s="1"/>
  <c r="AB91" i="11" s="1"/>
  <c r="AC91" i="11" s="1"/>
  <c r="AD91" i="11" s="1"/>
  <c r="AE91" i="11" s="1"/>
  <c r="AF91" i="11" s="1"/>
  <c r="AG91" i="11" s="1"/>
  <c r="AH91" i="11" s="1"/>
  <c r="AI91" i="11" s="1"/>
  <c r="AJ91" i="11" s="1"/>
  <c r="AK91" i="11" s="1"/>
  <c r="AL91" i="11" s="1"/>
  <c r="AM91" i="11" s="1"/>
  <c r="AN91" i="11" s="1"/>
  <c r="AO91" i="11" s="1"/>
  <c r="AP91" i="11" s="1"/>
  <c r="AQ91" i="11" s="1"/>
  <c r="AR91" i="11" s="1"/>
  <c r="AS91" i="11" s="1"/>
  <c r="AT91" i="11" s="1"/>
  <c r="AU91" i="11" s="1"/>
  <c r="AV91" i="11" s="1"/>
  <c r="AW91" i="11" s="1"/>
  <c r="AX91" i="11" s="1"/>
  <c r="AY91" i="11" s="1"/>
  <c r="AZ91" i="11" s="1"/>
  <c r="BA91" i="11" s="1"/>
  <c r="BB91" i="11" s="1"/>
  <c r="BC91" i="11" s="1"/>
  <c r="BD91" i="11" s="1"/>
  <c r="BE91" i="11" s="1"/>
  <c r="BF91" i="11" s="1"/>
  <c r="BG91" i="11" s="1"/>
  <c r="BH91" i="11" s="1"/>
  <c r="BI91" i="11" s="1"/>
  <c r="BJ91" i="11" s="1"/>
  <c r="BK91" i="11" s="1"/>
  <c r="BL91" i="11" s="1"/>
  <c r="BM91" i="11" s="1"/>
  <c r="BN91" i="11" s="1"/>
  <c r="BO91" i="11" s="1"/>
  <c r="F73" i="11"/>
  <c r="G73" i="11" s="1"/>
  <c r="H73" i="11" s="1"/>
  <c r="I73" i="11" s="1"/>
  <c r="J73" i="11" s="1"/>
  <c r="K73" i="11" s="1"/>
  <c r="L73" i="11" s="1"/>
  <c r="M73" i="11" s="1"/>
  <c r="N73" i="11" s="1"/>
  <c r="O73" i="11" s="1"/>
  <c r="P73" i="11" s="1"/>
  <c r="Q73" i="11" s="1"/>
  <c r="R73" i="11" s="1"/>
  <c r="S73" i="11" s="1"/>
  <c r="T73" i="11" s="1"/>
  <c r="U73" i="11" s="1"/>
  <c r="V73" i="11" s="1"/>
  <c r="W73" i="11" s="1"/>
  <c r="X73" i="11" s="1"/>
  <c r="Y73" i="11" s="1"/>
  <c r="Z73" i="11" s="1"/>
  <c r="AA73" i="11" s="1"/>
  <c r="AB73" i="11" s="1"/>
  <c r="AC73" i="11" s="1"/>
  <c r="AD73" i="11" s="1"/>
  <c r="AE73" i="11" s="1"/>
  <c r="AF73" i="11" s="1"/>
  <c r="AG73" i="11" s="1"/>
  <c r="AH73" i="11" s="1"/>
  <c r="AI73" i="11" s="1"/>
  <c r="AJ73" i="11" s="1"/>
  <c r="AK73" i="11" s="1"/>
  <c r="AL73" i="11" s="1"/>
  <c r="AM73" i="11" s="1"/>
  <c r="AN73" i="11" s="1"/>
  <c r="AO73" i="11" s="1"/>
  <c r="AP73" i="11" s="1"/>
  <c r="AQ73" i="11" s="1"/>
  <c r="AR73" i="11" s="1"/>
  <c r="AS73" i="11" s="1"/>
  <c r="AT73" i="11" s="1"/>
  <c r="AU73" i="11" s="1"/>
  <c r="AV73" i="11" s="1"/>
  <c r="AW73" i="11" s="1"/>
  <c r="AX73" i="11" s="1"/>
  <c r="AY73" i="11" s="1"/>
  <c r="AZ73" i="11" s="1"/>
  <c r="BA73" i="11" s="1"/>
  <c r="BB73" i="11" s="1"/>
  <c r="BC73" i="11" s="1"/>
  <c r="BD73" i="11" s="1"/>
  <c r="BE73" i="11" s="1"/>
  <c r="BF73" i="11" s="1"/>
  <c r="BG73" i="11" s="1"/>
  <c r="BH73" i="11" s="1"/>
  <c r="BI73" i="11" s="1"/>
  <c r="BJ73" i="11" s="1"/>
  <c r="BK73" i="11" s="1"/>
  <c r="BL73" i="11" s="1"/>
  <c r="BM73" i="11" s="1"/>
  <c r="BN73" i="11" s="1"/>
  <c r="BO73" i="11" s="1"/>
  <c r="F14" i="11"/>
  <c r="G14" i="11" s="1"/>
  <c r="H14" i="11" s="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Z14" i="11" s="1"/>
  <c r="AA14" i="11" s="1"/>
  <c r="AB14" i="11" s="1"/>
  <c r="AC14" i="11" s="1"/>
  <c r="AD14" i="11" s="1"/>
  <c r="AE14" i="11" s="1"/>
  <c r="AF14" i="11" s="1"/>
  <c r="AG14" i="11" s="1"/>
  <c r="AH14" i="11" s="1"/>
  <c r="AI14" i="11" s="1"/>
  <c r="AJ14" i="11" s="1"/>
  <c r="AK14" i="11" s="1"/>
  <c r="AL14" i="11" s="1"/>
  <c r="AM14" i="11" s="1"/>
  <c r="AN14" i="11" s="1"/>
  <c r="AO14" i="11" s="1"/>
  <c r="AP14" i="11" s="1"/>
  <c r="AQ14" i="11" s="1"/>
  <c r="AR14" i="11" s="1"/>
  <c r="AS14" i="11" s="1"/>
  <c r="AT14" i="11" s="1"/>
  <c r="AU14" i="11" s="1"/>
  <c r="AV14" i="11" s="1"/>
  <c r="AW14" i="11" s="1"/>
  <c r="AX14" i="11" s="1"/>
  <c r="AY14" i="11" s="1"/>
  <c r="AZ14" i="11" s="1"/>
  <c r="BA14" i="11" s="1"/>
  <c r="BB14" i="11" s="1"/>
  <c r="BC14" i="11" s="1"/>
  <c r="BD14" i="11" s="1"/>
  <c r="BE14" i="11" s="1"/>
  <c r="BF14" i="11" s="1"/>
  <c r="BG14" i="11" s="1"/>
  <c r="BH14" i="11" s="1"/>
  <c r="BI14" i="11" s="1"/>
  <c r="BJ14" i="11" s="1"/>
  <c r="BK14" i="11" s="1"/>
  <c r="BL14" i="11" s="1"/>
  <c r="BM14" i="11" s="1"/>
  <c r="BN14" i="11" s="1"/>
  <c r="BO14" i="11" s="1"/>
  <c r="F82" i="11"/>
  <c r="G82" i="11" s="1"/>
  <c r="H82" i="11" s="1"/>
  <c r="I82" i="11" s="1"/>
  <c r="J82" i="11" s="1"/>
  <c r="K82" i="11" s="1"/>
  <c r="L82" i="11" s="1"/>
  <c r="M82" i="11" s="1"/>
  <c r="N82" i="11" s="1"/>
  <c r="O82" i="11" s="1"/>
  <c r="P82" i="11" s="1"/>
  <c r="Q82" i="11" s="1"/>
  <c r="R82" i="11" s="1"/>
  <c r="S82" i="11" s="1"/>
  <c r="T82" i="11" s="1"/>
  <c r="U82" i="11" s="1"/>
  <c r="V82" i="11" s="1"/>
  <c r="W82" i="11" s="1"/>
  <c r="X82" i="11" s="1"/>
  <c r="Y82" i="11" s="1"/>
  <c r="Z82" i="11" s="1"/>
  <c r="AA82" i="11" s="1"/>
  <c r="AB82" i="11" s="1"/>
  <c r="AC82" i="11" s="1"/>
  <c r="AD82" i="11" s="1"/>
  <c r="AE82" i="11" s="1"/>
  <c r="AF82" i="11" s="1"/>
  <c r="AG82" i="11" s="1"/>
  <c r="AH82" i="11" s="1"/>
  <c r="AI82" i="11" s="1"/>
  <c r="AJ82" i="11" s="1"/>
  <c r="AK82" i="11" s="1"/>
  <c r="AL82" i="11" s="1"/>
  <c r="AM82" i="11" s="1"/>
  <c r="AN82" i="11" s="1"/>
  <c r="AO82" i="11" s="1"/>
  <c r="AP82" i="11" s="1"/>
  <c r="AQ82" i="11" s="1"/>
  <c r="AR82" i="11" s="1"/>
  <c r="AS82" i="11" s="1"/>
  <c r="AT82" i="11" s="1"/>
  <c r="AU82" i="11" s="1"/>
  <c r="AV82" i="11" s="1"/>
  <c r="AW82" i="11" s="1"/>
  <c r="AX82" i="11" s="1"/>
  <c r="AY82" i="11" s="1"/>
  <c r="AZ82" i="11" s="1"/>
  <c r="BA82" i="11" s="1"/>
  <c r="BB82" i="11" s="1"/>
  <c r="BC82" i="11" s="1"/>
  <c r="BD82" i="11" s="1"/>
  <c r="BE82" i="11" s="1"/>
  <c r="BF82" i="11" s="1"/>
  <c r="BG82" i="11" s="1"/>
  <c r="BH82" i="11" s="1"/>
  <c r="BI82" i="11" s="1"/>
  <c r="BJ82" i="11" s="1"/>
  <c r="BK82" i="11" s="1"/>
  <c r="BL82" i="11" s="1"/>
  <c r="BM82" i="11" s="1"/>
  <c r="BN82" i="11" s="1"/>
  <c r="BO82" i="11" s="1"/>
  <c r="F74" i="11"/>
  <c r="G74" i="11" s="1"/>
  <c r="H74" i="11" s="1"/>
  <c r="I74" i="11" s="1"/>
  <c r="J74" i="11" s="1"/>
  <c r="K74" i="11" s="1"/>
  <c r="L74" i="11" s="1"/>
  <c r="M74" i="11" s="1"/>
  <c r="N74" i="11" s="1"/>
  <c r="O74" i="11" s="1"/>
  <c r="P74" i="11" s="1"/>
  <c r="Q74" i="11" s="1"/>
  <c r="R74" i="11" s="1"/>
  <c r="S74" i="11" s="1"/>
  <c r="T74" i="11" s="1"/>
  <c r="U74" i="11" s="1"/>
  <c r="V74" i="11" s="1"/>
  <c r="W74" i="11" s="1"/>
  <c r="X74" i="11" s="1"/>
  <c r="Y74" i="11" s="1"/>
  <c r="Z74" i="11" s="1"/>
  <c r="AA74" i="11" s="1"/>
  <c r="AB74" i="11" s="1"/>
  <c r="AC74" i="11" s="1"/>
  <c r="AD74" i="11" s="1"/>
  <c r="AE74" i="11" s="1"/>
  <c r="AF74" i="11" s="1"/>
  <c r="AG74" i="11" s="1"/>
  <c r="AH74" i="11" s="1"/>
  <c r="AI74" i="11" s="1"/>
  <c r="AJ74" i="11" s="1"/>
  <c r="AK74" i="11" s="1"/>
  <c r="AL74" i="11" s="1"/>
  <c r="AM74" i="11" s="1"/>
  <c r="AN74" i="11" s="1"/>
  <c r="AO74" i="11" s="1"/>
  <c r="AP74" i="11" s="1"/>
  <c r="AQ74" i="11" s="1"/>
  <c r="AR74" i="11" s="1"/>
  <c r="AS74" i="11" s="1"/>
  <c r="AT74" i="11" s="1"/>
  <c r="AU74" i="11" s="1"/>
  <c r="AV74" i="11" s="1"/>
  <c r="AW74" i="11" s="1"/>
  <c r="AX74" i="11" s="1"/>
  <c r="AY74" i="11" s="1"/>
  <c r="AZ74" i="11" s="1"/>
  <c r="BA74" i="11" s="1"/>
  <c r="BB74" i="11" s="1"/>
  <c r="BC74" i="11" s="1"/>
  <c r="BD74" i="11" s="1"/>
  <c r="BE74" i="11" s="1"/>
  <c r="BF74" i="11" s="1"/>
  <c r="BG74" i="11" s="1"/>
  <c r="BH74" i="11" s="1"/>
  <c r="BI74" i="11" s="1"/>
  <c r="BJ74" i="11" s="1"/>
  <c r="BK74" i="11" s="1"/>
  <c r="BL74" i="11" s="1"/>
  <c r="BM74" i="11" s="1"/>
  <c r="BN74" i="11" s="1"/>
  <c r="BO74" i="11" s="1"/>
  <c r="F23" i="11"/>
  <c r="G23" i="11" s="1"/>
  <c r="H23" i="11" s="1"/>
  <c r="I23" i="11" s="1"/>
  <c r="J23" i="11" s="1"/>
  <c r="K23" i="11" s="1"/>
  <c r="L23" i="11" s="1"/>
  <c r="M23" i="11" s="1"/>
  <c r="N23" i="11" s="1"/>
  <c r="O23" i="11" s="1"/>
  <c r="P23" i="11" s="1"/>
  <c r="Q23" i="11" s="1"/>
  <c r="R23" i="11" s="1"/>
  <c r="S23" i="11" s="1"/>
  <c r="T23" i="11" s="1"/>
  <c r="U23" i="11" s="1"/>
  <c r="V23" i="11" s="1"/>
  <c r="W23" i="11" s="1"/>
  <c r="X23" i="11" s="1"/>
  <c r="Y23" i="11" s="1"/>
  <c r="Z23" i="11" s="1"/>
  <c r="AA23" i="11" s="1"/>
  <c r="AB23" i="11" s="1"/>
  <c r="AC23" i="11" s="1"/>
  <c r="AD23" i="11" s="1"/>
  <c r="AE23" i="11" s="1"/>
  <c r="AF23" i="11" s="1"/>
  <c r="AG23" i="11" s="1"/>
  <c r="AH23" i="11" s="1"/>
  <c r="AI23" i="11" s="1"/>
  <c r="AJ23" i="11" s="1"/>
  <c r="AK23" i="11" s="1"/>
  <c r="AL23" i="11" s="1"/>
  <c r="AM23" i="11" s="1"/>
  <c r="AN23" i="11" s="1"/>
  <c r="AO23" i="11" s="1"/>
  <c r="AP23" i="11" s="1"/>
  <c r="AQ23" i="11" s="1"/>
  <c r="AR23" i="11" s="1"/>
  <c r="AS23" i="11" s="1"/>
  <c r="AT23" i="11" s="1"/>
  <c r="AU23" i="11" s="1"/>
  <c r="AV23" i="11" s="1"/>
  <c r="AW23" i="11" s="1"/>
  <c r="AX23" i="11" s="1"/>
  <c r="AY23" i="11" s="1"/>
  <c r="AZ23" i="11" s="1"/>
  <c r="BA23" i="11" s="1"/>
  <c r="BB23" i="11" s="1"/>
  <c r="BC23" i="11" s="1"/>
  <c r="BD23" i="11" s="1"/>
  <c r="BE23" i="11" s="1"/>
  <c r="BF23" i="11" s="1"/>
  <c r="BG23" i="11" s="1"/>
  <c r="BH23" i="11" s="1"/>
  <c r="BI23" i="11" s="1"/>
  <c r="BJ23" i="11" s="1"/>
  <c r="BK23" i="11" s="1"/>
  <c r="BL23" i="11" s="1"/>
  <c r="BM23" i="11" s="1"/>
  <c r="BN23" i="11" s="1"/>
  <c r="BO23" i="11" s="1"/>
  <c r="F24" i="1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S24" i="11" s="1"/>
  <c r="T24" i="11" s="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AT24" i="11" s="1"/>
  <c r="AU24" i="11" s="1"/>
  <c r="AV24" i="11" s="1"/>
  <c r="AW24" i="11" s="1"/>
  <c r="AX24" i="11" s="1"/>
  <c r="AY24" i="11" s="1"/>
  <c r="AZ24" i="11" s="1"/>
  <c r="BA24" i="11" s="1"/>
  <c r="BB24" i="11" s="1"/>
  <c r="BC24" i="11" s="1"/>
  <c r="BD24" i="11" s="1"/>
  <c r="BE24" i="11" s="1"/>
  <c r="BF24" i="11" s="1"/>
  <c r="BG24" i="11" s="1"/>
  <c r="BH24" i="11" s="1"/>
  <c r="BI24" i="11" s="1"/>
  <c r="BJ24" i="11" s="1"/>
  <c r="BK24" i="11" s="1"/>
  <c r="BL24" i="11" s="1"/>
  <c r="BM24" i="11" s="1"/>
  <c r="BN24" i="11" s="1"/>
  <c r="BO24" i="11" s="1"/>
  <c r="F60" i="11"/>
  <c r="G60" i="11" s="1"/>
  <c r="H60" i="11" s="1"/>
  <c r="I60" i="11" s="1"/>
  <c r="J60" i="11" s="1"/>
  <c r="K60" i="11" s="1"/>
  <c r="L60" i="11" s="1"/>
  <c r="M60" i="11" s="1"/>
  <c r="N60" i="11" s="1"/>
  <c r="O60" i="11" s="1"/>
  <c r="P60" i="11" s="1"/>
  <c r="Q60" i="11" s="1"/>
  <c r="R60" i="11" s="1"/>
  <c r="S60" i="11" s="1"/>
  <c r="T60" i="11" s="1"/>
  <c r="U60" i="11" s="1"/>
  <c r="V60" i="11" s="1"/>
  <c r="W60" i="11" s="1"/>
  <c r="X60" i="11" s="1"/>
  <c r="Y60" i="11" s="1"/>
  <c r="Z60" i="11" s="1"/>
  <c r="AA60" i="11" s="1"/>
  <c r="AB60" i="11" s="1"/>
  <c r="AC60" i="11" s="1"/>
  <c r="AD60" i="11" s="1"/>
  <c r="AE60" i="11" s="1"/>
  <c r="AF60" i="11" s="1"/>
  <c r="AG60" i="11" s="1"/>
  <c r="AH60" i="11" s="1"/>
  <c r="AI60" i="11" s="1"/>
  <c r="AJ60" i="11" s="1"/>
  <c r="AK60" i="11" s="1"/>
  <c r="AL60" i="11" s="1"/>
  <c r="AM60" i="11" s="1"/>
  <c r="AN60" i="11" s="1"/>
  <c r="AO60" i="11" s="1"/>
  <c r="AP60" i="11" s="1"/>
  <c r="AQ60" i="11" s="1"/>
  <c r="AR60" i="11" s="1"/>
  <c r="AS60" i="11" s="1"/>
  <c r="AT60" i="11" s="1"/>
  <c r="AU60" i="11" s="1"/>
  <c r="AV60" i="11" s="1"/>
  <c r="AW60" i="11" s="1"/>
  <c r="AX60" i="11" s="1"/>
  <c r="AY60" i="11" s="1"/>
  <c r="AZ60" i="11" s="1"/>
  <c r="BA60" i="11" s="1"/>
  <c r="BB60" i="11" s="1"/>
  <c r="BC60" i="11" s="1"/>
  <c r="BD60" i="11" s="1"/>
  <c r="BE60" i="11" s="1"/>
  <c r="BF60" i="11" s="1"/>
  <c r="BG60" i="11" s="1"/>
  <c r="BH60" i="11" s="1"/>
  <c r="BI60" i="11" s="1"/>
  <c r="BJ60" i="11" s="1"/>
  <c r="BK60" i="11" s="1"/>
  <c r="BL60" i="11" s="1"/>
  <c r="BM60" i="11" s="1"/>
  <c r="BN60" i="11" s="1"/>
  <c r="BO60" i="11" s="1"/>
  <c r="F16" i="1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AM16" i="11" s="1"/>
  <c r="AN16" i="11" s="1"/>
  <c r="AO16" i="11" s="1"/>
  <c r="AP16" i="11" s="1"/>
  <c r="AQ16" i="11" s="1"/>
  <c r="AR16" i="11" s="1"/>
  <c r="AS16" i="11" s="1"/>
  <c r="AT16" i="11" s="1"/>
  <c r="AU16" i="11" s="1"/>
  <c r="AV16" i="11" s="1"/>
  <c r="AW16" i="11" s="1"/>
  <c r="AX16" i="11" s="1"/>
  <c r="AY16" i="11" s="1"/>
  <c r="AZ16" i="11" s="1"/>
  <c r="BA16" i="11" s="1"/>
  <c r="BB16" i="11" s="1"/>
  <c r="BC16" i="11" s="1"/>
  <c r="BD16" i="11" s="1"/>
  <c r="BE16" i="11" s="1"/>
  <c r="BF16" i="11" s="1"/>
  <c r="BG16" i="11" s="1"/>
  <c r="BH16" i="11" s="1"/>
  <c r="BI16" i="11" s="1"/>
  <c r="BJ16" i="11" s="1"/>
  <c r="BK16" i="11" s="1"/>
  <c r="BL16" i="11" s="1"/>
  <c r="BM16" i="11" s="1"/>
  <c r="BN16" i="11" s="1"/>
  <c r="BO16" i="11" s="1"/>
  <c r="F52" i="1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S52" i="11" s="1"/>
  <c r="T52" i="11" s="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AT52" i="11" s="1"/>
  <c r="AU52" i="11" s="1"/>
  <c r="AV52" i="11" s="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BG52" i="11" s="1"/>
  <c r="BH52" i="11" s="1"/>
  <c r="BI52" i="11" s="1"/>
  <c r="BJ52" i="11" s="1"/>
  <c r="BK52" i="11" s="1"/>
  <c r="BL52" i="11" s="1"/>
  <c r="BM52" i="11" s="1"/>
  <c r="BN52" i="11" s="1"/>
  <c r="BO52" i="11" s="1"/>
  <c r="F4" i="1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F54" i="1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S54" i="11" s="1"/>
  <c r="T54" i="11" s="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4" i="11" s="1"/>
  <c r="AN54" i="11" s="1"/>
  <c r="AO54" i="11" s="1"/>
  <c r="AP54" i="11" s="1"/>
  <c r="AQ54" i="11" s="1"/>
  <c r="AR54" i="11" s="1"/>
  <c r="AS54" i="11" s="1"/>
  <c r="AT54" i="11" s="1"/>
  <c r="AU54" i="11" s="1"/>
  <c r="AV54" i="11" s="1"/>
  <c r="AW54" i="11" s="1"/>
  <c r="AX54" i="11" s="1"/>
  <c r="AY54" i="11" s="1"/>
  <c r="AZ54" i="11" s="1"/>
  <c r="BA54" i="11" s="1"/>
  <c r="BB54" i="11" s="1"/>
  <c r="BC54" i="11" s="1"/>
  <c r="BD54" i="11" s="1"/>
  <c r="BE54" i="11" s="1"/>
  <c r="BF54" i="11" s="1"/>
  <c r="BG54" i="11" s="1"/>
  <c r="BH54" i="11" s="1"/>
  <c r="BI54" i="11" s="1"/>
  <c r="BJ54" i="11" s="1"/>
  <c r="BK54" i="11" s="1"/>
  <c r="BL54" i="11" s="1"/>
  <c r="BM54" i="11" s="1"/>
  <c r="BN54" i="11" s="1"/>
  <c r="BO54" i="11" s="1"/>
  <c r="F44" i="1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F79" i="11"/>
  <c r="G79" i="11" s="1"/>
  <c r="H79" i="11" s="1"/>
  <c r="I79" i="11" s="1"/>
  <c r="J79" i="11" s="1"/>
  <c r="K79" i="11" s="1"/>
  <c r="L79" i="11" s="1"/>
  <c r="M79" i="11" s="1"/>
  <c r="N79" i="11" s="1"/>
  <c r="O79" i="11" s="1"/>
  <c r="P79" i="11" s="1"/>
  <c r="Q79" i="11" s="1"/>
  <c r="R79" i="11" s="1"/>
  <c r="S79" i="11" s="1"/>
  <c r="T79" i="11" s="1"/>
  <c r="U79" i="11" s="1"/>
  <c r="V79" i="11" s="1"/>
  <c r="W79" i="11" s="1"/>
  <c r="X79" i="11" s="1"/>
  <c r="Y79" i="11" s="1"/>
  <c r="Z79" i="11" s="1"/>
  <c r="AA79" i="11" s="1"/>
  <c r="AB79" i="11" s="1"/>
  <c r="AC79" i="11" s="1"/>
  <c r="AD79" i="11" s="1"/>
  <c r="AE79" i="11" s="1"/>
  <c r="AF79" i="11" s="1"/>
  <c r="AG79" i="11" s="1"/>
  <c r="AH79" i="11" s="1"/>
  <c r="AI79" i="11" s="1"/>
  <c r="AJ79" i="11" s="1"/>
  <c r="AK79" i="11" s="1"/>
  <c r="AL79" i="11" s="1"/>
  <c r="AM79" i="11" s="1"/>
  <c r="AN79" i="11" s="1"/>
  <c r="AO79" i="11" s="1"/>
  <c r="AP79" i="11" s="1"/>
  <c r="AQ79" i="11" s="1"/>
  <c r="AR79" i="11" s="1"/>
  <c r="AS79" i="11" s="1"/>
  <c r="AT79" i="11" s="1"/>
  <c r="AU79" i="11" s="1"/>
  <c r="AV79" i="11" s="1"/>
  <c r="AW79" i="11" s="1"/>
  <c r="AX79" i="11" s="1"/>
  <c r="AY79" i="11" s="1"/>
  <c r="AZ79" i="11" s="1"/>
  <c r="BA79" i="11" s="1"/>
  <c r="BB79" i="11" s="1"/>
  <c r="BC79" i="11" s="1"/>
  <c r="BD79" i="11" s="1"/>
  <c r="BE79" i="11" s="1"/>
  <c r="BF79" i="11" s="1"/>
  <c r="BG79" i="11" s="1"/>
  <c r="BH79" i="11" s="1"/>
  <c r="BI79" i="11" s="1"/>
  <c r="BJ79" i="11" s="1"/>
  <c r="BK79" i="11" s="1"/>
  <c r="BL79" i="11" s="1"/>
  <c r="BM79" i="11" s="1"/>
  <c r="BN79" i="11" s="1"/>
  <c r="BO79" i="11" s="1"/>
  <c r="F96" i="11"/>
  <c r="G96" i="11" s="1"/>
  <c r="H96" i="11" s="1"/>
  <c r="I96" i="11" s="1"/>
  <c r="J96" i="11" s="1"/>
  <c r="K96" i="11" s="1"/>
  <c r="L96" i="11" s="1"/>
  <c r="M96" i="11" s="1"/>
  <c r="N96" i="11" s="1"/>
  <c r="O96" i="11" s="1"/>
  <c r="P96" i="11" s="1"/>
  <c r="Q96" i="11" s="1"/>
  <c r="R96" i="11" s="1"/>
  <c r="S96" i="11" s="1"/>
  <c r="T96" i="11" s="1"/>
  <c r="U96" i="11" s="1"/>
  <c r="V96" i="11" s="1"/>
  <c r="W96" i="11" s="1"/>
  <c r="X96" i="11" s="1"/>
  <c r="Y96" i="11" s="1"/>
  <c r="Z96" i="11" s="1"/>
  <c r="AA96" i="11" s="1"/>
  <c r="AB96" i="11" s="1"/>
  <c r="AC96" i="11" s="1"/>
  <c r="AD96" i="11" s="1"/>
  <c r="AE96" i="11" s="1"/>
  <c r="AF96" i="11" s="1"/>
  <c r="AG96" i="11" s="1"/>
  <c r="AH96" i="11" s="1"/>
  <c r="AI96" i="11" s="1"/>
  <c r="AJ96" i="11" s="1"/>
  <c r="AK96" i="11" s="1"/>
  <c r="AL96" i="11" s="1"/>
  <c r="AM96" i="11" s="1"/>
  <c r="AN96" i="11" s="1"/>
  <c r="AO96" i="11" s="1"/>
  <c r="AP96" i="11" s="1"/>
  <c r="AQ96" i="11" s="1"/>
  <c r="AR96" i="11" s="1"/>
  <c r="AS96" i="11" s="1"/>
  <c r="AT96" i="11" s="1"/>
  <c r="AU96" i="11" s="1"/>
  <c r="AV96" i="11" s="1"/>
  <c r="AW96" i="11" s="1"/>
  <c r="AX96" i="11" s="1"/>
  <c r="AY96" i="11" s="1"/>
  <c r="AZ96" i="11" s="1"/>
  <c r="BA96" i="11" s="1"/>
  <c r="BB96" i="11" s="1"/>
  <c r="BC96" i="11" s="1"/>
  <c r="BD96" i="11" s="1"/>
  <c r="BE96" i="11" s="1"/>
  <c r="BF96" i="11" s="1"/>
  <c r="BG96" i="11" s="1"/>
  <c r="BH96" i="11" s="1"/>
  <c r="BI96" i="11" s="1"/>
  <c r="BJ96" i="11" s="1"/>
  <c r="BK96" i="11" s="1"/>
  <c r="BL96" i="11" s="1"/>
  <c r="BM96" i="11" s="1"/>
  <c r="BN96" i="11" s="1"/>
  <c r="BO96" i="11" s="1"/>
  <c r="F7" i="1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AK7" i="11" s="1"/>
  <c r="AL7" i="11" s="1"/>
  <c r="AM7" i="11" s="1"/>
  <c r="AN7" i="11" s="1"/>
  <c r="AO7" i="11" s="1"/>
  <c r="AP7" i="11" s="1"/>
  <c r="AQ7" i="11" s="1"/>
  <c r="AR7" i="11" s="1"/>
  <c r="AS7" i="11" s="1"/>
  <c r="AT7" i="11" s="1"/>
  <c r="AU7" i="11" s="1"/>
  <c r="AV7" i="11" s="1"/>
  <c r="AW7" i="11" s="1"/>
  <c r="AX7" i="11" s="1"/>
  <c r="AY7" i="11" s="1"/>
  <c r="AZ7" i="11" s="1"/>
  <c r="BA7" i="11" s="1"/>
  <c r="BB7" i="11" s="1"/>
  <c r="BC7" i="11" s="1"/>
  <c r="BD7" i="11" s="1"/>
  <c r="BE7" i="11" s="1"/>
  <c r="BF7" i="11" s="1"/>
  <c r="BG7" i="11" s="1"/>
  <c r="BH7" i="11" s="1"/>
  <c r="BI7" i="11" s="1"/>
  <c r="BJ7" i="11" s="1"/>
  <c r="BK7" i="11" s="1"/>
  <c r="BL7" i="11" s="1"/>
  <c r="BM7" i="11" s="1"/>
  <c r="BN7" i="11" s="1"/>
  <c r="BO7" i="11" s="1"/>
  <c r="F13" i="11"/>
  <c r="G13" i="11" s="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AE13" i="11" s="1"/>
  <c r="AF13" i="11" s="1"/>
  <c r="AG13" i="11" s="1"/>
  <c r="AH13" i="11" s="1"/>
  <c r="AI13" i="11" s="1"/>
  <c r="AJ13" i="11" s="1"/>
  <c r="AK13" i="11" s="1"/>
  <c r="AL13" i="11" s="1"/>
  <c r="AM13" i="11" s="1"/>
  <c r="AN13" i="11" s="1"/>
  <c r="AO13" i="11" s="1"/>
  <c r="AP13" i="11" s="1"/>
  <c r="AQ13" i="11" s="1"/>
  <c r="AR13" i="11" s="1"/>
  <c r="AS13" i="11" s="1"/>
  <c r="AT13" i="11" s="1"/>
  <c r="AU13" i="11" s="1"/>
  <c r="AV13" i="11" s="1"/>
  <c r="AW13" i="11" s="1"/>
  <c r="AX13" i="11" s="1"/>
  <c r="AY13" i="11" s="1"/>
  <c r="AZ13" i="11" s="1"/>
  <c r="BA13" i="11" s="1"/>
  <c r="BB13" i="11" s="1"/>
  <c r="BC13" i="11" s="1"/>
  <c r="BD13" i="11" s="1"/>
  <c r="BE13" i="11" s="1"/>
  <c r="BF13" i="11" s="1"/>
  <c r="BG13" i="11" s="1"/>
  <c r="BH13" i="11" s="1"/>
  <c r="BI13" i="11" s="1"/>
  <c r="BJ13" i="11" s="1"/>
  <c r="BK13" i="11" s="1"/>
  <c r="BL13" i="11" s="1"/>
  <c r="BM13" i="11" s="1"/>
  <c r="BN13" i="11" s="1"/>
  <c r="BO13" i="11" s="1"/>
  <c r="F48" i="11"/>
  <c r="G48" i="11" s="1"/>
  <c r="H48" i="11" s="1"/>
  <c r="I48" i="11" s="1"/>
  <c r="J48" i="11" s="1"/>
  <c r="K48" i="11" s="1"/>
  <c r="L48" i="11" s="1"/>
  <c r="M48" i="11" s="1"/>
  <c r="N48" i="11" s="1"/>
  <c r="O48" i="11" s="1"/>
  <c r="P48" i="11" s="1"/>
  <c r="Q48" i="11" s="1"/>
  <c r="R48" i="11" s="1"/>
  <c r="S48" i="11" s="1"/>
  <c r="T48" i="11" s="1"/>
  <c r="U48" i="11" s="1"/>
  <c r="V48" i="11" s="1"/>
  <c r="W48" i="11" s="1"/>
  <c r="X48" i="11" s="1"/>
  <c r="Y48" i="11" s="1"/>
  <c r="Z48" i="11" s="1"/>
  <c r="AA48" i="11" s="1"/>
  <c r="AB48" i="11" s="1"/>
  <c r="AC48" i="11" s="1"/>
  <c r="AD48" i="11" s="1"/>
  <c r="AE48" i="11" s="1"/>
  <c r="AF48" i="11" s="1"/>
  <c r="AG48" i="11" s="1"/>
  <c r="AH48" i="11" s="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AT48" i="11" s="1"/>
  <c r="AU48" i="11" s="1"/>
  <c r="AV48" i="11" s="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BG48" i="11" s="1"/>
  <c r="BH48" i="11" s="1"/>
  <c r="BI48" i="11" s="1"/>
  <c r="BJ48" i="11" s="1"/>
  <c r="BK48" i="11" s="1"/>
  <c r="BL48" i="11" s="1"/>
  <c r="BM48" i="11" s="1"/>
  <c r="BN48" i="11" s="1"/>
  <c r="BO48" i="11" s="1"/>
  <c r="F28" i="11"/>
  <c r="G28" i="11" s="1"/>
  <c r="H28" i="11" s="1"/>
  <c r="I28" i="11" s="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T28" i="11" s="1"/>
  <c r="U28" i="11" s="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AG28" i="11" s="1"/>
  <c r="AH28" i="11" s="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AT28" i="11" s="1"/>
  <c r="AU28" i="11" s="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BG28" i="11" s="1"/>
  <c r="BH28" i="11" s="1"/>
  <c r="BI28" i="11" s="1"/>
  <c r="BJ28" i="11" s="1"/>
  <c r="BK28" i="11" s="1"/>
  <c r="BL28" i="11" s="1"/>
  <c r="BM28" i="11" s="1"/>
  <c r="BN28" i="11" s="1"/>
  <c r="BO28" i="11" s="1"/>
  <c r="F10" i="11"/>
  <c r="G10" i="11" s="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T10" i="11" s="1"/>
  <c r="U10" i="11" s="1"/>
  <c r="V10" i="11" s="1"/>
  <c r="W10" i="11" s="1"/>
  <c r="X10" i="11" s="1"/>
  <c r="Y10" i="11" s="1"/>
  <c r="Z10" i="11" s="1"/>
  <c r="AA10" i="11" s="1"/>
  <c r="AB10" i="11" s="1"/>
  <c r="AC10" i="11" s="1"/>
  <c r="AD10" i="11" s="1"/>
  <c r="AE10" i="11" s="1"/>
  <c r="AF10" i="11" s="1"/>
  <c r="AG10" i="11" s="1"/>
  <c r="AH10" i="11" s="1"/>
  <c r="AI10" i="11" s="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AT10" i="11" s="1"/>
  <c r="AU10" i="11" s="1"/>
  <c r="AV10" i="11" s="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BG10" i="11" s="1"/>
  <c r="BH10" i="11" s="1"/>
  <c r="BI10" i="11" s="1"/>
  <c r="BJ10" i="11" s="1"/>
  <c r="BK10" i="11" s="1"/>
  <c r="BL10" i="11" s="1"/>
  <c r="BM10" i="11" s="1"/>
  <c r="BN10" i="11" s="1"/>
  <c r="BO10" i="11" s="1"/>
  <c r="F77" i="11"/>
  <c r="G77" i="11" s="1"/>
  <c r="H77" i="11" s="1"/>
  <c r="I77" i="11" s="1"/>
  <c r="J77" i="11" s="1"/>
  <c r="K77" i="11" s="1"/>
  <c r="L77" i="11" s="1"/>
  <c r="M77" i="11" s="1"/>
  <c r="N77" i="11" s="1"/>
  <c r="O77" i="11" s="1"/>
  <c r="P77" i="11" s="1"/>
  <c r="Q77" i="11" s="1"/>
  <c r="R77" i="11" s="1"/>
  <c r="S77" i="11" s="1"/>
  <c r="T77" i="11" s="1"/>
  <c r="U77" i="11" s="1"/>
  <c r="V77" i="11" s="1"/>
  <c r="W77" i="11" s="1"/>
  <c r="X77" i="11" s="1"/>
  <c r="Y77" i="11" s="1"/>
  <c r="Z77" i="11" s="1"/>
  <c r="AA77" i="11" s="1"/>
  <c r="AB77" i="11" s="1"/>
  <c r="AC77" i="11" s="1"/>
  <c r="AD77" i="11" s="1"/>
  <c r="AE77" i="11" s="1"/>
  <c r="AF77" i="11" s="1"/>
  <c r="AG77" i="11" s="1"/>
  <c r="AH77" i="11" s="1"/>
  <c r="AI77" i="11" s="1"/>
  <c r="AJ77" i="11" s="1"/>
  <c r="AK77" i="11" s="1"/>
  <c r="AL77" i="11" s="1"/>
  <c r="AM77" i="11" s="1"/>
  <c r="AN77" i="11" s="1"/>
  <c r="AO77" i="11" s="1"/>
  <c r="AP77" i="11" s="1"/>
  <c r="AQ77" i="11" s="1"/>
  <c r="AR77" i="11" s="1"/>
  <c r="AS77" i="11" s="1"/>
  <c r="AT77" i="11" s="1"/>
  <c r="AU77" i="11" s="1"/>
  <c r="AV77" i="11" s="1"/>
  <c r="AW77" i="11" s="1"/>
  <c r="AX77" i="11" s="1"/>
  <c r="AY77" i="11" s="1"/>
  <c r="AZ77" i="11" s="1"/>
  <c r="BA77" i="11" s="1"/>
  <c r="BB77" i="11" s="1"/>
  <c r="BC77" i="11" s="1"/>
  <c r="BD77" i="11" s="1"/>
  <c r="BE77" i="11" s="1"/>
  <c r="BF77" i="11" s="1"/>
  <c r="BG77" i="11" s="1"/>
  <c r="BH77" i="11" s="1"/>
  <c r="BI77" i="11" s="1"/>
  <c r="BJ77" i="11" s="1"/>
  <c r="BK77" i="11" s="1"/>
  <c r="BL77" i="11" s="1"/>
  <c r="BM77" i="11" s="1"/>
  <c r="BN77" i="11" s="1"/>
  <c r="BO77" i="11" s="1"/>
  <c r="F49" i="11"/>
  <c r="G49" i="11" s="1"/>
  <c r="H49" i="11" s="1"/>
  <c r="I49" i="11" s="1"/>
  <c r="J49" i="11" s="1"/>
  <c r="K49" i="11" s="1"/>
  <c r="L49" i="11" s="1"/>
  <c r="M49" i="11" s="1"/>
  <c r="N49" i="11" s="1"/>
  <c r="O49" i="11" s="1"/>
  <c r="P49" i="11" s="1"/>
  <c r="Q49" i="11" s="1"/>
  <c r="R49" i="11" s="1"/>
  <c r="S49" i="11" s="1"/>
  <c r="T49" i="11" s="1"/>
  <c r="U49" i="11" s="1"/>
  <c r="V49" i="11" s="1"/>
  <c r="W49" i="11" s="1"/>
  <c r="X49" i="11" s="1"/>
  <c r="Y49" i="11" s="1"/>
  <c r="Z49" i="11" s="1"/>
  <c r="AA49" i="11" s="1"/>
  <c r="AB49" i="11" s="1"/>
  <c r="AC49" i="11" s="1"/>
  <c r="AD49" i="11" s="1"/>
  <c r="AE49" i="11" s="1"/>
  <c r="AF49" i="11" s="1"/>
  <c r="AG49" i="11" s="1"/>
  <c r="AH49" i="11" s="1"/>
  <c r="AI49" i="11" s="1"/>
  <c r="AJ49" i="11" s="1"/>
  <c r="AK49" i="11" s="1"/>
  <c r="AL49" i="11" s="1"/>
  <c r="AM49" i="11" s="1"/>
  <c r="AN49" i="11" s="1"/>
  <c r="AO49" i="11" s="1"/>
  <c r="AP49" i="11" s="1"/>
  <c r="AQ49" i="11" s="1"/>
  <c r="AR49" i="11" s="1"/>
  <c r="AS49" i="11" s="1"/>
  <c r="AT49" i="11" s="1"/>
  <c r="AU49" i="11" s="1"/>
  <c r="AV49" i="11" s="1"/>
  <c r="AW49" i="11" s="1"/>
  <c r="AX49" i="11" s="1"/>
  <c r="AY49" i="11" s="1"/>
  <c r="AZ49" i="11" s="1"/>
  <c r="BA49" i="11" s="1"/>
  <c r="BB49" i="11" s="1"/>
  <c r="BC49" i="11" s="1"/>
  <c r="BD49" i="11" s="1"/>
  <c r="BE49" i="11" s="1"/>
  <c r="BF49" i="11" s="1"/>
  <c r="BG49" i="11" s="1"/>
  <c r="BH49" i="11" s="1"/>
  <c r="BI49" i="11" s="1"/>
  <c r="BJ49" i="11" s="1"/>
  <c r="BK49" i="11" s="1"/>
  <c r="BL49" i="11" s="1"/>
  <c r="BM49" i="11" s="1"/>
  <c r="BN49" i="11" s="1"/>
  <c r="BO49" i="11" s="1"/>
  <c r="F37" i="11"/>
  <c r="G37" i="11" s="1"/>
  <c r="H37" i="11" s="1"/>
  <c r="I37" i="11" s="1"/>
  <c r="J37" i="11" s="1"/>
  <c r="K37" i="11" s="1"/>
  <c r="L37" i="11" s="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F36" i="1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F8" i="1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AJ8" i="11" s="1"/>
  <c r="AK8" i="11" s="1"/>
  <c r="AL8" i="11" s="1"/>
  <c r="AM8" i="11" s="1"/>
  <c r="AN8" i="11" s="1"/>
  <c r="AO8" i="11" s="1"/>
  <c r="AP8" i="11" s="1"/>
  <c r="AQ8" i="11" s="1"/>
  <c r="AR8" i="11" s="1"/>
  <c r="AS8" i="11" s="1"/>
  <c r="AT8" i="11" s="1"/>
  <c r="AU8" i="11" s="1"/>
  <c r="AV8" i="11" s="1"/>
  <c r="AW8" i="11" s="1"/>
  <c r="AX8" i="11" s="1"/>
  <c r="AY8" i="11" s="1"/>
  <c r="AZ8" i="11" s="1"/>
  <c r="BA8" i="11" s="1"/>
  <c r="BB8" i="11" s="1"/>
  <c r="BC8" i="11" s="1"/>
  <c r="BD8" i="11" s="1"/>
  <c r="BE8" i="11" s="1"/>
  <c r="BF8" i="11" s="1"/>
  <c r="BG8" i="11" s="1"/>
  <c r="BH8" i="11" s="1"/>
  <c r="BI8" i="11" s="1"/>
  <c r="BJ8" i="11" s="1"/>
  <c r="BK8" i="11" s="1"/>
  <c r="BL8" i="11" s="1"/>
  <c r="BM8" i="11" s="1"/>
  <c r="BN8" i="11" s="1"/>
  <c r="BO8" i="11" s="1"/>
  <c r="F17" i="1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S17" i="11" s="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7" i="11" s="1"/>
  <c r="AN17" i="11" s="1"/>
  <c r="AO17" i="11" s="1"/>
  <c r="AP17" i="11" s="1"/>
  <c r="AQ17" i="11" s="1"/>
  <c r="AR17" i="11" s="1"/>
  <c r="AS17" i="11" s="1"/>
  <c r="AT17" i="11" s="1"/>
  <c r="AU17" i="11" s="1"/>
  <c r="AV17" i="11" s="1"/>
  <c r="AW17" i="11" s="1"/>
  <c r="AX17" i="11" s="1"/>
  <c r="AY17" i="11" s="1"/>
  <c r="AZ17" i="11" s="1"/>
  <c r="BA17" i="11" s="1"/>
  <c r="BB17" i="11" s="1"/>
  <c r="BC17" i="11" s="1"/>
  <c r="BD17" i="11" s="1"/>
  <c r="BE17" i="11" s="1"/>
  <c r="BF17" i="11" s="1"/>
  <c r="BG17" i="11" s="1"/>
  <c r="BH17" i="11" s="1"/>
  <c r="BI17" i="11" s="1"/>
  <c r="BJ17" i="11" s="1"/>
  <c r="BK17" i="11" s="1"/>
  <c r="BL17" i="11" s="1"/>
  <c r="BM17" i="11" s="1"/>
  <c r="BN17" i="11" s="1"/>
  <c r="BO17" i="11" s="1"/>
  <c r="F81" i="11"/>
  <c r="G81" i="11" s="1"/>
  <c r="H81" i="11" s="1"/>
  <c r="I81" i="11" s="1"/>
  <c r="J81" i="11" s="1"/>
  <c r="K81" i="11" s="1"/>
  <c r="L81" i="11" s="1"/>
  <c r="M81" i="11" s="1"/>
  <c r="N81" i="11" s="1"/>
  <c r="O81" i="11" s="1"/>
  <c r="P81" i="11" s="1"/>
  <c r="Q81" i="11" s="1"/>
  <c r="R81" i="11" s="1"/>
  <c r="S81" i="11" s="1"/>
  <c r="T81" i="11" s="1"/>
  <c r="U81" i="11" s="1"/>
  <c r="V81" i="11" s="1"/>
  <c r="W81" i="11" s="1"/>
  <c r="X81" i="11" s="1"/>
  <c r="Y81" i="11" s="1"/>
  <c r="Z81" i="11" s="1"/>
  <c r="AA81" i="11" s="1"/>
  <c r="AB81" i="11" s="1"/>
  <c r="AC81" i="11" s="1"/>
  <c r="AD81" i="11" s="1"/>
  <c r="AE81" i="11" s="1"/>
  <c r="AF81" i="11" s="1"/>
  <c r="AG81" i="11" s="1"/>
  <c r="AH81" i="11" s="1"/>
  <c r="AI81" i="11" s="1"/>
  <c r="AJ81" i="11" s="1"/>
  <c r="AK81" i="11" s="1"/>
  <c r="AL81" i="11" s="1"/>
  <c r="AM81" i="11" s="1"/>
  <c r="AN81" i="11" s="1"/>
  <c r="AO81" i="11" s="1"/>
  <c r="AP81" i="11" s="1"/>
  <c r="AQ81" i="11" s="1"/>
  <c r="AR81" i="11" s="1"/>
  <c r="AS81" i="11" s="1"/>
  <c r="AT81" i="11" s="1"/>
  <c r="AU81" i="11" s="1"/>
  <c r="AV81" i="11" s="1"/>
  <c r="AW81" i="11" s="1"/>
  <c r="AX81" i="11" s="1"/>
  <c r="AY81" i="11" s="1"/>
  <c r="AZ81" i="11" s="1"/>
  <c r="BA81" i="11" s="1"/>
  <c r="BB81" i="11" s="1"/>
  <c r="BC81" i="11" s="1"/>
  <c r="BD81" i="11" s="1"/>
  <c r="BE81" i="11" s="1"/>
  <c r="BF81" i="11" s="1"/>
  <c r="BG81" i="11" s="1"/>
  <c r="BH81" i="11" s="1"/>
  <c r="BI81" i="11" s="1"/>
  <c r="BJ81" i="11" s="1"/>
  <c r="BK81" i="11" s="1"/>
  <c r="BL81" i="11" s="1"/>
  <c r="BM81" i="11" s="1"/>
  <c r="BN81" i="11" s="1"/>
  <c r="BO81" i="11" s="1"/>
  <c r="F45" i="1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F50" i="11"/>
  <c r="G50" i="11" s="1"/>
  <c r="H50" i="11" s="1"/>
  <c r="I50" i="11" s="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T50" i="11" s="1"/>
  <c r="U50" i="11" s="1"/>
  <c r="V50" i="11" s="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AG50" i="11" s="1"/>
  <c r="AH50" i="11" s="1"/>
  <c r="AI50" i="11" s="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AT50" i="11" s="1"/>
  <c r="AU50" i="11" s="1"/>
  <c r="AV50" i="11" s="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BG50" i="11" s="1"/>
  <c r="BH50" i="11" s="1"/>
  <c r="BI50" i="11" s="1"/>
  <c r="BJ50" i="11" s="1"/>
  <c r="BK50" i="11" s="1"/>
  <c r="BL50" i="11" s="1"/>
  <c r="BM50" i="11" s="1"/>
  <c r="BN50" i="11" s="1"/>
  <c r="BO50" i="11" s="1"/>
  <c r="F20" i="11"/>
  <c r="G20" i="11" s="1"/>
  <c r="H20" i="11" s="1"/>
  <c r="I20" i="11" s="1"/>
  <c r="J20" i="11" s="1"/>
  <c r="K20" i="11" s="1"/>
  <c r="L20" i="11" s="1"/>
  <c r="M20" i="11" s="1"/>
  <c r="N20" i="11" s="1"/>
  <c r="O20" i="11" s="1"/>
  <c r="P20" i="11" s="1"/>
  <c r="Q20" i="11" s="1"/>
  <c r="R20" i="11" s="1"/>
  <c r="S20" i="11" s="1"/>
  <c r="T20" i="11" s="1"/>
  <c r="U20" i="11" s="1"/>
  <c r="V20" i="11" s="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AG20" i="11" s="1"/>
  <c r="AH20" i="11" s="1"/>
  <c r="AI20" i="11" s="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AT20" i="11" s="1"/>
  <c r="AU20" i="11" s="1"/>
  <c r="AV20" i="11" s="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BG20" i="11" s="1"/>
  <c r="BH20" i="11" s="1"/>
  <c r="BI20" i="11" s="1"/>
  <c r="BJ20" i="11" s="1"/>
  <c r="BK20" i="11" s="1"/>
  <c r="BL20" i="11" s="1"/>
  <c r="BM20" i="11" s="1"/>
  <c r="BN20" i="11" s="1"/>
  <c r="BO20" i="11" s="1"/>
  <c r="F6" i="1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F42" i="1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F18" i="1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S18" i="11" s="1"/>
  <c r="T18" i="11" s="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AM18" i="11" s="1"/>
  <c r="AN18" i="11" s="1"/>
  <c r="AO18" i="11" s="1"/>
  <c r="AP18" i="11" s="1"/>
  <c r="AQ18" i="11" s="1"/>
  <c r="AR18" i="11" s="1"/>
  <c r="AS18" i="11" s="1"/>
  <c r="AT18" i="11" s="1"/>
  <c r="AU18" i="11" s="1"/>
  <c r="AV18" i="11" s="1"/>
  <c r="AW18" i="11" s="1"/>
  <c r="AX18" i="11" s="1"/>
  <c r="AY18" i="11" s="1"/>
  <c r="AZ18" i="11" s="1"/>
  <c r="BA18" i="11" s="1"/>
  <c r="BB18" i="11" s="1"/>
  <c r="BC18" i="11" s="1"/>
  <c r="BD18" i="11" s="1"/>
  <c r="BE18" i="11" s="1"/>
  <c r="BF18" i="11" s="1"/>
  <c r="BG18" i="11" s="1"/>
  <c r="BH18" i="11" s="1"/>
  <c r="BI18" i="11" s="1"/>
  <c r="BJ18" i="11" s="1"/>
  <c r="BK18" i="11" s="1"/>
  <c r="BL18" i="11" s="1"/>
  <c r="BM18" i="11" s="1"/>
  <c r="BN18" i="11" s="1"/>
  <c r="BO18" i="11" s="1"/>
  <c r="F19" i="11"/>
  <c r="G19" i="11" s="1"/>
  <c r="H19" i="11" s="1"/>
  <c r="I19" i="11" s="1"/>
  <c r="J19" i="11" s="1"/>
  <c r="K19" i="11" s="1"/>
  <c r="L19" i="11" s="1"/>
  <c r="M19" i="11" s="1"/>
  <c r="N19" i="11" s="1"/>
  <c r="O19" i="11" s="1"/>
  <c r="P19" i="11" s="1"/>
  <c r="Q19" i="11" s="1"/>
  <c r="R19" i="11" s="1"/>
  <c r="S19" i="11" s="1"/>
  <c r="T19" i="11" s="1"/>
  <c r="U19" i="11" s="1"/>
  <c r="V19" i="11" s="1"/>
  <c r="W19" i="11" s="1"/>
  <c r="X19" i="11" s="1"/>
  <c r="Y19" i="11" s="1"/>
  <c r="Z19" i="11" s="1"/>
  <c r="AA19" i="11" s="1"/>
  <c r="AB19" i="11" s="1"/>
  <c r="AC19" i="11" s="1"/>
  <c r="AD19" i="11" s="1"/>
  <c r="AE19" i="11" s="1"/>
  <c r="AF19" i="11" s="1"/>
  <c r="AG19" i="11" s="1"/>
  <c r="AH19" i="11" s="1"/>
  <c r="AI19" i="11" s="1"/>
  <c r="AJ19" i="11" s="1"/>
  <c r="AK19" i="11" s="1"/>
  <c r="AL19" i="11" s="1"/>
  <c r="AM19" i="11" s="1"/>
  <c r="AN19" i="11" s="1"/>
  <c r="AO19" i="11" s="1"/>
  <c r="AP19" i="11" s="1"/>
  <c r="AQ19" i="11" s="1"/>
  <c r="AR19" i="11" s="1"/>
  <c r="AS19" i="11" s="1"/>
  <c r="AT19" i="11" s="1"/>
  <c r="AU19" i="11" s="1"/>
  <c r="AV19" i="11" s="1"/>
  <c r="AW19" i="11" s="1"/>
  <c r="AX19" i="11" s="1"/>
  <c r="AY19" i="11" s="1"/>
  <c r="AZ19" i="11" s="1"/>
  <c r="BA19" i="11" s="1"/>
  <c r="BB19" i="11" s="1"/>
  <c r="BC19" i="11" s="1"/>
  <c r="BD19" i="11" s="1"/>
  <c r="BE19" i="11" s="1"/>
  <c r="BF19" i="11" s="1"/>
  <c r="BG19" i="11" s="1"/>
  <c r="BH19" i="11" s="1"/>
  <c r="BI19" i="11" s="1"/>
  <c r="BJ19" i="11" s="1"/>
  <c r="BK19" i="11" s="1"/>
  <c r="BL19" i="11" s="1"/>
  <c r="BM19" i="11" s="1"/>
  <c r="BN19" i="11" s="1"/>
  <c r="BO19" i="11" s="1"/>
  <c r="F56" i="11"/>
  <c r="G56" i="11" s="1"/>
  <c r="H56" i="11" s="1"/>
  <c r="I56" i="11" s="1"/>
  <c r="J56" i="11" s="1"/>
  <c r="K56" i="11" s="1"/>
  <c r="L56" i="11" s="1"/>
  <c r="M56" i="11" s="1"/>
  <c r="N56" i="11" s="1"/>
  <c r="O56" i="11" s="1"/>
  <c r="P56" i="11" s="1"/>
  <c r="Q56" i="11" s="1"/>
  <c r="R56" i="11" s="1"/>
  <c r="S56" i="11" s="1"/>
  <c r="T56" i="11" s="1"/>
  <c r="U56" i="11" s="1"/>
  <c r="V56" i="11" s="1"/>
  <c r="W56" i="11" s="1"/>
  <c r="X56" i="11" s="1"/>
  <c r="Y56" i="11" s="1"/>
  <c r="Z56" i="11" s="1"/>
  <c r="AA56" i="11" s="1"/>
  <c r="AB56" i="11" s="1"/>
  <c r="AC56" i="11" s="1"/>
  <c r="AD56" i="11" s="1"/>
  <c r="AE56" i="11" s="1"/>
  <c r="AF56" i="11" s="1"/>
  <c r="AG56" i="11" s="1"/>
  <c r="AH56" i="11" s="1"/>
  <c r="AI56" i="11" s="1"/>
  <c r="AJ56" i="11" s="1"/>
  <c r="AK56" i="11" s="1"/>
  <c r="AL56" i="11" s="1"/>
  <c r="AM56" i="11" s="1"/>
  <c r="AN56" i="11" s="1"/>
  <c r="AO56" i="11" s="1"/>
  <c r="AP56" i="11" s="1"/>
  <c r="AQ56" i="11" s="1"/>
  <c r="AR56" i="11" s="1"/>
  <c r="AS56" i="11" s="1"/>
  <c r="AT56" i="11" s="1"/>
  <c r="AU56" i="11" s="1"/>
  <c r="AV56" i="11" s="1"/>
  <c r="AW56" i="11" s="1"/>
  <c r="AX56" i="11" s="1"/>
  <c r="AY56" i="11" s="1"/>
  <c r="AZ56" i="11" s="1"/>
  <c r="BA56" i="11" s="1"/>
  <c r="BB56" i="11" s="1"/>
  <c r="BC56" i="11" s="1"/>
  <c r="BD56" i="11" s="1"/>
  <c r="BE56" i="11" s="1"/>
  <c r="BF56" i="11" s="1"/>
  <c r="BG56" i="11" s="1"/>
  <c r="BH56" i="11" s="1"/>
  <c r="BI56" i="11" s="1"/>
  <c r="BJ56" i="11" s="1"/>
  <c r="BK56" i="11" s="1"/>
  <c r="BL56" i="11" s="1"/>
  <c r="BM56" i="11" s="1"/>
  <c r="BN56" i="11" s="1"/>
  <c r="BO56" i="11" s="1"/>
  <c r="F47" i="11"/>
  <c r="G47" i="11" s="1"/>
  <c r="H47" i="11" s="1"/>
  <c r="I47" i="11" s="1"/>
  <c r="J47" i="11" s="1"/>
  <c r="K47" i="11" s="1"/>
  <c r="L47" i="11" s="1"/>
  <c r="M47" i="11" s="1"/>
  <c r="N47" i="11" s="1"/>
  <c r="O47" i="11" s="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F21" i="11"/>
  <c r="G21" i="11" s="1"/>
  <c r="H21" i="11" s="1"/>
  <c r="I21" i="11" s="1"/>
  <c r="J21" i="11" s="1"/>
  <c r="K21" i="11" s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AA21" i="11" s="1"/>
  <c r="AB21" i="11" s="1"/>
  <c r="AC21" i="11" s="1"/>
  <c r="AD21" i="11" s="1"/>
  <c r="AE21" i="11" s="1"/>
  <c r="AF21" i="11" s="1"/>
  <c r="AG21" i="11" s="1"/>
  <c r="AH21" i="11" s="1"/>
  <c r="AI21" i="11" s="1"/>
  <c r="AJ21" i="11" s="1"/>
  <c r="AK21" i="11" s="1"/>
  <c r="AL21" i="11" s="1"/>
  <c r="AM21" i="11" s="1"/>
  <c r="AN21" i="11" s="1"/>
  <c r="AO21" i="11" s="1"/>
  <c r="AP21" i="11" s="1"/>
  <c r="AQ21" i="11" s="1"/>
  <c r="AR21" i="11" s="1"/>
  <c r="AS21" i="11" s="1"/>
  <c r="AT21" i="11" s="1"/>
  <c r="AU21" i="11" s="1"/>
  <c r="AV21" i="11" s="1"/>
  <c r="AW21" i="11" s="1"/>
  <c r="AX21" i="11" s="1"/>
  <c r="AY21" i="11" s="1"/>
  <c r="AZ21" i="11" s="1"/>
  <c r="BA21" i="11" s="1"/>
  <c r="BB21" i="11" s="1"/>
  <c r="BC21" i="11" s="1"/>
  <c r="BD21" i="11" s="1"/>
  <c r="BE21" i="11" s="1"/>
  <c r="BF21" i="11" s="1"/>
  <c r="BG21" i="11" s="1"/>
  <c r="BH21" i="11" s="1"/>
  <c r="BI21" i="11" s="1"/>
  <c r="BJ21" i="11" s="1"/>
  <c r="BK21" i="11" s="1"/>
  <c r="BL21" i="11" s="1"/>
  <c r="BM21" i="11" s="1"/>
  <c r="BN21" i="11" s="1"/>
  <c r="BO21" i="11" s="1"/>
  <c r="F33" i="1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S33" i="11" s="1"/>
  <c r="T33" i="11" s="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AM33" i="11" s="1"/>
  <c r="AN33" i="11" s="1"/>
  <c r="AO33" i="11" s="1"/>
  <c r="AP33" i="11" s="1"/>
  <c r="AQ33" i="11" s="1"/>
  <c r="AR33" i="11" s="1"/>
  <c r="AS33" i="11" s="1"/>
  <c r="AT33" i="11" s="1"/>
  <c r="AU33" i="11" s="1"/>
  <c r="AV33" i="11" s="1"/>
  <c r="AW33" i="11" s="1"/>
  <c r="AX33" i="11" s="1"/>
  <c r="AY33" i="11" s="1"/>
  <c r="AZ33" i="11" s="1"/>
  <c r="BA33" i="11" s="1"/>
  <c r="BB33" i="11" s="1"/>
  <c r="BC33" i="11" s="1"/>
  <c r="BD33" i="11" s="1"/>
  <c r="BE33" i="11" s="1"/>
  <c r="BF33" i="11" s="1"/>
  <c r="BG33" i="11" s="1"/>
  <c r="BH33" i="11" s="1"/>
  <c r="BI33" i="11" s="1"/>
  <c r="BJ33" i="11" s="1"/>
  <c r="BK33" i="11" s="1"/>
  <c r="BL33" i="11" s="1"/>
  <c r="BM33" i="11" s="1"/>
  <c r="BN33" i="11" s="1"/>
  <c r="BO33" i="11" s="1"/>
  <c r="F76" i="11"/>
  <c r="G76" i="11" s="1"/>
  <c r="H76" i="11" s="1"/>
  <c r="I76" i="11" s="1"/>
  <c r="J76" i="11" s="1"/>
  <c r="K76" i="11" s="1"/>
  <c r="L76" i="11" s="1"/>
  <c r="M76" i="11" s="1"/>
  <c r="N76" i="11" s="1"/>
  <c r="O76" i="11" s="1"/>
  <c r="P76" i="11" s="1"/>
  <c r="Q76" i="11" s="1"/>
  <c r="R76" i="11" s="1"/>
  <c r="S76" i="11" s="1"/>
  <c r="T76" i="11" s="1"/>
  <c r="U76" i="11" s="1"/>
  <c r="V76" i="11" s="1"/>
  <c r="W76" i="11" s="1"/>
  <c r="X76" i="11" s="1"/>
  <c r="Y76" i="11" s="1"/>
  <c r="Z76" i="11" s="1"/>
  <c r="AA76" i="11" s="1"/>
  <c r="AB76" i="11" s="1"/>
  <c r="AC76" i="11" s="1"/>
  <c r="AD76" i="11" s="1"/>
  <c r="AE76" i="11" s="1"/>
  <c r="AF76" i="11" s="1"/>
  <c r="AG76" i="11" s="1"/>
  <c r="AH76" i="11" s="1"/>
  <c r="AI76" i="11" s="1"/>
  <c r="AJ76" i="11" s="1"/>
  <c r="AK76" i="11" s="1"/>
  <c r="AL76" i="11" s="1"/>
  <c r="AM76" i="11" s="1"/>
  <c r="AN76" i="11" s="1"/>
  <c r="AO76" i="11" s="1"/>
  <c r="AP76" i="11" s="1"/>
  <c r="AQ76" i="11" s="1"/>
  <c r="AR76" i="11" s="1"/>
  <c r="AS76" i="11" s="1"/>
  <c r="AT76" i="11" s="1"/>
  <c r="AU76" i="11" s="1"/>
  <c r="AV76" i="11" s="1"/>
  <c r="AW76" i="11" s="1"/>
  <c r="AX76" i="11" s="1"/>
  <c r="AY76" i="11" s="1"/>
  <c r="AZ76" i="11" s="1"/>
  <c r="BA76" i="11" s="1"/>
  <c r="BB76" i="11" s="1"/>
  <c r="BC76" i="11" s="1"/>
  <c r="BD76" i="11" s="1"/>
  <c r="BE76" i="11" s="1"/>
  <c r="BF76" i="11" s="1"/>
  <c r="BG76" i="11" s="1"/>
  <c r="BH76" i="11" s="1"/>
  <c r="BI76" i="11" s="1"/>
  <c r="BJ76" i="11" s="1"/>
  <c r="BK76" i="11" s="1"/>
  <c r="BL76" i="11" s="1"/>
  <c r="BM76" i="11" s="1"/>
  <c r="BN76" i="11" s="1"/>
  <c r="BO76" i="11" s="1"/>
  <c r="F90" i="11"/>
  <c r="G90" i="11" s="1"/>
  <c r="H90" i="11" s="1"/>
  <c r="I90" i="11" s="1"/>
  <c r="J90" i="11" s="1"/>
  <c r="K90" i="11" s="1"/>
  <c r="L90" i="11" s="1"/>
  <c r="M90" i="11" s="1"/>
  <c r="N90" i="11" s="1"/>
  <c r="O90" i="11" s="1"/>
  <c r="P90" i="11" s="1"/>
  <c r="Q90" i="11" s="1"/>
  <c r="R90" i="11" s="1"/>
  <c r="S90" i="11" s="1"/>
  <c r="T90" i="11" s="1"/>
  <c r="U90" i="11" s="1"/>
  <c r="V90" i="11" s="1"/>
  <c r="W90" i="11" s="1"/>
  <c r="X90" i="11" s="1"/>
  <c r="Y90" i="11" s="1"/>
  <c r="Z90" i="11" s="1"/>
  <c r="AA90" i="11" s="1"/>
  <c r="AB90" i="11" s="1"/>
  <c r="AC90" i="11" s="1"/>
  <c r="AD90" i="11" s="1"/>
  <c r="AE90" i="11" s="1"/>
  <c r="AF90" i="11" s="1"/>
  <c r="AG90" i="11" s="1"/>
  <c r="AH90" i="11" s="1"/>
  <c r="AI90" i="11" s="1"/>
  <c r="AJ90" i="11" s="1"/>
  <c r="AK90" i="11" s="1"/>
  <c r="AL90" i="11" s="1"/>
  <c r="AM90" i="11" s="1"/>
  <c r="AN90" i="11" s="1"/>
  <c r="AO90" i="11" s="1"/>
  <c r="AP90" i="11" s="1"/>
  <c r="AQ90" i="11" s="1"/>
  <c r="AR90" i="11" s="1"/>
  <c r="AS90" i="11" s="1"/>
  <c r="AT90" i="11" s="1"/>
  <c r="AU90" i="11" s="1"/>
  <c r="AV90" i="11" s="1"/>
  <c r="AW90" i="11" s="1"/>
  <c r="AX90" i="11" s="1"/>
  <c r="AY90" i="11" s="1"/>
  <c r="AZ90" i="11" s="1"/>
  <c r="BA90" i="11" s="1"/>
  <c r="BB90" i="11" s="1"/>
  <c r="BC90" i="11" s="1"/>
  <c r="BD90" i="11" s="1"/>
  <c r="BE90" i="11" s="1"/>
  <c r="BF90" i="11" s="1"/>
  <c r="BG90" i="11" s="1"/>
  <c r="BH90" i="11" s="1"/>
  <c r="BI90" i="11" s="1"/>
  <c r="BJ90" i="11" s="1"/>
  <c r="BK90" i="11" s="1"/>
  <c r="BL90" i="11" s="1"/>
  <c r="BM90" i="11" s="1"/>
  <c r="BN90" i="11" s="1"/>
  <c r="BO90" i="11" s="1"/>
  <c r="F70" i="11"/>
  <c r="G70" i="11" s="1"/>
  <c r="H70" i="11" s="1"/>
  <c r="I70" i="11" s="1"/>
  <c r="J70" i="11" s="1"/>
  <c r="K70" i="11" s="1"/>
  <c r="L70" i="11" s="1"/>
  <c r="M70" i="11" s="1"/>
  <c r="N70" i="11" s="1"/>
  <c r="O70" i="11" s="1"/>
  <c r="P70" i="11" s="1"/>
  <c r="Q70" i="11" s="1"/>
  <c r="R70" i="11" s="1"/>
  <c r="S70" i="11" s="1"/>
  <c r="T70" i="11" s="1"/>
  <c r="U70" i="11" s="1"/>
  <c r="V70" i="11" s="1"/>
  <c r="W70" i="11" s="1"/>
  <c r="X70" i="11" s="1"/>
  <c r="Y70" i="11" s="1"/>
  <c r="Z70" i="11" s="1"/>
  <c r="AA70" i="11" s="1"/>
  <c r="AB70" i="11" s="1"/>
  <c r="AC70" i="11" s="1"/>
  <c r="AD70" i="11" s="1"/>
  <c r="AE70" i="11" s="1"/>
  <c r="AF70" i="11" s="1"/>
  <c r="AG70" i="11" s="1"/>
  <c r="AH70" i="11" s="1"/>
  <c r="AI70" i="11" s="1"/>
  <c r="AJ70" i="11" s="1"/>
  <c r="AK70" i="11" s="1"/>
  <c r="AL70" i="11" s="1"/>
  <c r="AM70" i="11" s="1"/>
  <c r="AN70" i="11" s="1"/>
  <c r="AO70" i="11" s="1"/>
  <c r="AP70" i="11" s="1"/>
  <c r="AQ70" i="11" s="1"/>
  <c r="AR70" i="11" s="1"/>
  <c r="AS70" i="11" s="1"/>
  <c r="AT70" i="11" s="1"/>
  <c r="AU70" i="11" s="1"/>
  <c r="AV70" i="11" s="1"/>
  <c r="AW70" i="11" s="1"/>
  <c r="AX70" i="11" s="1"/>
  <c r="AY70" i="11" s="1"/>
  <c r="AZ70" i="11" s="1"/>
  <c r="BA70" i="11" s="1"/>
  <c r="BB70" i="11" s="1"/>
  <c r="BC70" i="11" s="1"/>
  <c r="BD70" i="11" s="1"/>
  <c r="BE70" i="11" s="1"/>
  <c r="BF70" i="11" s="1"/>
  <c r="BG70" i="11" s="1"/>
  <c r="BH70" i="11" s="1"/>
  <c r="BI70" i="11" s="1"/>
  <c r="BJ70" i="11" s="1"/>
  <c r="BK70" i="11" s="1"/>
  <c r="BL70" i="11" s="1"/>
  <c r="BM70" i="11" s="1"/>
  <c r="BN70" i="11" s="1"/>
  <c r="BO70" i="11" s="1"/>
  <c r="F80" i="11"/>
  <c r="G80" i="11" s="1"/>
  <c r="H80" i="11" s="1"/>
  <c r="I80" i="11" s="1"/>
  <c r="J80" i="11" s="1"/>
  <c r="K80" i="11" s="1"/>
  <c r="L80" i="11" s="1"/>
  <c r="M80" i="11" s="1"/>
  <c r="N80" i="11" s="1"/>
  <c r="O80" i="11" s="1"/>
  <c r="P80" i="11" s="1"/>
  <c r="Q80" i="11" s="1"/>
  <c r="R80" i="11" s="1"/>
  <c r="S80" i="11" s="1"/>
  <c r="T80" i="11" s="1"/>
  <c r="U80" i="11" s="1"/>
  <c r="V80" i="11" s="1"/>
  <c r="W80" i="11" s="1"/>
  <c r="X80" i="11" s="1"/>
  <c r="Y80" i="11" s="1"/>
  <c r="Z80" i="11" s="1"/>
  <c r="AA80" i="11" s="1"/>
  <c r="AB80" i="11" s="1"/>
  <c r="AC80" i="11" s="1"/>
  <c r="AD80" i="11" s="1"/>
  <c r="AE80" i="11" s="1"/>
  <c r="AF80" i="11" s="1"/>
  <c r="AG80" i="11" s="1"/>
  <c r="AH80" i="11" s="1"/>
  <c r="AI80" i="11" s="1"/>
  <c r="AJ80" i="11" s="1"/>
  <c r="AK80" i="11" s="1"/>
  <c r="AL80" i="11" s="1"/>
  <c r="AM80" i="11" s="1"/>
  <c r="AN80" i="11" s="1"/>
  <c r="AO80" i="11" s="1"/>
  <c r="AP80" i="11" s="1"/>
  <c r="AQ80" i="11" s="1"/>
  <c r="AR80" i="11" s="1"/>
  <c r="AS80" i="11" s="1"/>
  <c r="AT80" i="11" s="1"/>
  <c r="AU80" i="11" s="1"/>
  <c r="AV80" i="11" s="1"/>
  <c r="AW80" i="11" s="1"/>
  <c r="AX80" i="11" s="1"/>
  <c r="AY80" i="11" s="1"/>
  <c r="AZ80" i="11" s="1"/>
  <c r="BA80" i="11" s="1"/>
  <c r="BB80" i="11" s="1"/>
  <c r="BC80" i="11" s="1"/>
  <c r="BD80" i="11" s="1"/>
  <c r="BE80" i="11" s="1"/>
  <c r="BF80" i="11" s="1"/>
  <c r="BG80" i="11" s="1"/>
  <c r="BH80" i="11" s="1"/>
  <c r="BI80" i="11" s="1"/>
  <c r="BJ80" i="11" s="1"/>
  <c r="BK80" i="11" s="1"/>
  <c r="BL80" i="11" s="1"/>
  <c r="BM80" i="11" s="1"/>
  <c r="BN80" i="11" s="1"/>
  <c r="BO80" i="11" s="1"/>
  <c r="F88" i="11"/>
  <c r="G88" i="11" s="1"/>
  <c r="H88" i="11" s="1"/>
  <c r="I88" i="11" s="1"/>
  <c r="J88" i="11" s="1"/>
  <c r="K88" i="11" s="1"/>
  <c r="L88" i="11" s="1"/>
  <c r="M88" i="11" s="1"/>
  <c r="N88" i="11" s="1"/>
  <c r="O88" i="11" s="1"/>
  <c r="P88" i="11" s="1"/>
  <c r="Q88" i="11" s="1"/>
  <c r="R88" i="11" s="1"/>
  <c r="S88" i="11" s="1"/>
  <c r="T88" i="11" s="1"/>
  <c r="U88" i="11" s="1"/>
  <c r="V88" i="11" s="1"/>
  <c r="W88" i="11" s="1"/>
  <c r="X88" i="11" s="1"/>
  <c r="Y88" i="11" s="1"/>
  <c r="Z88" i="11" s="1"/>
  <c r="AA88" i="11" s="1"/>
  <c r="AB88" i="11" s="1"/>
  <c r="AC88" i="11" s="1"/>
  <c r="AD88" i="11" s="1"/>
  <c r="AE88" i="11" s="1"/>
  <c r="AF88" i="11" s="1"/>
  <c r="AG88" i="11" s="1"/>
  <c r="AH88" i="11" s="1"/>
  <c r="AI88" i="11" s="1"/>
  <c r="AJ88" i="11" s="1"/>
  <c r="AK88" i="11" s="1"/>
  <c r="AL88" i="11" s="1"/>
  <c r="AM88" i="11" s="1"/>
  <c r="AN88" i="11" s="1"/>
  <c r="AO88" i="11" s="1"/>
  <c r="AP88" i="11" s="1"/>
  <c r="AQ88" i="11" s="1"/>
  <c r="AR88" i="11" s="1"/>
  <c r="AS88" i="11" s="1"/>
  <c r="AT88" i="11" s="1"/>
  <c r="AU88" i="11" s="1"/>
  <c r="AV88" i="11" s="1"/>
  <c r="AW88" i="11" s="1"/>
  <c r="AX88" i="11" s="1"/>
  <c r="AY88" i="11" s="1"/>
  <c r="AZ88" i="11" s="1"/>
  <c r="BA88" i="11" s="1"/>
  <c r="BB88" i="11" s="1"/>
  <c r="BC88" i="11" s="1"/>
  <c r="BD88" i="11" s="1"/>
  <c r="BE88" i="11" s="1"/>
  <c r="BF88" i="11" s="1"/>
  <c r="BG88" i="11" s="1"/>
  <c r="BH88" i="11" s="1"/>
  <c r="BI88" i="11" s="1"/>
  <c r="BJ88" i="11" s="1"/>
  <c r="BK88" i="11" s="1"/>
  <c r="BL88" i="11" s="1"/>
  <c r="BM88" i="11" s="1"/>
  <c r="BN88" i="11" s="1"/>
  <c r="BO88" i="11" s="1"/>
  <c r="F43" i="1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G20" i="4"/>
  <c r="H20" i="4" s="1"/>
  <c r="F21" i="4"/>
  <c r="G21" i="4" s="1"/>
  <c r="D22" i="4"/>
  <c r="B9" i="8" l="1"/>
  <c r="C9" i="8"/>
  <c r="BO2" i="11"/>
  <c r="BO103" i="11" s="1"/>
  <c r="BN103" i="11"/>
  <c r="H21" i="4"/>
  <c r="F22" i="4"/>
  <c r="D23" i="4"/>
  <c r="G22" i="4"/>
  <c r="H22" i="4" l="1"/>
  <c r="D24" i="4"/>
  <c r="F23" i="4"/>
  <c r="D25" i="4" l="1"/>
  <c r="F24" i="4"/>
  <c r="G23" i="4"/>
  <c r="H23" i="4" s="1"/>
  <c r="D26" i="4" l="1"/>
  <c r="F25" i="4"/>
  <c r="G25" i="4" s="1"/>
  <c r="G24" i="4"/>
  <c r="H24" i="4" s="1"/>
  <c r="H25" i="4" l="1"/>
  <c r="F26" i="4"/>
  <c r="D27" i="4"/>
  <c r="F27" i="4" l="1"/>
  <c r="D28" i="4"/>
  <c r="G26" i="4"/>
  <c r="H26" i="4" s="1"/>
  <c r="D29" i="4" l="1"/>
  <c r="F28" i="4"/>
  <c r="G27" i="4"/>
  <c r="H27" i="4" s="1"/>
  <c r="G28" i="4" l="1"/>
  <c r="H28" i="4" s="1"/>
  <c r="F29" i="4"/>
  <c r="D30" i="4"/>
  <c r="F30" i="4" l="1"/>
  <c r="D31" i="4"/>
  <c r="G29" i="4"/>
  <c r="H29" i="4" s="1"/>
  <c r="D32" i="4" l="1"/>
  <c r="F31" i="4"/>
  <c r="G30" i="4"/>
  <c r="H30" i="4" s="1"/>
  <c r="D33" i="4" l="1"/>
  <c r="F32" i="4"/>
  <c r="G31" i="4"/>
  <c r="H31" i="4" s="1"/>
  <c r="G32" i="4" l="1"/>
  <c r="H32" i="4" s="1"/>
  <c r="D34" i="4"/>
  <c r="F33" i="4"/>
  <c r="G33" i="4" l="1"/>
  <c r="H33" i="4" s="1"/>
  <c r="F34" i="4"/>
  <c r="D35" i="4"/>
  <c r="D36" i="4" l="1"/>
  <c r="F35" i="4"/>
  <c r="G34" i="4"/>
  <c r="H34" i="4" s="1"/>
  <c r="G35" i="4" l="1"/>
  <c r="H35" i="4" s="1"/>
  <c r="D37" i="4"/>
  <c r="F36" i="4"/>
  <c r="G36" i="4" l="1"/>
  <c r="H36" i="4" s="1"/>
  <c r="F37" i="4"/>
  <c r="D38" i="4"/>
  <c r="F38" i="4" l="1"/>
  <c r="D39" i="4"/>
  <c r="G37" i="4"/>
  <c r="H37" i="4" s="1"/>
  <c r="D40" i="4" l="1"/>
  <c r="F39" i="4"/>
  <c r="G38" i="4"/>
  <c r="H38" i="4" s="1"/>
  <c r="G39" i="4" l="1"/>
  <c r="H39" i="4" s="1"/>
  <c r="D41" i="4"/>
  <c r="F40" i="4"/>
  <c r="F41" i="4" l="1"/>
  <c r="D42" i="4"/>
  <c r="G40" i="4"/>
  <c r="H40" i="4" s="1"/>
  <c r="F42" i="4" l="1"/>
  <c r="D43" i="4"/>
  <c r="G41" i="4"/>
  <c r="H41" i="4" s="1"/>
  <c r="D44" i="4" l="1"/>
  <c r="F43" i="4"/>
  <c r="G42" i="4"/>
  <c r="H42" i="4" s="1"/>
  <c r="G43" i="4" l="1"/>
  <c r="H43" i="4" s="1"/>
  <c r="D45" i="4"/>
  <c r="F44" i="4"/>
  <c r="G44" i="4" l="1"/>
  <c r="H44" i="4" s="1"/>
  <c r="F45" i="4"/>
  <c r="D46" i="4"/>
  <c r="G45" i="4" l="1"/>
  <c r="H45" i="4" s="1"/>
  <c r="F46" i="4"/>
  <c r="D47" i="4"/>
  <c r="D48" i="4" l="1"/>
  <c r="F47" i="4"/>
  <c r="G46" i="4"/>
  <c r="H46" i="4" s="1"/>
  <c r="G47" i="4" l="1"/>
  <c r="H47" i="4" s="1"/>
  <c r="D49" i="4"/>
  <c r="F48" i="4"/>
  <c r="F49" i="4" l="1"/>
  <c r="D50" i="4"/>
  <c r="G48" i="4"/>
  <c r="H48" i="4" s="1"/>
  <c r="F50" i="4" l="1"/>
  <c r="D51" i="4"/>
  <c r="G49" i="4"/>
  <c r="H49" i="4" s="1"/>
  <c r="F51" i="4" l="1"/>
  <c r="D52" i="4"/>
  <c r="G50" i="4"/>
  <c r="H50" i="4" s="1"/>
  <c r="D53" i="4" l="1"/>
  <c r="F52" i="4"/>
  <c r="G51" i="4"/>
  <c r="H51" i="4" s="1"/>
  <c r="G52" i="4" l="1"/>
  <c r="H52" i="4" s="1"/>
  <c r="F53" i="4"/>
  <c r="D54" i="4"/>
  <c r="F54" i="4" l="1"/>
  <c r="D55" i="4"/>
  <c r="G53" i="4"/>
  <c r="H53" i="4" s="1"/>
  <c r="D56" i="4" l="1"/>
  <c r="F55" i="4"/>
  <c r="G54" i="4"/>
  <c r="H54" i="4" s="1"/>
  <c r="G55" i="4" l="1"/>
  <c r="H55" i="4" s="1"/>
  <c r="D57" i="4"/>
  <c r="F56" i="4"/>
  <c r="G56" i="4" l="1"/>
  <c r="H56" i="4" s="1"/>
  <c r="F57" i="4"/>
  <c r="D58" i="4"/>
  <c r="F58" i="4" l="1"/>
  <c r="D59" i="4"/>
  <c r="G57" i="4"/>
  <c r="H57" i="4" s="1"/>
  <c r="F59" i="4" l="1"/>
  <c r="D60" i="4"/>
  <c r="G58" i="4"/>
  <c r="H58" i="4" s="1"/>
  <c r="D61" i="4" l="1"/>
  <c r="F60" i="4"/>
  <c r="G59" i="4"/>
  <c r="H59" i="4" s="1"/>
  <c r="G60" i="4" l="1"/>
  <c r="H60" i="4" s="1"/>
  <c r="F61" i="4"/>
  <c r="D62" i="4"/>
  <c r="F62" i="4" l="1"/>
  <c r="D63" i="4"/>
  <c r="G61" i="4"/>
  <c r="H61" i="4" s="1"/>
  <c r="D64" i="4" l="1"/>
  <c r="F63" i="4"/>
  <c r="G62" i="4"/>
  <c r="H62" i="4" s="1"/>
  <c r="G63" i="4" l="1"/>
  <c r="H63" i="4" s="1"/>
  <c r="D65" i="4"/>
  <c r="F64" i="4"/>
  <c r="G64" i="4" l="1"/>
  <c r="H64" i="4" s="1"/>
  <c r="F65" i="4"/>
  <c r="D66" i="4"/>
  <c r="F66" i="4" l="1"/>
  <c r="D67" i="4"/>
  <c r="G65" i="4"/>
  <c r="H65" i="4" s="1"/>
  <c r="F67" i="4" l="1"/>
  <c r="D68" i="4"/>
  <c r="G66" i="4"/>
  <c r="H66" i="4" s="1"/>
  <c r="D69" i="4" l="1"/>
  <c r="F68" i="4"/>
  <c r="G67" i="4"/>
  <c r="H67" i="4" s="1"/>
  <c r="G68" i="4" l="1"/>
  <c r="H68" i="4" s="1"/>
  <c r="F69" i="4"/>
  <c r="D70" i="4"/>
  <c r="G69" i="4" l="1"/>
  <c r="H69" i="4" s="1"/>
  <c r="F70" i="4"/>
  <c r="D71" i="4"/>
  <c r="D72" i="4" l="1"/>
  <c r="F71" i="4"/>
  <c r="G70" i="4"/>
  <c r="H70" i="4" s="1"/>
  <c r="G71" i="4" l="1"/>
  <c r="H71" i="4" s="1"/>
  <c r="D73" i="4"/>
  <c r="F72" i="4"/>
  <c r="G72" i="4" l="1"/>
  <c r="H72" i="4" s="1"/>
  <c r="F73" i="4"/>
  <c r="D74" i="4"/>
  <c r="F74" i="4" l="1"/>
  <c r="D75" i="4"/>
  <c r="G73" i="4"/>
  <c r="H73" i="4" s="1"/>
  <c r="F75" i="4" l="1"/>
  <c r="D76" i="4"/>
  <c r="G74" i="4"/>
  <c r="H74" i="4" s="1"/>
  <c r="D77" i="4" l="1"/>
  <c r="F76" i="4"/>
  <c r="G75" i="4"/>
  <c r="H75" i="4" s="1"/>
  <c r="G76" i="4" l="1"/>
  <c r="H76" i="4" s="1"/>
  <c r="F77" i="4"/>
  <c r="D78" i="4"/>
  <c r="G77" i="4" l="1"/>
  <c r="H77" i="4" s="1"/>
  <c r="F78" i="4"/>
  <c r="D79" i="4"/>
  <c r="D80" i="4" l="1"/>
  <c r="F79" i="4"/>
  <c r="G78" i="4"/>
  <c r="H78" i="4" s="1"/>
  <c r="G79" i="4" l="1"/>
  <c r="H79" i="4" s="1"/>
  <c r="D81" i="4"/>
  <c r="F80" i="4"/>
  <c r="D82" i="4" l="1"/>
  <c r="F81" i="4"/>
  <c r="G80" i="4"/>
  <c r="H80" i="4" s="1"/>
  <c r="G81" i="4" l="1"/>
  <c r="H81" i="4" s="1"/>
  <c r="F82" i="4"/>
  <c r="D83" i="4"/>
  <c r="D84" i="4" l="1"/>
  <c r="F83" i="4"/>
  <c r="G82" i="4"/>
  <c r="H82" i="4" s="1"/>
  <c r="G83" i="4" l="1"/>
  <c r="H83" i="4" s="1"/>
  <c r="D85" i="4"/>
  <c r="F84" i="4"/>
  <c r="G84" i="4" l="1"/>
  <c r="H84" i="4" s="1"/>
  <c r="F85" i="4"/>
  <c r="D86" i="4"/>
  <c r="F86" i="4" l="1"/>
  <c r="D87" i="4"/>
  <c r="G85" i="4"/>
  <c r="H85" i="4" s="1"/>
  <c r="D88" i="4" l="1"/>
  <c r="F87" i="4"/>
  <c r="G86" i="4"/>
  <c r="H86" i="4" s="1"/>
  <c r="G87" i="4" l="1"/>
  <c r="H87" i="4" s="1"/>
  <c r="D89" i="4"/>
  <c r="F88" i="4"/>
  <c r="G88" i="4" l="1"/>
  <c r="H88" i="4" s="1"/>
  <c r="D90" i="4"/>
  <c r="F89" i="4"/>
  <c r="F90" i="4" l="1"/>
  <c r="D91" i="4"/>
  <c r="G89" i="4"/>
  <c r="H89" i="4" s="1"/>
  <c r="D92" i="4" l="1"/>
  <c r="F91" i="4"/>
  <c r="G90" i="4"/>
  <c r="H90" i="4" s="1"/>
  <c r="G91" i="4" l="1"/>
  <c r="H91" i="4" s="1"/>
  <c r="D93" i="4"/>
  <c r="F92" i="4"/>
  <c r="F93" i="4" l="1"/>
  <c r="D94" i="4"/>
  <c r="G92" i="4"/>
  <c r="H92" i="4" s="1"/>
  <c r="F94" i="4" l="1"/>
  <c r="D95" i="4"/>
  <c r="G93" i="4"/>
  <c r="H93" i="4" s="1"/>
  <c r="D96" i="4" l="1"/>
  <c r="F95" i="4"/>
  <c r="G94" i="4"/>
  <c r="H94" i="4" s="1"/>
  <c r="G95" i="4" l="1"/>
  <c r="H95" i="4" s="1"/>
  <c r="D97" i="4"/>
  <c r="F96" i="4"/>
  <c r="G96" i="4" l="1"/>
  <c r="H96" i="4" s="1"/>
  <c r="D98" i="4"/>
  <c r="F97" i="4"/>
  <c r="G97" i="4" l="1"/>
  <c r="H97" i="4" s="1"/>
  <c r="F98" i="4"/>
  <c r="D99" i="4"/>
  <c r="D100" i="4" l="1"/>
  <c r="F99" i="4"/>
  <c r="G98" i="4"/>
  <c r="H98" i="4" s="1"/>
  <c r="G99" i="4" l="1"/>
  <c r="H99" i="4" s="1"/>
  <c r="D101" i="4"/>
  <c r="F100" i="4"/>
  <c r="G100" i="4" l="1"/>
  <c r="H100" i="4" s="1"/>
  <c r="F101" i="4"/>
  <c r="D102" i="4"/>
  <c r="G101" i="4" l="1"/>
  <c r="H101" i="4" s="1"/>
  <c r="F102" i="4"/>
  <c r="D103" i="4"/>
  <c r="G102" i="4" l="1"/>
  <c r="H102" i="4" s="1"/>
  <c r="D104" i="4"/>
  <c r="F103" i="4"/>
  <c r="D105" i="4" l="1"/>
  <c r="F104" i="4"/>
  <c r="G103" i="4"/>
  <c r="H103" i="4" s="1"/>
  <c r="G104" i="4" l="1"/>
  <c r="H104" i="4" s="1"/>
  <c r="F105" i="4"/>
  <c r="D106" i="4"/>
  <c r="F106" i="4" l="1"/>
  <c r="D107" i="4"/>
  <c r="G105" i="4"/>
  <c r="H105" i="4" s="1"/>
  <c r="F107" i="4" l="1"/>
  <c r="D108" i="4"/>
  <c r="G106" i="4"/>
  <c r="H106" i="4" s="1"/>
  <c r="D109" i="4" l="1"/>
  <c r="F108" i="4"/>
  <c r="G107" i="4"/>
  <c r="H107" i="4" s="1"/>
  <c r="G108" i="4" l="1"/>
  <c r="H108" i="4" s="1"/>
  <c r="F109" i="4"/>
  <c r="D110" i="4"/>
  <c r="F110" i="4" l="1"/>
  <c r="D111" i="4"/>
  <c r="G109" i="4"/>
  <c r="H109" i="4" s="1"/>
  <c r="D112" i="4" l="1"/>
  <c r="F111" i="4"/>
  <c r="G110" i="4"/>
  <c r="H110" i="4" s="1"/>
  <c r="G111" i="4" l="1"/>
  <c r="H111" i="4" s="1"/>
  <c r="D113" i="4"/>
  <c r="F112" i="4"/>
  <c r="G112" i="4" l="1"/>
  <c r="H112" i="4" s="1"/>
  <c r="F113" i="4"/>
  <c r="D114" i="4"/>
  <c r="F114" i="4" l="1"/>
  <c r="D115" i="4"/>
  <c r="G113" i="4"/>
  <c r="H113" i="4" s="1"/>
  <c r="F115" i="4" l="1"/>
  <c r="D116" i="4"/>
  <c r="G114" i="4"/>
  <c r="H114" i="4" s="1"/>
  <c r="D117" i="4" l="1"/>
  <c r="F116" i="4"/>
  <c r="G115" i="4"/>
  <c r="H115" i="4" s="1"/>
  <c r="G116" i="4" l="1"/>
  <c r="H116" i="4" s="1"/>
  <c r="F117" i="4"/>
  <c r="D118" i="4"/>
  <c r="F118" i="4" l="1"/>
  <c r="D119" i="4"/>
  <c r="G117" i="4"/>
  <c r="H117" i="4" s="1"/>
  <c r="D120" i="4" l="1"/>
  <c r="F119" i="4"/>
  <c r="G118" i="4"/>
  <c r="H118" i="4" s="1"/>
  <c r="G119" i="4" l="1"/>
  <c r="H119" i="4" s="1"/>
  <c r="D121" i="4"/>
  <c r="F120" i="4"/>
  <c r="G120" i="4" l="1"/>
  <c r="H120" i="4" s="1"/>
  <c r="F121" i="4"/>
  <c r="D122" i="4"/>
  <c r="G121" i="4" l="1"/>
  <c r="H121" i="4" s="1"/>
  <c r="F122" i="4"/>
  <c r="D123" i="4"/>
  <c r="F123" i="4" l="1"/>
  <c r="D124" i="4"/>
  <c r="G122" i="4"/>
  <c r="H122" i="4" s="1"/>
  <c r="D125" i="4" l="1"/>
  <c r="F124" i="4"/>
  <c r="G123" i="4"/>
  <c r="H123" i="4" s="1"/>
  <c r="G124" i="4" l="1"/>
  <c r="H124" i="4" s="1"/>
  <c r="F125" i="4"/>
  <c r="D126" i="4"/>
  <c r="F126" i="4" l="1"/>
  <c r="D127" i="4"/>
  <c r="G125" i="4"/>
  <c r="H125" i="4" s="1"/>
  <c r="D128" i="4" l="1"/>
  <c r="F127" i="4"/>
  <c r="G126" i="4"/>
  <c r="H126" i="4" s="1"/>
  <c r="G127" i="4" l="1"/>
  <c r="H127" i="4" s="1"/>
  <c r="D129" i="4"/>
  <c r="F128" i="4"/>
  <c r="F129" i="4" l="1"/>
  <c r="D130" i="4"/>
  <c r="G128" i="4"/>
  <c r="H128" i="4" s="1"/>
  <c r="F130" i="4" l="1"/>
  <c r="D131" i="4"/>
  <c r="G129" i="4"/>
  <c r="H129" i="4" s="1"/>
  <c r="F131" i="4" l="1"/>
  <c r="D132" i="4"/>
  <c r="G130" i="4"/>
  <c r="H130" i="4" s="1"/>
  <c r="D133" i="4" l="1"/>
  <c r="F132" i="4"/>
  <c r="G131" i="4"/>
  <c r="H131" i="4" s="1"/>
  <c r="G132" i="4" l="1"/>
  <c r="H132" i="4" s="1"/>
  <c r="F133" i="4"/>
  <c r="D134" i="4"/>
  <c r="F134" i="4" l="1"/>
  <c r="D135" i="4"/>
  <c r="G133" i="4"/>
  <c r="H133" i="4" s="1"/>
  <c r="D136" i="4" l="1"/>
  <c r="F135" i="4"/>
  <c r="G134" i="4"/>
  <c r="H134" i="4" s="1"/>
  <c r="G135" i="4" l="1"/>
  <c r="H135" i="4" s="1"/>
  <c r="D137" i="4"/>
  <c r="F136" i="4"/>
  <c r="D138" i="4" l="1"/>
  <c r="F137" i="4"/>
  <c r="G136" i="4"/>
  <c r="H136" i="4" s="1"/>
  <c r="G137" i="4" l="1"/>
  <c r="H137" i="4" s="1"/>
  <c r="F138" i="4"/>
  <c r="D139" i="4"/>
  <c r="F139" i="4" l="1"/>
  <c r="D140" i="4"/>
  <c r="G138" i="4"/>
  <c r="H138" i="4" s="1"/>
  <c r="D141" i="4" l="1"/>
  <c r="F140" i="4"/>
  <c r="G139" i="4"/>
  <c r="H139" i="4" s="1"/>
  <c r="G140" i="4" l="1"/>
  <c r="H140" i="4" s="1"/>
  <c r="F141" i="4"/>
  <c r="D142" i="4"/>
  <c r="F142" i="4" l="1"/>
  <c r="D143" i="4"/>
  <c r="G141" i="4"/>
  <c r="H141" i="4" s="1"/>
  <c r="D144" i="4" l="1"/>
  <c r="F143" i="4"/>
  <c r="G142" i="4"/>
  <c r="H142" i="4" s="1"/>
  <c r="G143" i="4" l="1"/>
  <c r="H143" i="4" s="1"/>
  <c r="D145" i="4"/>
  <c r="F144" i="4"/>
  <c r="G144" i="4" l="1"/>
  <c r="H144" i="4" s="1"/>
  <c r="D146" i="4"/>
  <c r="F145" i="4"/>
  <c r="F146" i="4" l="1"/>
  <c r="D147" i="4"/>
  <c r="G145" i="4"/>
  <c r="H145" i="4" s="1"/>
  <c r="D148" i="4" l="1"/>
  <c r="F147" i="4"/>
  <c r="G146" i="4"/>
  <c r="H146" i="4" s="1"/>
  <c r="G147" i="4" l="1"/>
  <c r="H147" i="4" s="1"/>
  <c r="D149" i="4"/>
  <c r="F148" i="4"/>
  <c r="G148" i="4" l="1"/>
  <c r="H148" i="4" s="1"/>
  <c r="F149" i="4"/>
  <c r="D150" i="4"/>
  <c r="F150" i="4" l="1"/>
  <c r="D151" i="4"/>
  <c r="G149" i="4"/>
  <c r="H149" i="4" s="1"/>
  <c r="D152" i="4" l="1"/>
  <c r="F151" i="4"/>
  <c r="G150" i="4"/>
  <c r="H150" i="4" s="1"/>
  <c r="G151" i="4" l="1"/>
  <c r="H151" i="4" s="1"/>
  <c r="D153" i="4"/>
  <c r="F152" i="4"/>
  <c r="G152" i="4" l="1"/>
  <c r="H152" i="4" s="1"/>
  <c r="D154" i="4"/>
  <c r="F153" i="4"/>
  <c r="G153" i="4" l="1"/>
  <c r="H153" i="4" s="1"/>
  <c r="F154" i="4"/>
  <c r="D155" i="4"/>
  <c r="G154" i="4" l="1"/>
  <c r="H154" i="4" s="1"/>
  <c r="D156" i="4"/>
  <c r="F155" i="4"/>
  <c r="G155" i="4" l="1"/>
  <c r="H155" i="4" s="1"/>
  <c r="D157" i="4"/>
  <c r="F156" i="4"/>
  <c r="F157" i="4" l="1"/>
  <c r="D158" i="4"/>
  <c r="G156" i="4"/>
  <c r="H156" i="4" s="1"/>
  <c r="F158" i="4" l="1"/>
  <c r="D159" i="4"/>
  <c r="G157" i="4"/>
  <c r="H157" i="4" s="1"/>
  <c r="D160" i="4" l="1"/>
  <c r="F159" i="4"/>
  <c r="G158" i="4"/>
  <c r="H158" i="4" s="1"/>
  <c r="G159" i="4" l="1"/>
  <c r="H159" i="4" s="1"/>
  <c r="D161" i="4"/>
  <c r="F160" i="4"/>
  <c r="G160" i="4" l="1"/>
  <c r="H160" i="4" s="1"/>
  <c r="F161" i="4"/>
  <c r="D162" i="4"/>
  <c r="F162" i="4" l="1"/>
  <c r="D163" i="4"/>
  <c r="G161" i="4"/>
  <c r="H161" i="4" s="1"/>
  <c r="F163" i="4" l="1"/>
  <c r="D164" i="4"/>
  <c r="G162" i="4"/>
  <c r="H162" i="4" s="1"/>
  <c r="D165" i="4" l="1"/>
  <c r="F164" i="4"/>
  <c r="G163" i="4"/>
  <c r="H163" i="4" s="1"/>
  <c r="G164" i="4" l="1"/>
  <c r="H164" i="4" s="1"/>
  <c r="F165" i="4"/>
  <c r="D166" i="4"/>
  <c r="F166" i="4" l="1"/>
  <c r="D167" i="4"/>
  <c r="G165" i="4"/>
  <c r="H165" i="4" s="1"/>
  <c r="D168" i="4" l="1"/>
  <c r="F167" i="4"/>
  <c r="G166" i="4"/>
  <c r="H166" i="4" s="1"/>
  <c r="G167" i="4" l="1"/>
  <c r="H167" i="4" s="1"/>
  <c r="D169" i="4"/>
  <c r="F168" i="4"/>
  <c r="D170" i="4" l="1"/>
  <c r="F169" i="4"/>
  <c r="G168" i="4"/>
  <c r="H168" i="4" s="1"/>
  <c r="G169" i="4" l="1"/>
  <c r="H169" i="4" s="1"/>
  <c r="F170" i="4"/>
  <c r="D171" i="4"/>
  <c r="F171" i="4" l="1"/>
  <c r="D172" i="4"/>
  <c r="G170" i="4"/>
  <c r="H170" i="4" s="1"/>
  <c r="D173" i="4" l="1"/>
  <c r="F172" i="4"/>
  <c r="G171" i="4"/>
  <c r="H171" i="4" s="1"/>
  <c r="G172" i="4" l="1"/>
  <c r="H172" i="4" s="1"/>
  <c r="F173" i="4"/>
  <c r="D174" i="4"/>
  <c r="F174" i="4" l="1"/>
  <c r="D175" i="4"/>
  <c r="G173" i="4"/>
  <c r="H173" i="4" s="1"/>
  <c r="D176" i="4" l="1"/>
  <c r="F175" i="4"/>
  <c r="G174" i="4"/>
  <c r="H174" i="4" s="1"/>
  <c r="G175" i="4" l="1"/>
  <c r="H175" i="4" s="1"/>
  <c r="D177" i="4"/>
  <c r="F176" i="4"/>
  <c r="D178" i="4" l="1"/>
  <c r="F177" i="4"/>
  <c r="G176" i="4"/>
  <c r="H176" i="4" s="1"/>
  <c r="G177" i="4" l="1"/>
  <c r="H177" i="4" s="1"/>
  <c r="F178" i="4"/>
  <c r="D179" i="4"/>
  <c r="G178" i="4" l="1"/>
  <c r="H178" i="4" s="1"/>
  <c r="D180" i="4"/>
  <c r="F179" i="4"/>
  <c r="D181" i="4" l="1"/>
  <c r="F180" i="4"/>
  <c r="G179" i="4"/>
  <c r="H179" i="4" s="1"/>
  <c r="G180" i="4" l="1"/>
  <c r="H180" i="4" s="1"/>
  <c r="F181" i="4"/>
  <c r="D182" i="4"/>
  <c r="F182" i="4" l="1"/>
  <c r="D183" i="4"/>
  <c r="G181" i="4"/>
  <c r="H181" i="4" s="1"/>
  <c r="D184" i="4" l="1"/>
  <c r="F183" i="4"/>
  <c r="G182" i="4"/>
  <c r="H182" i="4" s="1"/>
  <c r="G183" i="4" l="1"/>
  <c r="H183" i="4" s="1"/>
  <c r="D185" i="4"/>
  <c r="F184" i="4"/>
  <c r="G184" i="4" l="1"/>
  <c r="H184" i="4" s="1"/>
  <c r="F185" i="4"/>
  <c r="D186" i="4"/>
  <c r="G185" i="4" l="1"/>
  <c r="H185" i="4" s="1"/>
  <c r="F186" i="4"/>
  <c r="D187" i="4"/>
  <c r="G186" i="4" l="1"/>
  <c r="H186" i="4" s="1"/>
  <c r="D188" i="4"/>
  <c r="F187" i="4"/>
  <c r="D189" i="4" l="1"/>
  <c r="F188" i="4"/>
  <c r="G187" i="4"/>
  <c r="H187" i="4" s="1"/>
  <c r="G188" i="4" l="1"/>
  <c r="H188" i="4" s="1"/>
  <c r="F189" i="4"/>
  <c r="D190" i="4"/>
  <c r="F190" i="4" l="1"/>
  <c r="D191" i="4"/>
  <c r="G189" i="4"/>
  <c r="H189" i="4" s="1"/>
  <c r="D192" i="4" l="1"/>
  <c r="F191" i="4"/>
  <c r="G190" i="4"/>
  <c r="H190" i="4" s="1"/>
  <c r="G191" i="4" l="1"/>
  <c r="H191" i="4" s="1"/>
  <c r="F192" i="4"/>
  <c r="G192" i="4" l="1"/>
  <c r="H19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<sst xmlns="http://schemas.openxmlformats.org/spreadsheetml/2006/main" count="84" uniqueCount="75">
  <si>
    <t>Date</t>
  </si>
  <si>
    <t xml:space="preserve">PM </t>
  </si>
  <si>
    <t>log return</t>
  </si>
  <si>
    <t>return</t>
  </si>
  <si>
    <t xml:space="preserve">Daily </t>
  </si>
  <si>
    <t xml:space="preserve">Annualised </t>
  </si>
  <si>
    <t>Volatility</t>
  </si>
  <si>
    <t>SP500</t>
  </si>
  <si>
    <t>Log returns SP500</t>
  </si>
  <si>
    <t>Risk-Free rate</t>
  </si>
  <si>
    <t>Excess Return SP500</t>
  </si>
  <si>
    <t>Beta</t>
  </si>
  <si>
    <t>Regression</t>
  </si>
  <si>
    <t>Portfolio Value</t>
  </si>
  <si>
    <t>z value</t>
  </si>
  <si>
    <t>Standard Deviation</t>
  </si>
  <si>
    <t>1 day</t>
  </si>
  <si>
    <t xml:space="preserve">Holding Period </t>
  </si>
  <si>
    <t>Confidence level</t>
  </si>
  <si>
    <t>Histogram</t>
  </si>
  <si>
    <t>Signal Line</t>
  </si>
  <si>
    <t>MACD Line</t>
  </si>
  <si>
    <t>26-Day EMA</t>
  </si>
  <si>
    <t>12-Day EMA</t>
  </si>
  <si>
    <t>9-Day EMA</t>
  </si>
  <si>
    <t>Weight</t>
  </si>
  <si>
    <t>n</t>
  </si>
  <si>
    <t>pm</t>
  </si>
  <si>
    <t>Change</t>
    <phoneticPr fontId="18" type="noConversion"/>
  </si>
  <si>
    <t>Gain</t>
    <phoneticPr fontId="18" type="noConversion"/>
  </si>
  <si>
    <t>Loss</t>
    <phoneticPr fontId="18" type="noConversion"/>
  </si>
  <si>
    <t>Avg Gain</t>
    <phoneticPr fontId="18" type="noConversion"/>
  </si>
  <si>
    <t>Avg Loss</t>
    <phoneticPr fontId="18" type="noConversion"/>
  </si>
  <si>
    <t>RS</t>
    <phoneticPr fontId="18" type="noConversion"/>
  </si>
  <si>
    <t>14-Day RSI</t>
    <phoneticPr fontId="18" type="noConversion"/>
  </si>
  <si>
    <t>20 Day MA</t>
    <phoneticPr fontId="18" type="noConversion"/>
  </si>
  <si>
    <t>STD DEV</t>
    <phoneticPr fontId="18" type="noConversion"/>
  </si>
  <si>
    <t>Upper Band</t>
    <phoneticPr fontId="18" type="noConversion"/>
  </si>
  <si>
    <t>Lower Band</t>
    <phoneticPr fontId="18" type="noConversion"/>
  </si>
  <si>
    <t>%K Line</t>
  </si>
  <si>
    <t>%D Line</t>
    <phoneticPr fontId="18" type="noConversion"/>
  </si>
  <si>
    <t>Stock Price</t>
    <phoneticPr fontId="2" type="noConversion"/>
  </si>
  <si>
    <t>d1</t>
    <phoneticPr fontId="2" type="noConversion"/>
  </si>
  <si>
    <t>Strike Price</t>
  </si>
  <si>
    <t>d2</t>
    <phoneticPr fontId="2" type="noConversion"/>
  </si>
  <si>
    <t>Risk-free rate</t>
  </si>
  <si>
    <t>Time</t>
    <phoneticPr fontId="2" type="noConversion"/>
  </si>
  <si>
    <t>Call/Put</t>
    <phoneticPr fontId="2" type="noConversion"/>
  </si>
  <si>
    <t>Option Price</t>
    <phoneticPr fontId="2" type="noConversion"/>
  </si>
  <si>
    <t>Parameter</t>
  </si>
  <si>
    <t>Value</t>
  </si>
  <si>
    <t>Option Type</t>
  </si>
  <si>
    <t>European Call Option</t>
  </si>
  <si>
    <t>Time to Maturity (T)</t>
  </si>
  <si>
    <t>0.25 years (3 months)</t>
  </si>
  <si>
    <t>Risk-Free Interest Rate (r)</t>
  </si>
  <si>
    <t>Annualised Volatility (σ)</t>
  </si>
  <si>
    <t>Asset</t>
  </si>
  <si>
    <t>Time</t>
  </si>
  <si>
    <t>Drift</t>
  </si>
  <si>
    <t>Price</t>
  </si>
  <si>
    <t>Timestep</t>
  </si>
  <si>
    <t>Strike</t>
    <phoneticPr fontId="1" type="noConversion"/>
  </si>
  <si>
    <t>Call Price</t>
  </si>
  <si>
    <t>Expire</t>
  </si>
  <si>
    <t>risk free rate</t>
  </si>
  <si>
    <t>Payoff-Call</t>
  </si>
  <si>
    <t>Discounted Payoff</t>
  </si>
  <si>
    <t>Apple</t>
  </si>
  <si>
    <t>AAPL</t>
  </si>
  <si>
    <t>Excess Return AAPL</t>
  </si>
  <si>
    <t>Log returns AAPL</t>
  </si>
  <si>
    <t xml:space="preserve">AAPL </t>
  </si>
  <si>
    <t>Strike Price (K)($)</t>
  </si>
  <si>
    <t>Underlying Stock Price (S)($)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</si>
</sst>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6" formatCode="_(* #,##0.00_);_(* \(#,##0.00\);_(* &quot;-&quot;??_);_(@_)"/>
    <numFmt numFmtId="167" formatCode="0.0000"/>
    <numFmt numFmtId="168" formatCode="0.00_);[Red]\(0.00\)"/>
    <numFmt numFmtId="169" formatCode="0_);[Red]\(0\)"/>
    <numFmt numFmtId="172" formatCode="0.00000%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name val="Aptos Narrow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4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43" applyFont="1" applyAlignment="1">
      <alignment horizontal="center"/>
    </xf>
    <xf numFmtId="166" fontId="0" fillId="0" borderId="0" xfId="43" applyFo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43" applyNumberFormat="1" applyFont="1" applyAlignment="1">
      <alignment horizontal="center"/>
    </xf>
    <xf numFmtId="0" fontId="19" fillId="0" borderId="0" xfId="44">
      <alignment vertical="center"/>
    </xf>
    <xf numFmtId="167" fontId="19" fillId="0" borderId="0" xfId="44" applyNumberFormat="1">
      <alignment vertical="center"/>
    </xf>
    <xf numFmtId="0" fontId="19" fillId="0" borderId="0" xfId="44" applyAlignment="1"/>
    <xf numFmtId="9" fontId="0" fillId="0" borderId="0" xfId="45" applyFont="1" applyAlignment="1"/>
    <xf numFmtId="168" fontId="0" fillId="0" borderId="0" xfId="45" applyNumberFormat="1" applyFont="1" applyAlignment="1"/>
    <xf numFmtId="169" fontId="0" fillId="0" borderId="0" xfId="45" applyNumberFormat="1" applyFont="1" applyAlignment="1"/>
    <xf numFmtId="0" fontId="20" fillId="0" borderId="0" xfId="44" applyFont="1" applyAlignment="1"/>
    <xf numFmtId="2" fontId="20" fillId="0" borderId="0" xfId="44" applyNumberFormat="1" applyFont="1">
      <alignment vertical="center"/>
    </xf>
    <xf numFmtId="0" fontId="0" fillId="0" borderId="0" xfId="0" applyAlignment="1">
      <alignment horizontal="center" vertical="center"/>
    </xf>
    <xf numFmtId="2" fontId="19" fillId="0" borderId="0" xfId="44" applyNumberFormat="1" applyAlignment="1"/>
    <xf numFmtId="2" fontId="0" fillId="0" borderId="0" xfId="0" applyNumberFormat="1"/>
    <xf numFmtId="2" fontId="20" fillId="0" borderId="0" xfId="0" applyNumberFormat="1" applyFont="1"/>
    <xf numFmtId="2" fontId="21" fillId="33" borderId="0" xfId="0" applyNumberFormat="1" applyFont="1" applyFill="1"/>
    <xf numFmtId="10" fontId="0" fillId="0" borderId="0" xfId="45" applyNumberFormat="1" applyFont="1" applyAlignment="1"/>
    <xf numFmtId="0" fontId="16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10" fontId="0" fillId="34" borderId="10" xfId="1" applyNumberFormat="1" applyFont="1" applyFill="1" applyBorder="1" applyAlignment="1">
      <alignment horizontal="center" vertical="center"/>
    </xf>
    <xf numFmtId="10" fontId="0" fillId="35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top"/>
    </xf>
    <xf numFmtId="0" fontId="0" fillId="34" borderId="10" xfId="0" applyFont="1" applyFill="1" applyBorder="1" applyAlignment="1">
      <alignment horizontal="left" vertical="top"/>
    </xf>
    <xf numFmtId="0" fontId="0" fillId="35" borderId="10" xfId="0" applyFont="1" applyFill="1" applyBorder="1" applyAlignment="1">
      <alignment horizontal="left" vertical="top"/>
    </xf>
    <xf numFmtId="164" fontId="0" fillId="33" borderId="0" xfId="0" applyNumberFormat="1" applyFill="1"/>
    <xf numFmtId="0" fontId="0" fillId="34" borderId="10" xfId="0" applyFill="1" applyBorder="1"/>
    <xf numFmtId="9" fontId="0" fillId="34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10" fontId="0" fillId="37" borderId="10" xfId="1" applyNumberFormat="1" applyFont="1" applyFill="1" applyBorder="1"/>
    <xf numFmtId="172" fontId="0" fillId="36" borderId="10" xfId="1" applyNumberFormat="1" applyFont="1" applyFill="1" applyBorder="1"/>
    <xf numFmtId="10" fontId="0" fillId="36" borderId="10" xfId="1" applyNumberFormat="1" applyFont="1" applyFill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6710F9FD-7AF6-48D7-8DA9-3F298E87E2C8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7042747C-09CA-4FB5-87B9-8143FCE2BAC7}"/>
    <cellStyle name="Note" xfId="16" builtinId="10" customBuiltin="1"/>
    <cellStyle name="Output" xfId="11" builtinId="21" customBuiltin="1"/>
    <cellStyle name="Per cent" xfId="1" builtinId="5"/>
    <cellStyle name="Per cent 2" xfId="45" xr:uid="{8650EB21-05CA-4C62-87EE-967BF3F6AD32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1/relationships/FeaturePropertyBag" Target="featurePropertyBag/feature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MACD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MACD!$H$4:$H$16</c:f>
              <c:strCache>
                <c:ptCount val="13"/>
                <c:pt idx="0">
                  <c:v>Histogram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MACD!$H$17:$H$192</c:f>
              <c:numCache>
                <c:formatCode>_(* #,##0.00_);_(* \(#,##0.00\);_(* "-"??_);_(@_)</c:formatCode>
                <c:ptCount val="176"/>
                <c:pt idx="0">
                  <c:v>0</c:v>
                </c:pt>
                <c:pt idx="1">
                  <c:v>3.178641870949761E-2</c:v>
                </c:pt>
                <c:pt idx="2">
                  <c:v>6.710946384318342E-2</c:v>
                </c:pt>
                <c:pt idx="3">
                  <c:v>0.15065048112352386</c:v>
                </c:pt>
                <c:pt idx="4">
                  <c:v>0.22738632838524209</c:v>
                </c:pt>
                <c:pt idx="5">
                  <c:v>0.35967195021274279</c:v>
                </c:pt>
                <c:pt idx="6">
                  <c:v>0.43060379432878904</c:v>
                </c:pt>
                <c:pt idx="7">
                  <c:v>0.55341302641029522</c:v>
                </c:pt>
                <c:pt idx="8">
                  <c:v>0.54655974211685532</c:v>
                </c:pt>
                <c:pt idx="9">
                  <c:v>0.5795225436635747</c:v>
                </c:pt>
                <c:pt idx="10">
                  <c:v>0.69704969330874977</c:v>
                </c:pt>
                <c:pt idx="11">
                  <c:v>0.63379318687534081</c:v>
                </c:pt>
                <c:pt idx="12">
                  <c:v>0.55940410921188288</c:v>
                </c:pt>
                <c:pt idx="13">
                  <c:v>0.52260419686906512</c:v>
                </c:pt>
                <c:pt idx="14">
                  <c:v>0.40073751300211358</c:v>
                </c:pt>
                <c:pt idx="15">
                  <c:v>0.28703472878160063</c:v>
                </c:pt>
                <c:pt idx="16">
                  <c:v>0.1543990709680727</c:v>
                </c:pt>
                <c:pt idx="17">
                  <c:v>6.7551859469441533E-2</c:v>
                </c:pt>
                <c:pt idx="18">
                  <c:v>2.9536661852789248E-3</c:v>
                </c:pt>
                <c:pt idx="19">
                  <c:v>-4.751054467535476E-2</c:v>
                </c:pt>
                <c:pt idx="20">
                  <c:v>-5.7006020354339437E-2</c:v>
                </c:pt>
                <c:pt idx="21">
                  <c:v>-8.6782284327514558E-2</c:v>
                </c:pt>
                <c:pt idx="22">
                  <c:v>-8.9220839868098256E-2</c:v>
                </c:pt>
                <c:pt idx="23">
                  <c:v>-8.7595173331709741E-2</c:v>
                </c:pt>
                <c:pt idx="24">
                  <c:v>-0.11074929958356527</c:v>
                </c:pt>
                <c:pt idx="25">
                  <c:v>-0.10329635760382838</c:v>
                </c:pt>
                <c:pt idx="26">
                  <c:v>-3.9162338801842278E-2</c:v>
                </c:pt>
                <c:pt idx="27">
                  <c:v>3.2336639618303575E-2</c:v>
                </c:pt>
                <c:pt idx="28">
                  <c:v>7.8464793540942157E-2</c:v>
                </c:pt>
                <c:pt idx="29">
                  <c:v>0.10928493818590579</c:v>
                </c:pt>
                <c:pt idx="30">
                  <c:v>0.1363037134488061</c:v>
                </c:pt>
                <c:pt idx="31">
                  <c:v>0.16687095110587125</c:v>
                </c:pt>
                <c:pt idx="32">
                  <c:v>0.13450009130692164</c:v>
                </c:pt>
                <c:pt idx="33">
                  <c:v>4.0826283938169006E-3</c:v>
                </c:pt>
                <c:pt idx="34">
                  <c:v>-9.4169129306260757E-2</c:v>
                </c:pt>
                <c:pt idx="35">
                  <c:v>-0.11966982492088651</c:v>
                </c:pt>
                <c:pt idx="36">
                  <c:v>-0.16241786435874372</c:v>
                </c:pt>
                <c:pt idx="37">
                  <c:v>-0.22421410158568689</c:v>
                </c:pt>
                <c:pt idx="38">
                  <c:v>-0.25463193843472665</c:v>
                </c:pt>
                <c:pt idx="39">
                  <c:v>-0.26129296094784382</c:v>
                </c:pt>
                <c:pt idx="40">
                  <c:v>-0.21957194261507507</c:v>
                </c:pt>
                <c:pt idx="41">
                  <c:v>-0.21239212142514741</c:v>
                </c:pt>
                <c:pt idx="42">
                  <c:v>-0.21079993095938265</c:v>
                </c:pt>
                <c:pt idx="43">
                  <c:v>-0.2812360456762808</c:v>
                </c:pt>
                <c:pt idx="44">
                  <c:v>-0.25527675809362371</c:v>
                </c:pt>
                <c:pt idx="45">
                  <c:v>-0.22902812857120836</c:v>
                </c:pt>
                <c:pt idx="46">
                  <c:v>-0.23472279549782227</c:v>
                </c:pt>
                <c:pt idx="47">
                  <c:v>-0.22642021202823792</c:v>
                </c:pt>
                <c:pt idx="48">
                  <c:v>-0.22011260371267005</c:v>
                </c:pt>
                <c:pt idx="49">
                  <c:v>-0.18680460919742259</c:v>
                </c:pt>
                <c:pt idx="50">
                  <c:v>-0.15831524273858044</c:v>
                </c:pt>
                <c:pt idx="51">
                  <c:v>-0.14801861223717139</c:v>
                </c:pt>
                <c:pt idx="52">
                  <c:v>-0.18442695330862036</c:v>
                </c:pt>
                <c:pt idx="53">
                  <c:v>-0.23437842460134894</c:v>
                </c:pt>
                <c:pt idx="54">
                  <c:v>-0.28073126010265509</c:v>
                </c:pt>
                <c:pt idx="55">
                  <c:v>-0.37345111254008984</c:v>
                </c:pt>
                <c:pt idx="56">
                  <c:v>-0.40464372153327971</c:v>
                </c:pt>
                <c:pt idx="57">
                  <c:v>-0.3806749272773603</c:v>
                </c:pt>
                <c:pt idx="58">
                  <c:v>-0.36783142406897484</c:v>
                </c:pt>
                <c:pt idx="59">
                  <c:v>-0.3209526483541314</c:v>
                </c:pt>
                <c:pt idx="60">
                  <c:v>-0.22574922136593187</c:v>
                </c:pt>
                <c:pt idx="61">
                  <c:v>-0.15387263312233129</c:v>
                </c:pt>
                <c:pt idx="62">
                  <c:v>-8.5355975479852519E-2</c:v>
                </c:pt>
                <c:pt idx="63">
                  <c:v>-7.9778367559534935E-2</c:v>
                </c:pt>
                <c:pt idx="64">
                  <c:v>-3.6540919840258118E-2</c:v>
                </c:pt>
                <c:pt idx="65">
                  <c:v>-6.9523334076525889E-2</c:v>
                </c:pt>
                <c:pt idx="66">
                  <c:v>-8.5211943586322392E-2</c:v>
                </c:pt>
                <c:pt idx="67">
                  <c:v>-0.18094192913693469</c:v>
                </c:pt>
                <c:pt idx="68">
                  <c:v>-0.27482267665774274</c:v>
                </c:pt>
                <c:pt idx="69">
                  <c:v>-0.3409367681606974</c:v>
                </c:pt>
                <c:pt idx="70">
                  <c:v>-0.37710808752089697</c:v>
                </c:pt>
                <c:pt idx="71">
                  <c:v>-0.44663938232936429</c:v>
                </c:pt>
                <c:pt idx="72">
                  <c:v>-0.43860517077967986</c:v>
                </c:pt>
                <c:pt idx="73">
                  <c:v>-0.44327903318181738</c:v>
                </c:pt>
                <c:pt idx="74">
                  <c:v>-0.43487926018412437</c:v>
                </c:pt>
                <c:pt idx="75">
                  <c:v>-0.39220727244867737</c:v>
                </c:pt>
                <c:pt idx="76">
                  <c:v>-0.31918631466783554</c:v>
                </c:pt>
                <c:pt idx="77">
                  <c:v>-0.35341169068028977</c:v>
                </c:pt>
                <c:pt idx="78">
                  <c:v>-0.34823455148861093</c:v>
                </c:pt>
                <c:pt idx="79">
                  <c:v>-0.29869307718305005</c:v>
                </c:pt>
                <c:pt idx="80">
                  <c:v>-0.27559164544279957</c:v>
                </c:pt>
                <c:pt idx="81">
                  <c:v>-0.24411814074537519</c:v>
                </c:pt>
                <c:pt idx="82">
                  <c:v>-0.21104338796607491</c:v>
                </c:pt>
                <c:pt idx="83">
                  <c:v>-0.19417224248806209</c:v>
                </c:pt>
                <c:pt idx="84">
                  <c:v>-0.21087341863138565</c:v>
                </c:pt>
                <c:pt idx="85">
                  <c:v>-0.18791052178539092</c:v>
                </c:pt>
                <c:pt idx="86">
                  <c:v>-0.10193364438922048</c:v>
                </c:pt>
                <c:pt idx="87">
                  <c:v>-1.7953764162430552E-3</c:v>
                </c:pt>
                <c:pt idx="88">
                  <c:v>0.12558619097932566</c:v>
                </c:pt>
                <c:pt idx="89">
                  <c:v>0.22415076715012594</c:v>
                </c:pt>
                <c:pt idx="90">
                  <c:v>0.31812090775194224</c:v>
                </c:pt>
                <c:pt idx="91">
                  <c:v>0.38505309069435811</c:v>
                </c:pt>
                <c:pt idx="92">
                  <c:v>0.41214497356907187</c:v>
                </c:pt>
                <c:pt idx="93">
                  <c:v>0.39722810248753282</c:v>
                </c:pt>
                <c:pt idx="94">
                  <c:v>0.35075214900010221</c:v>
                </c:pt>
                <c:pt idx="95">
                  <c:v>0.30527778438923958</c:v>
                </c:pt>
                <c:pt idx="96">
                  <c:v>0.18681440449111575</c:v>
                </c:pt>
                <c:pt idx="97">
                  <c:v>0.15729886306403917</c:v>
                </c:pt>
                <c:pt idx="98">
                  <c:v>0.11452341091171292</c:v>
                </c:pt>
                <c:pt idx="99">
                  <c:v>9.4774366825814971E-2</c:v>
                </c:pt>
                <c:pt idx="100">
                  <c:v>0.10559333610839716</c:v>
                </c:pt>
                <c:pt idx="101">
                  <c:v>9.7749682135649829E-2</c:v>
                </c:pt>
                <c:pt idx="102">
                  <c:v>0.17220900927747507</c:v>
                </c:pt>
                <c:pt idx="103">
                  <c:v>0.1714285558448706</c:v>
                </c:pt>
                <c:pt idx="104">
                  <c:v>0.13271210746101569</c:v>
                </c:pt>
                <c:pt idx="105">
                  <c:v>0.16256629746752504</c:v>
                </c:pt>
                <c:pt idx="106">
                  <c:v>0.14411897839080212</c:v>
                </c:pt>
                <c:pt idx="107">
                  <c:v>0.10560842139382365</c:v>
                </c:pt>
                <c:pt idx="108">
                  <c:v>8.8209531545480946E-2</c:v>
                </c:pt>
                <c:pt idx="109">
                  <c:v>6.7523287624982609E-2</c:v>
                </c:pt>
                <c:pt idx="110">
                  <c:v>8.5912229921475847E-2</c:v>
                </c:pt>
                <c:pt idx="111">
                  <c:v>8.1046057248010839E-2</c:v>
                </c:pt>
                <c:pt idx="112">
                  <c:v>7.1247051064581068E-2</c:v>
                </c:pt>
                <c:pt idx="113">
                  <c:v>3.9562234911727168E-2</c:v>
                </c:pt>
                <c:pt idx="114">
                  <c:v>3.7212098633545798E-2</c:v>
                </c:pt>
                <c:pt idx="115">
                  <c:v>1.1805274039232705E-2</c:v>
                </c:pt>
                <c:pt idx="116">
                  <c:v>-5.6882459289967491E-3</c:v>
                </c:pt>
                <c:pt idx="117">
                  <c:v>-7.153687022229982E-2</c:v>
                </c:pt>
                <c:pt idx="118">
                  <c:v>-0.10217546251658138</c:v>
                </c:pt>
                <c:pt idx="119">
                  <c:v>-5.5299247095727089E-2</c:v>
                </c:pt>
                <c:pt idx="120">
                  <c:v>-5.8534214776684079E-2</c:v>
                </c:pt>
                <c:pt idx="121">
                  <c:v>-1.5017357686274657E-2</c:v>
                </c:pt>
                <c:pt idx="122">
                  <c:v>4.3430283351108989E-2</c:v>
                </c:pt>
                <c:pt idx="123">
                  <c:v>6.5953684065319207E-2</c:v>
                </c:pt>
                <c:pt idx="124">
                  <c:v>0.11249267910575811</c:v>
                </c:pt>
                <c:pt idx="125">
                  <c:v>0.17011178554147521</c:v>
                </c:pt>
                <c:pt idx="126">
                  <c:v>0.18340423533933531</c:v>
                </c:pt>
                <c:pt idx="127">
                  <c:v>0.1454625856361107</c:v>
                </c:pt>
                <c:pt idx="128">
                  <c:v>0.10195470914026733</c:v>
                </c:pt>
                <c:pt idx="129">
                  <c:v>9.7849713743666078E-2</c:v>
                </c:pt>
                <c:pt idx="130">
                  <c:v>0.21798940776626174</c:v>
                </c:pt>
                <c:pt idx="131">
                  <c:v>0.18839938605094125</c:v>
                </c:pt>
                <c:pt idx="132">
                  <c:v>0.19244241114012817</c:v>
                </c:pt>
                <c:pt idx="133">
                  <c:v>0.26477866901119018</c:v>
                </c:pt>
                <c:pt idx="134">
                  <c:v>0.26129071358304046</c:v>
                </c:pt>
                <c:pt idx="135">
                  <c:v>0.23794469229501658</c:v>
                </c:pt>
                <c:pt idx="136">
                  <c:v>0.1677338178693617</c:v>
                </c:pt>
                <c:pt idx="137">
                  <c:v>0.14356119228945091</c:v>
                </c:pt>
                <c:pt idx="138">
                  <c:v>0.13578270375485091</c:v>
                </c:pt>
                <c:pt idx="139">
                  <c:v>0.15369426700373356</c:v>
                </c:pt>
                <c:pt idx="140">
                  <c:v>0.20109666562292786</c:v>
                </c:pt>
                <c:pt idx="141">
                  <c:v>0.41337342981015635</c:v>
                </c:pt>
                <c:pt idx="142">
                  <c:v>0.59311392396910423</c:v>
                </c:pt>
                <c:pt idx="143">
                  <c:v>0.72126554166674572</c:v>
                </c:pt>
                <c:pt idx="144">
                  <c:v>0.71809933879326859</c:v>
                </c:pt>
                <c:pt idx="145">
                  <c:v>0.6828472616639395</c:v>
                </c:pt>
                <c:pt idx="146">
                  <c:v>0.68138284286383333</c:v>
                </c:pt>
                <c:pt idx="147">
                  <c:v>0.63261108464510607</c:v>
                </c:pt>
                <c:pt idx="148">
                  <c:v>0.64081851962128011</c:v>
                </c:pt>
                <c:pt idx="149">
                  <c:v>0.55074604258496973</c:v>
                </c:pt>
                <c:pt idx="150">
                  <c:v>0.5084774290832863</c:v>
                </c:pt>
                <c:pt idx="151">
                  <c:v>0.39575813331032417</c:v>
                </c:pt>
                <c:pt idx="152">
                  <c:v>0.29239005815245545</c:v>
                </c:pt>
                <c:pt idx="153">
                  <c:v>0.21686622536409961</c:v>
                </c:pt>
                <c:pt idx="154">
                  <c:v>0.21139902751679029</c:v>
                </c:pt>
                <c:pt idx="155">
                  <c:v>4.2877518858676522E-2</c:v>
                </c:pt>
                <c:pt idx="156">
                  <c:v>-9.0195142603293199E-2</c:v>
                </c:pt>
                <c:pt idx="157">
                  <c:v>-0.16259703634978062</c:v>
                </c:pt>
                <c:pt idx="158">
                  <c:v>-0.1551532281833834</c:v>
                </c:pt>
                <c:pt idx="159">
                  <c:v>-0.15832705268616376</c:v>
                </c:pt>
                <c:pt idx="160">
                  <c:v>-0.19507016258558219</c:v>
                </c:pt>
                <c:pt idx="161">
                  <c:v>-0.29451729936546545</c:v>
                </c:pt>
                <c:pt idx="162">
                  <c:v>-0.37760387989878752</c:v>
                </c:pt>
                <c:pt idx="163">
                  <c:v>-0.4541542821985689</c:v>
                </c:pt>
                <c:pt idx="164">
                  <c:v>-0.43093884393010429</c:v>
                </c:pt>
                <c:pt idx="165">
                  <c:v>-0.45391693290943946</c:v>
                </c:pt>
                <c:pt idx="166">
                  <c:v>-0.46276580710523629</c:v>
                </c:pt>
                <c:pt idx="167">
                  <c:v>-0.42741679189000004</c:v>
                </c:pt>
                <c:pt idx="168">
                  <c:v>-0.45905624612211415</c:v>
                </c:pt>
                <c:pt idx="169">
                  <c:v>-0.44573858446719683</c:v>
                </c:pt>
                <c:pt idx="170">
                  <c:v>-0.43072829777446775</c:v>
                </c:pt>
                <c:pt idx="171">
                  <c:v>-0.32830840745954448</c:v>
                </c:pt>
                <c:pt idx="172">
                  <c:v>-0.20699326489089986</c:v>
                </c:pt>
                <c:pt idx="173">
                  <c:v>-0.14928395854883747</c:v>
                </c:pt>
                <c:pt idx="174">
                  <c:v>-3.0741911579151959E-2</c:v>
                </c:pt>
                <c:pt idx="175">
                  <c:v>5.5967151923588143E-2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2-4F21-BBB3-CDB36495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4873184"/>
        <c:axId val="1104873664"/>
      </c:barChart>
      <c:lineChart>
        <c:grouping val="standard"/>
        <c:varyColors val="0"/>
        <c:ser>
          <c:idx val="0"/>
          <c:order val="0"/>
          <c:tx>
            <c:strRef>
              <c:f>MACD!$F$4:$F$16</c:f>
              <c:strCache>
                <c:ptCount val="13"/>
                <c:pt idx="0">
                  <c:v>MACD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MACD!$F$17:$F$192</c:f>
              <c:numCache>
                <c:formatCode>_(* #,##0.00_);_(* \(#,##0.00\);_(* "-"??_);_(@_)</c:formatCode>
                <c:ptCount val="176"/>
                <c:pt idx="0">
                  <c:v>0.12743589743590178</c:v>
                </c:pt>
                <c:pt idx="1">
                  <c:v>0.191008734854897</c:v>
                </c:pt>
                <c:pt idx="2">
                  <c:v>0.25988651191017453</c:v>
                </c:pt>
                <c:pt idx="3">
                  <c:v>0.39364435623168959</c:v>
                </c:pt>
                <c:pt idx="4">
                  <c:v>0.52722678558971836</c:v>
                </c:pt>
                <c:pt idx="5">
                  <c:v>0.73144679745976759</c:v>
                </c:pt>
                <c:pt idx="6">
                  <c:v>0.87414594063061202</c:v>
                </c:pt>
                <c:pt idx="7">
                  <c:v>1.0760141764850175</c:v>
                </c:pt>
                <c:pt idx="8">
                  <c:v>1.1374808599561845</c:v>
                </c:pt>
                <c:pt idx="9">
                  <c:v>1.3153242974187975</c:v>
                </c:pt>
                <c:pt idx="10">
                  <c:v>1.60711387039116</c:v>
                </c:pt>
                <c:pt idx="11">
                  <c:v>1.7023056606765863</c:v>
                </c:pt>
                <c:pt idx="12">
                  <c:v>1.7677676103160991</c:v>
                </c:pt>
                <c:pt idx="13">
                  <c:v>1.8616187471905477</c:v>
                </c:pt>
                <c:pt idx="14">
                  <c:v>1.8399364415741246</c:v>
                </c:pt>
                <c:pt idx="15">
                  <c:v>1.7979923395490118</c:v>
                </c:pt>
                <c:pt idx="16">
                  <c:v>1.7039564494775021</c:v>
                </c:pt>
                <c:pt idx="17">
                  <c:v>1.6339972028462313</c:v>
                </c:pt>
                <c:pt idx="18">
                  <c:v>1.5701374261083885</c:v>
                </c:pt>
                <c:pt idx="19">
                  <c:v>1.5077955790789161</c:v>
                </c:pt>
                <c:pt idx="20">
                  <c:v>1.4840485983113467</c:v>
                </c:pt>
                <c:pt idx="21">
                  <c:v>1.4325767632562929</c:v>
                </c:pt>
                <c:pt idx="22">
                  <c:v>1.4078329977486845</c:v>
                </c:pt>
                <c:pt idx="23">
                  <c:v>1.3875598709521455</c:v>
                </c:pt>
                <c:pt idx="24">
                  <c:v>1.3367184198043986</c:v>
                </c:pt>
                <c:pt idx="25">
                  <c:v>1.3183472723831784</c:v>
                </c:pt>
                <c:pt idx="26">
                  <c:v>1.372690706484704</c:v>
                </c:pt>
                <c:pt idx="27">
                  <c:v>1.4522738448094259</c:v>
                </c:pt>
                <c:pt idx="28">
                  <c:v>1.5180181971172999</c:v>
                </c:pt>
                <c:pt idx="29">
                  <c:v>1.5761595763087399</c:v>
                </c:pt>
                <c:pt idx="30">
                  <c:v>1.6372542799338419</c:v>
                </c:pt>
                <c:pt idx="31">
                  <c:v>1.7095392553673747</c:v>
                </c:pt>
                <c:pt idx="32">
                  <c:v>1.7107934183951556</c:v>
                </c:pt>
                <c:pt idx="33">
                  <c:v>1.5813966125805052</c:v>
                </c:pt>
                <c:pt idx="34">
                  <c:v>1.4596025725538624</c:v>
                </c:pt>
                <c:pt idx="35">
                  <c:v>1.4041844207090151</c:v>
                </c:pt>
                <c:pt idx="36">
                  <c:v>1.320831915181472</c:v>
                </c:pt>
                <c:pt idx="37">
                  <c:v>1.202982152558107</c:v>
                </c:pt>
                <c:pt idx="38">
                  <c:v>1.1089063311003855</c:v>
                </c:pt>
                <c:pt idx="39">
                  <c:v>1.0369220683503073</c:v>
                </c:pt>
                <c:pt idx="40">
                  <c:v>1.0237501010293073</c:v>
                </c:pt>
                <c:pt idx="41">
                  <c:v>0.97783189186294805</c:v>
                </c:pt>
                <c:pt idx="42">
                  <c:v>0.92672409958886703</c:v>
                </c:pt>
                <c:pt idx="43">
                  <c:v>0.7859789734528988</c:v>
                </c:pt>
                <c:pt idx="44">
                  <c:v>0.74811907151214996</c:v>
                </c:pt>
                <c:pt idx="45">
                  <c:v>0.71711066889176323</c:v>
                </c:pt>
                <c:pt idx="46">
                  <c:v>0.65273530309069372</c:v>
                </c:pt>
                <c:pt idx="47">
                  <c:v>0.60443283355321853</c:v>
                </c:pt>
                <c:pt idx="48">
                  <c:v>0.55571229094061891</c:v>
                </c:pt>
                <c:pt idx="49">
                  <c:v>0.5423191331565107</c:v>
                </c:pt>
                <c:pt idx="50">
                  <c:v>0.53122968893070777</c:v>
                </c:pt>
                <c:pt idx="51">
                  <c:v>0.50452166637282403</c:v>
                </c:pt>
                <c:pt idx="52">
                  <c:v>0.42200658697422</c:v>
                </c:pt>
                <c:pt idx="53">
                  <c:v>0.31346050953115423</c:v>
                </c:pt>
                <c:pt idx="54">
                  <c:v>0.19692485900418433</c:v>
                </c:pt>
                <c:pt idx="55">
                  <c:v>1.0842228431727108E-2</c:v>
                </c:pt>
                <c:pt idx="56">
                  <c:v>-0.12151131094478274</c:v>
                </c:pt>
                <c:pt idx="57">
                  <c:v>-0.19271124850820343</c:v>
                </c:pt>
                <c:pt idx="58">
                  <c:v>-0.27182560131706168</c:v>
                </c:pt>
                <c:pt idx="59">
                  <c:v>-0.30518498769075109</c:v>
                </c:pt>
                <c:pt idx="60">
                  <c:v>-0.26641886604403453</c:v>
                </c:pt>
                <c:pt idx="61">
                  <c:v>-0.23301043608101679</c:v>
                </c:pt>
                <c:pt idx="62">
                  <c:v>-0.18583277230850115</c:v>
                </c:pt>
                <c:pt idx="63">
                  <c:v>-0.2001997562780673</c:v>
                </c:pt>
                <c:pt idx="64">
                  <c:v>-0.166097538518855</c:v>
                </c:pt>
                <c:pt idx="65">
                  <c:v>-0.21646078627425425</c:v>
                </c:pt>
                <c:pt idx="66">
                  <c:v>-0.25345238168063133</c:v>
                </c:pt>
                <c:pt idx="67">
                  <c:v>-0.39441784951547731</c:v>
                </c:pt>
                <c:pt idx="68">
                  <c:v>-0.55700426620072108</c:v>
                </c:pt>
                <c:pt idx="69">
                  <c:v>-0.70835254974385009</c:v>
                </c:pt>
                <c:pt idx="70">
                  <c:v>-0.83880089098427391</c:v>
                </c:pt>
                <c:pt idx="71">
                  <c:v>-1.0199920313750823</c:v>
                </c:pt>
                <c:pt idx="72">
                  <c:v>-1.1216091125203178</c:v>
                </c:pt>
                <c:pt idx="73">
                  <c:v>-1.2371027332179096</c:v>
                </c:pt>
                <c:pt idx="74">
                  <c:v>-1.3374227752662478</c:v>
                </c:pt>
                <c:pt idx="75">
                  <c:v>-1.3928026056429701</c:v>
                </c:pt>
                <c:pt idx="76">
                  <c:v>-1.399578226529087</c:v>
                </c:pt>
                <c:pt idx="77">
                  <c:v>-1.5221565252116136</c:v>
                </c:pt>
                <c:pt idx="78">
                  <c:v>-1.6040380238920875</c:v>
                </c:pt>
                <c:pt idx="79">
                  <c:v>-1.6291698188822892</c:v>
                </c:pt>
                <c:pt idx="80">
                  <c:v>-1.6749662985027385</c:v>
                </c:pt>
                <c:pt idx="81">
                  <c:v>-1.7045223289916578</c:v>
                </c:pt>
                <c:pt idx="82">
                  <c:v>-1.7242084232038764</c:v>
                </c:pt>
                <c:pt idx="83">
                  <c:v>-1.7558803383478789</c:v>
                </c:pt>
                <c:pt idx="84">
                  <c:v>-1.825299869149049</c:v>
                </c:pt>
                <c:pt idx="85">
                  <c:v>-1.8493146027494021</c:v>
                </c:pt>
                <c:pt idx="86">
                  <c:v>-1.7888211364505366</c:v>
                </c:pt>
                <c:pt idx="87">
                  <c:v>-1.6891317125816201</c:v>
                </c:pt>
                <c:pt idx="88">
                  <c:v>-1.5303535974412199</c:v>
                </c:pt>
                <c:pt idx="89">
                  <c:v>-1.3757513294828883</c:v>
                </c:pt>
                <c:pt idx="90">
                  <c:v>-1.2022509619430863</c:v>
                </c:pt>
                <c:pt idx="91">
                  <c:v>-1.039055506327081</c:v>
                </c:pt>
                <c:pt idx="92">
                  <c:v>-0.90892738006009921</c:v>
                </c:pt>
                <c:pt idx="93">
                  <c:v>-0.82453722551975517</c:v>
                </c:pt>
                <c:pt idx="94">
                  <c:v>-0.78332514175716028</c:v>
                </c:pt>
                <c:pt idx="95">
                  <c:v>-0.75248006027071312</c:v>
                </c:pt>
                <c:pt idx="96">
                  <c:v>-0.82423983904605791</c:v>
                </c:pt>
                <c:pt idx="97">
                  <c:v>-0.81443066470712466</c:v>
                </c:pt>
                <c:pt idx="98">
                  <c:v>-0.82857526413152272</c:v>
                </c:pt>
                <c:pt idx="99">
                  <c:v>-0.82463071651096698</c:v>
                </c:pt>
                <c:pt idx="100">
                  <c:v>-0.78741341320128555</c:v>
                </c:pt>
                <c:pt idx="101">
                  <c:v>-0.77081964664012048</c:v>
                </c:pt>
                <c:pt idx="102">
                  <c:v>-0.65330806717892642</c:v>
                </c:pt>
                <c:pt idx="103">
                  <c:v>-0.61123138165031321</c:v>
                </c:pt>
                <c:pt idx="104">
                  <c:v>-0.61676980316891417</c:v>
                </c:pt>
                <c:pt idx="105">
                  <c:v>-0.54627403879552361</c:v>
                </c:pt>
                <c:pt idx="106">
                  <c:v>-0.52869161327454606</c:v>
                </c:pt>
                <c:pt idx="107">
                  <c:v>-0.54080006492306865</c:v>
                </c:pt>
                <c:pt idx="108">
                  <c:v>-0.53614657188504111</c:v>
                </c:pt>
                <c:pt idx="109">
                  <c:v>-0.53995199389929383</c:v>
                </c:pt>
                <c:pt idx="110">
                  <c:v>-0.50008499412243168</c:v>
                </c:pt>
                <c:pt idx="111">
                  <c:v>-0.48468965248389395</c:v>
                </c:pt>
                <c:pt idx="112">
                  <c:v>-0.47667689590117845</c:v>
                </c:pt>
                <c:pt idx="113">
                  <c:v>-0.49847115332610059</c:v>
                </c:pt>
                <c:pt idx="114">
                  <c:v>-0.49151826494589557</c:v>
                </c:pt>
                <c:pt idx="115">
                  <c:v>-0.51397377103040043</c:v>
                </c:pt>
                <c:pt idx="116">
                  <c:v>-0.5328893524808791</c:v>
                </c:pt>
                <c:pt idx="117">
                  <c:v>-0.61662219432975718</c:v>
                </c:pt>
                <c:pt idx="118">
                  <c:v>-0.67280465225318409</c:v>
                </c:pt>
                <c:pt idx="119">
                  <c:v>-0.63975324860626159</c:v>
                </c:pt>
                <c:pt idx="120">
                  <c:v>-0.65762176998138955</c:v>
                </c:pt>
                <c:pt idx="121">
                  <c:v>-0.61785925231254879</c:v>
                </c:pt>
                <c:pt idx="122">
                  <c:v>-0.54855404043738787</c:v>
                </c:pt>
                <c:pt idx="123">
                  <c:v>-0.5095422187068479</c:v>
                </c:pt>
                <c:pt idx="124">
                  <c:v>-0.43488005388996953</c:v>
                </c:pt>
                <c:pt idx="125">
                  <c:v>-0.3347330010688836</c:v>
                </c:pt>
                <c:pt idx="126">
                  <c:v>-0.27558949243618969</c:v>
                </c:pt>
                <c:pt idx="127">
                  <c:v>-0.27716549573038662</c:v>
                </c:pt>
                <c:pt idx="128">
                  <c:v>-0.29518469494116317</c:v>
                </c:pt>
                <c:pt idx="129">
                  <c:v>-0.27482726190184792</c:v>
                </c:pt>
                <c:pt idx="130">
                  <c:v>-0.10019021593768684</c:v>
                </c:pt>
                <c:pt idx="131">
                  <c:v>-8.2680391140272036E-2</c:v>
                </c:pt>
                <c:pt idx="132">
                  <c:v>-3.0526763266053081E-2</c:v>
                </c:pt>
                <c:pt idx="133">
                  <c:v>0.10800416185780648</c:v>
                </c:pt>
                <c:pt idx="134">
                  <c:v>0.16983888482541687</c:v>
                </c:pt>
                <c:pt idx="135">
                  <c:v>0.20597903661114714</c:v>
                </c:pt>
                <c:pt idx="136">
                  <c:v>0.17770161665283268</c:v>
                </c:pt>
                <c:pt idx="137">
                  <c:v>0.18941928914528461</c:v>
                </c:pt>
                <c:pt idx="138">
                  <c:v>0.21558647654939733</c:v>
                </c:pt>
                <c:pt idx="139">
                  <c:v>0.27192160654921338</c:v>
                </c:pt>
                <c:pt idx="140">
                  <c:v>0.36959817157413966</c:v>
                </c:pt>
                <c:pt idx="141">
                  <c:v>0.68521829321390726</c:v>
                </c:pt>
                <c:pt idx="142">
                  <c:v>1.0132372683651312</c:v>
                </c:pt>
                <c:pt idx="143">
                  <c:v>1.321705271479459</c:v>
                </c:pt>
                <c:pt idx="144">
                  <c:v>1.4980639033042991</c:v>
                </c:pt>
                <c:pt idx="145">
                  <c:v>1.6335236415909549</c:v>
                </c:pt>
                <c:pt idx="146">
                  <c:v>1.8024049335068071</c:v>
                </c:pt>
                <c:pt idx="147">
                  <c:v>1.9117859464493563</c:v>
                </c:pt>
                <c:pt idx="148">
                  <c:v>2.0801980113308502</c:v>
                </c:pt>
                <c:pt idx="149">
                  <c:v>2.1278120449407822</c:v>
                </c:pt>
                <c:pt idx="150">
                  <c:v>2.2126627887099204</c:v>
                </c:pt>
                <c:pt idx="151">
                  <c:v>2.1988830262645394</c:v>
                </c:pt>
                <c:pt idx="152">
                  <c:v>2.1686124656447845</c:v>
                </c:pt>
                <c:pt idx="153">
                  <c:v>2.1473051891974535</c:v>
                </c:pt>
                <c:pt idx="154">
                  <c:v>2.1946877482293417</c:v>
                </c:pt>
                <c:pt idx="155">
                  <c:v>2.0368856192858971</c:v>
                </c:pt>
                <c:pt idx="156">
                  <c:v>1.881264172173104</c:v>
                </c:pt>
                <c:pt idx="157">
                  <c:v>1.7682130193391714</c:v>
                </c:pt>
                <c:pt idx="158">
                  <c:v>1.7368685204597227</c:v>
                </c:pt>
                <c:pt idx="159">
                  <c:v>1.6941129327854014</c:v>
                </c:pt>
                <c:pt idx="160">
                  <c:v>1.6086022822395876</c:v>
                </c:pt>
                <c:pt idx="161">
                  <c:v>1.4355258206183379</c:v>
                </c:pt>
                <c:pt idx="162">
                  <c:v>1.258038270110319</c:v>
                </c:pt>
                <c:pt idx="163">
                  <c:v>1.0679492972608955</c:v>
                </c:pt>
                <c:pt idx="164">
                  <c:v>0.98343002454683415</c:v>
                </c:pt>
                <c:pt idx="165">
                  <c:v>0.84697270234013899</c:v>
                </c:pt>
                <c:pt idx="166">
                  <c:v>0.72243237636803315</c:v>
                </c:pt>
                <c:pt idx="167">
                  <c:v>0.65092719361076945</c:v>
                </c:pt>
                <c:pt idx="168">
                  <c:v>0.50452367784812679</c:v>
                </c:pt>
                <c:pt idx="169">
                  <c:v>0.40640669338624491</c:v>
                </c:pt>
                <c:pt idx="170">
                  <c:v>0.31373490563535711</c:v>
                </c:pt>
                <c:pt idx="171">
                  <c:v>0.33407769408539423</c:v>
                </c:pt>
                <c:pt idx="172">
                  <c:v>0.40364452043131394</c:v>
                </c:pt>
                <c:pt idx="173">
                  <c:v>0.42403283713616702</c:v>
                </c:pt>
                <c:pt idx="174">
                  <c:v>0.53488940621106451</c:v>
                </c:pt>
                <c:pt idx="175">
                  <c:v>0.63559025769470168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2-4F21-BBB3-CDB3649526BA}"/>
            </c:ext>
          </c:extLst>
        </c:ser>
        <c:ser>
          <c:idx val="1"/>
          <c:order val="1"/>
          <c:tx>
            <c:strRef>
              <c:f>MACD!$G$4:$G$16</c:f>
              <c:strCache>
                <c:ptCount val="13"/>
                <c:pt idx="0">
                  <c:v>Signal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MACD!$G$17:$G$192</c:f>
              <c:numCache>
                <c:formatCode>_(* #,##0.00_);_(* \(#,##0.00\);_(* "-"??_);_(@_)</c:formatCode>
                <c:ptCount val="176"/>
                <c:pt idx="0">
                  <c:v>0.12743589743590178</c:v>
                </c:pt>
                <c:pt idx="1">
                  <c:v>0.15922231614539939</c:v>
                </c:pt>
                <c:pt idx="2">
                  <c:v>0.19277704806699111</c:v>
                </c:pt>
                <c:pt idx="3">
                  <c:v>0.24299387510816572</c:v>
                </c:pt>
                <c:pt idx="4">
                  <c:v>0.29984045720447627</c:v>
                </c:pt>
                <c:pt idx="5">
                  <c:v>0.37177484724702481</c:v>
                </c:pt>
                <c:pt idx="6">
                  <c:v>0.44354214630182298</c:v>
                </c:pt>
                <c:pt idx="7">
                  <c:v>0.5226011500747223</c:v>
                </c:pt>
                <c:pt idx="8">
                  <c:v>0.59092111783932921</c:v>
                </c:pt>
                <c:pt idx="9">
                  <c:v>0.73580175375522283</c:v>
                </c:pt>
                <c:pt idx="10">
                  <c:v>0.91006417708241027</c:v>
                </c:pt>
                <c:pt idx="11">
                  <c:v>1.0685124738012455</c:v>
                </c:pt>
                <c:pt idx="12">
                  <c:v>1.2083635011042162</c:v>
                </c:pt>
                <c:pt idx="13">
                  <c:v>1.3390145503214825</c:v>
                </c:pt>
                <c:pt idx="14">
                  <c:v>1.439198928572011</c:v>
                </c:pt>
                <c:pt idx="15">
                  <c:v>1.5109576107674112</c:v>
                </c:pt>
                <c:pt idx="16">
                  <c:v>1.5495573785094294</c:v>
                </c:pt>
                <c:pt idx="17">
                  <c:v>1.5664453433767898</c:v>
                </c:pt>
                <c:pt idx="18">
                  <c:v>1.5671837599231095</c:v>
                </c:pt>
                <c:pt idx="19">
                  <c:v>1.5553061237542709</c:v>
                </c:pt>
                <c:pt idx="20">
                  <c:v>1.5410546186656862</c:v>
                </c:pt>
                <c:pt idx="21">
                  <c:v>1.5193590475838075</c:v>
                </c:pt>
                <c:pt idx="22">
                  <c:v>1.4970538376167828</c:v>
                </c:pt>
                <c:pt idx="23">
                  <c:v>1.4751550442838552</c:v>
                </c:pt>
                <c:pt idx="24">
                  <c:v>1.4474677193879639</c:v>
                </c:pt>
                <c:pt idx="25">
                  <c:v>1.4216436299870068</c:v>
                </c:pt>
                <c:pt idx="26">
                  <c:v>1.4118530452865463</c:v>
                </c:pt>
                <c:pt idx="27">
                  <c:v>1.4199372051911223</c:v>
                </c:pt>
                <c:pt idx="28">
                  <c:v>1.4395534035763577</c:v>
                </c:pt>
                <c:pt idx="29">
                  <c:v>1.4668746381228341</c:v>
                </c:pt>
                <c:pt idx="30">
                  <c:v>1.5009505664850358</c:v>
                </c:pt>
                <c:pt idx="31">
                  <c:v>1.5426683042615035</c:v>
                </c:pt>
                <c:pt idx="32">
                  <c:v>1.576293327088234</c:v>
                </c:pt>
                <c:pt idx="33">
                  <c:v>1.5773139841866883</c:v>
                </c:pt>
                <c:pt idx="34">
                  <c:v>1.5537717018601231</c:v>
                </c:pt>
                <c:pt idx="35">
                  <c:v>1.5238542456299016</c:v>
                </c:pt>
                <c:pt idx="36">
                  <c:v>1.4832497795402158</c:v>
                </c:pt>
                <c:pt idx="37">
                  <c:v>1.4271962541437939</c:v>
                </c:pt>
                <c:pt idx="38">
                  <c:v>1.3635382695351121</c:v>
                </c:pt>
                <c:pt idx="39">
                  <c:v>1.2982150292981511</c:v>
                </c:pt>
                <c:pt idx="40">
                  <c:v>1.2433220436443824</c:v>
                </c:pt>
                <c:pt idx="41">
                  <c:v>1.1902240132880955</c:v>
                </c:pt>
                <c:pt idx="42">
                  <c:v>1.1375240305482497</c:v>
                </c:pt>
                <c:pt idx="43">
                  <c:v>1.0672150191291796</c:v>
                </c:pt>
                <c:pt idx="44">
                  <c:v>1.0033958296057737</c:v>
                </c:pt>
                <c:pt idx="45">
                  <c:v>0.94613879746297158</c:v>
                </c:pt>
                <c:pt idx="46">
                  <c:v>0.88745809858851599</c:v>
                </c:pt>
                <c:pt idx="47">
                  <c:v>0.83085304558145645</c:v>
                </c:pt>
                <c:pt idx="48">
                  <c:v>0.77582489465328897</c:v>
                </c:pt>
                <c:pt idx="49">
                  <c:v>0.72912374235393329</c:v>
                </c:pt>
                <c:pt idx="50">
                  <c:v>0.68954493166928821</c:v>
                </c:pt>
                <c:pt idx="51">
                  <c:v>0.65254027860999542</c:v>
                </c:pt>
                <c:pt idx="52">
                  <c:v>0.60643354028284036</c:v>
                </c:pt>
                <c:pt idx="53">
                  <c:v>0.54783893413250317</c:v>
                </c:pt>
                <c:pt idx="54">
                  <c:v>0.47765611910683942</c:v>
                </c:pt>
                <c:pt idx="55">
                  <c:v>0.38429334097181694</c:v>
                </c:pt>
                <c:pt idx="56">
                  <c:v>0.28313241058849697</c:v>
                </c:pt>
                <c:pt idx="57">
                  <c:v>0.18796367876915687</c:v>
                </c:pt>
                <c:pt idx="58">
                  <c:v>9.6005822751913161E-2</c:v>
                </c:pt>
                <c:pt idx="59">
                  <c:v>1.5767660663380312E-2</c:v>
                </c:pt>
                <c:pt idx="60">
                  <c:v>-4.0669644678102662E-2</c:v>
                </c:pt>
                <c:pt idx="61">
                  <c:v>-7.9137802958685499E-2</c:v>
                </c:pt>
                <c:pt idx="62">
                  <c:v>-0.10047679682864863</c:v>
                </c:pt>
                <c:pt idx="63">
                  <c:v>-0.12042138871853236</c:v>
                </c:pt>
                <c:pt idx="64">
                  <c:v>-0.12955661867859689</c:v>
                </c:pt>
                <c:pt idx="65">
                  <c:v>-0.14693745219772836</c:v>
                </c:pt>
                <c:pt idx="66">
                  <c:v>-0.16824043809430894</c:v>
                </c:pt>
                <c:pt idx="67">
                  <c:v>-0.21347592037854263</c:v>
                </c:pt>
                <c:pt idx="68">
                  <c:v>-0.28218158954297834</c:v>
                </c:pt>
                <c:pt idx="69">
                  <c:v>-0.36741578158315269</c:v>
                </c:pt>
                <c:pt idx="70">
                  <c:v>-0.46169280346337693</c:v>
                </c:pt>
                <c:pt idx="71">
                  <c:v>-0.57335264904571803</c:v>
                </c:pt>
                <c:pt idx="72">
                  <c:v>-0.68300394174063794</c:v>
                </c:pt>
                <c:pt idx="73">
                  <c:v>-0.79382370003609226</c:v>
                </c:pt>
                <c:pt idx="74">
                  <c:v>-0.90254351508212338</c:v>
                </c:pt>
                <c:pt idx="75">
                  <c:v>-1.0005953331942927</c:v>
                </c:pt>
                <c:pt idx="76">
                  <c:v>-1.0803919118612515</c:v>
                </c:pt>
                <c:pt idx="77">
                  <c:v>-1.1687448345313238</c:v>
                </c:pt>
                <c:pt idx="78">
                  <c:v>-1.2558034724034766</c:v>
                </c:pt>
                <c:pt idx="79">
                  <c:v>-1.3304767416992391</c:v>
                </c:pt>
                <c:pt idx="80">
                  <c:v>-1.3993746530599389</c:v>
                </c:pt>
                <c:pt idx="81">
                  <c:v>-1.4604041882462826</c:v>
                </c:pt>
                <c:pt idx="82">
                  <c:v>-1.5131650352378014</c:v>
                </c:pt>
                <c:pt idx="83">
                  <c:v>-1.5617080958598168</c:v>
                </c:pt>
                <c:pt idx="84">
                  <c:v>-1.6144264505176633</c:v>
                </c:pt>
                <c:pt idx="85">
                  <c:v>-1.6614040809640112</c:v>
                </c:pt>
                <c:pt idx="86">
                  <c:v>-1.6868874920613162</c:v>
                </c:pt>
                <c:pt idx="87">
                  <c:v>-1.687336336165377</c:v>
                </c:pt>
                <c:pt idx="88">
                  <c:v>-1.6559397884205456</c:v>
                </c:pt>
                <c:pt idx="89">
                  <c:v>-1.5999020966330142</c:v>
                </c:pt>
                <c:pt idx="90">
                  <c:v>-1.5203718696950286</c:v>
                </c:pt>
                <c:pt idx="91">
                  <c:v>-1.4241085970214391</c:v>
                </c:pt>
                <c:pt idx="92">
                  <c:v>-1.3210723536291711</c:v>
                </c:pt>
                <c:pt idx="93">
                  <c:v>-1.221765328007288</c:v>
                </c:pt>
                <c:pt idx="94">
                  <c:v>-1.1340772907572625</c:v>
                </c:pt>
                <c:pt idx="95">
                  <c:v>-1.0577578446599527</c:v>
                </c:pt>
                <c:pt idx="96">
                  <c:v>-1.0110542435371737</c:v>
                </c:pt>
                <c:pt idx="97">
                  <c:v>-0.97172952777116384</c:v>
                </c:pt>
                <c:pt idx="98">
                  <c:v>-0.94309867504323563</c:v>
                </c:pt>
                <c:pt idx="99">
                  <c:v>-0.91940508333678195</c:v>
                </c:pt>
                <c:pt idx="100">
                  <c:v>-0.89300674930968271</c:v>
                </c:pt>
                <c:pt idx="101">
                  <c:v>-0.86856932877577031</c:v>
                </c:pt>
                <c:pt idx="102">
                  <c:v>-0.82551707645640149</c:v>
                </c:pt>
                <c:pt idx="103">
                  <c:v>-0.78265993749518381</c:v>
                </c:pt>
                <c:pt idx="104">
                  <c:v>-0.74948191062992986</c:v>
                </c:pt>
                <c:pt idx="105">
                  <c:v>-0.70884033626304865</c:v>
                </c:pt>
                <c:pt idx="106">
                  <c:v>-0.67281059166534818</c:v>
                </c:pt>
                <c:pt idx="107">
                  <c:v>-0.64640848631689229</c:v>
                </c:pt>
                <c:pt idx="108">
                  <c:v>-0.62435610343052206</c:v>
                </c:pt>
                <c:pt idx="109">
                  <c:v>-0.60747528152427643</c:v>
                </c:pt>
                <c:pt idx="110">
                  <c:v>-0.58599722404390753</c:v>
                </c:pt>
                <c:pt idx="111">
                  <c:v>-0.56573570973190479</c:v>
                </c:pt>
                <c:pt idx="112">
                  <c:v>-0.54792394696575952</c:v>
                </c:pt>
                <c:pt idx="113">
                  <c:v>-0.53803338823782776</c:v>
                </c:pt>
                <c:pt idx="114">
                  <c:v>-0.52873036357944136</c:v>
                </c:pt>
                <c:pt idx="115">
                  <c:v>-0.52577904506963313</c:v>
                </c:pt>
                <c:pt idx="116">
                  <c:v>-0.52720110655188235</c:v>
                </c:pt>
                <c:pt idx="117">
                  <c:v>-0.54508532410745736</c:v>
                </c:pt>
                <c:pt idx="118">
                  <c:v>-0.5706291897366027</c:v>
                </c:pt>
                <c:pt idx="119">
                  <c:v>-0.5844540015105345</c:v>
                </c:pt>
                <c:pt idx="120">
                  <c:v>-0.59908755520470547</c:v>
                </c:pt>
                <c:pt idx="121">
                  <c:v>-0.60284189462627413</c:v>
                </c:pt>
                <c:pt idx="122">
                  <c:v>-0.59198432378849686</c:v>
                </c:pt>
                <c:pt idx="123">
                  <c:v>-0.57549590277216711</c:v>
                </c:pt>
                <c:pt idx="124">
                  <c:v>-0.54737273299572764</c:v>
                </c:pt>
                <c:pt idx="125">
                  <c:v>-0.50484478661035881</c:v>
                </c:pt>
                <c:pt idx="126">
                  <c:v>-0.458993727775525</c:v>
                </c:pt>
                <c:pt idx="127">
                  <c:v>-0.42262808136649732</c:v>
                </c:pt>
                <c:pt idx="128">
                  <c:v>-0.3971394040814305</c:v>
                </c:pt>
                <c:pt idx="129">
                  <c:v>-0.372676975645514</c:v>
                </c:pt>
                <c:pt idx="130">
                  <c:v>-0.31817962370394859</c:v>
                </c:pt>
                <c:pt idx="131">
                  <c:v>-0.27107977719121329</c:v>
                </c:pt>
                <c:pt idx="132">
                  <c:v>-0.22296917440618125</c:v>
                </c:pt>
                <c:pt idx="133">
                  <c:v>-0.1567745071533837</c:v>
                </c:pt>
                <c:pt idx="134">
                  <c:v>-9.1451828757623588E-2</c:v>
                </c:pt>
                <c:pt idx="135">
                  <c:v>-3.1965655683869443E-2</c:v>
                </c:pt>
                <c:pt idx="136">
                  <c:v>9.9677987834709825E-3</c:v>
                </c:pt>
                <c:pt idx="137">
                  <c:v>4.585809685583371E-2</c:v>
                </c:pt>
                <c:pt idx="138">
                  <c:v>7.9803772794546438E-2</c:v>
                </c:pt>
                <c:pt idx="139">
                  <c:v>0.11822733954547983</c:v>
                </c:pt>
                <c:pt idx="140">
                  <c:v>0.1685015059512118</c:v>
                </c:pt>
                <c:pt idx="141">
                  <c:v>0.27184486340375091</c:v>
                </c:pt>
                <c:pt idx="142">
                  <c:v>0.42012334439602694</c:v>
                </c:pt>
                <c:pt idx="143">
                  <c:v>0.60043972981271332</c:v>
                </c:pt>
                <c:pt idx="144">
                  <c:v>0.77996456451103047</c:v>
                </c:pt>
                <c:pt idx="145">
                  <c:v>0.95067637992701537</c:v>
                </c:pt>
                <c:pt idx="146">
                  <c:v>1.1210220906429738</c:v>
                </c:pt>
                <c:pt idx="147">
                  <c:v>1.2791748618042502</c:v>
                </c:pt>
                <c:pt idx="148">
                  <c:v>1.4393794917095701</c:v>
                </c:pt>
                <c:pt idx="149">
                  <c:v>1.5770660023558125</c:v>
                </c:pt>
                <c:pt idx="150">
                  <c:v>1.7041853596266341</c:v>
                </c:pt>
                <c:pt idx="151">
                  <c:v>1.8031248929542152</c:v>
                </c:pt>
                <c:pt idx="152">
                  <c:v>1.876222407492329</c:v>
                </c:pt>
                <c:pt idx="153">
                  <c:v>1.9304389638333539</c:v>
                </c:pt>
                <c:pt idx="154">
                  <c:v>1.9832887207125514</c:v>
                </c:pt>
                <c:pt idx="155">
                  <c:v>1.9940081004272205</c:v>
                </c:pt>
                <c:pt idx="156">
                  <c:v>1.9714593147763972</c:v>
                </c:pt>
                <c:pt idx="157">
                  <c:v>1.930810055688952</c:v>
                </c:pt>
                <c:pt idx="158">
                  <c:v>1.8920217486431061</c:v>
                </c:pt>
                <c:pt idx="159">
                  <c:v>1.8524399854715652</c:v>
                </c:pt>
                <c:pt idx="160">
                  <c:v>1.8036724448251698</c:v>
                </c:pt>
                <c:pt idx="161">
                  <c:v>1.7300431199838033</c:v>
                </c:pt>
                <c:pt idx="162">
                  <c:v>1.6356421500091065</c:v>
                </c:pt>
                <c:pt idx="163">
                  <c:v>1.5221035794594644</c:v>
                </c:pt>
                <c:pt idx="164">
                  <c:v>1.4143688684769384</c:v>
                </c:pt>
                <c:pt idx="165">
                  <c:v>1.3008896352495785</c:v>
                </c:pt>
                <c:pt idx="166">
                  <c:v>1.1851981834732694</c:v>
                </c:pt>
                <c:pt idx="167">
                  <c:v>1.0783439855007695</c:v>
                </c:pt>
                <c:pt idx="168">
                  <c:v>0.96357992397024095</c:v>
                </c:pt>
                <c:pt idx="169">
                  <c:v>0.85214527785344174</c:v>
                </c:pt>
                <c:pt idx="170">
                  <c:v>0.74446320340982486</c:v>
                </c:pt>
                <c:pt idx="171">
                  <c:v>0.66238610154493871</c:v>
                </c:pt>
                <c:pt idx="172">
                  <c:v>0.6106377853222138</c:v>
                </c:pt>
                <c:pt idx="173">
                  <c:v>0.57331679568500449</c:v>
                </c:pt>
                <c:pt idx="174">
                  <c:v>0.56563131779021647</c:v>
                </c:pt>
                <c:pt idx="175">
                  <c:v>0.57962310577111353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B2-4F21-BBB3-CDB36495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873184"/>
        <c:axId val="1104873664"/>
      </c:lineChart>
      <c:dateAx>
        <c:axId val="1104873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873664"/>
        <c:crosses val="autoZero"/>
        <c:auto val="1"/>
        <c:lblOffset val="100"/>
        <c:baseTimeUnit val="days"/>
      </c:dateAx>
      <c:valAx>
        <c:axId val="11048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8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EMA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MACD!$B$4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MACD!$B$17:$B$192</c:f>
              <c:numCache>
                <c:formatCode>General</c:formatCode>
                <c:ptCount val="176"/>
                <c:pt idx="0">
                  <c:v>65.290000000000006</c:v>
                </c:pt>
                <c:pt idx="1">
                  <c:v>64.77</c:v>
                </c:pt>
                <c:pt idx="2">
                  <c:v>64.959999999999994</c:v>
                </c:pt>
                <c:pt idx="3">
                  <c:v>65.81</c:v>
                </c:pt>
                <c:pt idx="4">
                  <c:v>66.069999999999993</c:v>
                </c:pt>
                <c:pt idx="5">
                  <c:v>67.05</c:v>
                </c:pt>
                <c:pt idx="6">
                  <c:v>66.83</c:v>
                </c:pt>
                <c:pt idx="7">
                  <c:v>67.680000000000007</c:v>
                </c:pt>
                <c:pt idx="8">
                  <c:v>66.739999999999995</c:v>
                </c:pt>
                <c:pt idx="9">
                  <c:v>67.959999999999994</c:v>
                </c:pt>
                <c:pt idx="10">
                  <c:v>69.33</c:v>
                </c:pt>
                <c:pt idx="11">
                  <c:v>68.099999999999994</c:v>
                </c:pt>
                <c:pt idx="12">
                  <c:v>68.05</c:v>
                </c:pt>
                <c:pt idx="13">
                  <c:v>68.459999999999994</c:v>
                </c:pt>
                <c:pt idx="14">
                  <c:v>68.73</c:v>
                </c:pt>
                <c:pt idx="15">
                  <c:v>68.680000000000007</c:v>
                </c:pt>
                <c:pt idx="16">
                  <c:v>68.17</c:v>
                </c:pt>
                <c:pt idx="17">
                  <c:v>68.459999999999994</c:v>
                </c:pt>
                <c:pt idx="18">
                  <c:v>68.58</c:v>
                </c:pt>
                <c:pt idx="19">
                  <c:v>68.650000000000006</c:v>
                </c:pt>
                <c:pt idx="20">
                  <c:v>69.180000000000007</c:v>
                </c:pt>
                <c:pt idx="21">
                  <c:v>68.98</c:v>
                </c:pt>
                <c:pt idx="22">
                  <c:v>69.38</c:v>
                </c:pt>
                <c:pt idx="23">
                  <c:v>69.569999999999993</c:v>
                </c:pt>
                <c:pt idx="24">
                  <c:v>69.33</c:v>
                </c:pt>
                <c:pt idx="25">
                  <c:v>69.790000000000006</c:v>
                </c:pt>
                <c:pt idx="26">
                  <c:v>70.84</c:v>
                </c:pt>
                <c:pt idx="27">
                  <c:v>71.5</c:v>
                </c:pt>
                <c:pt idx="28">
                  <c:v>71.75</c:v>
                </c:pt>
                <c:pt idx="29">
                  <c:v>72.05</c:v>
                </c:pt>
                <c:pt idx="30">
                  <c:v>72.47</c:v>
                </c:pt>
                <c:pt idx="31">
                  <c:v>73.010000000000005</c:v>
                </c:pt>
                <c:pt idx="32">
                  <c:v>72.56</c:v>
                </c:pt>
                <c:pt idx="33">
                  <c:v>71.17</c:v>
                </c:pt>
                <c:pt idx="34">
                  <c:v>71.14</c:v>
                </c:pt>
                <c:pt idx="35">
                  <c:v>71.849999999999994</c:v>
                </c:pt>
                <c:pt idx="36">
                  <c:v>71.55</c:v>
                </c:pt>
                <c:pt idx="37">
                  <c:v>71.08</c:v>
                </c:pt>
                <c:pt idx="38">
                  <c:v>71.23</c:v>
                </c:pt>
                <c:pt idx="39">
                  <c:v>71.41</c:v>
                </c:pt>
                <c:pt idx="40">
                  <c:v>72.099999999999994</c:v>
                </c:pt>
                <c:pt idx="41">
                  <c:v>71.8</c:v>
                </c:pt>
                <c:pt idx="42">
                  <c:v>71.75</c:v>
                </c:pt>
                <c:pt idx="43">
                  <c:v>70.62</c:v>
                </c:pt>
                <c:pt idx="44">
                  <c:v>71.64</c:v>
                </c:pt>
                <c:pt idx="45">
                  <c:v>71.73</c:v>
                </c:pt>
                <c:pt idx="46">
                  <c:v>71.33</c:v>
                </c:pt>
                <c:pt idx="47">
                  <c:v>71.45</c:v>
                </c:pt>
                <c:pt idx="48">
                  <c:v>71.400000000000006</c:v>
                </c:pt>
                <c:pt idx="49">
                  <c:v>71.790000000000006</c:v>
                </c:pt>
                <c:pt idx="50">
                  <c:v>71.86</c:v>
                </c:pt>
                <c:pt idx="51">
                  <c:v>71.709999999999994</c:v>
                </c:pt>
                <c:pt idx="52">
                  <c:v>71.010000000000005</c:v>
                </c:pt>
                <c:pt idx="53">
                  <c:v>70.52</c:v>
                </c:pt>
                <c:pt idx="54">
                  <c:v>70.17</c:v>
                </c:pt>
                <c:pt idx="55">
                  <c:v>69.010000000000005</c:v>
                </c:pt>
                <c:pt idx="56">
                  <c:v>69.180000000000007</c:v>
                </c:pt>
                <c:pt idx="57">
                  <c:v>69.569999999999993</c:v>
                </c:pt>
                <c:pt idx="58">
                  <c:v>69.25</c:v>
                </c:pt>
                <c:pt idx="59">
                  <c:v>69.569999999999993</c:v>
                </c:pt>
                <c:pt idx="60">
                  <c:v>70.34</c:v>
                </c:pt>
                <c:pt idx="61">
                  <c:v>70.34</c:v>
                </c:pt>
                <c:pt idx="62">
                  <c:v>70.569999999999993</c:v>
                </c:pt>
                <c:pt idx="63">
                  <c:v>69.900000000000006</c:v>
                </c:pt>
                <c:pt idx="64">
                  <c:v>70.44</c:v>
                </c:pt>
                <c:pt idx="65">
                  <c:v>69.45</c:v>
                </c:pt>
                <c:pt idx="66">
                  <c:v>69.45</c:v>
                </c:pt>
                <c:pt idx="67">
                  <c:v>68.010000000000005</c:v>
                </c:pt>
                <c:pt idx="68">
                  <c:v>67.3</c:v>
                </c:pt>
                <c:pt idx="69">
                  <c:v>66.92</c:v>
                </c:pt>
                <c:pt idx="70">
                  <c:v>66.67</c:v>
                </c:pt>
                <c:pt idx="71">
                  <c:v>65.56</c:v>
                </c:pt>
                <c:pt idx="72">
                  <c:v>65.92</c:v>
                </c:pt>
                <c:pt idx="73">
                  <c:v>65.31</c:v>
                </c:pt>
                <c:pt idx="74">
                  <c:v>65.010000000000005</c:v>
                </c:pt>
                <c:pt idx="75">
                  <c:v>65.11</c:v>
                </c:pt>
                <c:pt idx="76">
                  <c:v>65.37</c:v>
                </c:pt>
                <c:pt idx="77">
                  <c:v>63.7</c:v>
                </c:pt>
                <c:pt idx="78">
                  <c:v>63.66</c:v>
                </c:pt>
                <c:pt idx="79">
                  <c:v>63.92</c:v>
                </c:pt>
                <c:pt idx="80">
                  <c:v>63.36</c:v>
                </c:pt>
                <c:pt idx="81">
                  <c:v>63.2</c:v>
                </c:pt>
                <c:pt idx="82">
                  <c:v>63</c:v>
                </c:pt>
                <c:pt idx="83">
                  <c:v>62.55</c:v>
                </c:pt>
                <c:pt idx="84">
                  <c:v>61.74</c:v>
                </c:pt>
                <c:pt idx="85">
                  <c:v>61.86</c:v>
                </c:pt>
                <c:pt idx="86">
                  <c:v>62.59</c:v>
                </c:pt>
                <c:pt idx="87">
                  <c:v>62.99</c:v>
                </c:pt>
                <c:pt idx="88">
                  <c:v>63.76</c:v>
                </c:pt>
                <c:pt idx="89">
                  <c:v>63.92</c:v>
                </c:pt>
                <c:pt idx="90">
                  <c:v>64.38</c:v>
                </c:pt>
                <c:pt idx="91">
                  <c:v>64.55</c:v>
                </c:pt>
                <c:pt idx="92">
                  <c:v>64.430000000000007</c:v>
                </c:pt>
                <c:pt idx="93">
                  <c:v>64.08</c:v>
                </c:pt>
                <c:pt idx="94">
                  <c:v>63.65</c:v>
                </c:pt>
                <c:pt idx="95">
                  <c:v>63.52</c:v>
                </c:pt>
                <c:pt idx="96">
                  <c:v>62.21</c:v>
                </c:pt>
                <c:pt idx="97">
                  <c:v>62.92</c:v>
                </c:pt>
                <c:pt idx="98">
                  <c:v>62.53</c:v>
                </c:pt>
                <c:pt idx="99">
                  <c:v>62.6</c:v>
                </c:pt>
                <c:pt idx="100">
                  <c:v>62.91</c:v>
                </c:pt>
                <c:pt idx="101">
                  <c:v>62.64</c:v>
                </c:pt>
                <c:pt idx="102">
                  <c:v>63.84</c:v>
                </c:pt>
                <c:pt idx="103">
                  <c:v>63.12</c:v>
                </c:pt>
                <c:pt idx="104">
                  <c:v>62.55</c:v>
                </c:pt>
                <c:pt idx="105">
                  <c:v>63.4</c:v>
                </c:pt>
                <c:pt idx="106">
                  <c:v>62.85</c:v>
                </c:pt>
                <c:pt idx="107">
                  <c:v>62.45</c:v>
                </c:pt>
                <c:pt idx="108">
                  <c:v>62.55</c:v>
                </c:pt>
                <c:pt idx="109">
                  <c:v>62.38</c:v>
                </c:pt>
                <c:pt idx="110">
                  <c:v>62.84</c:v>
                </c:pt>
                <c:pt idx="111">
                  <c:v>62.57</c:v>
                </c:pt>
                <c:pt idx="112">
                  <c:v>62.45</c:v>
                </c:pt>
                <c:pt idx="113">
                  <c:v>62.03</c:v>
                </c:pt>
                <c:pt idx="114">
                  <c:v>62.26</c:v>
                </c:pt>
                <c:pt idx="115">
                  <c:v>61.84</c:v>
                </c:pt>
                <c:pt idx="116">
                  <c:v>61.75</c:v>
                </c:pt>
                <c:pt idx="117">
                  <c:v>60.81</c:v>
                </c:pt>
                <c:pt idx="118">
                  <c:v>60.84</c:v>
                </c:pt>
                <c:pt idx="119">
                  <c:v>61.71</c:v>
                </c:pt>
                <c:pt idx="120">
                  <c:v>61.07</c:v>
                </c:pt>
                <c:pt idx="121">
                  <c:v>61.65</c:v>
                </c:pt>
                <c:pt idx="122">
                  <c:v>62.04</c:v>
                </c:pt>
                <c:pt idx="123">
                  <c:v>61.77</c:v>
                </c:pt>
                <c:pt idx="124">
                  <c:v>62.25</c:v>
                </c:pt>
                <c:pt idx="125">
                  <c:v>62.71</c:v>
                </c:pt>
                <c:pt idx="126">
                  <c:v>62.42</c:v>
                </c:pt>
                <c:pt idx="127">
                  <c:v>61.78</c:v>
                </c:pt>
                <c:pt idx="128">
                  <c:v>61.53</c:v>
                </c:pt>
                <c:pt idx="129">
                  <c:v>61.92</c:v>
                </c:pt>
                <c:pt idx="130">
                  <c:v>63.87</c:v>
                </c:pt>
                <c:pt idx="131">
                  <c:v>62.36</c:v>
                </c:pt>
                <c:pt idx="132">
                  <c:v>62.83</c:v>
                </c:pt>
                <c:pt idx="133">
                  <c:v>64.05</c:v>
                </c:pt>
                <c:pt idx="134">
                  <c:v>63.48</c:v>
                </c:pt>
                <c:pt idx="135">
                  <c:v>63.35</c:v>
                </c:pt>
                <c:pt idx="136">
                  <c:v>62.67</c:v>
                </c:pt>
                <c:pt idx="137">
                  <c:v>63.12</c:v>
                </c:pt>
                <c:pt idx="138">
                  <c:v>63.36</c:v>
                </c:pt>
                <c:pt idx="139">
                  <c:v>63.84</c:v>
                </c:pt>
                <c:pt idx="140">
                  <c:v>64.55</c:v>
                </c:pt>
                <c:pt idx="141">
                  <c:v>67.599999999999994</c:v>
                </c:pt>
                <c:pt idx="142">
                  <c:v>68.709999999999994</c:v>
                </c:pt>
                <c:pt idx="143">
                  <c:v>69.5</c:v>
                </c:pt>
                <c:pt idx="144">
                  <c:v>68.87</c:v>
                </c:pt>
                <c:pt idx="145">
                  <c:v>69.05</c:v>
                </c:pt>
                <c:pt idx="146">
                  <c:v>70.069999999999993</c:v>
                </c:pt>
                <c:pt idx="147">
                  <c:v>70.040000000000006</c:v>
                </c:pt>
                <c:pt idx="148">
                  <c:v>71.349999999999994</c:v>
                </c:pt>
                <c:pt idx="149">
                  <c:v>70.59</c:v>
                </c:pt>
                <c:pt idx="150">
                  <c:v>71.489999999999995</c:v>
                </c:pt>
                <c:pt idx="151">
                  <c:v>70.8</c:v>
                </c:pt>
                <c:pt idx="152">
                  <c:v>70.87</c:v>
                </c:pt>
                <c:pt idx="153">
                  <c:v>71.209999999999994</c:v>
                </c:pt>
                <c:pt idx="154">
                  <c:v>72.319999999999993</c:v>
                </c:pt>
                <c:pt idx="155">
                  <c:v>70.19</c:v>
                </c:pt>
                <c:pt idx="156">
                  <c:v>70.08</c:v>
                </c:pt>
                <c:pt idx="157">
                  <c:v>70.459999999999994</c:v>
                </c:pt>
                <c:pt idx="158">
                  <c:v>71.430000000000007</c:v>
                </c:pt>
                <c:pt idx="159">
                  <c:v>71.45</c:v>
                </c:pt>
                <c:pt idx="160">
                  <c:v>71.040000000000006</c:v>
                </c:pt>
                <c:pt idx="161">
                  <c:v>69.94</c:v>
                </c:pt>
                <c:pt idx="162">
                  <c:v>69.62</c:v>
                </c:pt>
                <c:pt idx="163">
                  <c:v>69.16</c:v>
                </c:pt>
                <c:pt idx="164">
                  <c:v>70.12</c:v>
                </c:pt>
                <c:pt idx="165">
                  <c:v>69.38</c:v>
                </c:pt>
                <c:pt idx="166">
                  <c:v>69.28</c:v>
                </c:pt>
                <c:pt idx="167">
                  <c:v>69.709999999999994</c:v>
                </c:pt>
                <c:pt idx="168">
                  <c:v>68.67</c:v>
                </c:pt>
                <c:pt idx="169">
                  <c:v>68.95</c:v>
                </c:pt>
                <c:pt idx="170">
                  <c:v>68.81</c:v>
                </c:pt>
                <c:pt idx="171">
                  <c:v>70.02</c:v>
                </c:pt>
                <c:pt idx="172">
                  <c:v>70.739999999999995</c:v>
                </c:pt>
                <c:pt idx="173">
                  <c:v>70.37</c:v>
                </c:pt>
                <c:pt idx="174">
                  <c:v>71.62</c:v>
                </c:pt>
                <c:pt idx="175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D-4E07-849D-3AC5A7A5050C}"/>
            </c:ext>
          </c:extLst>
        </c:ser>
        <c:ser>
          <c:idx val="1"/>
          <c:order val="1"/>
          <c:tx>
            <c:strRef>
              <c:f>MACD!$D$4</c:f>
              <c:strCache>
                <c:ptCount val="1"/>
                <c:pt idx="0">
                  <c:v>12-Day 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MACD!$D$17:$D$192</c:f>
              <c:numCache>
                <c:formatCode>_(* #,##0.00_);_(* \(#,##0.00\);_(* "-"??_);_(@_)</c:formatCode>
                <c:ptCount val="176"/>
                <c:pt idx="0">
                  <c:v>63.888205128205122</c:v>
                </c:pt>
                <c:pt idx="1">
                  <c:v>64.023865877712026</c:v>
                </c:pt>
                <c:pt idx="2">
                  <c:v>64.167886511910169</c:v>
                </c:pt>
                <c:pt idx="3">
                  <c:v>64.420519356231679</c:v>
                </c:pt>
                <c:pt idx="4">
                  <c:v>64.67428560911911</c:v>
                </c:pt>
                <c:pt idx="5">
                  <c:v>65.039780130793091</c:v>
                </c:pt>
                <c:pt idx="6">
                  <c:v>65.315198572209539</c:v>
                </c:pt>
                <c:pt idx="7">
                  <c:v>65.679014176484998</c:v>
                </c:pt>
                <c:pt idx="8">
                  <c:v>65.84224276471808</c:v>
                </c:pt>
                <c:pt idx="9">
                  <c:v>66.168051570146062</c:v>
                </c:pt>
                <c:pt idx="10">
                  <c:v>66.654505174738972</c:v>
                </c:pt>
                <c:pt idx="11">
                  <c:v>66.876888994009903</c:v>
                </c:pt>
                <c:pt idx="12">
                  <c:v>67.057367610316078</c:v>
                </c:pt>
                <c:pt idx="13">
                  <c:v>67.273157208728989</c:v>
                </c:pt>
                <c:pt idx="14">
                  <c:v>67.497286868924533</c:v>
                </c:pt>
                <c:pt idx="15">
                  <c:v>67.679242735243832</c:v>
                </c:pt>
                <c:pt idx="16">
                  <c:v>67.754743852898628</c:v>
                </c:pt>
                <c:pt idx="17">
                  <c:v>67.86324479860653</c:v>
                </c:pt>
                <c:pt idx="18">
                  <c:v>67.973514829590144</c:v>
                </c:pt>
                <c:pt idx="19">
                  <c:v>68.077589471191658</c:v>
                </c:pt>
                <c:pt idx="20">
                  <c:v>68.247191091008332</c:v>
                </c:pt>
                <c:pt idx="21">
                  <c:v>68.359930923160903</c:v>
                </c:pt>
                <c:pt idx="22">
                  <c:v>68.516864627289991</c:v>
                </c:pt>
                <c:pt idx="23">
                  <c:v>68.678885453860758</c:v>
                </c:pt>
                <c:pt idx="24">
                  <c:v>68.77905692249756</c:v>
                </c:pt>
                <c:pt idx="25">
                  <c:v>68.934586626728702</c:v>
                </c:pt>
                <c:pt idx="26">
                  <c:v>69.227727145693521</c:v>
                </c:pt>
                <c:pt idx="27">
                  <c:v>69.577307584817589</c:v>
                </c:pt>
                <c:pt idx="28">
                  <c:v>69.911567956384118</c:v>
                </c:pt>
                <c:pt idx="29">
                  <c:v>70.240557501555799</c:v>
                </c:pt>
                <c:pt idx="30">
                  <c:v>70.583548655162602</c:v>
                </c:pt>
                <c:pt idx="31">
                  <c:v>70.956848862060667</c:v>
                </c:pt>
                <c:pt idx="32">
                  <c:v>71.203487498666718</c:v>
                </c:pt>
                <c:pt idx="33">
                  <c:v>71.198335575794914</c:v>
                </c:pt>
                <c:pt idx="34">
                  <c:v>71.189360871826466</c:v>
                </c:pt>
                <c:pt idx="35">
                  <c:v>71.290997660776242</c:v>
                </c:pt>
                <c:pt idx="36">
                  <c:v>71.330844174502971</c:v>
                </c:pt>
                <c:pt idx="37">
                  <c:v>71.292252763040977</c:v>
                </c:pt>
                <c:pt idx="38">
                  <c:v>71.282675414880828</c:v>
                </c:pt>
                <c:pt idx="39">
                  <c:v>71.302263812591463</c:v>
                </c:pt>
                <c:pt idx="40">
                  <c:v>71.424992456808155</c:v>
                </c:pt>
                <c:pt idx="41">
                  <c:v>71.482685924991515</c:v>
                </c:pt>
                <c:pt idx="42">
                  <c:v>71.523811167300508</c:v>
                </c:pt>
                <c:pt idx="43">
                  <c:v>71.384763295408121</c:v>
                </c:pt>
                <c:pt idx="44">
                  <c:v>71.424030480729954</c:v>
                </c:pt>
                <c:pt idx="45">
                  <c:v>71.471102714463811</c:v>
                </c:pt>
                <c:pt idx="46">
                  <c:v>71.449394604546299</c:v>
                </c:pt>
                <c:pt idx="47">
                  <c:v>71.449487742308406</c:v>
                </c:pt>
                <c:pt idx="48">
                  <c:v>71.441874243491725</c:v>
                </c:pt>
                <c:pt idx="49">
                  <c:v>71.495432052185308</c:v>
                </c:pt>
                <c:pt idx="50">
                  <c:v>71.551519428772181</c:v>
                </c:pt>
                <c:pt idx="51">
                  <c:v>71.575901055114926</c:v>
                </c:pt>
                <c:pt idx="52">
                  <c:v>71.488839354328022</c:v>
                </c:pt>
                <c:pt idx="53">
                  <c:v>71.339787145969865</c:v>
                </c:pt>
                <c:pt idx="54">
                  <c:v>71.159819892743727</c:v>
                </c:pt>
                <c:pt idx="55">
                  <c:v>70.829078370783151</c:v>
                </c:pt>
                <c:pt idx="56">
                  <c:v>70.575374006047284</c:v>
                </c:pt>
                <c:pt idx="57">
                  <c:v>70.420701082040011</c:v>
                </c:pt>
                <c:pt idx="58">
                  <c:v>70.240593223264625</c:v>
                </c:pt>
                <c:pt idx="59">
                  <c:v>70.137425035070066</c:v>
                </c:pt>
                <c:pt idx="60">
                  <c:v>70.168590414290051</c:v>
                </c:pt>
                <c:pt idx="61">
                  <c:v>70.194961119783883</c:v>
                </c:pt>
                <c:pt idx="62">
                  <c:v>70.252659409047894</c:v>
                </c:pt>
                <c:pt idx="63">
                  <c:v>70.198404115348225</c:v>
                </c:pt>
                <c:pt idx="64">
                  <c:v>70.235572712986965</c:v>
                </c:pt>
                <c:pt idx="65">
                  <c:v>70.114715372527428</c:v>
                </c:pt>
                <c:pt idx="66">
                  <c:v>70.012451469061673</c:v>
                </c:pt>
                <c:pt idx="67">
                  <c:v>69.704382012282949</c:v>
                </c:pt>
                <c:pt idx="68">
                  <c:v>69.334477087316344</c:v>
                </c:pt>
                <c:pt idx="69">
                  <c:v>68.963019073883061</c:v>
                </c:pt>
                <c:pt idx="70">
                  <c:v>68.610246908670277</c:v>
                </c:pt>
                <c:pt idx="71">
                  <c:v>68.140978153490238</c:v>
                </c:pt>
                <c:pt idx="72">
                  <c:v>67.799289206799429</c:v>
                </c:pt>
                <c:pt idx="73">
                  <c:v>67.416321636522596</c:v>
                </c:pt>
                <c:pt idx="74">
                  <c:v>67.046118307826816</c:v>
                </c:pt>
                <c:pt idx="75">
                  <c:v>66.748253952776537</c:v>
                </c:pt>
                <c:pt idx="76">
                  <c:v>66.536214883118603</c:v>
                </c:pt>
                <c:pt idx="77">
                  <c:v>66.099874131869583</c:v>
                </c:pt>
                <c:pt idx="78">
                  <c:v>65.724508880812721</c:v>
                </c:pt>
                <c:pt idx="79">
                  <c:v>65.446892129918453</c:v>
                </c:pt>
                <c:pt idx="80">
                  <c:v>65.125831802238693</c:v>
                </c:pt>
                <c:pt idx="81">
                  <c:v>64.829549986509662</c:v>
                </c:pt>
                <c:pt idx="82">
                  <c:v>64.548080757815868</c:v>
                </c:pt>
                <c:pt idx="83">
                  <c:v>64.240683718151885</c:v>
                </c:pt>
                <c:pt idx="84">
                  <c:v>63.855963146128516</c:v>
                </c:pt>
                <c:pt idx="85">
                  <c:v>63.548891892877975</c:v>
                </c:pt>
                <c:pt idx="86">
                  <c:v>63.401370063204439</c:v>
                </c:pt>
                <c:pt idx="87">
                  <c:v>63.338082361172987</c:v>
                </c:pt>
                <c:pt idx="88">
                  <c:v>63.402992767146372</c:v>
                </c:pt>
                <c:pt idx="89">
                  <c:v>63.482532341431543</c:v>
                </c:pt>
                <c:pt idx="90">
                  <c:v>63.620604288903614</c:v>
                </c:pt>
                <c:pt idx="91">
                  <c:v>63.763588244456905</c:v>
                </c:pt>
                <c:pt idx="92">
                  <c:v>63.866113129925075</c:v>
                </c:pt>
                <c:pt idx="93">
                  <c:v>63.899018802244292</c:v>
                </c:pt>
                <c:pt idx="94">
                  <c:v>63.86070821728363</c:v>
                </c:pt>
                <c:pt idx="95">
                  <c:v>63.808291568470764</c:v>
                </c:pt>
                <c:pt idx="96">
                  <c:v>63.562400557936797</c:v>
                </c:pt>
                <c:pt idx="97">
                  <c:v>63.463569702869599</c:v>
                </c:pt>
                <c:pt idx="98">
                  <c:v>63.319943594735811</c:v>
                </c:pt>
                <c:pt idx="99">
                  <c:v>63.209183041699532</c:v>
                </c:pt>
                <c:pt idx="100">
                  <c:v>63.163154881438068</c:v>
                </c:pt>
                <c:pt idx="101">
                  <c:v>63.082669515062982</c:v>
                </c:pt>
                <c:pt idx="102">
                  <c:v>63.199181897360987</c:v>
                </c:pt>
                <c:pt idx="103">
                  <c:v>63.187000066997754</c:v>
                </c:pt>
                <c:pt idx="104">
                  <c:v>63.089000056690409</c:v>
                </c:pt>
                <c:pt idx="105">
                  <c:v>63.136846201814961</c:v>
                </c:pt>
                <c:pt idx="106">
                  <c:v>63.092716016920349</c:v>
                </c:pt>
                <c:pt idx="107">
                  <c:v>62.993836629701832</c:v>
                </c:pt>
                <c:pt idx="108">
                  <c:v>62.925554071286165</c:v>
                </c:pt>
                <c:pt idx="109">
                  <c:v>62.841622675703675</c:v>
                </c:pt>
                <c:pt idx="110">
                  <c:v>62.841373033287724</c:v>
                </c:pt>
                <c:pt idx="111">
                  <c:v>62.79962333585884</c:v>
                </c:pt>
                <c:pt idx="112">
                  <c:v>62.745835130342094</c:v>
                </c:pt>
                <c:pt idx="113">
                  <c:v>62.635706648751004</c:v>
                </c:pt>
                <c:pt idx="114">
                  <c:v>62.577905625866237</c:v>
                </c:pt>
                <c:pt idx="115">
                  <c:v>62.46438168342528</c:v>
                </c:pt>
                <c:pt idx="116">
                  <c:v>62.354476809052159</c:v>
                </c:pt>
                <c:pt idx="117">
                  <c:v>62.116864992274905</c:v>
                </c:pt>
                <c:pt idx="118">
                  <c:v>61.920424224232612</c:v>
                </c:pt>
                <c:pt idx="119">
                  <c:v>61.888051266658366</c:v>
                </c:pt>
                <c:pt idx="120">
                  <c:v>61.762197225634004</c:v>
                </c:pt>
                <c:pt idx="121">
                  <c:v>61.744936113998001</c:v>
                </c:pt>
                <c:pt idx="122">
                  <c:v>61.79033055799831</c:v>
                </c:pt>
                <c:pt idx="123">
                  <c:v>61.787202779844726</c:v>
                </c:pt>
                <c:pt idx="124">
                  <c:v>61.858402352176306</c:v>
                </c:pt>
                <c:pt idx="125">
                  <c:v>61.989417374918411</c:v>
                </c:pt>
                <c:pt idx="126">
                  <c:v>62.055660855700197</c:v>
                </c:pt>
                <c:pt idx="127">
                  <c:v>62.013251493284784</c:v>
                </c:pt>
                <c:pt idx="128">
                  <c:v>61.93890510970251</c:v>
                </c:pt>
                <c:pt idx="129">
                  <c:v>61.935996631286741</c:v>
                </c:pt>
                <c:pt idx="130">
                  <c:v>62.233535611088783</c:v>
                </c:pt>
                <c:pt idx="131">
                  <c:v>62.252991670921276</c:v>
                </c:pt>
                <c:pt idx="132">
                  <c:v>62.341762183087233</c:v>
                </c:pt>
                <c:pt idx="133">
                  <c:v>62.604568001073815</c:v>
                </c:pt>
                <c:pt idx="134">
                  <c:v>62.73924984706246</c:v>
                </c:pt>
                <c:pt idx="135">
                  <c:v>62.833211409052851</c:v>
                </c:pt>
                <c:pt idx="136">
                  <c:v>62.80810196150626</c:v>
                </c:pt>
                <c:pt idx="137">
                  <c:v>62.856086275120681</c:v>
                </c:pt>
                <c:pt idx="138">
                  <c:v>62.933611463563651</c:v>
                </c:pt>
                <c:pt idx="139">
                  <c:v>63.073055853784631</c:v>
                </c:pt>
                <c:pt idx="140">
                  <c:v>63.300278030125455</c:v>
                </c:pt>
                <c:pt idx="141">
                  <c:v>63.961773717798458</c:v>
                </c:pt>
                <c:pt idx="142">
                  <c:v>64.692270068906382</c:v>
                </c:pt>
                <c:pt idx="143">
                  <c:v>65.431920827536175</c:v>
                </c:pt>
                <c:pt idx="144">
                  <c:v>65.960856084838298</c:v>
                </c:pt>
                <c:pt idx="145">
                  <c:v>66.436108994863176</c:v>
                </c:pt>
                <c:pt idx="146">
                  <c:v>66.995169149499603</c:v>
                </c:pt>
                <c:pt idx="147">
                  <c:v>67.46360466496121</c:v>
                </c:pt>
                <c:pt idx="148">
                  <c:v>68.061511639582562</c:v>
                </c:pt>
                <c:pt idx="149">
                  <c:v>68.450509848877559</c:v>
                </c:pt>
                <c:pt idx="150">
                  <c:v>68.918123718281009</c:v>
                </c:pt>
                <c:pt idx="151">
                  <c:v>69.207643146237771</c:v>
                </c:pt>
                <c:pt idx="152">
                  <c:v>69.463390354508888</c:v>
                </c:pt>
                <c:pt idx="153">
                  <c:v>69.732099530738296</c:v>
                </c:pt>
                <c:pt idx="154">
                  <c:v>70.130238064470859</c:v>
                </c:pt>
                <c:pt idx="155">
                  <c:v>70.139432208398418</c:v>
                </c:pt>
                <c:pt idx="156">
                  <c:v>70.130288791721739</c:v>
                </c:pt>
                <c:pt idx="157">
                  <c:v>70.181013592995313</c:v>
                </c:pt>
                <c:pt idx="158">
                  <c:v>70.373165347919112</c:v>
                </c:pt>
                <c:pt idx="159">
                  <c:v>70.538832217470016</c:v>
                </c:pt>
                <c:pt idx="160">
                  <c:v>70.615934953243865</c:v>
                </c:pt>
                <c:pt idx="161">
                  <c:v>70.51194496043712</c:v>
                </c:pt>
                <c:pt idx="162">
                  <c:v>70.374722658831416</c:v>
                </c:pt>
                <c:pt idx="163">
                  <c:v>70.187842249780431</c:v>
                </c:pt>
                <c:pt idx="164">
                  <c:v>70.177404980583447</c:v>
                </c:pt>
                <c:pt idx="165">
                  <c:v>70.054727291262921</c:v>
                </c:pt>
                <c:pt idx="166">
                  <c:v>69.935538477222465</c:v>
                </c:pt>
                <c:pt idx="167">
                  <c:v>69.900840249957469</c:v>
                </c:pt>
                <c:pt idx="168">
                  <c:v>69.711480211502476</c:v>
                </c:pt>
                <c:pt idx="169">
                  <c:v>69.594329409732865</c:v>
                </c:pt>
                <c:pt idx="170">
                  <c:v>69.473663346697037</c:v>
                </c:pt>
                <c:pt idx="171">
                  <c:v>69.557715139512879</c:v>
                </c:pt>
                <c:pt idx="172">
                  <c:v>69.739605118049354</c:v>
                </c:pt>
                <c:pt idx="173">
                  <c:v>69.836588946041758</c:v>
                </c:pt>
                <c:pt idx="174">
                  <c:v>70.110959877419944</c:v>
                </c:pt>
                <c:pt idx="175">
                  <c:v>70.381581434739957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D-4E07-849D-3AC5A7A5050C}"/>
            </c:ext>
          </c:extLst>
        </c:ser>
        <c:ser>
          <c:idx val="2"/>
          <c:order val="2"/>
          <c:tx>
            <c:strRef>
              <c:f>MACD!$E$4</c:f>
              <c:strCache>
                <c:ptCount val="1"/>
                <c:pt idx="0">
                  <c:v>26-Day 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MACD!$E$17:$E$192</c:f>
              <c:numCache>
                <c:formatCode>_(* #,##0.00_);_(* \(#,##0.00\);_(* "-"??_);_(@_)</c:formatCode>
                <c:ptCount val="176"/>
                <c:pt idx="0">
                  <c:v>63.76076923076922</c:v>
                </c:pt>
                <c:pt idx="1">
                  <c:v>63.832857142857129</c:v>
                </c:pt>
                <c:pt idx="2">
                  <c:v>63.907999999999994</c:v>
                </c:pt>
                <c:pt idx="3">
                  <c:v>64.02687499999999</c:v>
                </c:pt>
                <c:pt idx="4">
                  <c:v>64.147058823529392</c:v>
                </c:pt>
                <c:pt idx="5">
                  <c:v>64.308333333333323</c:v>
                </c:pt>
                <c:pt idx="6">
                  <c:v>64.441052631578927</c:v>
                </c:pt>
                <c:pt idx="7">
                  <c:v>64.60299999999998</c:v>
                </c:pt>
                <c:pt idx="8">
                  <c:v>64.704761904761895</c:v>
                </c:pt>
                <c:pt idx="9">
                  <c:v>64.852727272727265</c:v>
                </c:pt>
                <c:pt idx="10">
                  <c:v>65.047391304347812</c:v>
                </c:pt>
                <c:pt idx="11">
                  <c:v>65.174583333333317</c:v>
                </c:pt>
                <c:pt idx="12">
                  <c:v>65.289599999999979</c:v>
                </c:pt>
                <c:pt idx="13">
                  <c:v>65.411538461538441</c:v>
                </c:pt>
                <c:pt idx="14">
                  <c:v>65.657350427350408</c:v>
                </c:pt>
                <c:pt idx="15">
                  <c:v>65.881250395694821</c:v>
                </c:pt>
                <c:pt idx="16">
                  <c:v>66.050787403421126</c:v>
                </c:pt>
                <c:pt idx="17">
                  <c:v>66.229247595760299</c:v>
                </c:pt>
                <c:pt idx="18">
                  <c:v>66.403377403481755</c:v>
                </c:pt>
                <c:pt idx="19">
                  <c:v>66.569793892112742</c:v>
                </c:pt>
                <c:pt idx="20">
                  <c:v>66.763142492696986</c:v>
                </c:pt>
                <c:pt idx="21">
                  <c:v>66.92735415990461</c:v>
                </c:pt>
                <c:pt idx="22">
                  <c:v>67.109031629541306</c:v>
                </c:pt>
                <c:pt idx="23">
                  <c:v>67.291325582908613</c:v>
                </c:pt>
                <c:pt idx="24">
                  <c:v>67.442338502693161</c:v>
                </c:pt>
                <c:pt idx="25">
                  <c:v>67.616239354345524</c:v>
                </c:pt>
                <c:pt idx="26">
                  <c:v>67.855036439208817</c:v>
                </c:pt>
                <c:pt idx="27">
                  <c:v>68.125033740008163</c:v>
                </c:pt>
                <c:pt idx="28">
                  <c:v>68.393549759266818</c:v>
                </c:pt>
                <c:pt idx="29">
                  <c:v>68.664397925247059</c:v>
                </c:pt>
                <c:pt idx="30">
                  <c:v>68.94629437522876</c:v>
                </c:pt>
                <c:pt idx="31">
                  <c:v>69.247309606693292</c:v>
                </c:pt>
                <c:pt idx="32">
                  <c:v>69.492694080271562</c:v>
                </c:pt>
                <c:pt idx="33">
                  <c:v>69.616938963214409</c:v>
                </c:pt>
                <c:pt idx="34">
                  <c:v>69.729758299272603</c:v>
                </c:pt>
                <c:pt idx="35">
                  <c:v>69.886813240067227</c:v>
                </c:pt>
                <c:pt idx="36">
                  <c:v>70.010012259321499</c:v>
                </c:pt>
                <c:pt idx="37">
                  <c:v>70.08927061048287</c:v>
                </c:pt>
                <c:pt idx="38">
                  <c:v>70.173769083780442</c:v>
                </c:pt>
                <c:pt idx="39">
                  <c:v>70.265341744241155</c:v>
                </c:pt>
                <c:pt idx="40">
                  <c:v>70.401242355778848</c:v>
                </c:pt>
                <c:pt idx="41">
                  <c:v>70.504854033128566</c:v>
                </c:pt>
                <c:pt idx="42">
                  <c:v>70.597087067711641</c:v>
                </c:pt>
                <c:pt idx="43">
                  <c:v>70.598784321955222</c:v>
                </c:pt>
                <c:pt idx="44">
                  <c:v>70.675911409217804</c:v>
                </c:pt>
                <c:pt idx="45">
                  <c:v>70.753992045572048</c:v>
                </c:pt>
                <c:pt idx="46">
                  <c:v>70.796659301455605</c:v>
                </c:pt>
                <c:pt idx="47">
                  <c:v>70.845054908755188</c:v>
                </c:pt>
                <c:pt idx="48">
                  <c:v>70.886161952551106</c:v>
                </c:pt>
                <c:pt idx="49">
                  <c:v>70.953112919028797</c:v>
                </c:pt>
                <c:pt idx="50">
                  <c:v>71.020289739841473</c:v>
                </c:pt>
                <c:pt idx="51">
                  <c:v>71.071379388742102</c:v>
                </c:pt>
                <c:pt idx="52">
                  <c:v>71.066832767353802</c:v>
                </c:pt>
                <c:pt idx="53">
                  <c:v>71.026326636438711</c:v>
                </c:pt>
                <c:pt idx="54">
                  <c:v>70.962895033739542</c:v>
                </c:pt>
                <c:pt idx="55">
                  <c:v>70.818236142351424</c:v>
                </c:pt>
                <c:pt idx="56">
                  <c:v>70.696885316992066</c:v>
                </c:pt>
                <c:pt idx="57">
                  <c:v>70.613412330548215</c:v>
                </c:pt>
                <c:pt idx="58">
                  <c:v>70.512418824581687</c:v>
                </c:pt>
                <c:pt idx="59">
                  <c:v>70.442610022760817</c:v>
                </c:pt>
                <c:pt idx="60">
                  <c:v>70.435009280334086</c:v>
                </c:pt>
                <c:pt idx="61">
                  <c:v>70.4279715558649</c:v>
                </c:pt>
                <c:pt idx="62">
                  <c:v>70.438492181356395</c:v>
                </c:pt>
                <c:pt idx="63">
                  <c:v>70.398603871626293</c:v>
                </c:pt>
                <c:pt idx="64">
                  <c:v>70.40167025150582</c:v>
                </c:pt>
                <c:pt idx="65">
                  <c:v>70.331176158801682</c:v>
                </c:pt>
                <c:pt idx="66">
                  <c:v>70.265903850742305</c:v>
                </c:pt>
                <c:pt idx="67">
                  <c:v>70.098799861798426</c:v>
                </c:pt>
                <c:pt idx="68">
                  <c:v>69.891481353517065</c:v>
                </c:pt>
                <c:pt idx="69">
                  <c:v>69.671371623626911</c:v>
                </c:pt>
                <c:pt idx="70">
                  <c:v>69.449047799654551</c:v>
                </c:pt>
                <c:pt idx="71">
                  <c:v>69.16097018486532</c:v>
                </c:pt>
                <c:pt idx="72">
                  <c:v>68.920898319319747</c:v>
                </c:pt>
                <c:pt idx="73">
                  <c:v>68.653424369740506</c:v>
                </c:pt>
                <c:pt idx="74">
                  <c:v>68.383541083093064</c:v>
                </c:pt>
                <c:pt idx="75">
                  <c:v>68.141056558419507</c:v>
                </c:pt>
                <c:pt idx="76">
                  <c:v>67.93579310964769</c:v>
                </c:pt>
                <c:pt idx="77">
                  <c:v>67.622030657081197</c:v>
                </c:pt>
                <c:pt idx="78">
                  <c:v>67.328546904704808</c:v>
                </c:pt>
                <c:pt idx="79">
                  <c:v>67.076061948800742</c:v>
                </c:pt>
                <c:pt idx="80">
                  <c:v>66.800798100741432</c:v>
                </c:pt>
                <c:pt idx="81">
                  <c:v>66.534072315501319</c:v>
                </c:pt>
                <c:pt idx="82">
                  <c:v>66.272289181019744</c:v>
                </c:pt>
                <c:pt idx="83">
                  <c:v>65.996564056499764</c:v>
                </c:pt>
                <c:pt idx="84">
                  <c:v>65.681263015277565</c:v>
                </c:pt>
                <c:pt idx="85">
                  <c:v>65.398206495627377</c:v>
                </c:pt>
                <c:pt idx="86">
                  <c:v>65.190191199654976</c:v>
                </c:pt>
                <c:pt idx="87">
                  <c:v>65.027214073754607</c:v>
                </c:pt>
                <c:pt idx="88">
                  <c:v>64.933346364587592</c:v>
                </c:pt>
                <c:pt idx="89">
                  <c:v>64.858283670914432</c:v>
                </c:pt>
                <c:pt idx="90">
                  <c:v>64.8228552508467</c:v>
                </c:pt>
                <c:pt idx="91">
                  <c:v>64.802643750783986</c:v>
                </c:pt>
                <c:pt idx="92">
                  <c:v>64.775040509985175</c:v>
                </c:pt>
                <c:pt idx="93">
                  <c:v>64.723556027764047</c:v>
                </c:pt>
                <c:pt idx="94">
                  <c:v>64.64403335904079</c:v>
                </c:pt>
                <c:pt idx="95">
                  <c:v>64.560771628741477</c:v>
                </c:pt>
                <c:pt idx="96">
                  <c:v>64.386640396982855</c:v>
                </c:pt>
                <c:pt idx="97">
                  <c:v>64.278000367576723</c:v>
                </c:pt>
                <c:pt idx="98">
                  <c:v>64.148518858867334</c:v>
                </c:pt>
                <c:pt idx="99">
                  <c:v>64.033813758210499</c:v>
                </c:pt>
                <c:pt idx="100">
                  <c:v>63.950568294639353</c:v>
                </c:pt>
                <c:pt idx="101">
                  <c:v>63.853489161703102</c:v>
                </c:pt>
                <c:pt idx="102">
                  <c:v>63.852489964539913</c:v>
                </c:pt>
                <c:pt idx="103">
                  <c:v>63.798231448648067</c:v>
                </c:pt>
                <c:pt idx="104">
                  <c:v>63.705769859859323</c:v>
                </c:pt>
                <c:pt idx="105">
                  <c:v>63.683120240610485</c:v>
                </c:pt>
                <c:pt idx="106">
                  <c:v>63.621407630194895</c:v>
                </c:pt>
                <c:pt idx="107">
                  <c:v>63.534636694624901</c:v>
                </c:pt>
                <c:pt idx="108">
                  <c:v>63.461700643171206</c:v>
                </c:pt>
                <c:pt idx="109">
                  <c:v>63.381574669602969</c:v>
                </c:pt>
                <c:pt idx="110">
                  <c:v>63.341458027410155</c:v>
                </c:pt>
                <c:pt idx="111">
                  <c:v>63.284312988342734</c:v>
                </c:pt>
                <c:pt idx="112">
                  <c:v>63.222512026243272</c:v>
                </c:pt>
                <c:pt idx="113">
                  <c:v>63.134177802077105</c:v>
                </c:pt>
                <c:pt idx="114">
                  <c:v>63.069423890812132</c:v>
                </c:pt>
                <c:pt idx="115">
                  <c:v>62.978355454455681</c:v>
                </c:pt>
                <c:pt idx="116">
                  <c:v>62.887366161533038</c:v>
                </c:pt>
                <c:pt idx="117">
                  <c:v>62.733487186604663</c:v>
                </c:pt>
                <c:pt idx="118">
                  <c:v>62.593228876485796</c:v>
                </c:pt>
                <c:pt idx="119">
                  <c:v>62.527804515264627</c:v>
                </c:pt>
                <c:pt idx="120">
                  <c:v>62.419818995615394</c:v>
                </c:pt>
                <c:pt idx="121">
                  <c:v>62.36279536631055</c:v>
                </c:pt>
                <c:pt idx="122">
                  <c:v>62.338884598435698</c:v>
                </c:pt>
                <c:pt idx="123">
                  <c:v>62.296744998551574</c:v>
                </c:pt>
                <c:pt idx="124">
                  <c:v>62.293282406066275</c:v>
                </c:pt>
                <c:pt idx="125">
                  <c:v>62.324150375987294</c:v>
                </c:pt>
                <c:pt idx="126">
                  <c:v>62.331250348136386</c:v>
                </c:pt>
                <c:pt idx="127">
                  <c:v>62.290416989015171</c:v>
                </c:pt>
                <c:pt idx="128">
                  <c:v>62.234089804643673</c:v>
                </c:pt>
                <c:pt idx="129">
                  <c:v>62.210823893188589</c:v>
                </c:pt>
                <c:pt idx="130">
                  <c:v>62.33372582702647</c:v>
                </c:pt>
                <c:pt idx="131">
                  <c:v>62.335672062061548</c:v>
                </c:pt>
                <c:pt idx="132">
                  <c:v>62.372288946353287</c:v>
                </c:pt>
                <c:pt idx="133">
                  <c:v>62.496563839216009</c:v>
                </c:pt>
                <c:pt idx="134">
                  <c:v>62.569410962237043</c:v>
                </c:pt>
                <c:pt idx="135">
                  <c:v>62.627232372441703</c:v>
                </c:pt>
                <c:pt idx="136">
                  <c:v>62.630400344853427</c:v>
                </c:pt>
                <c:pt idx="137">
                  <c:v>62.666666985975397</c:v>
                </c:pt>
                <c:pt idx="138">
                  <c:v>62.718024987014253</c:v>
                </c:pt>
                <c:pt idx="139">
                  <c:v>62.801134247235417</c:v>
                </c:pt>
                <c:pt idx="140">
                  <c:v>62.930679858551315</c:v>
                </c:pt>
                <c:pt idx="141">
                  <c:v>63.276555424584551</c:v>
                </c:pt>
                <c:pt idx="142">
                  <c:v>63.67903280054125</c:v>
                </c:pt>
                <c:pt idx="143">
                  <c:v>64.110215556056716</c:v>
                </c:pt>
                <c:pt idx="144">
                  <c:v>64.462792181533999</c:v>
                </c:pt>
                <c:pt idx="145">
                  <c:v>64.802585353272221</c:v>
                </c:pt>
                <c:pt idx="146">
                  <c:v>65.192764215992796</c:v>
                </c:pt>
                <c:pt idx="147">
                  <c:v>65.551818718511853</c:v>
                </c:pt>
                <c:pt idx="148">
                  <c:v>65.981313628251712</c:v>
                </c:pt>
                <c:pt idx="149">
                  <c:v>66.322697803936776</c:v>
                </c:pt>
                <c:pt idx="150">
                  <c:v>66.705460929571089</c:v>
                </c:pt>
                <c:pt idx="151">
                  <c:v>67.008760119973232</c:v>
                </c:pt>
                <c:pt idx="152">
                  <c:v>67.294777888864104</c:v>
                </c:pt>
                <c:pt idx="153">
                  <c:v>67.584794341540842</c:v>
                </c:pt>
                <c:pt idx="154">
                  <c:v>67.935550316241518</c:v>
                </c:pt>
                <c:pt idx="155">
                  <c:v>68.102546589112521</c:v>
                </c:pt>
                <c:pt idx="156">
                  <c:v>68.249024619548635</c:v>
                </c:pt>
                <c:pt idx="157">
                  <c:v>68.412800573656142</c:v>
                </c:pt>
                <c:pt idx="158">
                  <c:v>68.63629682745939</c:v>
                </c:pt>
                <c:pt idx="159">
                  <c:v>68.844719284684615</c:v>
                </c:pt>
                <c:pt idx="160">
                  <c:v>69.007332671004278</c:v>
                </c:pt>
                <c:pt idx="161">
                  <c:v>69.076419139818782</c:v>
                </c:pt>
                <c:pt idx="162">
                  <c:v>69.116684388721097</c:v>
                </c:pt>
                <c:pt idx="163">
                  <c:v>69.119892952519535</c:v>
                </c:pt>
                <c:pt idx="164">
                  <c:v>69.193974956036612</c:v>
                </c:pt>
                <c:pt idx="165">
                  <c:v>69.207754588922782</c:v>
                </c:pt>
                <c:pt idx="166">
                  <c:v>69.213106100854432</c:v>
                </c:pt>
                <c:pt idx="167">
                  <c:v>69.249913056346699</c:v>
                </c:pt>
                <c:pt idx="168">
                  <c:v>69.206956533654349</c:v>
                </c:pt>
                <c:pt idx="169">
                  <c:v>69.18792271634662</c:v>
                </c:pt>
                <c:pt idx="170">
                  <c:v>69.15992844106168</c:v>
                </c:pt>
                <c:pt idx="171">
                  <c:v>69.223637445427485</c:v>
                </c:pt>
                <c:pt idx="172">
                  <c:v>69.33596059761804</c:v>
                </c:pt>
                <c:pt idx="173">
                  <c:v>69.412556108905591</c:v>
                </c:pt>
                <c:pt idx="174">
                  <c:v>69.57607047120888</c:v>
                </c:pt>
                <c:pt idx="175">
                  <c:v>69.745991177045255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D-4E07-849D-3AC5A7A50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553312"/>
        <c:axId val="989553792"/>
      </c:lineChart>
      <c:dateAx>
        <c:axId val="989553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553792"/>
        <c:crosses val="autoZero"/>
        <c:auto val="1"/>
        <c:lblOffset val="100"/>
        <c:baseTimeUnit val="days"/>
      </c:dateAx>
      <c:valAx>
        <c:axId val="989553792"/>
        <c:scaling>
          <c:orientation val="minMax"/>
          <c:max val="8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5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MACD!$B$4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MACD!$B$5:$B$192</c:f>
              <c:numCache>
                <c:formatCode>General</c:formatCode>
                <c:ptCount val="188"/>
                <c:pt idx="0">
                  <c:v>63.15</c:v>
                </c:pt>
                <c:pt idx="1">
                  <c:v>63.33</c:v>
                </c:pt>
                <c:pt idx="2">
                  <c:v>63.76</c:v>
                </c:pt>
                <c:pt idx="3">
                  <c:v>62.96</c:v>
                </c:pt>
                <c:pt idx="4">
                  <c:v>62.69</c:v>
                </c:pt>
                <c:pt idx="5">
                  <c:v>62.83</c:v>
                </c:pt>
                <c:pt idx="6">
                  <c:v>63.1</c:v>
                </c:pt>
                <c:pt idx="7">
                  <c:v>63.7</c:v>
                </c:pt>
                <c:pt idx="8">
                  <c:v>63.41</c:v>
                </c:pt>
                <c:pt idx="9">
                  <c:v>64.27</c:v>
                </c:pt>
                <c:pt idx="10">
                  <c:v>65.209999999999994</c:v>
                </c:pt>
                <c:pt idx="11">
                  <c:v>65.19</c:v>
                </c:pt>
                <c:pt idx="12">
                  <c:v>65.290000000000006</c:v>
                </c:pt>
                <c:pt idx="13">
                  <c:v>64.77</c:v>
                </c:pt>
                <c:pt idx="14">
                  <c:v>64.959999999999994</c:v>
                </c:pt>
                <c:pt idx="15">
                  <c:v>65.81</c:v>
                </c:pt>
                <c:pt idx="16">
                  <c:v>66.069999999999993</c:v>
                </c:pt>
                <c:pt idx="17">
                  <c:v>67.05</c:v>
                </c:pt>
                <c:pt idx="18">
                  <c:v>66.83</c:v>
                </c:pt>
                <c:pt idx="19">
                  <c:v>67.680000000000007</c:v>
                </c:pt>
                <c:pt idx="20">
                  <c:v>66.739999999999995</c:v>
                </c:pt>
                <c:pt idx="21">
                  <c:v>67.959999999999994</c:v>
                </c:pt>
                <c:pt idx="22">
                  <c:v>69.33</c:v>
                </c:pt>
                <c:pt idx="23">
                  <c:v>68.099999999999994</c:v>
                </c:pt>
                <c:pt idx="24">
                  <c:v>68.05</c:v>
                </c:pt>
                <c:pt idx="25">
                  <c:v>68.459999999999994</c:v>
                </c:pt>
                <c:pt idx="26">
                  <c:v>68.73</c:v>
                </c:pt>
                <c:pt idx="27">
                  <c:v>68.680000000000007</c:v>
                </c:pt>
                <c:pt idx="28">
                  <c:v>68.17</c:v>
                </c:pt>
                <c:pt idx="29">
                  <c:v>68.459999999999994</c:v>
                </c:pt>
                <c:pt idx="30">
                  <c:v>68.58</c:v>
                </c:pt>
                <c:pt idx="31">
                  <c:v>68.650000000000006</c:v>
                </c:pt>
                <c:pt idx="32">
                  <c:v>69.180000000000007</c:v>
                </c:pt>
                <c:pt idx="33">
                  <c:v>68.98</c:v>
                </c:pt>
                <c:pt idx="34">
                  <c:v>69.38</c:v>
                </c:pt>
                <c:pt idx="35">
                  <c:v>69.569999999999993</c:v>
                </c:pt>
                <c:pt idx="36">
                  <c:v>69.33</c:v>
                </c:pt>
                <c:pt idx="37">
                  <c:v>69.790000000000006</c:v>
                </c:pt>
                <c:pt idx="38">
                  <c:v>70.84</c:v>
                </c:pt>
                <c:pt idx="39">
                  <c:v>71.5</c:v>
                </c:pt>
                <c:pt idx="40">
                  <c:v>71.75</c:v>
                </c:pt>
                <c:pt idx="41">
                  <c:v>72.05</c:v>
                </c:pt>
                <c:pt idx="42">
                  <c:v>72.47</c:v>
                </c:pt>
                <c:pt idx="43">
                  <c:v>73.010000000000005</c:v>
                </c:pt>
                <c:pt idx="44">
                  <c:v>72.56</c:v>
                </c:pt>
                <c:pt idx="45">
                  <c:v>71.17</c:v>
                </c:pt>
                <c:pt idx="46">
                  <c:v>71.14</c:v>
                </c:pt>
                <c:pt idx="47">
                  <c:v>71.849999999999994</c:v>
                </c:pt>
                <c:pt idx="48">
                  <c:v>71.55</c:v>
                </c:pt>
                <c:pt idx="49">
                  <c:v>71.08</c:v>
                </c:pt>
                <c:pt idx="50">
                  <c:v>71.23</c:v>
                </c:pt>
                <c:pt idx="51">
                  <c:v>71.41</c:v>
                </c:pt>
                <c:pt idx="52">
                  <c:v>72.099999999999994</c:v>
                </c:pt>
                <c:pt idx="53">
                  <c:v>71.8</c:v>
                </c:pt>
                <c:pt idx="54">
                  <c:v>71.75</c:v>
                </c:pt>
                <c:pt idx="55">
                  <c:v>70.62</c:v>
                </c:pt>
                <c:pt idx="56">
                  <c:v>71.64</c:v>
                </c:pt>
                <c:pt idx="57">
                  <c:v>71.73</c:v>
                </c:pt>
                <c:pt idx="58">
                  <c:v>71.33</c:v>
                </c:pt>
                <c:pt idx="59">
                  <c:v>71.45</c:v>
                </c:pt>
                <c:pt idx="60">
                  <c:v>71.400000000000006</c:v>
                </c:pt>
                <c:pt idx="61">
                  <c:v>71.790000000000006</c:v>
                </c:pt>
                <c:pt idx="62">
                  <c:v>71.86</c:v>
                </c:pt>
                <c:pt idx="63">
                  <c:v>71.709999999999994</c:v>
                </c:pt>
                <c:pt idx="64">
                  <c:v>71.010000000000005</c:v>
                </c:pt>
                <c:pt idx="65">
                  <c:v>70.52</c:v>
                </c:pt>
                <c:pt idx="66">
                  <c:v>70.17</c:v>
                </c:pt>
                <c:pt idx="67">
                  <c:v>69.010000000000005</c:v>
                </c:pt>
                <c:pt idx="68">
                  <c:v>69.180000000000007</c:v>
                </c:pt>
                <c:pt idx="69">
                  <c:v>69.569999999999993</c:v>
                </c:pt>
                <c:pt idx="70">
                  <c:v>69.25</c:v>
                </c:pt>
                <c:pt idx="71">
                  <c:v>69.569999999999993</c:v>
                </c:pt>
                <c:pt idx="72">
                  <c:v>70.34</c:v>
                </c:pt>
                <c:pt idx="73">
                  <c:v>70.34</c:v>
                </c:pt>
                <c:pt idx="74">
                  <c:v>70.569999999999993</c:v>
                </c:pt>
                <c:pt idx="75">
                  <c:v>69.900000000000006</c:v>
                </c:pt>
                <c:pt idx="76">
                  <c:v>70.44</c:v>
                </c:pt>
                <c:pt idx="77">
                  <c:v>69.45</c:v>
                </c:pt>
                <c:pt idx="78">
                  <c:v>69.45</c:v>
                </c:pt>
                <c:pt idx="79">
                  <c:v>68.010000000000005</c:v>
                </c:pt>
                <c:pt idx="80">
                  <c:v>67.3</c:v>
                </c:pt>
                <c:pt idx="81">
                  <c:v>66.92</c:v>
                </c:pt>
                <c:pt idx="82">
                  <c:v>66.67</c:v>
                </c:pt>
                <c:pt idx="83">
                  <c:v>65.56</c:v>
                </c:pt>
                <c:pt idx="84">
                  <c:v>65.92</c:v>
                </c:pt>
                <c:pt idx="85">
                  <c:v>65.31</c:v>
                </c:pt>
                <c:pt idx="86">
                  <c:v>65.010000000000005</c:v>
                </c:pt>
                <c:pt idx="87">
                  <c:v>65.11</c:v>
                </c:pt>
                <c:pt idx="88">
                  <c:v>65.37</c:v>
                </c:pt>
                <c:pt idx="89">
                  <c:v>63.7</c:v>
                </c:pt>
                <c:pt idx="90">
                  <c:v>63.66</c:v>
                </c:pt>
                <c:pt idx="91">
                  <c:v>63.92</c:v>
                </c:pt>
                <c:pt idx="92">
                  <c:v>63.36</c:v>
                </c:pt>
                <c:pt idx="93">
                  <c:v>63.2</c:v>
                </c:pt>
                <c:pt idx="94">
                  <c:v>63</c:v>
                </c:pt>
                <c:pt idx="95">
                  <c:v>62.55</c:v>
                </c:pt>
                <c:pt idx="96">
                  <c:v>61.74</c:v>
                </c:pt>
                <c:pt idx="97">
                  <c:v>61.86</c:v>
                </c:pt>
                <c:pt idx="98">
                  <c:v>62.59</c:v>
                </c:pt>
                <c:pt idx="99">
                  <c:v>62.99</c:v>
                </c:pt>
                <c:pt idx="100">
                  <c:v>63.76</c:v>
                </c:pt>
                <c:pt idx="101">
                  <c:v>63.92</c:v>
                </c:pt>
                <c:pt idx="102">
                  <c:v>64.38</c:v>
                </c:pt>
                <c:pt idx="103">
                  <c:v>64.55</c:v>
                </c:pt>
                <c:pt idx="104">
                  <c:v>64.430000000000007</c:v>
                </c:pt>
                <c:pt idx="105">
                  <c:v>64.08</c:v>
                </c:pt>
                <c:pt idx="106">
                  <c:v>63.65</c:v>
                </c:pt>
                <c:pt idx="107">
                  <c:v>63.52</c:v>
                </c:pt>
                <c:pt idx="108">
                  <c:v>62.21</c:v>
                </c:pt>
                <c:pt idx="109">
                  <c:v>62.92</c:v>
                </c:pt>
                <c:pt idx="110">
                  <c:v>62.53</c:v>
                </c:pt>
                <c:pt idx="111">
                  <c:v>62.6</c:v>
                </c:pt>
                <c:pt idx="112">
                  <c:v>62.91</c:v>
                </c:pt>
                <c:pt idx="113">
                  <c:v>62.64</c:v>
                </c:pt>
                <c:pt idx="114">
                  <c:v>63.84</c:v>
                </c:pt>
                <c:pt idx="115">
                  <c:v>63.12</c:v>
                </c:pt>
                <c:pt idx="116">
                  <c:v>62.55</c:v>
                </c:pt>
                <c:pt idx="117">
                  <c:v>63.4</c:v>
                </c:pt>
                <c:pt idx="118">
                  <c:v>62.85</c:v>
                </c:pt>
                <c:pt idx="119">
                  <c:v>62.45</c:v>
                </c:pt>
                <c:pt idx="120">
                  <c:v>62.55</c:v>
                </c:pt>
                <c:pt idx="121">
                  <c:v>62.38</c:v>
                </c:pt>
                <c:pt idx="122">
                  <c:v>62.84</c:v>
                </c:pt>
                <c:pt idx="123">
                  <c:v>62.57</c:v>
                </c:pt>
                <c:pt idx="124">
                  <c:v>62.45</c:v>
                </c:pt>
                <c:pt idx="125">
                  <c:v>62.03</c:v>
                </c:pt>
                <c:pt idx="126">
                  <c:v>62.26</c:v>
                </c:pt>
                <c:pt idx="127">
                  <c:v>61.84</c:v>
                </c:pt>
                <c:pt idx="128">
                  <c:v>61.75</c:v>
                </c:pt>
                <c:pt idx="129">
                  <c:v>60.81</c:v>
                </c:pt>
                <c:pt idx="130">
                  <c:v>60.84</c:v>
                </c:pt>
                <c:pt idx="131">
                  <c:v>61.71</c:v>
                </c:pt>
                <c:pt idx="132">
                  <c:v>61.07</c:v>
                </c:pt>
                <c:pt idx="133">
                  <c:v>61.65</c:v>
                </c:pt>
                <c:pt idx="134">
                  <c:v>62.04</c:v>
                </c:pt>
                <c:pt idx="135">
                  <c:v>61.77</c:v>
                </c:pt>
                <c:pt idx="136">
                  <c:v>62.25</c:v>
                </c:pt>
                <c:pt idx="137">
                  <c:v>62.71</c:v>
                </c:pt>
                <c:pt idx="138">
                  <c:v>62.42</c:v>
                </c:pt>
                <c:pt idx="139">
                  <c:v>61.78</c:v>
                </c:pt>
                <c:pt idx="140">
                  <c:v>61.53</c:v>
                </c:pt>
                <c:pt idx="141">
                  <c:v>61.92</c:v>
                </c:pt>
                <c:pt idx="142">
                  <c:v>63.87</c:v>
                </c:pt>
                <c:pt idx="143">
                  <c:v>62.36</c:v>
                </c:pt>
                <c:pt idx="144">
                  <c:v>62.83</c:v>
                </c:pt>
                <c:pt idx="145">
                  <c:v>64.05</c:v>
                </c:pt>
                <c:pt idx="146">
                  <c:v>63.48</c:v>
                </c:pt>
                <c:pt idx="147">
                  <c:v>63.35</c:v>
                </c:pt>
                <c:pt idx="148">
                  <c:v>62.67</c:v>
                </c:pt>
                <c:pt idx="149">
                  <c:v>63.12</c:v>
                </c:pt>
                <c:pt idx="150">
                  <c:v>63.36</c:v>
                </c:pt>
                <c:pt idx="151">
                  <c:v>63.84</c:v>
                </c:pt>
                <c:pt idx="152">
                  <c:v>64.55</c:v>
                </c:pt>
                <c:pt idx="153">
                  <c:v>67.599999999999994</c:v>
                </c:pt>
                <c:pt idx="154">
                  <c:v>68.709999999999994</c:v>
                </c:pt>
                <c:pt idx="155">
                  <c:v>69.5</c:v>
                </c:pt>
                <c:pt idx="156">
                  <c:v>68.87</c:v>
                </c:pt>
                <c:pt idx="157">
                  <c:v>69.05</c:v>
                </c:pt>
                <c:pt idx="158">
                  <c:v>70.069999999999993</c:v>
                </c:pt>
                <c:pt idx="159">
                  <c:v>70.040000000000006</c:v>
                </c:pt>
                <c:pt idx="160">
                  <c:v>71.349999999999994</c:v>
                </c:pt>
                <c:pt idx="161">
                  <c:v>70.59</c:v>
                </c:pt>
                <c:pt idx="162">
                  <c:v>71.489999999999995</c:v>
                </c:pt>
                <c:pt idx="163">
                  <c:v>70.8</c:v>
                </c:pt>
                <c:pt idx="164">
                  <c:v>70.87</c:v>
                </c:pt>
                <c:pt idx="165">
                  <c:v>71.209999999999994</c:v>
                </c:pt>
                <c:pt idx="166">
                  <c:v>72.319999999999993</c:v>
                </c:pt>
                <c:pt idx="167">
                  <c:v>70.19</c:v>
                </c:pt>
                <c:pt idx="168">
                  <c:v>70.08</c:v>
                </c:pt>
                <c:pt idx="169">
                  <c:v>70.459999999999994</c:v>
                </c:pt>
                <c:pt idx="170">
                  <c:v>71.430000000000007</c:v>
                </c:pt>
                <c:pt idx="171">
                  <c:v>71.45</c:v>
                </c:pt>
                <c:pt idx="172">
                  <c:v>71.040000000000006</c:v>
                </c:pt>
                <c:pt idx="173">
                  <c:v>69.94</c:v>
                </c:pt>
                <c:pt idx="174">
                  <c:v>69.62</c:v>
                </c:pt>
                <c:pt idx="175">
                  <c:v>69.16</c:v>
                </c:pt>
                <c:pt idx="176">
                  <c:v>70.12</c:v>
                </c:pt>
                <c:pt idx="177">
                  <c:v>69.38</c:v>
                </c:pt>
                <c:pt idx="178">
                  <c:v>69.28</c:v>
                </c:pt>
                <c:pt idx="179">
                  <c:v>69.709999999999994</c:v>
                </c:pt>
                <c:pt idx="180">
                  <c:v>68.67</c:v>
                </c:pt>
                <c:pt idx="181">
                  <c:v>68.95</c:v>
                </c:pt>
                <c:pt idx="182">
                  <c:v>68.81</c:v>
                </c:pt>
                <c:pt idx="183">
                  <c:v>70.02</c:v>
                </c:pt>
                <c:pt idx="184">
                  <c:v>70.739999999999995</c:v>
                </c:pt>
                <c:pt idx="185">
                  <c:v>70.37</c:v>
                </c:pt>
                <c:pt idx="186">
                  <c:v>71.62</c:v>
                </c:pt>
                <c:pt idx="187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9A2-BE9D-F645F3C2BD9A}"/>
            </c:ext>
          </c:extLst>
        </c:ser>
        <c:ser>
          <c:idx val="1"/>
          <c:order val="1"/>
          <c:tx>
            <c:strRef>
              <c:f>MACD!$D$4</c:f>
              <c:strCache>
                <c:ptCount val="1"/>
                <c:pt idx="0">
                  <c:v>12-Day 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MACD!$D$17:$D$192</c:f>
              <c:numCache>
                <c:formatCode>_(* #,##0.00_);_(* \(#,##0.00\);_(* "-"??_);_(@_)</c:formatCode>
                <c:ptCount val="176"/>
                <c:pt idx="0">
                  <c:v>63.888205128205122</c:v>
                </c:pt>
                <c:pt idx="1">
                  <c:v>64.023865877712026</c:v>
                </c:pt>
                <c:pt idx="2">
                  <c:v>64.167886511910169</c:v>
                </c:pt>
                <c:pt idx="3">
                  <c:v>64.420519356231679</c:v>
                </c:pt>
                <c:pt idx="4">
                  <c:v>64.67428560911911</c:v>
                </c:pt>
                <c:pt idx="5">
                  <c:v>65.039780130793091</c:v>
                </c:pt>
                <c:pt idx="6">
                  <c:v>65.315198572209539</c:v>
                </c:pt>
                <c:pt idx="7">
                  <c:v>65.679014176484998</c:v>
                </c:pt>
                <c:pt idx="8">
                  <c:v>65.84224276471808</c:v>
                </c:pt>
                <c:pt idx="9">
                  <c:v>66.168051570146062</c:v>
                </c:pt>
                <c:pt idx="10">
                  <c:v>66.654505174738972</c:v>
                </c:pt>
                <c:pt idx="11">
                  <c:v>66.876888994009903</c:v>
                </c:pt>
                <c:pt idx="12">
                  <c:v>67.057367610316078</c:v>
                </c:pt>
                <c:pt idx="13">
                  <c:v>67.273157208728989</c:v>
                </c:pt>
                <c:pt idx="14">
                  <c:v>67.497286868924533</c:v>
                </c:pt>
                <c:pt idx="15">
                  <c:v>67.679242735243832</c:v>
                </c:pt>
                <c:pt idx="16">
                  <c:v>67.754743852898628</c:v>
                </c:pt>
                <c:pt idx="17">
                  <c:v>67.86324479860653</c:v>
                </c:pt>
                <c:pt idx="18">
                  <c:v>67.973514829590144</c:v>
                </c:pt>
                <c:pt idx="19">
                  <c:v>68.077589471191658</c:v>
                </c:pt>
                <c:pt idx="20">
                  <c:v>68.247191091008332</c:v>
                </c:pt>
                <c:pt idx="21">
                  <c:v>68.359930923160903</c:v>
                </c:pt>
                <c:pt idx="22">
                  <c:v>68.516864627289991</c:v>
                </c:pt>
                <c:pt idx="23">
                  <c:v>68.678885453860758</c:v>
                </c:pt>
                <c:pt idx="24">
                  <c:v>68.77905692249756</c:v>
                </c:pt>
                <c:pt idx="25">
                  <c:v>68.934586626728702</c:v>
                </c:pt>
                <c:pt idx="26">
                  <c:v>69.227727145693521</c:v>
                </c:pt>
                <c:pt idx="27">
                  <c:v>69.577307584817589</c:v>
                </c:pt>
                <c:pt idx="28">
                  <c:v>69.911567956384118</c:v>
                </c:pt>
                <c:pt idx="29">
                  <c:v>70.240557501555799</c:v>
                </c:pt>
                <c:pt idx="30">
                  <c:v>70.583548655162602</c:v>
                </c:pt>
                <c:pt idx="31">
                  <c:v>70.956848862060667</c:v>
                </c:pt>
                <c:pt idx="32">
                  <c:v>71.203487498666718</c:v>
                </c:pt>
                <c:pt idx="33">
                  <c:v>71.198335575794914</c:v>
                </c:pt>
                <c:pt idx="34">
                  <c:v>71.189360871826466</c:v>
                </c:pt>
                <c:pt idx="35">
                  <c:v>71.290997660776242</c:v>
                </c:pt>
                <c:pt idx="36">
                  <c:v>71.330844174502971</c:v>
                </c:pt>
                <c:pt idx="37">
                  <c:v>71.292252763040977</c:v>
                </c:pt>
                <c:pt idx="38">
                  <c:v>71.282675414880828</c:v>
                </c:pt>
                <c:pt idx="39">
                  <c:v>71.302263812591463</c:v>
                </c:pt>
                <c:pt idx="40">
                  <c:v>71.424992456808155</c:v>
                </c:pt>
                <c:pt idx="41">
                  <c:v>71.482685924991515</c:v>
                </c:pt>
                <c:pt idx="42">
                  <c:v>71.523811167300508</c:v>
                </c:pt>
                <c:pt idx="43">
                  <c:v>71.384763295408121</c:v>
                </c:pt>
                <c:pt idx="44">
                  <c:v>71.424030480729954</c:v>
                </c:pt>
                <c:pt idx="45">
                  <c:v>71.471102714463811</c:v>
                </c:pt>
                <c:pt idx="46">
                  <c:v>71.449394604546299</c:v>
                </c:pt>
                <c:pt idx="47">
                  <c:v>71.449487742308406</c:v>
                </c:pt>
                <c:pt idx="48">
                  <c:v>71.441874243491725</c:v>
                </c:pt>
                <c:pt idx="49">
                  <c:v>71.495432052185308</c:v>
                </c:pt>
                <c:pt idx="50">
                  <c:v>71.551519428772181</c:v>
                </c:pt>
                <c:pt idx="51">
                  <c:v>71.575901055114926</c:v>
                </c:pt>
                <c:pt idx="52">
                  <c:v>71.488839354328022</c:v>
                </c:pt>
                <c:pt idx="53">
                  <c:v>71.339787145969865</c:v>
                </c:pt>
                <c:pt idx="54">
                  <c:v>71.159819892743727</c:v>
                </c:pt>
                <c:pt idx="55">
                  <c:v>70.829078370783151</c:v>
                </c:pt>
                <c:pt idx="56">
                  <c:v>70.575374006047284</c:v>
                </c:pt>
                <c:pt idx="57">
                  <c:v>70.420701082040011</c:v>
                </c:pt>
                <c:pt idx="58">
                  <c:v>70.240593223264625</c:v>
                </c:pt>
                <c:pt idx="59">
                  <c:v>70.137425035070066</c:v>
                </c:pt>
                <c:pt idx="60">
                  <c:v>70.168590414290051</c:v>
                </c:pt>
                <c:pt idx="61">
                  <c:v>70.194961119783883</c:v>
                </c:pt>
                <c:pt idx="62">
                  <c:v>70.252659409047894</c:v>
                </c:pt>
                <c:pt idx="63">
                  <c:v>70.198404115348225</c:v>
                </c:pt>
                <c:pt idx="64">
                  <c:v>70.235572712986965</c:v>
                </c:pt>
                <c:pt idx="65">
                  <c:v>70.114715372527428</c:v>
                </c:pt>
                <c:pt idx="66">
                  <c:v>70.012451469061673</c:v>
                </c:pt>
                <c:pt idx="67">
                  <c:v>69.704382012282949</c:v>
                </c:pt>
                <c:pt idx="68">
                  <c:v>69.334477087316344</c:v>
                </c:pt>
                <c:pt idx="69">
                  <c:v>68.963019073883061</c:v>
                </c:pt>
                <c:pt idx="70">
                  <c:v>68.610246908670277</c:v>
                </c:pt>
                <c:pt idx="71">
                  <c:v>68.140978153490238</c:v>
                </c:pt>
                <c:pt idx="72">
                  <c:v>67.799289206799429</c:v>
                </c:pt>
                <c:pt idx="73">
                  <c:v>67.416321636522596</c:v>
                </c:pt>
                <c:pt idx="74">
                  <c:v>67.046118307826816</c:v>
                </c:pt>
                <c:pt idx="75">
                  <c:v>66.748253952776537</c:v>
                </c:pt>
                <c:pt idx="76">
                  <c:v>66.536214883118603</c:v>
                </c:pt>
                <c:pt idx="77">
                  <c:v>66.099874131869583</c:v>
                </c:pt>
                <c:pt idx="78">
                  <c:v>65.724508880812721</c:v>
                </c:pt>
                <c:pt idx="79">
                  <c:v>65.446892129918453</c:v>
                </c:pt>
                <c:pt idx="80">
                  <c:v>65.125831802238693</c:v>
                </c:pt>
                <c:pt idx="81">
                  <c:v>64.829549986509662</c:v>
                </c:pt>
                <c:pt idx="82">
                  <c:v>64.548080757815868</c:v>
                </c:pt>
                <c:pt idx="83">
                  <c:v>64.240683718151885</c:v>
                </c:pt>
                <c:pt idx="84">
                  <c:v>63.855963146128516</c:v>
                </c:pt>
                <c:pt idx="85">
                  <c:v>63.548891892877975</c:v>
                </c:pt>
                <c:pt idx="86">
                  <c:v>63.401370063204439</c:v>
                </c:pt>
                <c:pt idx="87">
                  <c:v>63.338082361172987</c:v>
                </c:pt>
                <c:pt idx="88">
                  <c:v>63.402992767146372</c:v>
                </c:pt>
                <c:pt idx="89">
                  <c:v>63.482532341431543</c:v>
                </c:pt>
                <c:pt idx="90">
                  <c:v>63.620604288903614</c:v>
                </c:pt>
                <c:pt idx="91">
                  <c:v>63.763588244456905</c:v>
                </c:pt>
                <c:pt idx="92">
                  <c:v>63.866113129925075</c:v>
                </c:pt>
                <c:pt idx="93">
                  <c:v>63.899018802244292</c:v>
                </c:pt>
                <c:pt idx="94">
                  <c:v>63.86070821728363</c:v>
                </c:pt>
                <c:pt idx="95">
                  <c:v>63.808291568470764</c:v>
                </c:pt>
                <c:pt idx="96">
                  <c:v>63.562400557936797</c:v>
                </c:pt>
                <c:pt idx="97">
                  <c:v>63.463569702869599</c:v>
                </c:pt>
                <c:pt idx="98">
                  <c:v>63.319943594735811</c:v>
                </c:pt>
                <c:pt idx="99">
                  <c:v>63.209183041699532</c:v>
                </c:pt>
                <c:pt idx="100">
                  <c:v>63.163154881438068</c:v>
                </c:pt>
                <c:pt idx="101">
                  <c:v>63.082669515062982</c:v>
                </c:pt>
                <c:pt idx="102">
                  <c:v>63.199181897360987</c:v>
                </c:pt>
                <c:pt idx="103">
                  <c:v>63.187000066997754</c:v>
                </c:pt>
                <c:pt idx="104">
                  <c:v>63.089000056690409</c:v>
                </c:pt>
                <c:pt idx="105">
                  <c:v>63.136846201814961</c:v>
                </c:pt>
                <c:pt idx="106">
                  <c:v>63.092716016920349</c:v>
                </c:pt>
                <c:pt idx="107">
                  <c:v>62.993836629701832</c:v>
                </c:pt>
                <c:pt idx="108">
                  <c:v>62.925554071286165</c:v>
                </c:pt>
                <c:pt idx="109">
                  <c:v>62.841622675703675</c:v>
                </c:pt>
                <c:pt idx="110">
                  <c:v>62.841373033287724</c:v>
                </c:pt>
                <c:pt idx="111">
                  <c:v>62.79962333585884</c:v>
                </c:pt>
                <c:pt idx="112">
                  <c:v>62.745835130342094</c:v>
                </c:pt>
                <c:pt idx="113">
                  <c:v>62.635706648751004</c:v>
                </c:pt>
                <c:pt idx="114">
                  <c:v>62.577905625866237</c:v>
                </c:pt>
                <c:pt idx="115">
                  <c:v>62.46438168342528</c:v>
                </c:pt>
                <c:pt idx="116">
                  <c:v>62.354476809052159</c:v>
                </c:pt>
                <c:pt idx="117">
                  <c:v>62.116864992274905</c:v>
                </c:pt>
                <c:pt idx="118">
                  <c:v>61.920424224232612</c:v>
                </c:pt>
                <c:pt idx="119">
                  <c:v>61.888051266658366</c:v>
                </c:pt>
                <c:pt idx="120">
                  <c:v>61.762197225634004</c:v>
                </c:pt>
                <c:pt idx="121">
                  <c:v>61.744936113998001</c:v>
                </c:pt>
                <c:pt idx="122">
                  <c:v>61.79033055799831</c:v>
                </c:pt>
                <c:pt idx="123">
                  <c:v>61.787202779844726</c:v>
                </c:pt>
                <c:pt idx="124">
                  <c:v>61.858402352176306</c:v>
                </c:pt>
                <c:pt idx="125">
                  <c:v>61.989417374918411</c:v>
                </c:pt>
                <c:pt idx="126">
                  <c:v>62.055660855700197</c:v>
                </c:pt>
                <c:pt idx="127">
                  <c:v>62.013251493284784</c:v>
                </c:pt>
                <c:pt idx="128">
                  <c:v>61.93890510970251</c:v>
                </c:pt>
                <c:pt idx="129">
                  <c:v>61.935996631286741</c:v>
                </c:pt>
                <c:pt idx="130">
                  <c:v>62.233535611088783</c:v>
                </c:pt>
                <c:pt idx="131">
                  <c:v>62.252991670921276</c:v>
                </c:pt>
                <c:pt idx="132">
                  <c:v>62.341762183087233</c:v>
                </c:pt>
                <c:pt idx="133">
                  <c:v>62.604568001073815</c:v>
                </c:pt>
                <c:pt idx="134">
                  <c:v>62.73924984706246</c:v>
                </c:pt>
                <c:pt idx="135">
                  <c:v>62.833211409052851</c:v>
                </c:pt>
                <c:pt idx="136">
                  <c:v>62.80810196150626</c:v>
                </c:pt>
                <c:pt idx="137">
                  <c:v>62.856086275120681</c:v>
                </c:pt>
                <c:pt idx="138">
                  <c:v>62.933611463563651</c:v>
                </c:pt>
                <c:pt idx="139">
                  <c:v>63.073055853784631</c:v>
                </c:pt>
                <c:pt idx="140">
                  <c:v>63.300278030125455</c:v>
                </c:pt>
                <c:pt idx="141">
                  <c:v>63.961773717798458</c:v>
                </c:pt>
                <c:pt idx="142">
                  <c:v>64.692270068906382</c:v>
                </c:pt>
                <c:pt idx="143">
                  <c:v>65.431920827536175</c:v>
                </c:pt>
                <c:pt idx="144">
                  <c:v>65.960856084838298</c:v>
                </c:pt>
                <c:pt idx="145">
                  <c:v>66.436108994863176</c:v>
                </c:pt>
                <c:pt idx="146">
                  <c:v>66.995169149499603</c:v>
                </c:pt>
                <c:pt idx="147">
                  <c:v>67.46360466496121</c:v>
                </c:pt>
                <c:pt idx="148">
                  <c:v>68.061511639582562</c:v>
                </c:pt>
                <c:pt idx="149">
                  <c:v>68.450509848877559</c:v>
                </c:pt>
                <c:pt idx="150">
                  <c:v>68.918123718281009</c:v>
                </c:pt>
                <c:pt idx="151">
                  <c:v>69.207643146237771</c:v>
                </c:pt>
                <c:pt idx="152">
                  <c:v>69.463390354508888</c:v>
                </c:pt>
                <c:pt idx="153">
                  <c:v>69.732099530738296</c:v>
                </c:pt>
                <c:pt idx="154">
                  <c:v>70.130238064470859</c:v>
                </c:pt>
                <c:pt idx="155">
                  <c:v>70.139432208398418</c:v>
                </c:pt>
                <c:pt idx="156">
                  <c:v>70.130288791721739</c:v>
                </c:pt>
                <c:pt idx="157">
                  <c:v>70.181013592995313</c:v>
                </c:pt>
                <c:pt idx="158">
                  <c:v>70.373165347919112</c:v>
                </c:pt>
                <c:pt idx="159">
                  <c:v>70.538832217470016</c:v>
                </c:pt>
                <c:pt idx="160">
                  <c:v>70.615934953243865</c:v>
                </c:pt>
                <c:pt idx="161">
                  <c:v>70.51194496043712</c:v>
                </c:pt>
                <c:pt idx="162">
                  <c:v>70.374722658831416</c:v>
                </c:pt>
                <c:pt idx="163">
                  <c:v>70.187842249780431</c:v>
                </c:pt>
                <c:pt idx="164">
                  <c:v>70.177404980583447</c:v>
                </c:pt>
                <c:pt idx="165">
                  <c:v>70.054727291262921</c:v>
                </c:pt>
                <c:pt idx="166">
                  <c:v>69.935538477222465</c:v>
                </c:pt>
                <c:pt idx="167">
                  <c:v>69.900840249957469</c:v>
                </c:pt>
                <c:pt idx="168">
                  <c:v>69.711480211502476</c:v>
                </c:pt>
                <c:pt idx="169">
                  <c:v>69.594329409732865</c:v>
                </c:pt>
                <c:pt idx="170">
                  <c:v>69.473663346697037</c:v>
                </c:pt>
                <c:pt idx="171">
                  <c:v>69.557715139512879</c:v>
                </c:pt>
                <c:pt idx="172">
                  <c:v>69.739605118049354</c:v>
                </c:pt>
                <c:pt idx="173">
                  <c:v>69.836588946041758</c:v>
                </c:pt>
                <c:pt idx="174">
                  <c:v>70.110959877419944</c:v>
                </c:pt>
                <c:pt idx="175">
                  <c:v>70.381581434739957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9A2-BE9D-F645F3C2BD9A}"/>
            </c:ext>
          </c:extLst>
        </c:ser>
        <c:ser>
          <c:idx val="2"/>
          <c:order val="2"/>
          <c:tx>
            <c:strRef>
              <c:f>MACD!$E$4</c:f>
              <c:strCache>
                <c:ptCount val="1"/>
                <c:pt idx="0">
                  <c:v>26-Day 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MACD!$E$17:$E$192</c:f>
              <c:numCache>
                <c:formatCode>_(* #,##0.00_);_(* \(#,##0.00\);_(* "-"??_);_(@_)</c:formatCode>
                <c:ptCount val="176"/>
                <c:pt idx="0">
                  <c:v>63.76076923076922</c:v>
                </c:pt>
                <c:pt idx="1">
                  <c:v>63.832857142857129</c:v>
                </c:pt>
                <c:pt idx="2">
                  <c:v>63.907999999999994</c:v>
                </c:pt>
                <c:pt idx="3">
                  <c:v>64.02687499999999</c:v>
                </c:pt>
                <c:pt idx="4">
                  <c:v>64.147058823529392</c:v>
                </c:pt>
                <c:pt idx="5">
                  <c:v>64.308333333333323</c:v>
                </c:pt>
                <c:pt idx="6">
                  <c:v>64.441052631578927</c:v>
                </c:pt>
                <c:pt idx="7">
                  <c:v>64.60299999999998</c:v>
                </c:pt>
                <c:pt idx="8">
                  <c:v>64.704761904761895</c:v>
                </c:pt>
                <c:pt idx="9">
                  <c:v>64.852727272727265</c:v>
                </c:pt>
                <c:pt idx="10">
                  <c:v>65.047391304347812</c:v>
                </c:pt>
                <c:pt idx="11">
                  <c:v>65.174583333333317</c:v>
                </c:pt>
                <c:pt idx="12">
                  <c:v>65.289599999999979</c:v>
                </c:pt>
                <c:pt idx="13">
                  <c:v>65.411538461538441</c:v>
                </c:pt>
                <c:pt idx="14">
                  <c:v>65.657350427350408</c:v>
                </c:pt>
                <c:pt idx="15">
                  <c:v>65.881250395694821</c:v>
                </c:pt>
                <c:pt idx="16">
                  <c:v>66.050787403421126</c:v>
                </c:pt>
                <c:pt idx="17">
                  <c:v>66.229247595760299</c:v>
                </c:pt>
                <c:pt idx="18">
                  <c:v>66.403377403481755</c:v>
                </c:pt>
                <c:pt idx="19">
                  <c:v>66.569793892112742</c:v>
                </c:pt>
                <c:pt idx="20">
                  <c:v>66.763142492696986</c:v>
                </c:pt>
                <c:pt idx="21">
                  <c:v>66.92735415990461</c:v>
                </c:pt>
                <c:pt idx="22">
                  <c:v>67.109031629541306</c:v>
                </c:pt>
                <c:pt idx="23">
                  <c:v>67.291325582908613</c:v>
                </c:pt>
                <c:pt idx="24">
                  <c:v>67.442338502693161</c:v>
                </c:pt>
                <c:pt idx="25">
                  <c:v>67.616239354345524</c:v>
                </c:pt>
                <c:pt idx="26">
                  <c:v>67.855036439208817</c:v>
                </c:pt>
                <c:pt idx="27">
                  <c:v>68.125033740008163</c:v>
                </c:pt>
                <c:pt idx="28">
                  <c:v>68.393549759266818</c:v>
                </c:pt>
                <c:pt idx="29">
                  <c:v>68.664397925247059</c:v>
                </c:pt>
                <c:pt idx="30">
                  <c:v>68.94629437522876</c:v>
                </c:pt>
                <c:pt idx="31">
                  <c:v>69.247309606693292</c:v>
                </c:pt>
                <c:pt idx="32">
                  <c:v>69.492694080271562</c:v>
                </c:pt>
                <c:pt idx="33">
                  <c:v>69.616938963214409</c:v>
                </c:pt>
                <c:pt idx="34">
                  <c:v>69.729758299272603</c:v>
                </c:pt>
                <c:pt idx="35">
                  <c:v>69.886813240067227</c:v>
                </c:pt>
                <c:pt idx="36">
                  <c:v>70.010012259321499</c:v>
                </c:pt>
                <c:pt idx="37">
                  <c:v>70.08927061048287</c:v>
                </c:pt>
                <c:pt idx="38">
                  <c:v>70.173769083780442</c:v>
                </c:pt>
                <c:pt idx="39">
                  <c:v>70.265341744241155</c:v>
                </c:pt>
                <c:pt idx="40">
                  <c:v>70.401242355778848</c:v>
                </c:pt>
                <c:pt idx="41">
                  <c:v>70.504854033128566</c:v>
                </c:pt>
                <c:pt idx="42">
                  <c:v>70.597087067711641</c:v>
                </c:pt>
                <c:pt idx="43">
                  <c:v>70.598784321955222</c:v>
                </c:pt>
                <c:pt idx="44">
                  <c:v>70.675911409217804</c:v>
                </c:pt>
                <c:pt idx="45">
                  <c:v>70.753992045572048</c:v>
                </c:pt>
                <c:pt idx="46">
                  <c:v>70.796659301455605</c:v>
                </c:pt>
                <c:pt idx="47">
                  <c:v>70.845054908755188</c:v>
                </c:pt>
                <c:pt idx="48">
                  <c:v>70.886161952551106</c:v>
                </c:pt>
                <c:pt idx="49">
                  <c:v>70.953112919028797</c:v>
                </c:pt>
                <c:pt idx="50">
                  <c:v>71.020289739841473</c:v>
                </c:pt>
                <c:pt idx="51">
                  <c:v>71.071379388742102</c:v>
                </c:pt>
                <c:pt idx="52">
                  <c:v>71.066832767353802</c:v>
                </c:pt>
                <c:pt idx="53">
                  <c:v>71.026326636438711</c:v>
                </c:pt>
                <c:pt idx="54">
                  <c:v>70.962895033739542</c:v>
                </c:pt>
                <c:pt idx="55">
                  <c:v>70.818236142351424</c:v>
                </c:pt>
                <c:pt idx="56">
                  <c:v>70.696885316992066</c:v>
                </c:pt>
                <c:pt idx="57">
                  <c:v>70.613412330548215</c:v>
                </c:pt>
                <c:pt idx="58">
                  <c:v>70.512418824581687</c:v>
                </c:pt>
                <c:pt idx="59">
                  <c:v>70.442610022760817</c:v>
                </c:pt>
                <c:pt idx="60">
                  <c:v>70.435009280334086</c:v>
                </c:pt>
                <c:pt idx="61">
                  <c:v>70.4279715558649</c:v>
                </c:pt>
                <c:pt idx="62">
                  <c:v>70.438492181356395</c:v>
                </c:pt>
                <c:pt idx="63">
                  <c:v>70.398603871626293</c:v>
                </c:pt>
                <c:pt idx="64">
                  <c:v>70.40167025150582</c:v>
                </c:pt>
                <c:pt idx="65">
                  <c:v>70.331176158801682</c:v>
                </c:pt>
                <c:pt idx="66">
                  <c:v>70.265903850742305</c:v>
                </c:pt>
                <c:pt idx="67">
                  <c:v>70.098799861798426</c:v>
                </c:pt>
                <c:pt idx="68">
                  <c:v>69.891481353517065</c:v>
                </c:pt>
                <c:pt idx="69">
                  <c:v>69.671371623626911</c:v>
                </c:pt>
                <c:pt idx="70">
                  <c:v>69.449047799654551</c:v>
                </c:pt>
                <c:pt idx="71">
                  <c:v>69.16097018486532</c:v>
                </c:pt>
                <c:pt idx="72">
                  <c:v>68.920898319319747</c:v>
                </c:pt>
                <c:pt idx="73">
                  <c:v>68.653424369740506</c:v>
                </c:pt>
                <c:pt idx="74">
                  <c:v>68.383541083093064</c:v>
                </c:pt>
                <c:pt idx="75">
                  <c:v>68.141056558419507</c:v>
                </c:pt>
                <c:pt idx="76">
                  <c:v>67.93579310964769</c:v>
                </c:pt>
                <c:pt idx="77">
                  <c:v>67.622030657081197</c:v>
                </c:pt>
                <c:pt idx="78">
                  <c:v>67.328546904704808</c:v>
                </c:pt>
                <c:pt idx="79">
                  <c:v>67.076061948800742</c:v>
                </c:pt>
                <c:pt idx="80">
                  <c:v>66.800798100741432</c:v>
                </c:pt>
                <c:pt idx="81">
                  <c:v>66.534072315501319</c:v>
                </c:pt>
                <c:pt idx="82">
                  <c:v>66.272289181019744</c:v>
                </c:pt>
                <c:pt idx="83">
                  <c:v>65.996564056499764</c:v>
                </c:pt>
                <c:pt idx="84">
                  <c:v>65.681263015277565</c:v>
                </c:pt>
                <c:pt idx="85">
                  <c:v>65.398206495627377</c:v>
                </c:pt>
                <c:pt idx="86">
                  <c:v>65.190191199654976</c:v>
                </c:pt>
                <c:pt idx="87">
                  <c:v>65.027214073754607</c:v>
                </c:pt>
                <c:pt idx="88">
                  <c:v>64.933346364587592</c:v>
                </c:pt>
                <c:pt idx="89">
                  <c:v>64.858283670914432</c:v>
                </c:pt>
                <c:pt idx="90">
                  <c:v>64.8228552508467</c:v>
                </c:pt>
                <c:pt idx="91">
                  <c:v>64.802643750783986</c:v>
                </c:pt>
                <c:pt idx="92">
                  <c:v>64.775040509985175</c:v>
                </c:pt>
                <c:pt idx="93">
                  <c:v>64.723556027764047</c:v>
                </c:pt>
                <c:pt idx="94">
                  <c:v>64.64403335904079</c:v>
                </c:pt>
                <c:pt idx="95">
                  <c:v>64.560771628741477</c:v>
                </c:pt>
                <c:pt idx="96">
                  <c:v>64.386640396982855</c:v>
                </c:pt>
                <c:pt idx="97">
                  <c:v>64.278000367576723</c:v>
                </c:pt>
                <c:pt idx="98">
                  <c:v>64.148518858867334</c:v>
                </c:pt>
                <c:pt idx="99">
                  <c:v>64.033813758210499</c:v>
                </c:pt>
                <c:pt idx="100">
                  <c:v>63.950568294639353</c:v>
                </c:pt>
                <c:pt idx="101">
                  <c:v>63.853489161703102</c:v>
                </c:pt>
                <c:pt idx="102">
                  <c:v>63.852489964539913</c:v>
                </c:pt>
                <c:pt idx="103">
                  <c:v>63.798231448648067</c:v>
                </c:pt>
                <c:pt idx="104">
                  <c:v>63.705769859859323</c:v>
                </c:pt>
                <c:pt idx="105">
                  <c:v>63.683120240610485</c:v>
                </c:pt>
                <c:pt idx="106">
                  <c:v>63.621407630194895</c:v>
                </c:pt>
                <c:pt idx="107">
                  <c:v>63.534636694624901</c:v>
                </c:pt>
                <c:pt idx="108">
                  <c:v>63.461700643171206</c:v>
                </c:pt>
                <c:pt idx="109">
                  <c:v>63.381574669602969</c:v>
                </c:pt>
                <c:pt idx="110">
                  <c:v>63.341458027410155</c:v>
                </c:pt>
                <c:pt idx="111">
                  <c:v>63.284312988342734</c:v>
                </c:pt>
                <c:pt idx="112">
                  <c:v>63.222512026243272</c:v>
                </c:pt>
                <c:pt idx="113">
                  <c:v>63.134177802077105</c:v>
                </c:pt>
                <c:pt idx="114">
                  <c:v>63.069423890812132</c:v>
                </c:pt>
                <c:pt idx="115">
                  <c:v>62.978355454455681</c:v>
                </c:pt>
                <c:pt idx="116">
                  <c:v>62.887366161533038</c:v>
                </c:pt>
                <c:pt idx="117">
                  <c:v>62.733487186604663</c:v>
                </c:pt>
                <c:pt idx="118">
                  <c:v>62.593228876485796</c:v>
                </c:pt>
                <c:pt idx="119">
                  <c:v>62.527804515264627</c:v>
                </c:pt>
                <c:pt idx="120">
                  <c:v>62.419818995615394</c:v>
                </c:pt>
                <c:pt idx="121">
                  <c:v>62.36279536631055</c:v>
                </c:pt>
                <c:pt idx="122">
                  <c:v>62.338884598435698</c:v>
                </c:pt>
                <c:pt idx="123">
                  <c:v>62.296744998551574</c:v>
                </c:pt>
                <c:pt idx="124">
                  <c:v>62.293282406066275</c:v>
                </c:pt>
                <c:pt idx="125">
                  <c:v>62.324150375987294</c:v>
                </c:pt>
                <c:pt idx="126">
                  <c:v>62.331250348136386</c:v>
                </c:pt>
                <c:pt idx="127">
                  <c:v>62.290416989015171</c:v>
                </c:pt>
                <c:pt idx="128">
                  <c:v>62.234089804643673</c:v>
                </c:pt>
                <c:pt idx="129">
                  <c:v>62.210823893188589</c:v>
                </c:pt>
                <c:pt idx="130">
                  <c:v>62.33372582702647</c:v>
                </c:pt>
                <c:pt idx="131">
                  <c:v>62.335672062061548</c:v>
                </c:pt>
                <c:pt idx="132">
                  <c:v>62.372288946353287</c:v>
                </c:pt>
                <c:pt idx="133">
                  <c:v>62.496563839216009</c:v>
                </c:pt>
                <c:pt idx="134">
                  <c:v>62.569410962237043</c:v>
                </c:pt>
                <c:pt idx="135">
                  <c:v>62.627232372441703</c:v>
                </c:pt>
                <c:pt idx="136">
                  <c:v>62.630400344853427</c:v>
                </c:pt>
                <c:pt idx="137">
                  <c:v>62.666666985975397</c:v>
                </c:pt>
                <c:pt idx="138">
                  <c:v>62.718024987014253</c:v>
                </c:pt>
                <c:pt idx="139">
                  <c:v>62.801134247235417</c:v>
                </c:pt>
                <c:pt idx="140">
                  <c:v>62.930679858551315</c:v>
                </c:pt>
                <c:pt idx="141">
                  <c:v>63.276555424584551</c:v>
                </c:pt>
                <c:pt idx="142">
                  <c:v>63.67903280054125</c:v>
                </c:pt>
                <c:pt idx="143">
                  <c:v>64.110215556056716</c:v>
                </c:pt>
                <c:pt idx="144">
                  <c:v>64.462792181533999</c:v>
                </c:pt>
                <c:pt idx="145">
                  <c:v>64.802585353272221</c:v>
                </c:pt>
                <c:pt idx="146">
                  <c:v>65.192764215992796</c:v>
                </c:pt>
                <c:pt idx="147">
                  <c:v>65.551818718511853</c:v>
                </c:pt>
                <c:pt idx="148">
                  <c:v>65.981313628251712</c:v>
                </c:pt>
                <c:pt idx="149">
                  <c:v>66.322697803936776</c:v>
                </c:pt>
                <c:pt idx="150">
                  <c:v>66.705460929571089</c:v>
                </c:pt>
                <c:pt idx="151">
                  <c:v>67.008760119973232</c:v>
                </c:pt>
                <c:pt idx="152">
                  <c:v>67.294777888864104</c:v>
                </c:pt>
                <c:pt idx="153">
                  <c:v>67.584794341540842</c:v>
                </c:pt>
                <c:pt idx="154">
                  <c:v>67.935550316241518</c:v>
                </c:pt>
                <c:pt idx="155">
                  <c:v>68.102546589112521</c:v>
                </c:pt>
                <c:pt idx="156">
                  <c:v>68.249024619548635</c:v>
                </c:pt>
                <c:pt idx="157">
                  <c:v>68.412800573656142</c:v>
                </c:pt>
                <c:pt idx="158">
                  <c:v>68.63629682745939</c:v>
                </c:pt>
                <c:pt idx="159">
                  <c:v>68.844719284684615</c:v>
                </c:pt>
                <c:pt idx="160">
                  <c:v>69.007332671004278</c:v>
                </c:pt>
                <c:pt idx="161">
                  <c:v>69.076419139818782</c:v>
                </c:pt>
                <c:pt idx="162">
                  <c:v>69.116684388721097</c:v>
                </c:pt>
                <c:pt idx="163">
                  <c:v>69.119892952519535</c:v>
                </c:pt>
                <c:pt idx="164">
                  <c:v>69.193974956036612</c:v>
                </c:pt>
                <c:pt idx="165">
                  <c:v>69.207754588922782</c:v>
                </c:pt>
                <c:pt idx="166">
                  <c:v>69.213106100854432</c:v>
                </c:pt>
                <c:pt idx="167">
                  <c:v>69.249913056346699</c:v>
                </c:pt>
                <c:pt idx="168">
                  <c:v>69.206956533654349</c:v>
                </c:pt>
                <c:pt idx="169">
                  <c:v>69.18792271634662</c:v>
                </c:pt>
                <c:pt idx="170">
                  <c:v>69.15992844106168</c:v>
                </c:pt>
                <c:pt idx="171">
                  <c:v>69.223637445427485</c:v>
                </c:pt>
                <c:pt idx="172">
                  <c:v>69.33596059761804</c:v>
                </c:pt>
                <c:pt idx="173">
                  <c:v>69.412556108905591</c:v>
                </c:pt>
                <c:pt idx="174">
                  <c:v>69.57607047120888</c:v>
                </c:pt>
                <c:pt idx="175">
                  <c:v>69.745991177045255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4-49A2-BE9D-F645F3C2B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176048"/>
        <c:axId val="1142175088"/>
      </c:lineChart>
      <c:dateAx>
        <c:axId val="1142176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75088"/>
        <c:crosses val="autoZero"/>
        <c:auto val="1"/>
        <c:lblOffset val="100"/>
        <c:baseTimeUnit val="days"/>
      </c:dateAx>
      <c:valAx>
        <c:axId val="11421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7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RSI!$I$1</c:f>
              <c:strCache>
                <c:ptCount val="1"/>
                <c:pt idx="0">
                  <c:v>14-Day RSI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RSI!$A$11:$A$189</c:f>
              <c:numCache>
                <c:formatCode>m/d/yyyy</c:formatCode>
                <c:ptCount val="179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45494</c:v>
                </c:pt>
                <c:pt idx="5">
                  <c:v>45495</c:v>
                </c:pt>
                <c:pt idx="6">
                  <c:v>45496</c:v>
                </c:pt>
                <c:pt idx="7">
                  <c:v>45497</c:v>
                </c:pt>
                <c:pt idx="8">
                  <c:v>45498</c:v>
                </c:pt>
                <c:pt idx="9">
                  <c:v>45501</c:v>
                </c:pt>
                <c:pt idx="10">
                  <c:v>45502</c:v>
                </c:pt>
                <c:pt idx="11">
                  <c:v>45503</c:v>
                </c:pt>
                <c:pt idx="12">
                  <c:v>45504</c:v>
                </c:pt>
                <c:pt idx="13">
                  <c:v>45505</c:v>
                </c:pt>
                <c:pt idx="14">
                  <c:v>45508</c:v>
                </c:pt>
                <c:pt idx="15">
                  <c:v>45509</c:v>
                </c:pt>
                <c:pt idx="16">
                  <c:v>45510</c:v>
                </c:pt>
                <c:pt idx="17">
                  <c:v>45511</c:v>
                </c:pt>
                <c:pt idx="18">
                  <c:v>45512</c:v>
                </c:pt>
                <c:pt idx="19">
                  <c:v>45515</c:v>
                </c:pt>
                <c:pt idx="20">
                  <c:v>45516</c:v>
                </c:pt>
                <c:pt idx="21">
                  <c:v>45517</c:v>
                </c:pt>
                <c:pt idx="22">
                  <c:v>45518</c:v>
                </c:pt>
                <c:pt idx="23">
                  <c:v>45519</c:v>
                </c:pt>
                <c:pt idx="24">
                  <c:v>45522</c:v>
                </c:pt>
                <c:pt idx="25">
                  <c:v>45523</c:v>
                </c:pt>
                <c:pt idx="26">
                  <c:v>45524</c:v>
                </c:pt>
                <c:pt idx="27">
                  <c:v>45525</c:v>
                </c:pt>
                <c:pt idx="28">
                  <c:v>45526</c:v>
                </c:pt>
                <c:pt idx="29">
                  <c:v>45529</c:v>
                </c:pt>
                <c:pt idx="30">
                  <c:v>45530</c:v>
                </c:pt>
                <c:pt idx="31">
                  <c:v>45531</c:v>
                </c:pt>
                <c:pt idx="32">
                  <c:v>45532</c:v>
                </c:pt>
                <c:pt idx="33">
                  <c:v>45533</c:v>
                </c:pt>
                <c:pt idx="34">
                  <c:v>45537</c:v>
                </c:pt>
                <c:pt idx="35">
                  <c:v>45538</c:v>
                </c:pt>
                <c:pt idx="36">
                  <c:v>45539</c:v>
                </c:pt>
                <c:pt idx="37">
                  <c:v>45540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45550</c:v>
                </c:pt>
                <c:pt idx="44">
                  <c:v>45551</c:v>
                </c:pt>
                <c:pt idx="45">
                  <c:v>45552</c:v>
                </c:pt>
                <c:pt idx="46">
                  <c:v>45553</c:v>
                </c:pt>
                <c:pt idx="47">
                  <c:v>45554</c:v>
                </c:pt>
                <c:pt idx="48">
                  <c:v>45557</c:v>
                </c:pt>
                <c:pt idx="49">
                  <c:v>45558</c:v>
                </c:pt>
                <c:pt idx="50">
                  <c:v>45559</c:v>
                </c:pt>
                <c:pt idx="51">
                  <c:v>45560</c:v>
                </c:pt>
                <c:pt idx="52">
                  <c:v>45561</c:v>
                </c:pt>
                <c:pt idx="53">
                  <c:v>45564</c:v>
                </c:pt>
                <c:pt idx="54">
                  <c:v>45565</c:v>
                </c:pt>
                <c:pt idx="55">
                  <c:v>45566</c:v>
                </c:pt>
                <c:pt idx="56">
                  <c:v>45567</c:v>
                </c:pt>
                <c:pt idx="57">
                  <c:v>45568</c:v>
                </c:pt>
                <c:pt idx="58">
                  <c:v>45571</c:v>
                </c:pt>
                <c:pt idx="59">
                  <c:v>45572</c:v>
                </c:pt>
                <c:pt idx="60">
                  <c:v>45573</c:v>
                </c:pt>
                <c:pt idx="61">
                  <c:v>45574</c:v>
                </c:pt>
                <c:pt idx="62">
                  <c:v>45575</c:v>
                </c:pt>
                <c:pt idx="63">
                  <c:v>45578</c:v>
                </c:pt>
                <c:pt idx="64">
                  <c:v>45579</c:v>
                </c:pt>
                <c:pt idx="65">
                  <c:v>45580</c:v>
                </c:pt>
                <c:pt idx="66">
                  <c:v>45581</c:v>
                </c:pt>
                <c:pt idx="67">
                  <c:v>45582</c:v>
                </c:pt>
                <c:pt idx="68">
                  <c:v>45585</c:v>
                </c:pt>
                <c:pt idx="69">
                  <c:v>45586</c:v>
                </c:pt>
                <c:pt idx="70">
                  <c:v>45587</c:v>
                </c:pt>
                <c:pt idx="71">
                  <c:v>45588</c:v>
                </c:pt>
                <c:pt idx="72">
                  <c:v>45589</c:v>
                </c:pt>
                <c:pt idx="73">
                  <c:v>45593</c:v>
                </c:pt>
                <c:pt idx="74">
                  <c:v>45594</c:v>
                </c:pt>
                <c:pt idx="75">
                  <c:v>45595</c:v>
                </c:pt>
                <c:pt idx="76">
                  <c:v>45596</c:v>
                </c:pt>
                <c:pt idx="77">
                  <c:v>45597</c:v>
                </c:pt>
                <c:pt idx="78">
                  <c:v>45600</c:v>
                </c:pt>
                <c:pt idx="79">
                  <c:v>45601</c:v>
                </c:pt>
                <c:pt idx="80">
                  <c:v>45602</c:v>
                </c:pt>
                <c:pt idx="81">
                  <c:v>45603</c:v>
                </c:pt>
                <c:pt idx="82">
                  <c:v>45604</c:v>
                </c:pt>
                <c:pt idx="83">
                  <c:v>45607</c:v>
                </c:pt>
                <c:pt idx="84">
                  <c:v>45608</c:v>
                </c:pt>
                <c:pt idx="85">
                  <c:v>45609</c:v>
                </c:pt>
                <c:pt idx="86">
                  <c:v>45610</c:v>
                </c:pt>
                <c:pt idx="87">
                  <c:v>45611</c:v>
                </c:pt>
                <c:pt idx="88">
                  <c:v>45614</c:v>
                </c:pt>
                <c:pt idx="89">
                  <c:v>45615</c:v>
                </c:pt>
                <c:pt idx="90">
                  <c:v>45616</c:v>
                </c:pt>
                <c:pt idx="91">
                  <c:v>45617</c:v>
                </c:pt>
                <c:pt idx="92">
                  <c:v>45618</c:v>
                </c:pt>
                <c:pt idx="93">
                  <c:v>45621</c:v>
                </c:pt>
                <c:pt idx="94">
                  <c:v>45622</c:v>
                </c:pt>
                <c:pt idx="95">
                  <c:v>45623</c:v>
                </c:pt>
                <c:pt idx="96">
                  <c:v>45625</c:v>
                </c:pt>
                <c:pt idx="97">
                  <c:v>45628</c:v>
                </c:pt>
                <c:pt idx="98">
                  <c:v>45629</c:v>
                </c:pt>
                <c:pt idx="99">
                  <c:v>45630</c:v>
                </c:pt>
                <c:pt idx="100">
                  <c:v>45631</c:v>
                </c:pt>
                <c:pt idx="101">
                  <c:v>45632</c:v>
                </c:pt>
                <c:pt idx="102">
                  <c:v>45635</c:v>
                </c:pt>
                <c:pt idx="103">
                  <c:v>45636</c:v>
                </c:pt>
                <c:pt idx="104">
                  <c:v>45637</c:v>
                </c:pt>
                <c:pt idx="105">
                  <c:v>45638</c:v>
                </c:pt>
                <c:pt idx="106">
                  <c:v>45639</c:v>
                </c:pt>
                <c:pt idx="107">
                  <c:v>45642</c:v>
                </c:pt>
                <c:pt idx="108">
                  <c:v>45643</c:v>
                </c:pt>
                <c:pt idx="109">
                  <c:v>45644</c:v>
                </c:pt>
                <c:pt idx="110">
                  <c:v>45645</c:v>
                </c:pt>
                <c:pt idx="111">
                  <c:v>45646</c:v>
                </c:pt>
                <c:pt idx="112">
                  <c:v>45649</c:v>
                </c:pt>
                <c:pt idx="113">
                  <c:v>45650</c:v>
                </c:pt>
                <c:pt idx="114">
                  <c:v>45652</c:v>
                </c:pt>
                <c:pt idx="115">
                  <c:v>45653</c:v>
                </c:pt>
                <c:pt idx="116">
                  <c:v>45656</c:v>
                </c:pt>
                <c:pt idx="117">
                  <c:v>45657</c:v>
                </c:pt>
                <c:pt idx="118">
                  <c:v>45659</c:v>
                </c:pt>
                <c:pt idx="119">
                  <c:v>45660</c:v>
                </c:pt>
                <c:pt idx="120">
                  <c:v>45663</c:v>
                </c:pt>
                <c:pt idx="121">
                  <c:v>45664</c:v>
                </c:pt>
                <c:pt idx="122">
                  <c:v>45665</c:v>
                </c:pt>
                <c:pt idx="123">
                  <c:v>45667</c:v>
                </c:pt>
                <c:pt idx="124">
                  <c:v>45670</c:v>
                </c:pt>
                <c:pt idx="125">
                  <c:v>45671</c:v>
                </c:pt>
                <c:pt idx="126">
                  <c:v>45672</c:v>
                </c:pt>
                <c:pt idx="127">
                  <c:v>45673</c:v>
                </c:pt>
                <c:pt idx="128">
                  <c:v>45674</c:v>
                </c:pt>
                <c:pt idx="129">
                  <c:v>45678</c:v>
                </c:pt>
                <c:pt idx="130">
                  <c:v>45679</c:v>
                </c:pt>
                <c:pt idx="131">
                  <c:v>45680</c:v>
                </c:pt>
                <c:pt idx="132">
                  <c:v>45681</c:v>
                </c:pt>
                <c:pt idx="133">
                  <c:v>45684</c:v>
                </c:pt>
                <c:pt idx="134">
                  <c:v>45685</c:v>
                </c:pt>
                <c:pt idx="135">
                  <c:v>45686</c:v>
                </c:pt>
                <c:pt idx="136">
                  <c:v>45687</c:v>
                </c:pt>
                <c:pt idx="137">
                  <c:v>45688</c:v>
                </c:pt>
                <c:pt idx="138">
                  <c:v>45691</c:v>
                </c:pt>
                <c:pt idx="139">
                  <c:v>45692</c:v>
                </c:pt>
                <c:pt idx="140">
                  <c:v>45693</c:v>
                </c:pt>
                <c:pt idx="141">
                  <c:v>45694</c:v>
                </c:pt>
                <c:pt idx="142">
                  <c:v>45695</c:v>
                </c:pt>
                <c:pt idx="143">
                  <c:v>45698</c:v>
                </c:pt>
                <c:pt idx="144">
                  <c:v>45699</c:v>
                </c:pt>
                <c:pt idx="145">
                  <c:v>45700</c:v>
                </c:pt>
                <c:pt idx="146">
                  <c:v>45701</c:v>
                </c:pt>
                <c:pt idx="147">
                  <c:v>45702</c:v>
                </c:pt>
                <c:pt idx="148">
                  <c:v>45706</c:v>
                </c:pt>
                <c:pt idx="149">
                  <c:v>45707</c:v>
                </c:pt>
                <c:pt idx="150">
                  <c:v>45708</c:v>
                </c:pt>
                <c:pt idx="151">
                  <c:v>45709</c:v>
                </c:pt>
                <c:pt idx="152">
                  <c:v>45712</c:v>
                </c:pt>
                <c:pt idx="153">
                  <c:v>45713</c:v>
                </c:pt>
                <c:pt idx="154">
                  <c:v>45714</c:v>
                </c:pt>
                <c:pt idx="155">
                  <c:v>45715</c:v>
                </c:pt>
                <c:pt idx="156">
                  <c:v>45716</c:v>
                </c:pt>
                <c:pt idx="157">
                  <c:v>45719</c:v>
                </c:pt>
                <c:pt idx="158">
                  <c:v>45720</c:v>
                </c:pt>
                <c:pt idx="159">
                  <c:v>45721</c:v>
                </c:pt>
                <c:pt idx="160">
                  <c:v>45722</c:v>
                </c:pt>
                <c:pt idx="161">
                  <c:v>45723</c:v>
                </c:pt>
                <c:pt idx="162">
                  <c:v>45726</c:v>
                </c:pt>
                <c:pt idx="163">
                  <c:v>45727</c:v>
                </c:pt>
                <c:pt idx="164">
                  <c:v>45728</c:v>
                </c:pt>
                <c:pt idx="165">
                  <c:v>45729</c:v>
                </c:pt>
                <c:pt idx="166">
                  <c:v>45730</c:v>
                </c:pt>
                <c:pt idx="167">
                  <c:v>45733</c:v>
                </c:pt>
                <c:pt idx="168">
                  <c:v>45734</c:v>
                </c:pt>
                <c:pt idx="169">
                  <c:v>45735</c:v>
                </c:pt>
                <c:pt idx="170">
                  <c:v>45736</c:v>
                </c:pt>
                <c:pt idx="171">
                  <c:v>45737</c:v>
                </c:pt>
                <c:pt idx="172">
                  <c:v>45740</c:v>
                </c:pt>
                <c:pt idx="173">
                  <c:v>45741</c:v>
                </c:pt>
                <c:pt idx="174">
                  <c:v>45742</c:v>
                </c:pt>
                <c:pt idx="175">
                  <c:v>45743</c:v>
                </c:pt>
                <c:pt idx="176">
                  <c:v>45744</c:v>
                </c:pt>
                <c:pt idx="177">
                  <c:v>45746</c:v>
                </c:pt>
                <c:pt idx="178">
                  <c:v>45747</c:v>
                </c:pt>
              </c:numCache>
            </c:numRef>
          </c:cat>
          <c:val>
            <c:numRef>
              <c:f>RSI!$I$11:$I$189</c:f>
              <c:numCache>
                <c:formatCode>General</c:formatCode>
                <c:ptCount val="179"/>
                <c:pt idx="0">
                  <c:v>64.583333333333258</c:v>
                </c:pt>
                <c:pt idx="1">
                  <c:v>71.97209892200371</c:v>
                </c:pt>
                <c:pt idx="2">
                  <c:v>71.629690761687442</c:v>
                </c:pt>
                <c:pt idx="3">
                  <c:v>72.338310631465149</c:v>
                </c:pt>
                <c:pt idx="4">
                  <c:v>63.461667459904135</c:v>
                </c:pt>
                <c:pt idx="5">
                  <c:v>65.144669142978785</c:v>
                </c:pt>
                <c:pt idx="6">
                  <c:v>71.474822003215067</c:v>
                </c:pt>
                <c:pt idx="7">
                  <c:v>73.085016057312643</c:v>
                </c:pt>
                <c:pt idx="8">
                  <c:v>78.102460619477256</c:v>
                </c:pt>
                <c:pt idx="9">
                  <c:v>74.734322831632824</c:v>
                </c:pt>
                <c:pt idx="10">
                  <c:v>78.578143872435319</c:v>
                </c:pt>
                <c:pt idx="11">
                  <c:v>66.524756317499637</c:v>
                </c:pt>
                <c:pt idx="12">
                  <c:v>72.43473805717143</c:v>
                </c:pt>
                <c:pt idx="13">
                  <c:v>77.284589182317987</c:v>
                </c:pt>
                <c:pt idx="14">
                  <c:v>66.048869405469787</c:v>
                </c:pt>
                <c:pt idx="15">
                  <c:v>65.631166308966698</c:v>
                </c:pt>
                <c:pt idx="16">
                  <c:v>67.449043724801442</c:v>
                </c:pt>
                <c:pt idx="17">
                  <c:v>68.62593196819833</c:v>
                </c:pt>
                <c:pt idx="18">
                  <c:v>68.134650447708452</c:v>
                </c:pt>
                <c:pt idx="19">
                  <c:v>63.16735788045181</c:v>
                </c:pt>
                <c:pt idx="20">
                  <c:v>64.741444852869577</c:v>
                </c:pt>
                <c:pt idx="21">
                  <c:v>65.400368742210446</c:v>
                </c:pt>
                <c:pt idx="22">
                  <c:v>65.801858731491535</c:v>
                </c:pt>
                <c:pt idx="23">
                  <c:v>68.757871949859037</c:v>
                </c:pt>
                <c:pt idx="24">
                  <c:v>66.424567472804654</c:v>
                </c:pt>
                <c:pt idx="25">
                  <c:v>68.711475749650106</c:v>
                </c:pt>
                <c:pt idx="26">
                  <c:v>69.764931692218383</c:v>
                </c:pt>
                <c:pt idx="27">
                  <c:v>66.709575827131957</c:v>
                </c:pt>
                <c:pt idx="28">
                  <c:v>69.469457265508794</c:v>
                </c:pt>
                <c:pt idx="29">
                  <c:v>74.638026044009337</c:v>
                </c:pt>
                <c:pt idx="30">
                  <c:v>77.245620731434528</c:v>
                </c:pt>
                <c:pt idx="31">
                  <c:v>78.161545274598083</c:v>
                </c:pt>
                <c:pt idx="32">
                  <c:v>79.241384308291146</c:v>
                </c:pt>
                <c:pt idx="33">
                  <c:v>80.681579792808222</c:v>
                </c:pt>
                <c:pt idx="34">
                  <c:v>82.374703321346374</c:v>
                </c:pt>
                <c:pt idx="35">
                  <c:v>76.368055024380226</c:v>
                </c:pt>
                <c:pt idx="36">
                  <c:v>61.460086219510401</c:v>
                </c:pt>
                <c:pt idx="37">
                  <c:v>61.182482692745886</c:v>
                </c:pt>
                <c:pt idx="38">
                  <c:v>65.189852774643242</c:v>
                </c:pt>
                <c:pt idx="39">
                  <c:v>62.264876056996101</c:v>
                </c:pt>
                <c:pt idx="40">
                  <c:v>57.883050249885443</c:v>
                </c:pt>
                <c:pt idx="41">
                  <c:v>58.877693927919161</c:v>
                </c:pt>
                <c:pt idx="42">
                  <c:v>60.095555194583575</c:v>
                </c:pt>
                <c:pt idx="43">
                  <c:v>64.442756146634167</c:v>
                </c:pt>
                <c:pt idx="44">
                  <c:v>61.31514295734658</c:v>
                </c:pt>
                <c:pt idx="45">
                  <c:v>60.785633997511326</c:v>
                </c:pt>
                <c:pt idx="46">
                  <c:v>50.22844244232374</c:v>
                </c:pt>
                <c:pt idx="47">
                  <c:v>57.417684919986037</c:v>
                </c:pt>
                <c:pt idx="48">
                  <c:v>57.994236024810832</c:v>
                </c:pt>
                <c:pt idx="49">
                  <c:v>54.464637400384909</c:v>
                </c:pt>
                <c:pt idx="50">
                  <c:v>55.342726591404983</c:v>
                </c:pt>
                <c:pt idx="51">
                  <c:v>54.867957901482477</c:v>
                </c:pt>
                <c:pt idx="52">
                  <c:v>57.901613372123741</c:v>
                </c:pt>
                <c:pt idx="53">
                  <c:v>58.441569563741858</c:v>
                </c:pt>
                <c:pt idx="54">
                  <c:v>56.761509110588648</c:v>
                </c:pt>
                <c:pt idx="55">
                  <c:v>49.596085041828125</c:v>
                </c:pt>
                <c:pt idx="56">
                  <c:v>45.286463845142094</c:v>
                </c:pt>
                <c:pt idx="57">
                  <c:v>42.449088936255556</c:v>
                </c:pt>
                <c:pt idx="58">
                  <c:v>34.691218882255143</c:v>
                </c:pt>
                <c:pt idx="59">
                  <c:v>36.522149777097887</c:v>
                </c:pt>
                <c:pt idx="60">
                  <c:v>40.634011019511952</c:v>
                </c:pt>
                <c:pt idx="61">
                  <c:v>38.434110082126388</c:v>
                </c:pt>
                <c:pt idx="62">
                  <c:v>41.825891456827101</c:v>
                </c:pt>
                <c:pt idx="63">
                  <c:v>49.093424318869978</c:v>
                </c:pt>
                <c:pt idx="64">
                  <c:v>49.093424318869978</c:v>
                </c:pt>
                <c:pt idx="65">
                  <c:v>51.205151075149701</c:v>
                </c:pt>
                <c:pt idx="66">
                  <c:v>45.308863499129934</c:v>
                </c:pt>
                <c:pt idx="67">
                  <c:v>50.278377698522078</c:v>
                </c:pt>
                <c:pt idx="68">
                  <c:v>42.630461210942187</c:v>
                </c:pt>
                <c:pt idx="69">
                  <c:v>42.630461210942187</c:v>
                </c:pt>
                <c:pt idx="70">
                  <c:v>33.925213485581054</c:v>
                </c:pt>
                <c:pt idx="71">
                  <c:v>30.606599605653301</c:v>
                </c:pt>
                <c:pt idx="72">
                  <c:v>28.973028792693214</c:v>
                </c:pt>
                <c:pt idx="73">
                  <c:v>27.917335073618759</c:v>
                </c:pt>
                <c:pt idx="74">
                  <c:v>23.775105654903641</c:v>
                </c:pt>
                <c:pt idx="75">
                  <c:v>27.530698231402837</c:v>
                </c:pt>
                <c:pt idx="76">
                  <c:v>25.259675767156267</c:v>
                </c:pt>
                <c:pt idx="77">
                  <c:v>24.202282284648021</c:v>
                </c:pt>
                <c:pt idx="78">
                  <c:v>25.324432043776298</c:v>
                </c:pt>
                <c:pt idx="79">
                  <c:v>28.296725675106472</c:v>
                </c:pt>
                <c:pt idx="80">
                  <c:v>22.187906055975191</c:v>
                </c:pt>
                <c:pt idx="81">
                  <c:v>22.065033775958511</c:v>
                </c:pt>
                <c:pt idx="82">
                  <c:v>24.973411683084748</c:v>
                </c:pt>
                <c:pt idx="83">
                  <c:v>22.983920753702606</c:v>
                </c:pt>
                <c:pt idx="84">
                  <c:v>22.434015657386865</c:v>
                </c:pt>
                <c:pt idx="85">
                  <c:v>21.734015249896501</c:v>
                </c:pt>
                <c:pt idx="86">
                  <c:v>20.206290651676539</c:v>
                </c:pt>
                <c:pt idx="87">
                  <c:v>17.783187512458071</c:v>
                </c:pt>
                <c:pt idx="88">
                  <c:v>19.326650794726845</c:v>
                </c:pt>
                <c:pt idx="89">
                  <c:v>28.161863737873617</c:v>
                </c:pt>
                <c:pt idx="90">
                  <c:v>32.522668542708999</c:v>
                </c:pt>
                <c:pt idx="91">
                  <c:v>40.065029365143182</c:v>
                </c:pt>
                <c:pt idx="92">
                  <c:v>41.527591513659701</c:v>
                </c:pt>
                <c:pt idx="93">
                  <c:v>45.635070886835848</c:v>
                </c:pt>
                <c:pt idx="94">
                  <c:v>47.113647381185174</c:v>
                </c:pt>
                <c:pt idx="95">
                  <c:v>46.159311393891798</c:v>
                </c:pt>
                <c:pt idx="96">
                  <c:v>43.398117245512672</c:v>
                </c:pt>
                <c:pt idx="97">
                  <c:v>40.215284191025539</c:v>
                </c:pt>
                <c:pt idx="98">
                  <c:v>39.277408295192551</c:v>
                </c:pt>
                <c:pt idx="99">
                  <c:v>31.344561638061535</c:v>
                </c:pt>
                <c:pt idx="100">
                  <c:v>38.584516338913723</c:v>
                </c:pt>
                <c:pt idx="101">
                  <c:v>36.318909012741962</c:v>
                </c:pt>
                <c:pt idx="102">
                  <c:v>37.03356787161723</c:v>
                </c:pt>
                <c:pt idx="103">
                  <c:v>40.232476844329682</c:v>
                </c:pt>
                <c:pt idx="104">
                  <c:v>38.402526329266784</c:v>
                </c:pt>
                <c:pt idx="105">
                  <c:v>49.415033575107429</c:v>
                </c:pt>
                <c:pt idx="106">
                  <c:v>44.297734958390734</c:v>
                </c:pt>
                <c:pt idx="107">
                  <c:v>40.704001871552073</c:v>
                </c:pt>
                <c:pt idx="108">
                  <c:v>47.538877691605208</c:v>
                </c:pt>
                <c:pt idx="109">
                  <c:v>44.004365718910002</c:v>
                </c:pt>
                <c:pt idx="110">
                  <c:v>41.582905445216802</c:v>
                </c:pt>
                <c:pt idx="111">
                  <c:v>42.435729188031289</c:v>
                </c:pt>
                <c:pt idx="112">
                  <c:v>41.33106684395522</c:v>
                </c:pt>
                <c:pt idx="113">
                  <c:v>45.467684781621152</c:v>
                </c:pt>
                <c:pt idx="114">
                  <c:v>43.527720388482066</c:v>
                </c:pt>
                <c:pt idx="115">
                  <c:v>42.656597755957804</c:v>
                </c:pt>
                <c:pt idx="116">
                  <c:v>39.66454928017437</c:v>
                </c:pt>
                <c:pt idx="117">
                  <c:v>42.061255065197066</c:v>
                </c:pt>
                <c:pt idx="118">
                  <c:v>39.013609661821718</c:v>
                </c:pt>
                <c:pt idx="119">
                  <c:v>38.371994695537964</c:v>
                </c:pt>
                <c:pt idx="120">
                  <c:v>32.381934708957331</c:v>
                </c:pt>
                <c:pt idx="121">
                  <c:v>32.742790537622056</c:v>
                </c:pt>
                <c:pt idx="122">
                  <c:v>42.351056536755209</c:v>
                </c:pt>
                <c:pt idx="123">
                  <c:v>38.045272197115132</c:v>
                </c:pt>
                <c:pt idx="124">
                  <c:v>43.637806003646972</c:v>
                </c:pt>
                <c:pt idx="125">
                  <c:v>47.095959780293754</c:v>
                </c:pt>
                <c:pt idx="126">
                  <c:v>45.035812569621761</c:v>
                </c:pt>
                <c:pt idx="127">
                  <c:v>49.283260692903809</c:v>
                </c:pt>
                <c:pt idx="128">
                  <c:v>53.029333962429376</c:v>
                </c:pt>
                <c:pt idx="129">
                  <c:v>50.497031142575743</c:v>
                </c:pt>
                <c:pt idx="130">
                  <c:v>45.350142397966358</c:v>
                </c:pt>
                <c:pt idx="131">
                  <c:v>43.485612940544179</c:v>
                </c:pt>
                <c:pt idx="132">
                  <c:v>47.136951316352572</c:v>
                </c:pt>
                <c:pt idx="133">
                  <c:v>60.781023381757691</c:v>
                </c:pt>
                <c:pt idx="134">
                  <c:v>50.01573897551576</c:v>
                </c:pt>
                <c:pt idx="135">
                  <c:v>52.816969957970144</c:v>
                </c:pt>
                <c:pt idx="136">
                  <c:v>59.207573059108697</c:v>
                </c:pt>
                <c:pt idx="137">
                  <c:v>55.430099891840037</c:v>
                </c:pt>
                <c:pt idx="138">
                  <c:v>54.574894920629134</c:v>
                </c:pt>
                <c:pt idx="139">
                  <c:v>50.211005680560469</c:v>
                </c:pt>
                <c:pt idx="140">
                  <c:v>52.895318743694773</c:v>
                </c:pt>
                <c:pt idx="141">
                  <c:v>54.31014465562982</c:v>
                </c:pt>
                <c:pt idx="142">
                  <c:v>57.086334891848395</c:v>
                </c:pt>
                <c:pt idx="143">
                  <c:v>60.873404555069826</c:v>
                </c:pt>
                <c:pt idx="144">
                  <c:v>72.216300229386889</c:v>
                </c:pt>
                <c:pt idx="145">
                  <c:v>75.051033848828624</c:v>
                </c:pt>
                <c:pt idx="146">
                  <c:v>76.860555955367516</c:v>
                </c:pt>
                <c:pt idx="147">
                  <c:v>72.353733722052766</c:v>
                </c:pt>
                <c:pt idx="148">
                  <c:v>72.843686649489541</c:v>
                </c:pt>
                <c:pt idx="149">
                  <c:v>75.494029876590474</c:v>
                </c:pt>
                <c:pt idx="150">
                  <c:v>75.261376568270947</c:v>
                </c:pt>
                <c:pt idx="151">
                  <c:v>78.392724699985507</c:v>
                </c:pt>
                <c:pt idx="152">
                  <c:v>72.647543417867581</c:v>
                </c:pt>
                <c:pt idx="153">
                  <c:v>74.9854850466362</c:v>
                </c:pt>
                <c:pt idx="154">
                  <c:v>70.042490076186795</c:v>
                </c:pt>
                <c:pt idx="155">
                  <c:v>70.256698119987348</c:v>
                </c:pt>
                <c:pt idx="156">
                  <c:v>71.32905092713797</c:v>
                </c:pt>
                <c:pt idx="157">
                  <c:v>74.554487206737321</c:v>
                </c:pt>
                <c:pt idx="158">
                  <c:v>60.491382363978985</c:v>
                </c:pt>
                <c:pt idx="159">
                  <c:v>59.863372633215263</c:v>
                </c:pt>
                <c:pt idx="160">
                  <c:v>61.355930947702333</c:v>
                </c:pt>
                <c:pt idx="161">
                  <c:v>64.93999098572985</c:v>
                </c:pt>
                <c:pt idx="162">
                  <c:v>65.012044296242593</c:v>
                </c:pt>
                <c:pt idx="163">
                  <c:v>62.190390391607522</c:v>
                </c:pt>
                <c:pt idx="164">
                  <c:v>55.260615168283415</c:v>
                </c:pt>
                <c:pt idx="165">
                  <c:v>53.39659168981661</c:v>
                </c:pt>
                <c:pt idx="166">
                  <c:v>50.746654291245761</c:v>
                </c:pt>
                <c:pt idx="167">
                  <c:v>55.68898559666092</c:v>
                </c:pt>
                <c:pt idx="168">
                  <c:v>51.406833021653917</c:v>
                </c:pt>
                <c:pt idx="169">
                  <c:v>50.837935943183204</c:v>
                </c:pt>
                <c:pt idx="170">
                  <c:v>53.234513298712137</c:v>
                </c:pt>
                <c:pt idx="171">
                  <c:v>47.236730425232579</c:v>
                </c:pt>
                <c:pt idx="172">
                  <c:v>48.9058148509204</c:v>
                </c:pt>
                <c:pt idx="173">
                  <c:v>48.0867343684274</c:v>
                </c:pt>
                <c:pt idx="174">
                  <c:v>55.087915427642059</c:v>
                </c:pt>
                <c:pt idx="175">
                  <c:v>58.660556565638871</c:v>
                </c:pt>
                <c:pt idx="176">
                  <c:v>56.187032237631101</c:v>
                </c:pt>
                <c:pt idx="177">
                  <c:v>62.014511016401556</c:v>
                </c:pt>
                <c:pt idx="178">
                  <c:v>63.072408752278506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B-432F-B142-4864AC456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51199"/>
        <c:axId val="30227615"/>
      </c:lineChart>
      <c:dateAx>
        <c:axId val="340511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27615"/>
        <c:crosses val="autoZero"/>
        <c:auto val="1"/>
        <c:lblOffset val="100"/>
        <c:baseTimeUnit val="days"/>
      </c:dateAx>
      <c:valAx>
        <c:axId val="302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5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Bollinger Bands</a:t>
            </a:r>
            <a:r>
              <a:rPr lang="zh-CN" altLang="en-US" baseline="0"/>
              <a:t> </a:t>
            </a:r>
            <a:r>
              <a:rPr lang="en-US" altLang="zh-CN" baseline="0"/>
              <a:t>of AAPL</a:t>
            </a:r>
            <a:endParaRPr lang="en-GB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 alt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9257783528066E-2"/>
          <c:y val="0.10266754314803571"/>
          <c:w val="0.95117098279514645"/>
          <c:h val="0.77001976006322526"/>
        </c:manualLayout>
      </c:layout>
      <c:lineChart>
        <c:grouping val="standard"/>
        <c:varyColors val="0"/>
        <c:ser>
          <c:idx val="0"/>
          <c:order val="0"/>
          <c:tx>
            <c:strRef>
              <c:f>BB!$B$1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BB!$B$16:$B$189</c:f>
              <c:numCache>
                <c:formatCode>General</c:formatCode>
                <c:ptCount val="174"/>
                <c:pt idx="0">
                  <c:v>64.959999999999994</c:v>
                </c:pt>
                <c:pt idx="1">
                  <c:v>65.81</c:v>
                </c:pt>
                <c:pt idx="2">
                  <c:v>66.069999999999993</c:v>
                </c:pt>
                <c:pt idx="3">
                  <c:v>67.05</c:v>
                </c:pt>
                <c:pt idx="4">
                  <c:v>66.83</c:v>
                </c:pt>
                <c:pt idx="5">
                  <c:v>67.680000000000007</c:v>
                </c:pt>
                <c:pt idx="6">
                  <c:v>66.739999999999995</c:v>
                </c:pt>
                <c:pt idx="7">
                  <c:v>67.959999999999994</c:v>
                </c:pt>
                <c:pt idx="8">
                  <c:v>69.33</c:v>
                </c:pt>
                <c:pt idx="9">
                  <c:v>68.099999999999994</c:v>
                </c:pt>
                <c:pt idx="10">
                  <c:v>68.05</c:v>
                </c:pt>
                <c:pt idx="11">
                  <c:v>68.459999999999994</c:v>
                </c:pt>
                <c:pt idx="12">
                  <c:v>68.73</c:v>
                </c:pt>
                <c:pt idx="13">
                  <c:v>68.680000000000007</c:v>
                </c:pt>
                <c:pt idx="14">
                  <c:v>68.17</c:v>
                </c:pt>
                <c:pt idx="15">
                  <c:v>68.459999999999994</c:v>
                </c:pt>
                <c:pt idx="16">
                  <c:v>68.58</c:v>
                </c:pt>
                <c:pt idx="17">
                  <c:v>68.650000000000006</c:v>
                </c:pt>
                <c:pt idx="18">
                  <c:v>69.180000000000007</c:v>
                </c:pt>
                <c:pt idx="19">
                  <c:v>68.98</c:v>
                </c:pt>
                <c:pt idx="20">
                  <c:v>69.38</c:v>
                </c:pt>
                <c:pt idx="21">
                  <c:v>69.569999999999993</c:v>
                </c:pt>
                <c:pt idx="22">
                  <c:v>69.33</c:v>
                </c:pt>
                <c:pt idx="23">
                  <c:v>69.790000000000006</c:v>
                </c:pt>
                <c:pt idx="24">
                  <c:v>70.84</c:v>
                </c:pt>
                <c:pt idx="25">
                  <c:v>71.5</c:v>
                </c:pt>
                <c:pt idx="26">
                  <c:v>71.75</c:v>
                </c:pt>
                <c:pt idx="27">
                  <c:v>72.05</c:v>
                </c:pt>
                <c:pt idx="28">
                  <c:v>72.47</c:v>
                </c:pt>
                <c:pt idx="29">
                  <c:v>73.010000000000005</c:v>
                </c:pt>
                <c:pt idx="30">
                  <c:v>72.56</c:v>
                </c:pt>
                <c:pt idx="31">
                  <c:v>71.17</c:v>
                </c:pt>
                <c:pt idx="32">
                  <c:v>71.14</c:v>
                </c:pt>
                <c:pt idx="33">
                  <c:v>71.849999999999994</c:v>
                </c:pt>
                <c:pt idx="34">
                  <c:v>71.55</c:v>
                </c:pt>
                <c:pt idx="35">
                  <c:v>71.08</c:v>
                </c:pt>
                <c:pt idx="36">
                  <c:v>71.23</c:v>
                </c:pt>
                <c:pt idx="37">
                  <c:v>71.41</c:v>
                </c:pt>
                <c:pt idx="38">
                  <c:v>72.099999999999994</c:v>
                </c:pt>
                <c:pt idx="39">
                  <c:v>71.8</c:v>
                </c:pt>
                <c:pt idx="40">
                  <c:v>71.75</c:v>
                </c:pt>
                <c:pt idx="41">
                  <c:v>70.62</c:v>
                </c:pt>
                <c:pt idx="42">
                  <c:v>71.64</c:v>
                </c:pt>
                <c:pt idx="43">
                  <c:v>71.73</c:v>
                </c:pt>
                <c:pt idx="44">
                  <c:v>71.33</c:v>
                </c:pt>
                <c:pt idx="45">
                  <c:v>71.45</c:v>
                </c:pt>
                <c:pt idx="46">
                  <c:v>71.400000000000006</c:v>
                </c:pt>
                <c:pt idx="47">
                  <c:v>71.790000000000006</c:v>
                </c:pt>
                <c:pt idx="48">
                  <c:v>71.86</c:v>
                </c:pt>
                <c:pt idx="49">
                  <c:v>71.709999999999994</c:v>
                </c:pt>
                <c:pt idx="50">
                  <c:v>71.010000000000005</c:v>
                </c:pt>
                <c:pt idx="51">
                  <c:v>70.52</c:v>
                </c:pt>
                <c:pt idx="52">
                  <c:v>70.17</c:v>
                </c:pt>
                <c:pt idx="53">
                  <c:v>69.010000000000005</c:v>
                </c:pt>
                <c:pt idx="54">
                  <c:v>69.180000000000007</c:v>
                </c:pt>
                <c:pt idx="55">
                  <c:v>69.569999999999993</c:v>
                </c:pt>
                <c:pt idx="56">
                  <c:v>69.25</c:v>
                </c:pt>
                <c:pt idx="57">
                  <c:v>69.569999999999993</c:v>
                </c:pt>
                <c:pt idx="58">
                  <c:v>70.34</c:v>
                </c:pt>
                <c:pt idx="59">
                  <c:v>70.34</c:v>
                </c:pt>
                <c:pt idx="60">
                  <c:v>70.569999999999993</c:v>
                </c:pt>
                <c:pt idx="61">
                  <c:v>69.900000000000006</c:v>
                </c:pt>
                <c:pt idx="62">
                  <c:v>70.44</c:v>
                </c:pt>
                <c:pt idx="63">
                  <c:v>69.45</c:v>
                </c:pt>
                <c:pt idx="64">
                  <c:v>69.45</c:v>
                </c:pt>
                <c:pt idx="65">
                  <c:v>68.010000000000005</c:v>
                </c:pt>
                <c:pt idx="66">
                  <c:v>67.3</c:v>
                </c:pt>
                <c:pt idx="67">
                  <c:v>66.92</c:v>
                </c:pt>
                <c:pt idx="68">
                  <c:v>66.67</c:v>
                </c:pt>
                <c:pt idx="69">
                  <c:v>65.56</c:v>
                </c:pt>
                <c:pt idx="70">
                  <c:v>65.92</c:v>
                </c:pt>
                <c:pt idx="71">
                  <c:v>65.31</c:v>
                </c:pt>
                <c:pt idx="72">
                  <c:v>65.010000000000005</c:v>
                </c:pt>
                <c:pt idx="73">
                  <c:v>65.11</c:v>
                </c:pt>
                <c:pt idx="74">
                  <c:v>65.37</c:v>
                </c:pt>
                <c:pt idx="75">
                  <c:v>63.7</c:v>
                </c:pt>
                <c:pt idx="76">
                  <c:v>63.66</c:v>
                </c:pt>
                <c:pt idx="77">
                  <c:v>63.92</c:v>
                </c:pt>
                <c:pt idx="78">
                  <c:v>63.36</c:v>
                </c:pt>
                <c:pt idx="79">
                  <c:v>63.2</c:v>
                </c:pt>
                <c:pt idx="80">
                  <c:v>63</c:v>
                </c:pt>
                <c:pt idx="81">
                  <c:v>62.55</c:v>
                </c:pt>
                <c:pt idx="82">
                  <c:v>61.74</c:v>
                </c:pt>
                <c:pt idx="83">
                  <c:v>61.86</c:v>
                </c:pt>
                <c:pt idx="84">
                  <c:v>62.59</c:v>
                </c:pt>
                <c:pt idx="85">
                  <c:v>62.99</c:v>
                </c:pt>
                <c:pt idx="86">
                  <c:v>63.76</c:v>
                </c:pt>
                <c:pt idx="87">
                  <c:v>63.92</c:v>
                </c:pt>
                <c:pt idx="88">
                  <c:v>64.38</c:v>
                </c:pt>
                <c:pt idx="89">
                  <c:v>64.55</c:v>
                </c:pt>
                <c:pt idx="90">
                  <c:v>64.430000000000007</c:v>
                </c:pt>
                <c:pt idx="91">
                  <c:v>64.08</c:v>
                </c:pt>
                <c:pt idx="92">
                  <c:v>63.65</c:v>
                </c:pt>
                <c:pt idx="93">
                  <c:v>63.52</c:v>
                </c:pt>
                <c:pt idx="94">
                  <c:v>62.21</c:v>
                </c:pt>
                <c:pt idx="95">
                  <c:v>62.92</c:v>
                </c:pt>
                <c:pt idx="96">
                  <c:v>62.53</c:v>
                </c:pt>
                <c:pt idx="97">
                  <c:v>62.6</c:v>
                </c:pt>
                <c:pt idx="98">
                  <c:v>62.91</c:v>
                </c:pt>
                <c:pt idx="99">
                  <c:v>62.64</c:v>
                </c:pt>
                <c:pt idx="100">
                  <c:v>63.84</c:v>
                </c:pt>
                <c:pt idx="101">
                  <c:v>63.12</c:v>
                </c:pt>
                <c:pt idx="102">
                  <c:v>62.55</c:v>
                </c:pt>
                <c:pt idx="103">
                  <c:v>63.4</c:v>
                </c:pt>
                <c:pt idx="104">
                  <c:v>62.85</c:v>
                </c:pt>
                <c:pt idx="105">
                  <c:v>62.45</c:v>
                </c:pt>
                <c:pt idx="106">
                  <c:v>62.55</c:v>
                </c:pt>
                <c:pt idx="107">
                  <c:v>62.38</c:v>
                </c:pt>
                <c:pt idx="108">
                  <c:v>62.84</c:v>
                </c:pt>
                <c:pt idx="109">
                  <c:v>62.57</c:v>
                </c:pt>
                <c:pt idx="110">
                  <c:v>62.45</c:v>
                </c:pt>
                <c:pt idx="111">
                  <c:v>62.03</c:v>
                </c:pt>
                <c:pt idx="112">
                  <c:v>62.26</c:v>
                </c:pt>
                <c:pt idx="113">
                  <c:v>61.84</c:v>
                </c:pt>
                <c:pt idx="114">
                  <c:v>61.75</c:v>
                </c:pt>
                <c:pt idx="115">
                  <c:v>60.81</c:v>
                </c:pt>
                <c:pt idx="116">
                  <c:v>60.84</c:v>
                </c:pt>
                <c:pt idx="117">
                  <c:v>61.71</c:v>
                </c:pt>
                <c:pt idx="118">
                  <c:v>61.07</c:v>
                </c:pt>
                <c:pt idx="119">
                  <c:v>61.65</c:v>
                </c:pt>
                <c:pt idx="120">
                  <c:v>62.04</c:v>
                </c:pt>
                <c:pt idx="121">
                  <c:v>61.77</c:v>
                </c:pt>
                <c:pt idx="122">
                  <c:v>62.25</c:v>
                </c:pt>
                <c:pt idx="123">
                  <c:v>62.71</c:v>
                </c:pt>
                <c:pt idx="124">
                  <c:v>62.42</c:v>
                </c:pt>
                <c:pt idx="125">
                  <c:v>61.78</c:v>
                </c:pt>
                <c:pt idx="126">
                  <c:v>61.53</c:v>
                </c:pt>
                <c:pt idx="127">
                  <c:v>61.92</c:v>
                </c:pt>
                <c:pt idx="128">
                  <c:v>63.87</c:v>
                </c:pt>
                <c:pt idx="129">
                  <c:v>62.36</c:v>
                </c:pt>
                <c:pt idx="130">
                  <c:v>62.83</c:v>
                </c:pt>
                <c:pt idx="131">
                  <c:v>64.05</c:v>
                </c:pt>
                <c:pt idx="132">
                  <c:v>63.48</c:v>
                </c:pt>
                <c:pt idx="133">
                  <c:v>63.35</c:v>
                </c:pt>
                <c:pt idx="134">
                  <c:v>62.67</c:v>
                </c:pt>
                <c:pt idx="135">
                  <c:v>63.12</c:v>
                </c:pt>
                <c:pt idx="136">
                  <c:v>63.36</c:v>
                </c:pt>
                <c:pt idx="137">
                  <c:v>63.84</c:v>
                </c:pt>
                <c:pt idx="138">
                  <c:v>64.55</c:v>
                </c:pt>
                <c:pt idx="139">
                  <c:v>67.599999999999994</c:v>
                </c:pt>
                <c:pt idx="140">
                  <c:v>68.709999999999994</c:v>
                </c:pt>
                <c:pt idx="141">
                  <c:v>69.5</c:v>
                </c:pt>
                <c:pt idx="142">
                  <c:v>68.87</c:v>
                </c:pt>
                <c:pt idx="143">
                  <c:v>69.05</c:v>
                </c:pt>
                <c:pt idx="144">
                  <c:v>70.069999999999993</c:v>
                </c:pt>
                <c:pt idx="145">
                  <c:v>70.040000000000006</c:v>
                </c:pt>
                <c:pt idx="146">
                  <c:v>71.349999999999994</c:v>
                </c:pt>
                <c:pt idx="147">
                  <c:v>70.59</c:v>
                </c:pt>
                <c:pt idx="148">
                  <c:v>71.489999999999995</c:v>
                </c:pt>
                <c:pt idx="149">
                  <c:v>70.8</c:v>
                </c:pt>
                <c:pt idx="150">
                  <c:v>70.87</c:v>
                </c:pt>
                <c:pt idx="151">
                  <c:v>71.209999999999994</c:v>
                </c:pt>
                <c:pt idx="152">
                  <c:v>72.319999999999993</c:v>
                </c:pt>
                <c:pt idx="153">
                  <c:v>70.19</c:v>
                </c:pt>
                <c:pt idx="154">
                  <c:v>70.08</c:v>
                </c:pt>
                <c:pt idx="155">
                  <c:v>70.459999999999994</c:v>
                </c:pt>
                <c:pt idx="156">
                  <c:v>71.430000000000007</c:v>
                </c:pt>
                <c:pt idx="157">
                  <c:v>71.45</c:v>
                </c:pt>
                <c:pt idx="158">
                  <c:v>71.040000000000006</c:v>
                </c:pt>
                <c:pt idx="159">
                  <c:v>69.94</c:v>
                </c:pt>
                <c:pt idx="160">
                  <c:v>69.62</c:v>
                </c:pt>
                <c:pt idx="161">
                  <c:v>69.16</c:v>
                </c:pt>
                <c:pt idx="162">
                  <c:v>70.12</c:v>
                </c:pt>
                <c:pt idx="163">
                  <c:v>69.38</c:v>
                </c:pt>
                <c:pt idx="164">
                  <c:v>69.28</c:v>
                </c:pt>
                <c:pt idx="165">
                  <c:v>69.709999999999994</c:v>
                </c:pt>
                <c:pt idx="166">
                  <c:v>68.67</c:v>
                </c:pt>
                <c:pt idx="167">
                  <c:v>68.95</c:v>
                </c:pt>
                <c:pt idx="168">
                  <c:v>68.81</c:v>
                </c:pt>
                <c:pt idx="169">
                  <c:v>70.02</c:v>
                </c:pt>
                <c:pt idx="170">
                  <c:v>70.739999999999995</c:v>
                </c:pt>
                <c:pt idx="171">
                  <c:v>70.37</c:v>
                </c:pt>
                <c:pt idx="172">
                  <c:v>71.62</c:v>
                </c:pt>
                <c:pt idx="173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C-43B3-B142-A4CDDABADB4A}"/>
            </c:ext>
          </c:extLst>
        </c:ser>
        <c:ser>
          <c:idx val="1"/>
          <c:order val="1"/>
          <c:tx>
            <c:strRef>
              <c:f>BB!$C$1</c:f>
              <c:strCache>
                <c:ptCount val="1"/>
                <c:pt idx="0">
                  <c:v>20 Day MA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BB!$C$16:$C$189</c:f>
              <c:numCache>
                <c:formatCode>General</c:formatCode>
                <c:ptCount val="174"/>
                <c:pt idx="5">
                  <c:v>64.60299999999998</c:v>
                </c:pt>
                <c:pt idx="6">
                  <c:v>64.782499999999999</c:v>
                </c:pt>
                <c:pt idx="7">
                  <c:v>65.013999999999996</c:v>
                </c:pt>
                <c:pt idx="8">
                  <c:v>65.29249999999999</c:v>
                </c:pt>
                <c:pt idx="9">
                  <c:v>65.549499999999995</c:v>
                </c:pt>
                <c:pt idx="10">
                  <c:v>65.817499999999981</c:v>
                </c:pt>
                <c:pt idx="11">
                  <c:v>66.09899999999999</c:v>
                </c:pt>
                <c:pt idx="12">
                  <c:v>66.380499999999984</c:v>
                </c:pt>
                <c:pt idx="13">
                  <c:v>66.629500000000007</c:v>
                </c:pt>
                <c:pt idx="14">
                  <c:v>66.867500000000007</c:v>
                </c:pt>
                <c:pt idx="15">
                  <c:v>67.077000000000012</c:v>
                </c:pt>
                <c:pt idx="16">
                  <c:v>67.245500000000021</c:v>
                </c:pt>
                <c:pt idx="17">
                  <c:v>67.418500000000023</c:v>
                </c:pt>
                <c:pt idx="18">
                  <c:v>67.613000000000014</c:v>
                </c:pt>
                <c:pt idx="19">
                  <c:v>67.823499999999996</c:v>
                </c:pt>
                <c:pt idx="20">
                  <c:v>68.044500000000014</c:v>
                </c:pt>
                <c:pt idx="21">
                  <c:v>68.232500000000016</c:v>
                </c:pt>
                <c:pt idx="22">
                  <c:v>68.395499999999984</c:v>
                </c:pt>
                <c:pt idx="23">
                  <c:v>68.532499999999999</c:v>
                </c:pt>
                <c:pt idx="24">
                  <c:v>68.73299999999999</c:v>
                </c:pt>
                <c:pt idx="25">
                  <c:v>68.923999999999978</c:v>
                </c:pt>
                <c:pt idx="26">
                  <c:v>69.174499999999995</c:v>
                </c:pt>
                <c:pt idx="27">
                  <c:v>69.378999999999991</c:v>
                </c:pt>
                <c:pt idx="28">
                  <c:v>69.536000000000001</c:v>
                </c:pt>
                <c:pt idx="29">
                  <c:v>69.781500000000008</c:v>
                </c:pt>
                <c:pt idx="30">
                  <c:v>70.007000000000005</c:v>
                </c:pt>
                <c:pt idx="31">
                  <c:v>70.142499999999998</c:v>
                </c:pt>
                <c:pt idx="32">
                  <c:v>70.263000000000005</c:v>
                </c:pt>
                <c:pt idx="33">
                  <c:v>70.421500000000009</c:v>
                </c:pt>
                <c:pt idx="34">
                  <c:v>70.590499999999992</c:v>
                </c:pt>
                <c:pt idx="35">
                  <c:v>70.721500000000006</c:v>
                </c:pt>
                <c:pt idx="36">
                  <c:v>70.853999999999999</c:v>
                </c:pt>
                <c:pt idx="37">
                  <c:v>70.99199999999999</c:v>
                </c:pt>
                <c:pt idx="38">
                  <c:v>71.137999999999991</c:v>
                </c:pt>
                <c:pt idx="39">
                  <c:v>71.278999999999996</c:v>
                </c:pt>
                <c:pt idx="40">
                  <c:v>71.397499999999994</c:v>
                </c:pt>
                <c:pt idx="41">
                  <c:v>71.45</c:v>
                </c:pt>
                <c:pt idx="42">
                  <c:v>71.565500000000014</c:v>
                </c:pt>
                <c:pt idx="43">
                  <c:v>71.662500000000009</c:v>
                </c:pt>
                <c:pt idx="44">
                  <c:v>71.686999999999998</c:v>
                </c:pt>
                <c:pt idx="45">
                  <c:v>71.6845</c:v>
                </c:pt>
                <c:pt idx="46">
                  <c:v>71.667000000000002</c:v>
                </c:pt>
                <c:pt idx="47">
                  <c:v>71.654000000000011</c:v>
                </c:pt>
                <c:pt idx="48">
                  <c:v>71.623499999999993</c:v>
                </c:pt>
                <c:pt idx="49">
                  <c:v>71.558500000000009</c:v>
                </c:pt>
                <c:pt idx="50">
                  <c:v>71.480999999999995</c:v>
                </c:pt>
                <c:pt idx="51">
                  <c:v>71.448499999999996</c:v>
                </c:pt>
                <c:pt idx="52">
                  <c:v>71.400000000000006</c:v>
                </c:pt>
                <c:pt idx="53">
                  <c:v>71.25800000000001</c:v>
                </c:pt>
                <c:pt idx="54">
                  <c:v>71.139500000000012</c:v>
                </c:pt>
                <c:pt idx="55">
                  <c:v>71.064000000000007</c:v>
                </c:pt>
                <c:pt idx="56">
                  <c:v>70.965000000000003</c:v>
                </c:pt>
                <c:pt idx="57">
                  <c:v>70.87299999999999</c:v>
                </c:pt>
                <c:pt idx="58">
                  <c:v>70.784999999999997</c:v>
                </c:pt>
                <c:pt idx="59">
                  <c:v>70.711999999999975</c:v>
                </c:pt>
                <c:pt idx="60">
                  <c:v>70.652999999999977</c:v>
                </c:pt>
                <c:pt idx="61">
                  <c:v>70.61699999999999</c:v>
                </c:pt>
                <c:pt idx="62">
                  <c:v>70.556999999999988</c:v>
                </c:pt>
                <c:pt idx="63">
                  <c:v>70.442999999999998</c:v>
                </c:pt>
                <c:pt idx="64">
                  <c:v>70.349000000000004</c:v>
                </c:pt>
                <c:pt idx="65">
                  <c:v>70.177000000000007</c:v>
                </c:pt>
                <c:pt idx="66">
                  <c:v>69.972000000000008</c:v>
                </c:pt>
                <c:pt idx="67">
                  <c:v>69.728499999999997</c:v>
                </c:pt>
                <c:pt idx="68">
                  <c:v>69.469000000000008</c:v>
                </c:pt>
                <c:pt idx="69">
                  <c:v>69.161500000000004</c:v>
                </c:pt>
                <c:pt idx="70">
                  <c:v>68.907000000000011</c:v>
                </c:pt>
                <c:pt idx="71">
                  <c:v>68.646500000000003</c:v>
                </c:pt>
                <c:pt idx="72">
                  <c:v>68.388499999999993</c:v>
                </c:pt>
                <c:pt idx="73">
                  <c:v>68.1935</c:v>
                </c:pt>
                <c:pt idx="74">
                  <c:v>68.003</c:v>
                </c:pt>
                <c:pt idx="75">
                  <c:v>67.709499999999991</c:v>
                </c:pt>
                <c:pt idx="76">
                  <c:v>67.429999999999993</c:v>
                </c:pt>
                <c:pt idx="77">
                  <c:v>67.147499999999994</c:v>
                </c:pt>
                <c:pt idx="78">
                  <c:v>66.798500000000004</c:v>
                </c:pt>
                <c:pt idx="79">
                  <c:v>66.441500000000005</c:v>
                </c:pt>
                <c:pt idx="80">
                  <c:v>66.063000000000017</c:v>
                </c:pt>
                <c:pt idx="81">
                  <c:v>65.695499999999996</c:v>
                </c:pt>
                <c:pt idx="82">
                  <c:v>65.260500000000008</c:v>
                </c:pt>
                <c:pt idx="83">
                  <c:v>64.881</c:v>
                </c:pt>
                <c:pt idx="84">
                  <c:v>64.537999999999982</c:v>
                </c:pt>
                <c:pt idx="85">
                  <c:v>64.286999999999992</c:v>
                </c:pt>
                <c:pt idx="86">
                  <c:v>64.109999999999985</c:v>
                </c:pt>
                <c:pt idx="87">
                  <c:v>63.96</c:v>
                </c:pt>
                <c:pt idx="88">
                  <c:v>63.845499999999994</c:v>
                </c:pt>
                <c:pt idx="89">
                  <c:v>63.795000000000016</c:v>
                </c:pt>
                <c:pt idx="90">
                  <c:v>63.720499999999994</c:v>
                </c:pt>
                <c:pt idx="91">
                  <c:v>63.658999999999992</c:v>
                </c:pt>
                <c:pt idx="92">
                  <c:v>63.591000000000008</c:v>
                </c:pt>
                <c:pt idx="93">
                  <c:v>63.511499999999998</c:v>
                </c:pt>
                <c:pt idx="94">
                  <c:v>63.353499999999997</c:v>
                </c:pt>
                <c:pt idx="95">
                  <c:v>63.314499999999995</c:v>
                </c:pt>
                <c:pt idx="96">
                  <c:v>63.258000000000003</c:v>
                </c:pt>
                <c:pt idx="97">
                  <c:v>63.191999999999993</c:v>
                </c:pt>
                <c:pt idx="98">
                  <c:v>63.169500000000006</c:v>
                </c:pt>
                <c:pt idx="99">
                  <c:v>63.141500000000008</c:v>
                </c:pt>
                <c:pt idx="100">
                  <c:v>63.183500000000002</c:v>
                </c:pt>
                <c:pt idx="101">
                  <c:v>63.212000000000003</c:v>
                </c:pt>
                <c:pt idx="102">
                  <c:v>63.252499999999984</c:v>
                </c:pt>
                <c:pt idx="103">
                  <c:v>63.329499999999996</c:v>
                </c:pt>
                <c:pt idx="104">
                  <c:v>63.342499999999994</c:v>
                </c:pt>
                <c:pt idx="105">
                  <c:v>63.3155</c:v>
                </c:pt>
                <c:pt idx="106">
                  <c:v>63.254999999999995</c:v>
                </c:pt>
                <c:pt idx="107">
                  <c:v>63.177999999999997</c:v>
                </c:pt>
                <c:pt idx="108">
                  <c:v>63.100999999999999</c:v>
                </c:pt>
                <c:pt idx="109">
                  <c:v>63.001999999999995</c:v>
                </c:pt>
                <c:pt idx="110">
                  <c:v>62.902999999999999</c:v>
                </c:pt>
                <c:pt idx="111">
                  <c:v>62.8005</c:v>
                </c:pt>
                <c:pt idx="112">
                  <c:v>62.731000000000009</c:v>
                </c:pt>
                <c:pt idx="113">
                  <c:v>62.646999999999991</c:v>
                </c:pt>
                <c:pt idx="114">
                  <c:v>62.624000000000009</c:v>
                </c:pt>
                <c:pt idx="115">
                  <c:v>62.518499999999996</c:v>
                </c:pt>
                <c:pt idx="116">
                  <c:v>62.43399999999999</c:v>
                </c:pt>
                <c:pt idx="117">
                  <c:v>62.389499999999998</c:v>
                </c:pt>
                <c:pt idx="118">
                  <c:v>62.297499999999999</c:v>
                </c:pt>
                <c:pt idx="119">
                  <c:v>62.248000000000005</c:v>
                </c:pt>
                <c:pt idx="120">
                  <c:v>62.158000000000001</c:v>
                </c:pt>
                <c:pt idx="121">
                  <c:v>62.090500000000006</c:v>
                </c:pt>
                <c:pt idx="122">
                  <c:v>62.075500000000012</c:v>
                </c:pt>
                <c:pt idx="123">
                  <c:v>62.041000000000011</c:v>
                </c:pt>
                <c:pt idx="124">
                  <c:v>62.019500000000015</c:v>
                </c:pt>
                <c:pt idx="125">
                  <c:v>61.986000000000004</c:v>
                </c:pt>
                <c:pt idx="126">
                  <c:v>61.935000000000002</c:v>
                </c:pt>
                <c:pt idx="127">
                  <c:v>61.911999999999999</c:v>
                </c:pt>
                <c:pt idx="128">
                  <c:v>61.963499999999996</c:v>
                </c:pt>
                <c:pt idx="129">
                  <c:v>61.952999999999989</c:v>
                </c:pt>
                <c:pt idx="130">
                  <c:v>61.97199999999998</c:v>
                </c:pt>
                <c:pt idx="131">
                  <c:v>62.072999999999979</c:v>
                </c:pt>
                <c:pt idx="132">
                  <c:v>62.133999999999993</c:v>
                </c:pt>
                <c:pt idx="133">
                  <c:v>62.209499999999991</c:v>
                </c:pt>
                <c:pt idx="134">
                  <c:v>62.255499999999998</c:v>
                </c:pt>
                <c:pt idx="135">
                  <c:v>62.370999999999981</c:v>
                </c:pt>
                <c:pt idx="136">
                  <c:v>62.496999999999993</c:v>
                </c:pt>
                <c:pt idx="137">
                  <c:v>62.603499999999983</c:v>
                </c:pt>
                <c:pt idx="138">
                  <c:v>62.777499999999989</c:v>
                </c:pt>
                <c:pt idx="139">
                  <c:v>63.074999999999989</c:v>
                </c:pt>
                <c:pt idx="140">
                  <c:v>63.408499999999989</c:v>
                </c:pt>
                <c:pt idx="141">
                  <c:v>63.795000000000002</c:v>
                </c:pt>
                <c:pt idx="142">
                  <c:v>64.126000000000005</c:v>
                </c:pt>
                <c:pt idx="143">
                  <c:v>64.442999999999998</c:v>
                </c:pt>
                <c:pt idx="144">
                  <c:v>64.825499999999991</c:v>
                </c:pt>
                <c:pt idx="145">
                  <c:v>65.238500000000002</c:v>
                </c:pt>
                <c:pt idx="146">
                  <c:v>65.729499999999987</c:v>
                </c:pt>
                <c:pt idx="147">
                  <c:v>66.162999999999982</c:v>
                </c:pt>
                <c:pt idx="148">
                  <c:v>66.543999999999997</c:v>
                </c:pt>
                <c:pt idx="149">
                  <c:v>66.96599999999998</c:v>
                </c:pt>
                <c:pt idx="150">
                  <c:v>67.367999999999981</c:v>
                </c:pt>
                <c:pt idx="151">
                  <c:v>67.725999999999999</c:v>
                </c:pt>
                <c:pt idx="152">
                  <c:v>68.167999999999992</c:v>
                </c:pt>
                <c:pt idx="153">
                  <c:v>68.510000000000005</c:v>
                </c:pt>
                <c:pt idx="154">
                  <c:v>68.880499999999998</c:v>
                </c:pt>
                <c:pt idx="155">
                  <c:v>69.247500000000002</c:v>
                </c:pt>
                <c:pt idx="156">
                  <c:v>69.650999999999996</c:v>
                </c:pt>
                <c:pt idx="157">
                  <c:v>70.031500000000008</c:v>
                </c:pt>
                <c:pt idx="158">
                  <c:v>70.356000000000009</c:v>
                </c:pt>
                <c:pt idx="159">
                  <c:v>70.473000000000013</c:v>
                </c:pt>
                <c:pt idx="160">
                  <c:v>70.518500000000017</c:v>
                </c:pt>
                <c:pt idx="161">
                  <c:v>70.501500000000021</c:v>
                </c:pt>
                <c:pt idx="162">
                  <c:v>70.564000000000007</c:v>
                </c:pt>
                <c:pt idx="163">
                  <c:v>70.580500000000029</c:v>
                </c:pt>
                <c:pt idx="164">
                  <c:v>70.541000000000025</c:v>
                </c:pt>
                <c:pt idx="165">
                  <c:v>70.524500000000018</c:v>
                </c:pt>
                <c:pt idx="166">
                  <c:v>70.390500000000003</c:v>
                </c:pt>
                <c:pt idx="167">
                  <c:v>70.308500000000009</c:v>
                </c:pt>
                <c:pt idx="168">
                  <c:v>70.174499999999995</c:v>
                </c:pt>
                <c:pt idx="169">
                  <c:v>70.135500000000008</c:v>
                </c:pt>
                <c:pt idx="170">
                  <c:v>70.128999999999991</c:v>
                </c:pt>
                <c:pt idx="171">
                  <c:v>70.086999999999989</c:v>
                </c:pt>
                <c:pt idx="172">
                  <c:v>70.051999999999992</c:v>
                </c:pt>
                <c:pt idx="173">
                  <c:v>70.135999999999996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C-43B3-B142-A4CDDABADB4A}"/>
            </c:ext>
          </c:extLst>
        </c:ser>
        <c:ser>
          <c:idx val="2"/>
          <c:order val="2"/>
          <c:tx>
            <c:strRef>
              <c:f>BB!$E$1</c:f>
              <c:strCache>
                <c:ptCount val="1"/>
                <c:pt idx="0">
                  <c:v>Upper Band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BB!$E$16:$E$189</c:f>
              <c:numCache>
                <c:formatCode>General</c:formatCode>
                <c:ptCount val="174"/>
                <c:pt idx="5">
                  <c:v>67.643706981504181</c:v>
                </c:pt>
                <c:pt idx="6">
                  <c:v>67.885272105205615</c:v>
                </c:pt>
                <c:pt idx="7">
                  <c:v>68.343108621016484</c:v>
                </c:pt>
                <c:pt idx="8">
                  <c:v>69.080241307233933</c:v>
                </c:pt>
                <c:pt idx="9">
                  <c:v>69.368254136874313</c:v>
                </c:pt>
                <c:pt idx="10">
                  <c:v>69.542464853242862</c:v>
                </c:pt>
                <c:pt idx="11">
                  <c:v>69.722919947994654</c:v>
                </c:pt>
                <c:pt idx="12">
                  <c:v>69.896601160151818</c:v>
                </c:pt>
                <c:pt idx="13">
                  <c:v>70.050386157892902</c:v>
                </c:pt>
                <c:pt idx="14">
                  <c:v>69.995027188657119</c:v>
                </c:pt>
                <c:pt idx="15">
                  <c:v>70.02828945948788</c:v>
                </c:pt>
                <c:pt idx="16">
                  <c:v>70.132074914469086</c:v>
                </c:pt>
                <c:pt idx="17">
                  <c:v>70.199164630888419</c:v>
                </c:pt>
                <c:pt idx="18">
                  <c:v>70.309712228270811</c:v>
                </c:pt>
                <c:pt idx="19">
                  <c:v>70.227140002820278</c:v>
                </c:pt>
                <c:pt idx="20">
                  <c:v>70.131517262178647</c:v>
                </c:pt>
                <c:pt idx="21">
                  <c:v>70.141844059315176</c:v>
                </c:pt>
                <c:pt idx="22">
                  <c:v>70.069656189657451</c:v>
                </c:pt>
                <c:pt idx="23">
                  <c:v>70.191426412504569</c:v>
                </c:pt>
                <c:pt idx="24">
                  <c:v>70.49184052716555</c:v>
                </c:pt>
                <c:pt idx="25">
                  <c:v>71.002059823869104</c:v>
                </c:pt>
                <c:pt idx="26">
                  <c:v>71.349646456049143</c:v>
                </c:pt>
                <c:pt idx="27">
                  <c:v>71.825504703277275</c:v>
                </c:pt>
                <c:pt idx="28">
                  <c:v>72.345363291791074</c:v>
                </c:pt>
                <c:pt idx="29">
                  <c:v>72.903262491387139</c:v>
                </c:pt>
                <c:pt idx="30">
                  <c:v>73.251286313538088</c:v>
                </c:pt>
                <c:pt idx="31">
                  <c:v>73.340781610983925</c:v>
                </c:pt>
                <c:pt idx="32">
                  <c:v>73.418520475877827</c:v>
                </c:pt>
                <c:pt idx="33">
                  <c:v>73.560640177282892</c:v>
                </c:pt>
                <c:pt idx="34">
                  <c:v>73.579620447996618</c:v>
                </c:pt>
                <c:pt idx="35">
                  <c:v>73.542394035212027</c:v>
                </c:pt>
                <c:pt idx="36">
                  <c:v>73.494545398208487</c:v>
                </c:pt>
                <c:pt idx="37">
                  <c:v>73.428128075450871</c:v>
                </c:pt>
                <c:pt idx="38">
                  <c:v>73.464412191381939</c:v>
                </c:pt>
                <c:pt idx="39">
                  <c:v>73.386209679073005</c:v>
                </c:pt>
                <c:pt idx="40">
                  <c:v>73.31288782660738</c:v>
                </c:pt>
                <c:pt idx="41">
                  <c:v>73.205352716092904</c:v>
                </c:pt>
                <c:pt idx="42">
                  <c:v>73.009973679416262</c:v>
                </c:pt>
                <c:pt idx="43">
                  <c:v>72.841024947818923</c:v>
                </c:pt>
                <c:pt idx="44">
                  <c:v>72.81272035416859</c:v>
                </c:pt>
                <c:pt idx="45">
                  <c:v>72.812189300248406</c:v>
                </c:pt>
                <c:pt idx="46">
                  <c:v>72.801253290193941</c:v>
                </c:pt>
                <c:pt idx="47">
                  <c:v>72.775660423329256</c:v>
                </c:pt>
                <c:pt idx="48">
                  <c:v>72.683197573540866</c:v>
                </c:pt>
                <c:pt idx="49">
                  <c:v>72.396373875699055</c:v>
                </c:pt>
                <c:pt idx="50">
                  <c:v>72.20827031100076</c:v>
                </c:pt>
                <c:pt idx="51">
                  <c:v>72.284285794768508</c:v>
                </c:pt>
                <c:pt idx="52">
                  <c:v>72.406337810813895</c:v>
                </c:pt>
                <c:pt idx="53">
                  <c:v>72.702898102398848</c:v>
                </c:pt>
                <c:pt idx="54">
                  <c:v>72.84822035838458</c:v>
                </c:pt>
                <c:pt idx="55">
                  <c:v>72.911586191992711</c:v>
                </c:pt>
                <c:pt idx="56">
                  <c:v>72.979761315365849</c:v>
                </c:pt>
                <c:pt idx="57">
                  <c:v>72.968620495976751</c:v>
                </c:pt>
                <c:pt idx="58">
                  <c:v>72.810308293621119</c:v>
                </c:pt>
                <c:pt idx="59">
                  <c:v>72.68791391246522</c:v>
                </c:pt>
                <c:pt idx="60">
                  <c:v>72.567939603280067</c:v>
                </c:pt>
                <c:pt idx="61">
                  <c:v>72.561396537421516</c:v>
                </c:pt>
                <c:pt idx="62">
                  <c:v>72.441620302397936</c:v>
                </c:pt>
                <c:pt idx="63">
                  <c:v>72.304556790487609</c:v>
                </c:pt>
                <c:pt idx="64">
                  <c:v>72.21183202621566</c:v>
                </c:pt>
                <c:pt idx="65">
                  <c:v>72.236648411488574</c:v>
                </c:pt>
                <c:pt idx="66">
                  <c:v>72.315686704408478</c:v>
                </c:pt>
                <c:pt idx="67">
                  <c:v>72.279654743702494</c:v>
                </c:pt>
                <c:pt idx="68">
                  <c:v>72.159301489659327</c:v>
                </c:pt>
                <c:pt idx="69">
                  <c:v>72.16136859361329</c:v>
                </c:pt>
                <c:pt idx="70">
                  <c:v>72.103749006494937</c:v>
                </c:pt>
                <c:pt idx="71">
                  <c:v>72.126386719269377</c:v>
                </c:pt>
                <c:pt idx="72">
                  <c:v>72.146787824052467</c:v>
                </c:pt>
                <c:pt idx="73">
                  <c:v>72.211728334399183</c:v>
                </c:pt>
                <c:pt idx="74">
                  <c:v>72.18233311225103</c:v>
                </c:pt>
                <c:pt idx="75">
                  <c:v>72.23556242252927</c:v>
                </c:pt>
                <c:pt idx="76">
                  <c:v>72.237183221629451</c:v>
                </c:pt>
                <c:pt idx="77">
                  <c:v>72.08739505535236</c:v>
                </c:pt>
                <c:pt idx="78">
                  <c:v>71.77484943349144</c:v>
                </c:pt>
                <c:pt idx="79">
                  <c:v>71.372332213307359</c:v>
                </c:pt>
                <c:pt idx="80">
                  <c:v>70.818526867706026</c:v>
                </c:pt>
                <c:pt idx="81">
                  <c:v>70.337162474406739</c:v>
                </c:pt>
                <c:pt idx="82">
                  <c:v>69.654038197710008</c:v>
                </c:pt>
                <c:pt idx="83">
                  <c:v>69.056648200547656</c:v>
                </c:pt>
                <c:pt idx="84">
                  <c:v>68.232693776926993</c:v>
                </c:pt>
                <c:pt idx="85">
                  <c:v>67.656292288643968</c:v>
                </c:pt>
                <c:pt idx="86">
                  <c:v>67.170636328746369</c:v>
                </c:pt>
                <c:pt idx="87">
                  <c:v>66.720076276596643</c:v>
                </c:pt>
                <c:pt idx="88">
                  <c:v>66.305953317239684</c:v>
                </c:pt>
                <c:pt idx="89">
                  <c:v>66.146326613234606</c:v>
                </c:pt>
                <c:pt idx="90">
                  <c:v>65.874472828837071</c:v>
                </c:pt>
                <c:pt idx="91">
                  <c:v>65.68852833514535</c:v>
                </c:pt>
                <c:pt idx="92">
                  <c:v>65.518506160820252</c:v>
                </c:pt>
                <c:pt idx="93">
                  <c:v>65.30146353976393</c:v>
                </c:pt>
                <c:pt idx="94">
                  <c:v>65.005258552509858</c:v>
                </c:pt>
                <c:pt idx="95">
                  <c:v>64.968642805519707</c:v>
                </c:pt>
                <c:pt idx="96">
                  <c:v>64.939422956276843</c:v>
                </c:pt>
                <c:pt idx="97">
                  <c:v>64.867628397442516</c:v>
                </c:pt>
                <c:pt idx="98">
                  <c:v>64.847713022047088</c:v>
                </c:pt>
                <c:pt idx="99">
                  <c:v>64.836176183942257</c:v>
                </c:pt>
                <c:pt idx="100">
                  <c:v>64.9048369956611</c:v>
                </c:pt>
                <c:pt idx="101">
                  <c:v>64.907859974358615</c:v>
                </c:pt>
                <c:pt idx="102">
                  <c:v>64.835260745958564</c:v>
                </c:pt>
                <c:pt idx="103">
                  <c:v>64.77051535840458</c:v>
                </c:pt>
                <c:pt idx="104">
                  <c:v>64.759923533628609</c:v>
                </c:pt>
                <c:pt idx="105">
                  <c:v>64.780954483122983</c:v>
                </c:pt>
                <c:pt idx="106">
                  <c:v>64.742923314379368</c:v>
                </c:pt>
                <c:pt idx="107">
                  <c:v>64.680343432599116</c:v>
                </c:pt>
                <c:pt idx="108">
                  <c:v>64.498123360412578</c:v>
                </c:pt>
                <c:pt idx="109">
                  <c:v>64.238133189894157</c:v>
                </c:pt>
                <c:pt idx="110">
                  <c:v>63.962058171455332</c:v>
                </c:pt>
                <c:pt idx="111">
                  <c:v>63.773211348973092</c:v>
                </c:pt>
                <c:pt idx="112">
                  <c:v>63.645005643193457</c:v>
                </c:pt>
                <c:pt idx="113">
                  <c:v>63.564481679151648</c:v>
                </c:pt>
                <c:pt idx="114">
                  <c:v>63.608242161045219</c:v>
                </c:pt>
                <c:pt idx="115">
                  <c:v>63.781900174133277</c:v>
                </c:pt>
                <c:pt idx="116">
                  <c:v>63.903427385788504</c:v>
                </c:pt>
                <c:pt idx="117">
                  <c:v>63.891309084509672</c:v>
                </c:pt>
                <c:pt idx="118">
                  <c:v>63.887877313721496</c:v>
                </c:pt>
                <c:pt idx="119">
                  <c:v>63.855031915970365</c:v>
                </c:pt>
                <c:pt idx="120">
                  <c:v>63.580667620315701</c:v>
                </c:pt>
                <c:pt idx="121">
                  <c:v>63.44757851845911</c:v>
                </c:pt>
                <c:pt idx="122">
                  <c:v>63.417744389073775</c:v>
                </c:pt>
                <c:pt idx="123">
                  <c:v>63.270649500767135</c:v>
                </c:pt>
                <c:pt idx="124">
                  <c:v>63.203791482612921</c:v>
                </c:pt>
                <c:pt idx="125">
                  <c:v>63.156845848094449</c:v>
                </c:pt>
                <c:pt idx="126">
                  <c:v>63.091173361613762</c:v>
                </c:pt>
                <c:pt idx="127">
                  <c:v>63.049043257057996</c:v>
                </c:pt>
                <c:pt idx="128">
                  <c:v>63.344625018160727</c:v>
                </c:pt>
                <c:pt idx="129">
                  <c:v>63.317807293125441</c:v>
                </c:pt>
                <c:pt idx="130">
                  <c:v>63.375958313971026</c:v>
                </c:pt>
                <c:pt idx="131">
                  <c:v>63.757194013076919</c:v>
                </c:pt>
                <c:pt idx="132">
                  <c:v>63.931289186817914</c:v>
                </c:pt>
                <c:pt idx="133">
                  <c:v>64.080153980775023</c:v>
                </c:pt>
                <c:pt idx="134">
                  <c:v>64.123822918104835</c:v>
                </c:pt>
                <c:pt idx="135">
                  <c:v>64.146362379613606</c:v>
                </c:pt>
                <c:pt idx="136">
                  <c:v>64.169578847169831</c:v>
                </c:pt>
                <c:pt idx="137">
                  <c:v>64.335286725655862</c:v>
                </c:pt>
                <c:pt idx="138">
                  <c:v>64.559124037367667</c:v>
                </c:pt>
                <c:pt idx="139">
                  <c:v>65.800802634087788</c:v>
                </c:pt>
                <c:pt idx="140">
                  <c:v>67.07197706564763</c:v>
                </c:pt>
                <c:pt idx="141">
                  <c:v>68.271467122043546</c:v>
                </c:pt>
                <c:pt idx="142">
                  <c:v>69.075459938640833</c:v>
                </c:pt>
                <c:pt idx="143">
                  <c:v>69.805489995083292</c:v>
                </c:pt>
                <c:pt idx="144">
                  <c:v>70.65170026034842</c:v>
                </c:pt>
                <c:pt idx="145">
                  <c:v>71.32111465593799</c:v>
                </c:pt>
                <c:pt idx="146">
                  <c:v>72.128797576584788</c:v>
                </c:pt>
                <c:pt idx="147">
                  <c:v>72.649764175895712</c:v>
                </c:pt>
                <c:pt idx="148">
                  <c:v>73.350914131969049</c:v>
                </c:pt>
                <c:pt idx="149">
                  <c:v>73.727078705588156</c:v>
                </c:pt>
                <c:pt idx="150">
                  <c:v>74.049246653290467</c:v>
                </c:pt>
                <c:pt idx="151">
                  <c:v>74.425946268441265</c:v>
                </c:pt>
                <c:pt idx="152">
                  <c:v>74.854878274100059</c:v>
                </c:pt>
                <c:pt idx="153">
                  <c:v>74.850001660301956</c:v>
                </c:pt>
                <c:pt idx="154">
                  <c:v>74.621270074879462</c:v>
                </c:pt>
                <c:pt idx="155">
                  <c:v>74.339511803847898</c:v>
                </c:pt>
                <c:pt idx="156">
                  <c:v>74.00398276442354</c:v>
                </c:pt>
                <c:pt idx="157">
                  <c:v>73.482762316739695</c:v>
                </c:pt>
                <c:pt idx="158">
                  <c:v>72.670370665850101</c:v>
                </c:pt>
                <c:pt idx="159">
                  <c:v>72.405885489569812</c:v>
                </c:pt>
                <c:pt idx="160">
                  <c:v>72.314651148252423</c:v>
                </c:pt>
                <c:pt idx="161">
                  <c:v>72.344075714362361</c:v>
                </c:pt>
                <c:pt idx="162">
                  <c:v>72.251868790111246</c:v>
                </c:pt>
                <c:pt idx="163">
                  <c:v>72.211547128945753</c:v>
                </c:pt>
                <c:pt idx="164">
                  <c:v>72.259994810316428</c:v>
                </c:pt>
                <c:pt idx="165">
                  <c:v>72.269875543965753</c:v>
                </c:pt>
                <c:pt idx="166">
                  <c:v>72.274990437897287</c:v>
                </c:pt>
                <c:pt idx="167">
                  <c:v>72.296329019439639</c:v>
                </c:pt>
                <c:pt idx="168">
                  <c:v>72.188132224822127</c:v>
                </c:pt>
                <c:pt idx="169">
                  <c:v>72.12822862387759</c:v>
                </c:pt>
                <c:pt idx="170">
                  <c:v>72.112467458239408</c:v>
                </c:pt>
                <c:pt idx="171">
                  <c:v>72.008699905374343</c:v>
                </c:pt>
                <c:pt idx="172">
                  <c:v>71.821966993447816</c:v>
                </c:pt>
                <c:pt idx="173">
                  <c:v>72.084045174014193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DC-43B3-B142-A4CDDABADB4A}"/>
            </c:ext>
          </c:extLst>
        </c:ser>
        <c:ser>
          <c:idx val="3"/>
          <c:order val="3"/>
          <c:tx>
            <c:strRef>
              <c:f>BB!$F$1</c:f>
              <c:strCache>
                <c:ptCount val="1"/>
                <c:pt idx="0">
                  <c:v>Lower Band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BB!$F$16:$F$189</c:f>
              <c:numCache>
                <c:formatCode>General</c:formatCode>
                <c:ptCount val="174"/>
                <c:pt idx="5">
                  <c:v>61.562293018495772</c:v>
                </c:pt>
                <c:pt idx="6">
                  <c:v>61.679727894794382</c:v>
                </c:pt>
                <c:pt idx="7">
                  <c:v>61.684891378983508</c:v>
                </c:pt>
                <c:pt idx="8">
                  <c:v>61.504758692766046</c:v>
                </c:pt>
                <c:pt idx="9">
                  <c:v>61.730745863125676</c:v>
                </c:pt>
                <c:pt idx="10">
                  <c:v>62.092535146757101</c:v>
                </c:pt>
                <c:pt idx="11">
                  <c:v>62.475080052005325</c:v>
                </c:pt>
                <c:pt idx="12">
                  <c:v>62.86439883984815</c:v>
                </c:pt>
                <c:pt idx="13">
                  <c:v>63.20861384210712</c:v>
                </c:pt>
                <c:pt idx="14">
                  <c:v>63.739972811342888</c:v>
                </c:pt>
                <c:pt idx="15">
                  <c:v>64.125710540512145</c:v>
                </c:pt>
                <c:pt idx="16">
                  <c:v>64.358925085530956</c:v>
                </c:pt>
                <c:pt idx="17">
                  <c:v>64.637835369111627</c:v>
                </c:pt>
                <c:pt idx="18">
                  <c:v>64.916287771729216</c:v>
                </c:pt>
                <c:pt idx="19">
                  <c:v>65.419859997179714</c:v>
                </c:pt>
                <c:pt idx="20">
                  <c:v>65.95748273782138</c:v>
                </c:pt>
                <c:pt idx="21">
                  <c:v>66.323155940684856</c:v>
                </c:pt>
                <c:pt idx="22">
                  <c:v>66.721343810342518</c:v>
                </c:pt>
                <c:pt idx="23">
                  <c:v>66.873573587495429</c:v>
                </c:pt>
                <c:pt idx="24">
                  <c:v>66.97415947283443</c:v>
                </c:pt>
                <c:pt idx="25">
                  <c:v>66.845940176130853</c:v>
                </c:pt>
                <c:pt idx="26">
                  <c:v>66.999353543950846</c:v>
                </c:pt>
                <c:pt idx="27">
                  <c:v>66.932495296722706</c:v>
                </c:pt>
                <c:pt idx="28">
                  <c:v>66.726636708208929</c:v>
                </c:pt>
                <c:pt idx="29">
                  <c:v>66.659737508612878</c:v>
                </c:pt>
                <c:pt idx="30">
                  <c:v>66.762713686461922</c:v>
                </c:pt>
                <c:pt idx="31">
                  <c:v>66.944218389016072</c:v>
                </c:pt>
                <c:pt idx="32">
                  <c:v>67.107479524122184</c:v>
                </c:pt>
                <c:pt idx="33">
                  <c:v>67.282359822717126</c:v>
                </c:pt>
                <c:pt idx="34">
                  <c:v>67.601379552003365</c:v>
                </c:pt>
                <c:pt idx="35">
                  <c:v>67.900605964787985</c:v>
                </c:pt>
                <c:pt idx="36">
                  <c:v>68.213454601791511</c:v>
                </c:pt>
                <c:pt idx="37">
                  <c:v>68.555871924549109</c:v>
                </c:pt>
                <c:pt idx="38">
                  <c:v>68.811587808618043</c:v>
                </c:pt>
                <c:pt idx="39">
                  <c:v>69.171790320926988</c:v>
                </c:pt>
                <c:pt idx="40">
                  <c:v>69.482112173392608</c:v>
                </c:pt>
                <c:pt idx="41">
                  <c:v>69.694647283907102</c:v>
                </c:pt>
                <c:pt idx="42">
                  <c:v>70.121026320583766</c:v>
                </c:pt>
                <c:pt idx="43">
                  <c:v>70.483975052181094</c:v>
                </c:pt>
                <c:pt idx="44">
                  <c:v>70.561279645831405</c:v>
                </c:pt>
                <c:pt idx="45">
                  <c:v>70.556810699751594</c:v>
                </c:pt>
                <c:pt idx="46">
                  <c:v>70.532746709806062</c:v>
                </c:pt>
                <c:pt idx="47">
                  <c:v>70.532339576670765</c:v>
                </c:pt>
                <c:pt idx="48">
                  <c:v>70.563802426459119</c:v>
                </c:pt>
                <c:pt idx="49">
                  <c:v>70.720626124300964</c:v>
                </c:pt>
                <c:pt idx="50">
                  <c:v>70.753729688999229</c:v>
                </c:pt>
                <c:pt idx="51">
                  <c:v>70.612714205231484</c:v>
                </c:pt>
                <c:pt idx="52">
                  <c:v>70.393662189186117</c:v>
                </c:pt>
                <c:pt idx="53">
                  <c:v>69.813101897601172</c:v>
                </c:pt>
                <c:pt idx="54">
                  <c:v>69.430779641615445</c:v>
                </c:pt>
                <c:pt idx="55">
                  <c:v>69.216413808007303</c:v>
                </c:pt>
                <c:pt idx="56">
                  <c:v>68.950238684634158</c:v>
                </c:pt>
                <c:pt idx="57">
                  <c:v>68.77737950402323</c:v>
                </c:pt>
                <c:pt idx="58">
                  <c:v>68.759691706378874</c:v>
                </c:pt>
                <c:pt idx="59">
                  <c:v>68.73608608753473</c:v>
                </c:pt>
                <c:pt idx="60">
                  <c:v>68.738060396719888</c:v>
                </c:pt>
                <c:pt idx="61">
                  <c:v>68.672603462578465</c:v>
                </c:pt>
                <c:pt idx="62">
                  <c:v>68.67237969760204</c:v>
                </c:pt>
                <c:pt idx="63">
                  <c:v>68.581443209512386</c:v>
                </c:pt>
                <c:pt idx="64">
                  <c:v>68.486167973784347</c:v>
                </c:pt>
                <c:pt idx="65">
                  <c:v>68.11735158851144</c:v>
                </c:pt>
                <c:pt idx="66">
                  <c:v>67.628313295591539</c:v>
                </c:pt>
                <c:pt idx="67">
                  <c:v>67.1773452562975</c:v>
                </c:pt>
                <c:pt idx="68">
                  <c:v>66.778698510340689</c:v>
                </c:pt>
                <c:pt idx="69">
                  <c:v>66.161631406386718</c:v>
                </c:pt>
                <c:pt idx="70">
                  <c:v>65.710250993505085</c:v>
                </c:pt>
                <c:pt idx="71">
                  <c:v>65.16661328073063</c:v>
                </c:pt>
                <c:pt idx="72">
                  <c:v>64.63021217594752</c:v>
                </c:pt>
                <c:pt idx="73">
                  <c:v>64.175271665600818</c:v>
                </c:pt>
                <c:pt idx="74">
                  <c:v>63.823666887748971</c:v>
                </c:pt>
                <c:pt idx="75">
                  <c:v>63.18343757747072</c:v>
                </c:pt>
                <c:pt idx="76">
                  <c:v>62.622816778370535</c:v>
                </c:pt>
                <c:pt idx="77">
                  <c:v>62.207604944647628</c:v>
                </c:pt>
                <c:pt idx="78">
                  <c:v>61.822150566508569</c:v>
                </c:pt>
                <c:pt idx="79">
                  <c:v>61.510667786692657</c:v>
                </c:pt>
                <c:pt idx="80">
                  <c:v>61.307473132294014</c:v>
                </c:pt>
                <c:pt idx="81">
                  <c:v>61.053837525593245</c:v>
                </c:pt>
                <c:pt idx="82">
                  <c:v>60.866961802290007</c:v>
                </c:pt>
                <c:pt idx="83">
                  <c:v>60.705351799452345</c:v>
                </c:pt>
                <c:pt idx="84">
                  <c:v>60.843306223072972</c:v>
                </c:pt>
                <c:pt idx="85">
                  <c:v>60.917707711356009</c:v>
                </c:pt>
                <c:pt idx="86">
                  <c:v>61.049363671253609</c:v>
                </c:pt>
                <c:pt idx="87">
                  <c:v>61.199923723403359</c:v>
                </c:pt>
                <c:pt idx="88">
                  <c:v>61.385046682760304</c:v>
                </c:pt>
                <c:pt idx="89">
                  <c:v>61.443673386765418</c:v>
                </c:pt>
                <c:pt idx="90">
                  <c:v>61.56652717116291</c:v>
                </c:pt>
                <c:pt idx="91">
                  <c:v>61.629471664854634</c:v>
                </c:pt>
                <c:pt idx="92">
                  <c:v>61.663493839179765</c:v>
                </c:pt>
                <c:pt idx="93">
                  <c:v>61.721536460236067</c:v>
                </c:pt>
                <c:pt idx="94">
                  <c:v>61.701741447490136</c:v>
                </c:pt>
                <c:pt idx="95">
                  <c:v>61.660357194480284</c:v>
                </c:pt>
                <c:pt idx="96">
                  <c:v>61.576577043723169</c:v>
                </c:pt>
                <c:pt idx="97">
                  <c:v>61.51637160255747</c:v>
                </c:pt>
                <c:pt idx="98">
                  <c:v>61.491286977952917</c:v>
                </c:pt>
                <c:pt idx="99">
                  <c:v>61.446823816057766</c:v>
                </c:pt>
                <c:pt idx="100">
                  <c:v>61.462163004338905</c:v>
                </c:pt>
                <c:pt idx="101">
                  <c:v>61.516140025641398</c:v>
                </c:pt>
                <c:pt idx="102">
                  <c:v>61.669739254041403</c:v>
                </c:pt>
                <c:pt idx="103">
                  <c:v>61.888484641595412</c:v>
                </c:pt>
                <c:pt idx="104">
                  <c:v>61.925076466371387</c:v>
                </c:pt>
                <c:pt idx="105">
                  <c:v>61.85004551687701</c:v>
                </c:pt>
                <c:pt idx="106">
                  <c:v>61.76707668562063</c:v>
                </c:pt>
                <c:pt idx="107">
                  <c:v>61.675656567400885</c:v>
                </c:pt>
                <c:pt idx="108">
                  <c:v>61.703876639587421</c:v>
                </c:pt>
                <c:pt idx="109">
                  <c:v>61.765866810105841</c:v>
                </c:pt>
                <c:pt idx="110">
                  <c:v>61.843941828544665</c:v>
                </c:pt>
                <c:pt idx="111">
                  <c:v>61.827788651026907</c:v>
                </c:pt>
                <c:pt idx="112">
                  <c:v>61.816994356806561</c:v>
                </c:pt>
                <c:pt idx="113">
                  <c:v>61.729518320848335</c:v>
                </c:pt>
                <c:pt idx="114">
                  <c:v>61.6397578389548</c:v>
                </c:pt>
                <c:pt idx="115">
                  <c:v>61.255099825866715</c:v>
                </c:pt>
                <c:pt idx="116">
                  <c:v>60.964572614211477</c:v>
                </c:pt>
                <c:pt idx="117">
                  <c:v>60.887690915490325</c:v>
                </c:pt>
                <c:pt idx="118">
                  <c:v>60.707122686278502</c:v>
                </c:pt>
                <c:pt idx="119">
                  <c:v>60.640968084029645</c:v>
                </c:pt>
                <c:pt idx="120">
                  <c:v>60.735332379684301</c:v>
                </c:pt>
                <c:pt idx="121">
                  <c:v>60.733421481540901</c:v>
                </c:pt>
                <c:pt idx="122">
                  <c:v>60.73325561092625</c:v>
                </c:pt>
                <c:pt idx="123">
                  <c:v>60.811350499232887</c:v>
                </c:pt>
                <c:pt idx="124">
                  <c:v>60.835208517387109</c:v>
                </c:pt>
                <c:pt idx="125">
                  <c:v>60.81515415190556</c:v>
                </c:pt>
                <c:pt idx="126">
                  <c:v>60.778826638386242</c:v>
                </c:pt>
                <c:pt idx="127">
                  <c:v>60.774956742942003</c:v>
                </c:pt>
                <c:pt idx="128">
                  <c:v>60.582374981839266</c:v>
                </c:pt>
                <c:pt idx="129">
                  <c:v>60.588192706874537</c:v>
                </c:pt>
                <c:pt idx="130">
                  <c:v>60.568041686028934</c:v>
                </c:pt>
                <c:pt idx="131">
                  <c:v>60.388805986923039</c:v>
                </c:pt>
                <c:pt idx="132">
                  <c:v>60.336710813182073</c:v>
                </c:pt>
                <c:pt idx="133">
                  <c:v>60.33884601922496</c:v>
                </c:pt>
                <c:pt idx="134">
                  <c:v>60.38717708189516</c:v>
                </c:pt>
                <c:pt idx="135">
                  <c:v>60.595637620386356</c:v>
                </c:pt>
                <c:pt idx="136">
                  <c:v>60.824421152830155</c:v>
                </c:pt>
                <c:pt idx="137">
                  <c:v>60.87171327434411</c:v>
                </c:pt>
                <c:pt idx="138">
                  <c:v>60.995875962632311</c:v>
                </c:pt>
                <c:pt idx="139">
                  <c:v>60.34919736591219</c:v>
                </c:pt>
                <c:pt idx="140">
                  <c:v>59.745022934352342</c:v>
                </c:pt>
                <c:pt idx="141">
                  <c:v>59.318532877956457</c:v>
                </c:pt>
                <c:pt idx="142">
                  <c:v>59.176540061359169</c:v>
                </c:pt>
                <c:pt idx="143">
                  <c:v>59.080510004916704</c:v>
                </c:pt>
                <c:pt idx="144">
                  <c:v>58.999299739651555</c:v>
                </c:pt>
                <c:pt idx="145">
                  <c:v>59.155885344062014</c:v>
                </c:pt>
                <c:pt idx="146">
                  <c:v>59.33020242341518</c:v>
                </c:pt>
                <c:pt idx="147">
                  <c:v>59.676235824104253</c:v>
                </c:pt>
                <c:pt idx="148">
                  <c:v>59.737085868030945</c:v>
                </c:pt>
                <c:pt idx="149">
                  <c:v>60.204921294411804</c:v>
                </c:pt>
                <c:pt idx="150">
                  <c:v>60.686753346709501</c:v>
                </c:pt>
                <c:pt idx="151">
                  <c:v>61.02605373155874</c:v>
                </c:pt>
                <c:pt idx="152">
                  <c:v>61.481121725899925</c:v>
                </c:pt>
                <c:pt idx="153">
                  <c:v>62.169998339698047</c:v>
                </c:pt>
                <c:pt idx="154">
                  <c:v>63.139729925120534</c:v>
                </c:pt>
                <c:pt idx="155">
                  <c:v>64.155488196152106</c:v>
                </c:pt>
                <c:pt idx="156">
                  <c:v>65.298017235576452</c:v>
                </c:pt>
                <c:pt idx="157">
                  <c:v>66.580237683260322</c:v>
                </c:pt>
                <c:pt idx="158">
                  <c:v>68.041629334149917</c:v>
                </c:pt>
                <c:pt idx="159">
                  <c:v>68.540114510430215</c:v>
                </c:pt>
                <c:pt idx="160">
                  <c:v>68.722348851747611</c:v>
                </c:pt>
                <c:pt idx="161">
                  <c:v>68.658924285637681</c:v>
                </c:pt>
                <c:pt idx="162">
                  <c:v>68.876131209888769</c:v>
                </c:pt>
                <c:pt idx="163">
                  <c:v>68.949452871054305</c:v>
                </c:pt>
                <c:pt idx="164">
                  <c:v>68.822005189683622</c:v>
                </c:pt>
                <c:pt idx="165">
                  <c:v>68.779124456034282</c:v>
                </c:pt>
                <c:pt idx="166">
                  <c:v>68.506009562102719</c:v>
                </c:pt>
                <c:pt idx="167">
                  <c:v>68.320670980560379</c:v>
                </c:pt>
                <c:pt idx="168">
                  <c:v>68.160867775177863</c:v>
                </c:pt>
                <c:pt idx="169">
                  <c:v>68.142771376122425</c:v>
                </c:pt>
                <c:pt idx="170">
                  <c:v>68.145532541760574</c:v>
                </c:pt>
                <c:pt idx="171">
                  <c:v>68.165300094625636</c:v>
                </c:pt>
                <c:pt idx="172">
                  <c:v>68.282033006552169</c:v>
                </c:pt>
                <c:pt idx="173">
                  <c:v>68.187954825985798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DC-43B3-B142-A4CDDABA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87359"/>
        <c:axId val="183685919"/>
      </c:lineChart>
      <c:dateAx>
        <c:axId val="1836873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85919"/>
        <c:crosses val="autoZero"/>
        <c:auto val="1"/>
        <c:lblOffset val="100"/>
        <c:baseTimeUnit val="days"/>
      </c:dateAx>
      <c:valAx>
        <c:axId val="183685919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8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KD</a:t>
            </a:r>
            <a:r>
              <a:rPr lang="en-US" altLang="zh-CN" baseline="0"/>
              <a:t> Oscillator of AAPL</a:t>
            </a:r>
          </a:p>
          <a:p>
            <a:pPr>
              <a:defRPr/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KD!$C$1</c:f>
              <c:strCache>
                <c:ptCount val="1"/>
                <c:pt idx="0">
                  <c:v>%K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KD!$A$12:$A$1048576</c:f>
              <c:numCache>
                <c:formatCode>m/d/yyyy</c:formatCode>
                <c:ptCount val="1048565"/>
                <c:pt idx="0">
                  <c:v>45489</c:v>
                </c:pt>
                <c:pt idx="1">
                  <c:v>45490</c:v>
                </c:pt>
                <c:pt idx="2">
                  <c:v>45491</c:v>
                </c:pt>
                <c:pt idx="3">
                  <c:v>45494</c:v>
                </c:pt>
                <c:pt idx="4">
                  <c:v>45495</c:v>
                </c:pt>
                <c:pt idx="5">
                  <c:v>45496</c:v>
                </c:pt>
                <c:pt idx="6">
                  <c:v>45497</c:v>
                </c:pt>
                <c:pt idx="7">
                  <c:v>45498</c:v>
                </c:pt>
                <c:pt idx="8">
                  <c:v>45501</c:v>
                </c:pt>
                <c:pt idx="9">
                  <c:v>45502</c:v>
                </c:pt>
                <c:pt idx="10">
                  <c:v>45503</c:v>
                </c:pt>
                <c:pt idx="11">
                  <c:v>45504</c:v>
                </c:pt>
                <c:pt idx="12">
                  <c:v>45505</c:v>
                </c:pt>
                <c:pt idx="13">
                  <c:v>45508</c:v>
                </c:pt>
                <c:pt idx="14">
                  <c:v>45509</c:v>
                </c:pt>
                <c:pt idx="15">
                  <c:v>45510</c:v>
                </c:pt>
                <c:pt idx="16">
                  <c:v>45511</c:v>
                </c:pt>
                <c:pt idx="17">
                  <c:v>45512</c:v>
                </c:pt>
                <c:pt idx="18">
                  <c:v>45515</c:v>
                </c:pt>
                <c:pt idx="19">
                  <c:v>45516</c:v>
                </c:pt>
                <c:pt idx="20">
                  <c:v>45517</c:v>
                </c:pt>
                <c:pt idx="21">
                  <c:v>45518</c:v>
                </c:pt>
                <c:pt idx="22">
                  <c:v>45519</c:v>
                </c:pt>
                <c:pt idx="23">
                  <c:v>45522</c:v>
                </c:pt>
                <c:pt idx="24">
                  <c:v>45523</c:v>
                </c:pt>
                <c:pt idx="25">
                  <c:v>45524</c:v>
                </c:pt>
                <c:pt idx="26">
                  <c:v>45525</c:v>
                </c:pt>
                <c:pt idx="27">
                  <c:v>45526</c:v>
                </c:pt>
                <c:pt idx="28">
                  <c:v>45529</c:v>
                </c:pt>
                <c:pt idx="29">
                  <c:v>45530</c:v>
                </c:pt>
                <c:pt idx="30">
                  <c:v>45531</c:v>
                </c:pt>
                <c:pt idx="31">
                  <c:v>45532</c:v>
                </c:pt>
                <c:pt idx="32">
                  <c:v>45533</c:v>
                </c:pt>
                <c:pt idx="33">
                  <c:v>45537</c:v>
                </c:pt>
                <c:pt idx="34">
                  <c:v>45538</c:v>
                </c:pt>
                <c:pt idx="35">
                  <c:v>45539</c:v>
                </c:pt>
                <c:pt idx="36">
                  <c:v>45540</c:v>
                </c:pt>
                <c:pt idx="37">
                  <c:v>45543</c:v>
                </c:pt>
                <c:pt idx="38">
                  <c:v>45544</c:v>
                </c:pt>
                <c:pt idx="39">
                  <c:v>45545</c:v>
                </c:pt>
                <c:pt idx="40">
                  <c:v>45546</c:v>
                </c:pt>
                <c:pt idx="41">
                  <c:v>45547</c:v>
                </c:pt>
                <c:pt idx="42">
                  <c:v>45550</c:v>
                </c:pt>
                <c:pt idx="43">
                  <c:v>45551</c:v>
                </c:pt>
                <c:pt idx="44">
                  <c:v>45552</c:v>
                </c:pt>
                <c:pt idx="45">
                  <c:v>45553</c:v>
                </c:pt>
                <c:pt idx="46">
                  <c:v>45554</c:v>
                </c:pt>
                <c:pt idx="47">
                  <c:v>45557</c:v>
                </c:pt>
                <c:pt idx="48">
                  <c:v>45558</c:v>
                </c:pt>
                <c:pt idx="49">
                  <c:v>45559</c:v>
                </c:pt>
                <c:pt idx="50">
                  <c:v>45560</c:v>
                </c:pt>
                <c:pt idx="51">
                  <c:v>45561</c:v>
                </c:pt>
                <c:pt idx="52">
                  <c:v>45564</c:v>
                </c:pt>
                <c:pt idx="53">
                  <c:v>45565</c:v>
                </c:pt>
                <c:pt idx="54">
                  <c:v>45566</c:v>
                </c:pt>
                <c:pt idx="55">
                  <c:v>45567</c:v>
                </c:pt>
                <c:pt idx="56">
                  <c:v>45568</c:v>
                </c:pt>
                <c:pt idx="57">
                  <c:v>45571</c:v>
                </c:pt>
                <c:pt idx="58">
                  <c:v>45572</c:v>
                </c:pt>
                <c:pt idx="59">
                  <c:v>45573</c:v>
                </c:pt>
                <c:pt idx="60">
                  <c:v>45574</c:v>
                </c:pt>
                <c:pt idx="61">
                  <c:v>45575</c:v>
                </c:pt>
                <c:pt idx="62">
                  <c:v>45578</c:v>
                </c:pt>
                <c:pt idx="63">
                  <c:v>45579</c:v>
                </c:pt>
                <c:pt idx="64">
                  <c:v>45580</c:v>
                </c:pt>
                <c:pt idx="65">
                  <c:v>45581</c:v>
                </c:pt>
                <c:pt idx="66">
                  <c:v>45582</c:v>
                </c:pt>
                <c:pt idx="67">
                  <c:v>45585</c:v>
                </c:pt>
                <c:pt idx="68">
                  <c:v>45586</c:v>
                </c:pt>
                <c:pt idx="69">
                  <c:v>45587</c:v>
                </c:pt>
                <c:pt idx="70">
                  <c:v>45588</c:v>
                </c:pt>
                <c:pt idx="71">
                  <c:v>45589</c:v>
                </c:pt>
                <c:pt idx="72">
                  <c:v>45593</c:v>
                </c:pt>
                <c:pt idx="73">
                  <c:v>45594</c:v>
                </c:pt>
                <c:pt idx="74">
                  <c:v>45595</c:v>
                </c:pt>
                <c:pt idx="75">
                  <c:v>45596</c:v>
                </c:pt>
                <c:pt idx="76">
                  <c:v>45597</c:v>
                </c:pt>
                <c:pt idx="77">
                  <c:v>45600</c:v>
                </c:pt>
                <c:pt idx="78">
                  <c:v>45601</c:v>
                </c:pt>
                <c:pt idx="79">
                  <c:v>45602</c:v>
                </c:pt>
                <c:pt idx="80">
                  <c:v>45603</c:v>
                </c:pt>
                <c:pt idx="81">
                  <c:v>45604</c:v>
                </c:pt>
                <c:pt idx="82">
                  <c:v>45607</c:v>
                </c:pt>
                <c:pt idx="83">
                  <c:v>45608</c:v>
                </c:pt>
                <c:pt idx="84">
                  <c:v>45609</c:v>
                </c:pt>
                <c:pt idx="85">
                  <c:v>45610</c:v>
                </c:pt>
                <c:pt idx="86">
                  <c:v>45611</c:v>
                </c:pt>
                <c:pt idx="87">
                  <c:v>45614</c:v>
                </c:pt>
                <c:pt idx="88">
                  <c:v>45615</c:v>
                </c:pt>
                <c:pt idx="89">
                  <c:v>45616</c:v>
                </c:pt>
                <c:pt idx="90">
                  <c:v>45617</c:v>
                </c:pt>
                <c:pt idx="91">
                  <c:v>45618</c:v>
                </c:pt>
                <c:pt idx="92">
                  <c:v>45621</c:v>
                </c:pt>
                <c:pt idx="93">
                  <c:v>45622</c:v>
                </c:pt>
                <c:pt idx="94">
                  <c:v>45623</c:v>
                </c:pt>
                <c:pt idx="95">
                  <c:v>45625</c:v>
                </c:pt>
                <c:pt idx="96">
                  <c:v>45628</c:v>
                </c:pt>
                <c:pt idx="97">
                  <c:v>45629</c:v>
                </c:pt>
                <c:pt idx="98">
                  <c:v>45630</c:v>
                </c:pt>
                <c:pt idx="99">
                  <c:v>45631</c:v>
                </c:pt>
                <c:pt idx="100">
                  <c:v>45632</c:v>
                </c:pt>
                <c:pt idx="101">
                  <c:v>45635</c:v>
                </c:pt>
                <c:pt idx="102">
                  <c:v>45636</c:v>
                </c:pt>
                <c:pt idx="103">
                  <c:v>45637</c:v>
                </c:pt>
                <c:pt idx="104">
                  <c:v>45638</c:v>
                </c:pt>
                <c:pt idx="105">
                  <c:v>45639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45649</c:v>
                </c:pt>
                <c:pt idx="112">
                  <c:v>45650</c:v>
                </c:pt>
                <c:pt idx="113">
                  <c:v>45652</c:v>
                </c:pt>
                <c:pt idx="114">
                  <c:v>45653</c:v>
                </c:pt>
                <c:pt idx="115">
                  <c:v>45656</c:v>
                </c:pt>
                <c:pt idx="116">
                  <c:v>45657</c:v>
                </c:pt>
                <c:pt idx="117">
                  <c:v>45659</c:v>
                </c:pt>
                <c:pt idx="118">
                  <c:v>45660</c:v>
                </c:pt>
                <c:pt idx="119">
                  <c:v>45663</c:v>
                </c:pt>
                <c:pt idx="120">
                  <c:v>45664</c:v>
                </c:pt>
                <c:pt idx="121">
                  <c:v>45665</c:v>
                </c:pt>
                <c:pt idx="122">
                  <c:v>45667</c:v>
                </c:pt>
                <c:pt idx="123">
                  <c:v>45670</c:v>
                </c:pt>
                <c:pt idx="124">
                  <c:v>45671</c:v>
                </c:pt>
                <c:pt idx="125">
                  <c:v>45672</c:v>
                </c:pt>
                <c:pt idx="126">
                  <c:v>45673</c:v>
                </c:pt>
                <c:pt idx="127">
                  <c:v>45674</c:v>
                </c:pt>
                <c:pt idx="128">
                  <c:v>45678</c:v>
                </c:pt>
                <c:pt idx="129">
                  <c:v>45679</c:v>
                </c:pt>
                <c:pt idx="130">
                  <c:v>45680</c:v>
                </c:pt>
                <c:pt idx="131">
                  <c:v>45681</c:v>
                </c:pt>
                <c:pt idx="132">
                  <c:v>45684</c:v>
                </c:pt>
                <c:pt idx="133">
                  <c:v>45685</c:v>
                </c:pt>
                <c:pt idx="134">
                  <c:v>45686</c:v>
                </c:pt>
                <c:pt idx="135">
                  <c:v>45687</c:v>
                </c:pt>
                <c:pt idx="136">
                  <c:v>45688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45698</c:v>
                </c:pt>
                <c:pt idx="143">
                  <c:v>45699</c:v>
                </c:pt>
                <c:pt idx="144">
                  <c:v>45700</c:v>
                </c:pt>
                <c:pt idx="145">
                  <c:v>45701</c:v>
                </c:pt>
                <c:pt idx="146">
                  <c:v>45702</c:v>
                </c:pt>
                <c:pt idx="147">
                  <c:v>45706</c:v>
                </c:pt>
                <c:pt idx="148">
                  <c:v>45707</c:v>
                </c:pt>
                <c:pt idx="149">
                  <c:v>45708</c:v>
                </c:pt>
                <c:pt idx="150">
                  <c:v>45709</c:v>
                </c:pt>
                <c:pt idx="151">
                  <c:v>45712</c:v>
                </c:pt>
                <c:pt idx="152">
                  <c:v>45713</c:v>
                </c:pt>
                <c:pt idx="153">
                  <c:v>45714</c:v>
                </c:pt>
                <c:pt idx="154">
                  <c:v>45715</c:v>
                </c:pt>
                <c:pt idx="155">
                  <c:v>45716</c:v>
                </c:pt>
                <c:pt idx="156">
                  <c:v>45719</c:v>
                </c:pt>
                <c:pt idx="157">
                  <c:v>45720</c:v>
                </c:pt>
                <c:pt idx="158">
                  <c:v>45721</c:v>
                </c:pt>
                <c:pt idx="159">
                  <c:v>45722</c:v>
                </c:pt>
                <c:pt idx="160">
                  <c:v>45723</c:v>
                </c:pt>
                <c:pt idx="161">
                  <c:v>45726</c:v>
                </c:pt>
                <c:pt idx="162">
                  <c:v>45727</c:v>
                </c:pt>
                <c:pt idx="163">
                  <c:v>45728</c:v>
                </c:pt>
                <c:pt idx="164">
                  <c:v>45729</c:v>
                </c:pt>
                <c:pt idx="165">
                  <c:v>45730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45740</c:v>
                </c:pt>
                <c:pt idx="172">
                  <c:v>45741</c:v>
                </c:pt>
                <c:pt idx="173">
                  <c:v>45742</c:v>
                </c:pt>
                <c:pt idx="174">
                  <c:v>45743</c:v>
                </c:pt>
                <c:pt idx="175">
                  <c:v>45744</c:v>
                </c:pt>
                <c:pt idx="176">
                  <c:v>45746</c:v>
                </c:pt>
                <c:pt idx="177">
                  <c:v>45747</c:v>
                </c:pt>
              </c:numCache>
            </c:numRef>
          </c:cat>
          <c:val>
            <c:numRef>
              <c:f>KD!$C$12:$C$1048576</c:f>
              <c:numCache>
                <c:formatCode>General</c:formatCode>
                <c:ptCount val="1048565"/>
                <c:pt idx="3">
                  <c:v>79.999999999999673</c:v>
                </c:pt>
                <c:pt idx="4">
                  <c:v>87.307692307691866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94.786729857819935</c:v>
                </c:pt>
                <c:pt idx="9">
                  <c:v>100</c:v>
                </c:pt>
                <c:pt idx="10">
                  <c:v>77.985948477751535</c:v>
                </c:pt>
                <c:pt idx="11">
                  <c:v>100</c:v>
                </c:pt>
                <c:pt idx="12">
                  <c:v>100</c:v>
                </c:pt>
                <c:pt idx="13">
                  <c:v>73.0263157894736</c:v>
                </c:pt>
                <c:pt idx="14">
                  <c:v>71.929824561403493</c:v>
                </c:pt>
                <c:pt idx="15">
                  <c:v>80.92105263157886</c:v>
                </c:pt>
                <c:pt idx="16">
                  <c:v>86.842105263158032</c:v>
                </c:pt>
                <c:pt idx="17">
                  <c:v>85.125858123570012</c:v>
                </c:pt>
                <c:pt idx="18">
                  <c:v>67.045454545454604</c:v>
                </c:pt>
                <c:pt idx="19">
                  <c:v>73.312883435582719</c:v>
                </c:pt>
                <c:pt idx="20">
                  <c:v>71.042471042471078</c:v>
                </c:pt>
                <c:pt idx="21">
                  <c:v>73.745173745174071</c:v>
                </c:pt>
                <c:pt idx="22">
                  <c:v>94.208494208494542</c:v>
                </c:pt>
                <c:pt idx="23">
                  <c:v>86.486486486486726</c:v>
                </c:pt>
                <c:pt idx="24">
                  <c:v>100</c:v>
                </c:pt>
                <c:pt idx="25">
                  <c:v>100</c:v>
                </c:pt>
                <c:pt idx="26">
                  <c:v>84.210526315789764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89.678899082568748</c:v>
                </c:pt>
                <c:pt idx="35">
                  <c:v>54.342431761786528</c:v>
                </c:pt>
                <c:pt idx="36">
                  <c:v>53.598014888337367</c:v>
                </c:pt>
                <c:pt idx="37">
                  <c:v>68.478260869564977</c:v>
                </c:pt>
                <c:pt idx="38">
                  <c:v>60.326086956521593</c:v>
                </c:pt>
                <c:pt idx="39">
                  <c:v>47.554347826086868</c:v>
                </c:pt>
                <c:pt idx="40">
                  <c:v>44.720496894409884</c:v>
                </c:pt>
                <c:pt idx="41">
                  <c:v>26.267281105990449</c:v>
                </c:pt>
                <c:pt idx="42">
                  <c:v>52.849740932642099</c:v>
                </c:pt>
                <c:pt idx="43">
                  <c:v>37.305699481865098</c:v>
                </c:pt>
                <c:pt idx="44">
                  <c:v>34.715025906735718</c:v>
                </c:pt>
                <c:pt idx="45">
                  <c:v>0</c:v>
                </c:pt>
                <c:pt idx="46">
                  <c:v>42.677824267782249</c:v>
                </c:pt>
                <c:pt idx="47">
                  <c:v>57.216494845360863</c:v>
                </c:pt>
                <c:pt idx="48">
                  <c:v>47.972972972972883</c:v>
                </c:pt>
                <c:pt idx="49">
                  <c:v>56.081081081081351</c:v>
                </c:pt>
                <c:pt idx="50">
                  <c:v>52.702702702703142</c:v>
                </c:pt>
                <c:pt idx="51">
                  <c:v>79.054054054054717</c:v>
                </c:pt>
                <c:pt idx="52">
                  <c:v>83.783783783784017</c:v>
                </c:pt>
                <c:pt idx="53">
                  <c:v>73.648648648648432</c:v>
                </c:pt>
                <c:pt idx="54">
                  <c:v>26.351351351351571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5.9649122807018262</c:v>
                </c:pt>
                <c:pt idx="59">
                  <c:v>19.649122807017164</c:v>
                </c:pt>
                <c:pt idx="60">
                  <c:v>8.4210526315787853</c:v>
                </c:pt>
                <c:pt idx="61">
                  <c:v>19.649122807017164</c:v>
                </c:pt>
                <c:pt idx="62">
                  <c:v>46.6666666666667</c:v>
                </c:pt>
                <c:pt idx="63">
                  <c:v>46.6666666666667</c:v>
                </c:pt>
                <c:pt idx="64">
                  <c:v>54.736842105262852</c:v>
                </c:pt>
                <c:pt idx="65">
                  <c:v>31.228070175438678</c:v>
                </c:pt>
                <c:pt idx="66">
                  <c:v>52.962962962962912</c:v>
                </c:pt>
                <c:pt idx="67">
                  <c:v>21.999999999999886</c:v>
                </c:pt>
                <c:pt idx="68">
                  <c:v>28.205128205128275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7.1856287425149716</c:v>
                </c:pt>
                <c:pt idx="75">
                  <c:v>0</c:v>
                </c:pt>
                <c:pt idx="76">
                  <c:v>0</c:v>
                </c:pt>
                <c:pt idx="77">
                  <c:v>1.7985611510790385</c:v>
                </c:pt>
                <c:pt idx="78">
                  <c:v>6.6298342541436446</c:v>
                </c:pt>
                <c:pt idx="79">
                  <c:v>0</c:v>
                </c:pt>
                <c:pt idx="80">
                  <c:v>0</c:v>
                </c:pt>
                <c:pt idx="81">
                  <c:v>4.4905008635579415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2.8708133971291256</c:v>
                </c:pt>
                <c:pt idx="88">
                  <c:v>23.415977961432528</c:v>
                </c:pt>
                <c:pt idx="89">
                  <c:v>34.435261707988957</c:v>
                </c:pt>
                <c:pt idx="90">
                  <c:v>55.647382920110047</c:v>
                </c:pt>
                <c:pt idx="91">
                  <c:v>60.055096418732731</c:v>
                </c:pt>
                <c:pt idx="92">
                  <c:v>100</c:v>
                </c:pt>
                <c:pt idx="93">
                  <c:v>100</c:v>
                </c:pt>
                <c:pt idx="94">
                  <c:v>95.729537366548385</c:v>
                </c:pt>
                <c:pt idx="95">
                  <c:v>83.27402135231317</c:v>
                </c:pt>
                <c:pt idx="96">
                  <c:v>67.971530249110316</c:v>
                </c:pt>
                <c:pt idx="97">
                  <c:v>63.345195729537515</c:v>
                </c:pt>
                <c:pt idx="98">
                  <c:v>16.725978647686819</c:v>
                </c:pt>
                <c:pt idx="99">
                  <c:v>41.992882562277643</c:v>
                </c:pt>
                <c:pt idx="100">
                  <c:v>24.907063197026108</c:v>
                </c:pt>
                <c:pt idx="101">
                  <c:v>16.666666666666718</c:v>
                </c:pt>
                <c:pt idx="102">
                  <c:v>29.91452991452978</c:v>
                </c:pt>
                <c:pt idx="103">
                  <c:v>18.376068376068392</c:v>
                </c:pt>
                <c:pt idx="104">
                  <c:v>69.658119658119872</c:v>
                </c:pt>
                <c:pt idx="105">
                  <c:v>38.888888888888808</c:v>
                </c:pt>
                <c:pt idx="106">
                  <c:v>14.529914529914395</c:v>
                </c:pt>
                <c:pt idx="107">
                  <c:v>53.603603603603354</c:v>
                </c:pt>
                <c:pt idx="108">
                  <c:v>34.224598930481356</c:v>
                </c:pt>
                <c:pt idx="109">
                  <c:v>14.723926380368196</c:v>
                </c:pt>
                <c:pt idx="110">
                  <c:v>20.858895705521213</c:v>
                </c:pt>
                <c:pt idx="111">
                  <c:v>10.429447852760825</c:v>
                </c:pt>
                <c:pt idx="112">
                  <c:v>31.506849315068536</c:v>
                </c:pt>
                <c:pt idx="113">
                  <c:v>13.013698630136822</c:v>
                </c:pt>
                <c:pt idx="114">
                  <c:v>4.794520547945222</c:v>
                </c:pt>
                <c:pt idx="115">
                  <c:v>0</c:v>
                </c:pt>
                <c:pt idx="116">
                  <c:v>12.707182320441801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1.1583011583012039</c:v>
                </c:pt>
                <c:pt idx="121">
                  <c:v>44.117647058823479</c:v>
                </c:pt>
                <c:pt idx="122">
                  <c:v>12.807881773398911</c:v>
                </c:pt>
                <c:pt idx="123">
                  <c:v>41.379310344827381</c:v>
                </c:pt>
                <c:pt idx="124">
                  <c:v>60.591133004925922</c:v>
                </c:pt>
                <c:pt idx="125">
                  <c:v>47.290640394088683</c:v>
                </c:pt>
                <c:pt idx="126">
                  <c:v>81.818181818181785</c:v>
                </c:pt>
                <c:pt idx="127">
                  <c:v>100</c:v>
                </c:pt>
                <c:pt idx="128">
                  <c:v>84.736842105263193</c:v>
                </c:pt>
                <c:pt idx="129">
                  <c:v>51.052631578947349</c:v>
                </c:pt>
                <c:pt idx="130">
                  <c:v>37.894736842105232</c:v>
                </c:pt>
                <c:pt idx="131">
                  <c:v>58.421052631578959</c:v>
                </c:pt>
                <c:pt idx="132">
                  <c:v>100</c:v>
                </c:pt>
                <c:pt idx="133">
                  <c:v>50.165016501650129</c:v>
                </c:pt>
                <c:pt idx="134">
                  <c:v>62.857142857142847</c:v>
                </c:pt>
                <c:pt idx="135">
                  <c:v>100</c:v>
                </c:pt>
                <c:pt idx="136">
                  <c:v>77.380952380952337</c:v>
                </c:pt>
                <c:pt idx="137">
                  <c:v>72.222222222222342</c:v>
                </c:pt>
                <c:pt idx="138">
                  <c:v>45.238095238095333</c:v>
                </c:pt>
                <c:pt idx="139">
                  <c:v>63.095238095238045</c:v>
                </c:pt>
                <c:pt idx="140">
                  <c:v>72.619047619047663</c:v>
                </c:pt>
                <c:pt idx="141">
                  <c:v>91.666666666666899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91.176470588235361</c:v>
                </c:pt>
                <c:pt idx="147">
                  <c:v>93.411420204977986</c:v>
                </c:pt>
                <c:pt idx="148">
                  <c:v>100</c:v>
                </c:pt>
                <c:pt idx="149">
                  <c:v>99.594594594594767</c:v>
                </c:pt>
                <c:pt idx="150">
                  <c:v>100</c:v>
                </c:pt>
                <c:pt idx="151">
                  <c:v>91.244239631336498</c:v>
                </c:pt>
                <c:pt idx="152">
                  <c:v>100</c:v>
                </c:pt>
                <c:pt idx="153">
                  <c:v>91.512915129151324</c:v>
                </c:pt>
                <c:pt idx="154">
                  <c:v>91.895424836601421</c:v>
                </c:pt>
                <c:pt idx="155">
                  <c:v>95.96541786743515</c:v>
                </c:pt>
                <c:pt idx="156">
                  <c:v>100</c:v>
                </c:pt>
                <c:pt idx="157">
                  <c:v>40.997229916897624</c:v>
                </c:pt>
                <c:pt idx="158">
                  <c:v>35.072463768115874</c:v>
                </c:pt>
                <c:pt idx="159">
                  <c:v>46.086956521738969</c:v>
                </c:pt>
                <c:pt idx="160">
                  <c:v>72.782874617737392</c:v>
                </c:pt>
                <c:pt idx="161">
                  <c:v>61.842105263158096</c:v>
                </c:pt>
                <c:pt idx="162">
                  <c:v>43.859649122807269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30.379746835443321</c:v>
                </c:pt>
                <c:pt idx="167">
                  <c:v>6.9620253164556685</c:v>
                </c:pt>
                <c:pt idx="168">
                  <c:v>3.7974683544305279</c:v>
                </c:pt>
                <c:pt idx="169">
                  <c:v>17.405063291139168</c:v>
                </c:pt>
                <c:pt idx="170">
                  <c:v>0</c:v>
                </c:pt>
                <c:pt idx="171">
                  <c:v>10.071942446043202</c:v>
                </c:pt>
                <c:pt idx="172">
                  <c:v>5.0359712230216012</c:v>
                </c:pt>
                <c:pt idx="173">
                  <c:v>48.561151079136465</c:v>
                </c:pt>
                <c:pt idx="174">
                  <c:v>74.460431654675986</c:v>
                </c:pt>
                <c:pt idx="175">
                  <c:v>71.729957805907148</c:v>
                </c:pt>
                <c:pt idx="176">
                  <c:v>100</c:v>
                </c:pt>
                <c:pt idx="17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5B-4ECC-AEFC-D8F24CAB4420}"/>
            </c:ext>
          </c:extLst>
        </c:ser>
        <c:ser>
          <c:idx val="1"/>
          <c:order val="1"/>
          <c:tx>
            <c:strRef>
              <c:f>KD!$D$1</c:f>
              <c:strCache>
                <c:ptCount val="1"/>
                <c:pt idx="0">
                  <c:v>%D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KD!$A$12:$A$1048576</c:f>
              <c:numCache>
                <c:formatCode>m/d/yyyy</c:formatCode>
                <c:ptCount val="1048565"/>
                <c:pt idx="0">
                  <c:v>45489</c:v>
                </c:pt>
                <c:pt idx="1">
                  <c:v>45490</c:v>
                </c:pt>
                <c:pt idx="2">
                  <c:v>45491</c:v>
                </c:pt>
                <c:pt idx="3">
                  <c:v>45494</c:v>
                </c:pt>
                <c:pt idx="4">
                  <c:v>45495</c:v>
                </c:pt>
                <c:pt idx="5">
                  <c:v>45496</c:v>
                </c:pt>
                <c:pt idx="6">
                  <c:v>45497</c:v>
                </c:pt>
                <c:pt idx="7">
                  <c:v>45498</c:v>
                </c:pt>
                <c:pt idx="8">
                  <c:v>45501</c:v>
                </c:pt>
                <c:pt idx="9">
                  <c:v>45502</c:v>
                </c:pt>
                <c:pt idx="10">
                  <c:v>45503</c:v>
                </c:pt>
                <c:pt idx="11">
                  <c:v>45504</c:v>
                </c:pt>
                <c:pt idx="12">
                  <c:v>45505</c:v>
                </c:pt>
                <c:pt idx="13">
                  <c:v>45508</c:v>
                </c:pt>
                <c:pt idx="14">
                  <c:v>45509</c:v>
                </c:pt>
                <c:pt idx="15">
                  <c:v>45510</c:v>
                </c:pt>
                <c:pt idx="16">
                  <c:v>45511</c:v>
                </c:pt>
                <c:pt idx="17">
                  <c:v>45512</c:v>
                </c:pt>
                <c:pt idx="18">
                  <c:v>45515</c:v>
                </c:pt>
                <c:pt idx="19">
                  <c:v>45516</c:v>
                </c:pt>
                <c:pt idx="20">
                  <c:v>45517</c:v>
                </c:pt>
                <c:pt idx="21">
                  <c:v>45518</c:v>
                </c:pt>
                <c:pt idx="22">
                  <c:v>45519</c:v>
                </c:pt>
                <c:pt idx="23">
                  <c:v>45522</c:v>
                </c:pt>
                <c:pt idx="24">
                  <c:v>45523</c:v>
                </c:pt>
                <c:pt idx="25">
                  <c:v>45524</c:v>
                </c:pt>
                <c:pt idx="26">
                  <c:v>45525</c:v>
                </c:pt>
                <c:pt idx="27">
                  <c:v>45526</c:v>
                </c:pt>
                <c:pt idx="28">
                  <c:v>45529</c:v>
                </c:pt>
                <c:pt idx="29">
                  <c:v>45530</c:v>
                </c:pt>
                <c:pt idx="30">
                  <c:v>45531</c:v>
                </c:pt>
                <c:pt idx="31">
                  <c:v>45532</c:v>
                </c:pt>
                <c:pt idx="32">
                  <c:v>45533</c:v>
                </c:pt>
                <c:pt idx="33">
                  <c:v>45537</c:v>
                </c:pt>
                <c:pt idx="34">
                  <c:v>45538</c:v>
                </c:pt>
                <c:pt idx="35">
                  <c:v>45539</c:v>
                </c:pt>
                <c:pt idx="36">
                  <c:v>45540</c:v>
                </c:pt>
                <c:pt idx="37">
                  <c:v>45543</c:v>
                </c:pt>
                <c:pt idx="38">
                  <c:v>45544</c:v>
                </c:pt>
                <c:pt idx="39">
                  <c:v>45545</c:v>
                </c:pt>
                <c:pt idx="40">
                  <c:v>45546</c:v>
                </c:pt>
                <c:pt idx="41">
                  <c:v>45547</c:v>
                </c:pt>
                <c:pt idx="42">
                  <c:v>45550</c:v>
                </c:pt>
                <c:pt idx="43">
                  <c:v>45551</c:v>
                </c:pt>
                <c:pt idx="44">
                  <c:v>45552</c:v>
                </c:pt>
                <c:pt idx="45">
                  <c:v>45553</c:v>
                </c:pt>
                <c:pt idx="46">
                  <c:v>45554</c:v>
                </c:pt>
                <c:pt idx="47">
                  <c:v>45557</c:v>
                </c:pt>
                <c:pt idx="48">
                  <c:v>45558</c:v>
                </c:pt>
                <c:pt idx="49">
                  <c:v>45559</c:v>
                </c:pt>
                <c:pt idx="50">
                  <c:v>45560</c:v>
                </c:pt>
                <c:pt idx="51">
                  <c:v>45561</c:v>
                </c:pt>
                <c:pt idx="52">
                  <c:v>45564</c:v>
                </c:pt>
                <c:pt idx="53">
                  <c:v>45565</c:v>
                </c:pt>
                <c:pt idx="54">
                  <c:v>45566</c:v>
                </c:pt>
                <c:pt idx="55">
                  <c:v>45567</c:v>
                </c:pt>
                <c:pt idx="56">
                  <c:v>45568</c:v>
                </c:pt>
                <c:pt idx="57">
                  <c:v>45571</c:v>
                </c:pt>
                <c:pt idx="58">
                  <c:v>45572</c:v>
                </c:pt>
                <c:pt idx="59">
                  <c:v>45573</c:v>
                </c:pt>
                <c:pt idx="60">
                  <c:v>45574</c:v>
                </c:pt>
                <c:pt idx="61">
                  <c:v>45575</c:v>
                </c:pt>
                <c:pt idx="62">
                  <c:v>45578</c:v>
                </c:pt>
                <c:pt idx="63">
                  <c:v>45579</c:v>
                </c:pt>
                <c:pt idx="64">
                  <c:v>45580</c:v>
                </c:pt>
                <c:pt idx="65">
                  <c:v>45581</c:v>
                </c:pt>
                <c:pt idx="66">
                  <c:v>45582</c:v>
                </c:pt>
                <c:pt idx="67">
                  <c:v>45585</c:v>
                </c:pt>
                <c:pt idx="68">
                  <c:v>45586</c:v>
                </c:pt>
                <c:pt idx="69">
                  <c:v>45587</c:v>
                </c:pt>
                <c:pt idx="70">
                  <c:v>45588</c:v>
                </c:pt>
                <c:pt idx="71">
                  <c:v>45589</c:v>
                </c:pt>
                <c:pt idx="72">
                  <c:v>45593</c:v>
                </c:pt>
                <c:pt idx="73">
                  <c:v>45594</c:v>
                </c:pt>
                <c:pt idx="74">
                  <c:v>45595</c:v>
                </c:pt>
                <c:pt idx="75">
                  <c:v>45596</c:v>
                </c:pt>
                <c:pt idx="76">
                  <c:v>45597</c:v>
                </c:pt>
                <c:pt idx="77">
                  <c:v>45600</c:v>
                </c:pt>
                <c:pt idx="78">
                  <c:v>45601</c:v>
                </c:pt>
                <c:pt idx="79">
                  <c:v>45602</c:v>
                </c:pt>
                <c:pt idx="80">
                  <c:v>45603</c:v>
                </c:pt>
                <c:pt idx="81">
                  <c:v>45604</c:v>
                </c:pt>
                <c:pt idx="82">
                  <c:v>45607</c:v>
                </c:pt>
                <c:pt idx="83">
                  <c:v>45608</c:v>
                </c:pt>
                <c:pt idx="84">
                  <c:v>45609</c:v>
                </c:pt>
                <c:pt idx="85">
                  <c:v>45610</c:v>
                </c:pt>
                <c:pt idx="86">
                  <c:v>45611</c:v>
                </c:pt>
                <c:pt idx="87">
                  <c:v>45614</c:v>
                </c:pt>
                <c:pt idx="88">
                  <c:v>45615</c:v>
                </c:pt>
                <c:pt idx="89">
                  <c:v>45616</c:v>
                </c:pt>
                <c:pt idx="90">
                  <c:v>45617</c:v>
                </c:pt>
                <c:pt idx="91">
                  <c:v>45618</c:v>
                </c:pt>
                <c:pt idx="92">
                  <c:v>45621</c:v>
                </c:pt>
                <c:pt idx="93">
                  <c:v>45622</c:v>
                </c:pt>
                <c:pt idx="94">
                  <c:v>45623</c:v>
                </c:pt>
                <c:pt idx="95">
                  <c:v>45625</c:v>
                </c:pt>
                <c:pt idx="96">
                  <c:v>45628</c:v>
                </c:pt>
                <c:pt idx="97">
                  <c:v>45629</c:v>
                </c:pt>
                <c:pt idx="98">
                  <c:v>45630</c:v>
                </c:pt>
                <c:pt idx="99">
                  <c:v>45631</c:v>
                </c:pt>
                <c:pt idx="100">
                  <c:v>45632</c:v>
                </c:pt>
                <c:pt idx="101">
                  <c:v>45635</c:v>
                </c:pt>
                <c:pt idx="102">
                  <c:v>45636</c:v>
                </c:pt>
                <c:pt idx="103">
                  <c:v>45637</c:v>
                </c:pt>
                <c:pt idx="104">
                  <c:v>45638</c:v>
                </c:pt>
                <c:pt idx="105">
                  <c:v>45639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45649</c:v>
                </c:pt>
                <c:pt idx="112">
                  <c:v>45650</c:v>
                </c:pt>
                <c:pt idx="113">
                  <c:v>45652</c:v>
                </c:pt>
                <c:pt idx="114">
                  <c:v>45653</c:v>
                </c:pt>
                <c:pt idx="115">
                  <c:v>45656</c:v>
                </c:pt>
                <c:pt idx="116">
                  <c:v>45657</c:v>
                </c:pt>
                <c:pt idx="117">
                  <c:v>45659</c:v>
                </c:pt>
                <c:pt idx="118">
                  <c:v>45660</c:v>
                </c:pt>
                <c:pt idx="119">
                  <c:v>45663</c:v>
                </c:pt>
                <c:pt idx="120">
                  <c:v>45664</c:v>
                </c:pt>
                <c:pt idx="121">
                  <c:v>45665</c:v>
                </c:pt>
                <c:pt idx="122">
                  <c:v>45667</c:v>
                </c:pt>
                <c:pt idx="123">
                  <c:v>45670</c:v>
                </c:pt>
                <c:pt idx="124">
                  <c:v>45671</c:v>
                </c:pt>
                <c:pt idx="125">
                  <c:v>45672</c:v>
                </c:pt>
                <c:pt idx="126">
                  <c:v>45673</c:v>
                </c:pt>
                <c:pt idx="127">
                  <c:v>45674</c:v>
                </c:pt>
                <c:pt idx="128">
                  <c:v>45678</c:v>
                </c:pt>
                <c:pt idx="129">
                  <c:v>45679</c:v>
                </c:pt>
                <c:pt idx="130">
                  <c:v>45680</c:v>
                </c:pt>
                <c:pt idx="131">
                  <c:v>45681</c:v>
                </c:pt>
                <c:pt idx="132">
                  <c:v>45684</c:v>
                </c:pt>
                <c:pt idx="133">
                  <c:v>45685</c:v>
                </c:pt>
                <c:pt idx="134">
                  <c:v>45686</c:v>
                </c:pt>
                <c:pt idx="135">
                  <c:v>45687</c:v>
                </c:pt>
                <c:pt idx="136">
                  <c:v>45688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45698</c:v>
                </c:pt>
                <c:pt idx="143">
                  <c:v>45699</c:v>
                </c:pt>
                <c:pt idx="144">
                  <c:v>45700</c:v>
                </c:pt>
                <c:pt idx="145">
                  <c:v>45701</c:v>
                </c:pt>
                <c:pt idx="146">
                  <c:v>45702</c:v>
                </c:pt>
                <c:pt idx="147">
                  <c:v>45706</c:v>
                </c:pt>
                <c:pt idx="148">
                  <c:v>45707</c:v>
                </c:pt>
                <c:pt idx="149">
                  <c:v>45708</c:v>
                </c:pt>
                <c:pt idx="150">
                  <c:v>45709</c:v>
                </c:pt>
                <c:pt idx="151">
                  <c:v>45712</c:v>
                </c:pt>
                <c:pt idx="152">
                  <c:v>45713</c:v>
                </c:pt>
                <c:pt idx="153">
                  <c:v>45714</c:v>
                </c:pt>
                <c:pt idx="154">
                  <c:v>45715</c:v>
                </c:pt>
                <c:pt idx="155">
                  <c:v>45716</c:v>
                </c:pt>
                <c:pt idx="156">
                  <c:v>45719</c:v>
                </c:pt>
                <c:pt idx="157">
                  <c:v>45720</c:v>
                </c:pt>
                <c:pt idx="158">
                  <c:v>45721</c:v>
                </c:pt>
                <c:pt idx="159">
                  <c:v>45722</c:v>
                </c:pt>
                <c:pt idx="160">
                  <c:v>45723</c:v>
                </c:pt>
                <c:pt idx="161">
                  <c:v>45726</c:v>
                </c:pt>
                <c:pt idx="162">
                  <c:v>45727</c:v>
                </c:pt>
                <c:pt idx="163">
                  <c:v>45728</c:v>
                </c:pt>
                <c:pt idx="164">
                  <c:v>45729</c:v>
                </c:pt>
                <c:pt idx="165">
                  <c:v>45730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45740</c:v>
                </c:pt>
                <c:pt idx="172">
                  <c:v>45741</c:v>
                </c:pt>
                <c:pt idx="173">
                  <c:v>45742</c:v>
                </c:pt>
                <c:pt idx="174">
                  <c:v>45743</c:v>
                </c:pt>
                <c:pt idx="175">
                  <c:v>45744</c:v>
                </c:pt>
                <c:pt idx="176">
                  <c:v>45746</c:v>
                </c:pt>
                <c:pt idx="177">
                  <c:v>45747</c:v>
                </c:pt>
              </c:numCache>
            </c:numRef>
          </c:cat>
          <c:val>
            <c:numRef>
              <c:f>KD!$D$12:$D$1048576</c:f>
              <c:numCache>
                <c:formatCode>General</c:formatCode>
                <c:ptCount val="1048565"/>
                <c:pt idx="5">
                  <c:v>89.102564102563846</c:v>
                </c:pt>
                <c:pt idx="6">
                  <c:v>95.769230769230617</c:v>
                </c:pt>
                <c:pt idx="7">
                  <c:v>100</c:v>
                </c:pt>
                <c:pt idx="8">
                  <c:v>98.262243285939974</c:v>
                </c:pt>
                <c:pt idx="9">
                  <c:v>98.262243285939974</c:v>
                </c:pt>
                <c:pt idx="10">
                  <c:v>90.924226111857152</c:v>
                </c:pt>
                <c:pt idx="11">
                  <c:v>92.661982825917178</c:v>
                </c:pt>
                <c:pt idx="12">
                  <c:v>92.661982825917178</c:v>
                </c:pt>
                <c:pt idx="13">
                  <c:v>91.008771929824533</c:v>
                </c:pt>
                <c:pt idx="14">
                  <c:v>81.652046783625693</c:v>
                </c:pt>
                <c:pt idx="15">
                  <c:v>75.292397660818651</c:v>
                </c:pt>
                <c:pt idx="16">
                  <c:v>79.897660818713462</c:v>
                </c:pt>
                <c:pt idx="17">
                  <c:v>84.296338672768968</c:v>
                </c:pt>
                <c:pt idx="18">
                  <c:v>79.671139310727554</c:v>
                </c:pt>
                <c:pt idx="19">
                  <c:v>75.161398701535788</c:v>
                </c:pt>
                <c:pt idx="20">
                  <c:v>70.466936341169472</c:v>
                </c:pt>
                <c:pt idx="21">
                  <c:v>72.700176074409299</c:v>
                </c:pt>
                <c:pt idx="22">
                  <c:v>79.665379665379888</c:v>
                </c:pt>
                <c:pt idx="23">
                  <c:v>84.813384813385127</c:v>
                </c:pt>
                <c:pt idx="24">
                  <c:v>93.564993564993756</c:v>
                </c:pt>
                <c:pt idx="25">
                  <c:v>95.495495495495575</c:v>
                </c:pt>
                <c:pt idx="26">
                  <c:v>94.73684210526325</c:v>
                </c:pt>
                <c:pt idx="27">
                  <c:v>94.73684210526325</c:v>
                </c:pt>
                <c:pt idx="28">
                  <c:v>94.73684210526325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96.559633027522921</c:v>
                </c:pt>
                <c:pt idx="35">
                  <c:v>81.340443614785102</c:v>
                </c:pt>
                <c:pt idx="36">
                  <c:v>65.873115244230874</c:v>
                </c:pt>
                <c:pt idx="37">
                  <c:v>58.806235839896296</c:v>
                </c:pt>
                <c:pt idx="38">
                  <c:v>60.800787571474643</c:v>
                </c:pt>
                <c:pt idx="39">
                  <c:v>58.786231884057806</c:v>
                </c:pt>
                <c:pt idx="40">
                  <c:v>50.866977225672777</c:v>
                </c:pt>
                <c:pt idx="41">
                  <c:v>39.5140419421624</c:v>
                </c:pt>
                <c:pt idx="42">
                  <c:v>41.279172977680815</c:v>
                </c:pt>
                <c:pt idx="43">
                  <c:v>38.80757384016588</c:v>
                </c:pt>
                <c:pt idx="44">
                  <c:v>41.623488773747638</c:v>
                </c:pt>
                <c:pt idx="45">
                  <c:v>24.006908462866942</c:v>
                </c:pt>
                <c:pt idx="46">
                  <c:v>25.797616724839326</c:v>
                </c:pt>
                <c:pt idx="47">
                  <c:v>33.298106371047702</c:v>
                </c:pt>
                <c:pt idx="48">
                  <c:v>49.28909736203866</c:v>
                </c:pt>
                <c:pt idx="49">
                  <c:v>53.756849633138366</c:v>
                </c:pt>
                <c:pt idx="50">
                  <c:v>52.252252252252454</c:v>
                </c:pt>
                <c:pt idx="51">
                  <c:v>62.61261261261307</c:v>
                </c:pt>
                <c:pt idx="52">
                  <c:v>71.846846846847299</c:v>
                </c:pt>
                <c:pt idx="53">
                  <c:v>78.828828828829046</c:v>
                </c:pt>
                <c:pt idx="54">
                  <c:v>61.261261261261346</c:v>
                </c:pt>
                <c:pt idx="55">
                  <c:v>33.333333333333336</c:v>
                </c:pt>
                <c:pt idx="56">
                  <c:v>8.783783783783857</c:v>
                </c:pt>
                <c:pt idx="57">
                  <c:v>0</c:v>
                </c:pt>
                <c:pt idx="58">
                  <c:v>1.9883040935672753</c:v>
                </c:pt>
                <c:pt idx="59">
                  <c:v>8.538011695906329</c:v>
                </c:pt>
                <c:pt idx="60">
                  <c:v>11.345029239765926</c:v>
                </c:pt>
                <c:pt idx="61">
                  <c:v>15.906432748537705</c:v>
                </c:pt>
                <c:pt idx="62">
                  <c:v>24.912280701754216</c:v>
                </c:pt>
                <c:pt idx="63">
                  <c:v>37.66081871345019</c:v>
                </c:pt>
                <c:pt idx="64">
                  <c:v>49.356725146198755</c:v>
                </c:pt>
                <c:pt idx="65">
                  <c:v>44.210526315789416</c:v>
                </c:pt>
                <c:pt idx="66">
                  <c:v>46.309291747888146</c:v>
                </c:pt>
                <c:pt idx="67">
                  <c:v>35.397011046133827</c:v>
                </c:pt>
                <c:pt idx="68">
                  <c:v>34.38936372269702</c:v>
                </c:pt>
                <c:pt idx="69">
                  <c:v>16.735042735042722</c:v>
                </c:pt>
                <c:pt idx="70">
                  <c:v>9.4017094017094252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2.395209580838324</c:v>
                </c:pt>
                <c:pt idx="75">
                  <c:v>2.395209580838324</c:v>
                </c:pt>
                <c:pt idx="76">
                  <c:v>2.395209580838324</c:v>
                </c:pt>
                <c:pt idx="77">
                  <c:v>0.59952038369301286</c:v>
                </c:pt>
                <c:pt idx="78">
                  <c:v>2.8094651350742281</c:v>
                </c:pt>
                <c:pt idx="79">
                  <c:v>2.8094651350742281</c:v>
                </c:pt>
                <c:pt idx="80">
                  <c:v>2.2099447513812147</c:v>
                </c:pt>
                <c:pt idx="81">
                  <c:v>1.4968336211859805</c:v>
                </c:pt>
                <c:pt idx="82">
                  <c:v>1.4968336211859805</c:v>
                </c:pt>
                <c:pt idx="83">
                  <c:v>1.4968336211859805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0.95693779904304188</c:v>
                </c:pt>
                <c:pt idx="88">
                  <c:v>8.7622637861872175</c:v>
                </c:pt>
                <c:pt idx="89">
                  <c:v>20.240684355516873</c:v>
                </c:pt>
                <c:pt idx="90">
                  <c:v>37.83287419651051</c:v>
                </c:pt>
                <c:pt idx="91">
                  <c:v>50.045913682277245</c:v>
                </c:pt>
                <c:pt idx="92">
                  <c:v>71.900826446280931</c:v>
                </c:pt>
                <c:pt idx="93">
                  <c:v>86.685032139577572</c:v>
                </c:pt>
                <c:pt idx="94">
                  <c:v>98.576512455516124</c:v>
                </c:pt>
                <c:pt idx="95">
                  <c:v>93.001186239620509</c:v>
                </c:pt>
                <c:pt idx="96">
                  <c:v>82.325029655990619</c:v>
                </c:pt>
                <c:pt idx="97">
                  <c:v>71.530249110320327</c:v>
                </c:pt>
                <c:pt idx="98">
                  <c:v>49.34756820877822</c:v>
                </c:pt>
                <c:pt idx="99">
                  <c:v>40.688018979833991</c:v>
                </c:pt>
                <c:pt idx="100">
                  <c:v>27.87530813566352</c:v>
                </c:pt>
                <c:pt idx="101">
                  <c:v>27.855537475323487</c:v>
                </c:pt>
                <c:pt idx="102">
                  <c:v>23.829419926074205</c:v>
                </c:pt>
                <c:pt idx="103">
                  <c:v>21.652421652421626</c:v>
                </c:pt>
                <c:pt idx="104">
                  <c:v>39.316239316239347</c:v>
                </c:pt>
                <c:pt idx="105">
                  <c:v>42.307692307692356</c:v>
                </c:pt>
                <c:pt idx="106">
                  <c:v>41.025641025641029</c:v>
                </c:pt>
                <c:pt idx="107">
                  <c:v>35.67413567413552</c:v>
                </c:pt>
                <c:pt idx="108">
                  <c:v>34.119372354666375</c:v>
                </c:pt>
                <c:pt idx="109">
                  <c:v>34.184042971484303</c:v>
                </c:pt>
                <c:pt idx="110">
                  <c:v>23.269140338790255</c:v>
                </c:pt>
                <c:pt idx="111">
                  <c:v>15.337423312883411</c:v>
                </c:pt>
                <c:pt idx="112">
                  <c:v>20.931730957783525</c:v>
                </c:pt>
                <c:pt idx="113">
                  <c:v>18.316665265988728</c:v>
                </c:pt>
                <c:pt idx="114">
                  <c:v>16.438356164383524</c:v>
                </c:pt>
                <c:pt idx="115">
                  <c:v>5.9360730593606812</c:v>
                </c:pt>
                <c:pt idx="116">
                  <c:v>5.8339009561290069</c:v>
                </c:pt>
                <c:pt idx="117">
                  <c:v>4.2357274401472669</c:v>
                </c:pt>
                <c:pt idx="118">
                  <c:v>4.2357274401472669</c:v>
                </c:pt>
                <c:pt idx="119">
                  <c:v>0</c:v>
                </c:pt>
                <c:pt idx="120">
                  <c:v>0.38610038610040132</c:v>
                </c:pt>
                <c:pt idx="121">
                  <c:v>15.091982739041562</c:v>
                </c:pt>
                <c:pt idx="122">
                  <c:v>19.361276663507866</c:v>
                </c:pt>
                <c:pt idx="123">
                  <c:v>32.768279725683257</c:v>
                </c:pt>
                <c:pt idx="124">
                  <c:v>38.259441707717407</c:v>
                </c:pt>
                <c:pt idx="125">
                  <c:v>49.753694581280662</c:v>
                </c:pt>
                <c:pt idx="126">
                  <c:v>63.233318405732128</c:v>
                </c:pt>
                <c:pt idx="127">
                  <c:v>76.369607404090161</c:v>
                </c:pt>
                <c:pt idx="128">
                  <c:v>88.851674641148335</c:v>
                </c:pt>
                <c:pt idx="129">
                  <c:v>78.596491228070178</c:v>
                </c:pt>
                <c:pt idx="130">
                  <c:v>57.89473684210526</c:v>
                </c:pt>
                <c:pt idx="131">
                  <c:v>49.122807017543842</c:v>
                </c:pt>
                <c:pt idx="132">
                  <c:v>65.438596491228068</c:v>
                </c:pt>
                <c:pt idx="133">
                  <c:v>69.528689711076368</c:v>
                </c:pt>
                <c:pt idx="134">
                  <c:v>71.007386452930987</c:v>
                </c:pt>
                <c:pt idx="135">
                  <c:v>71.007386452930987</c:v>
                </c:pt>
                <c:pt idx="136">
                  <c:v>80.079365079365061</c:v>
                </c:pt>
                <c:pt idx="137">
                  <c:v>83.201058201058231</c:v>
                </c:pt>
                <c:pt idx="138">
                  <c:v>64.947089947090006</c:v>
                </c:pt>
                <c:pt idx="139">
                  <c:v>60.18518518518524</c:v>
                </c:pt>
                <c:pt idx="140">
                  <c:v>60.317460317460338</c:v>
                </c:pt>
                <c:pt idx="141">
                  <c:v>75.793650793650883</c:v>
                </c:pt>
                <c:pt idx="142">
                  <c:v>88.095238095238187</c:v>
                </c:pt>
                <c:pt idx="143">
                  <c:v>97.2222222222223</c:v>
                </c:pt>
                <c:pt idx="144">
                  <c:v>100</c:v>
                </c:pt>
                <c:pt idx="145">
                  <c:v>100</c:v>
                </c:pt>
                <c:pt idx="146">
                  <c:v>97.058823529411782</c:v>
                </c:pt>
                <c:pt idx="147">
                  <c:v>94.862630264404444</c:v>
                </c:pt>
                <c:pt idx="148">
                  <c:v>94.862630264404444</c:v>
                </c:pt>
                <c:pt idx="149">
                  <c:v>97.668671599857589</c:v>
                </c:pt>
                <c:pt idx="150">
                  <c:v>99.864864864864913</c:v>
                </c:pt>
                <c:pt idx="151">
                  <c:v>96.946278075310417</c:v>
                </c:pt>
                <c:pt idx="152">
                  <c:v>97.08141321044549</c:v>
                </c:pt>
                <c:pt idx="153">
                  <c:v>94.252384920162612</c:v>
                </c:pt>
                <c:pt idx="154">
                  <c:v>94.46944665525092</c:v>
                </c:pt>
                <c:pt idx="155">
                  <c:v>93.124585944395974</c:v>
                </c:pt>
                <c:pt idx="156">
                  <c:v>95.953614234678867</c:v>
                </c:pt>
                <c:pt idx="157">
                  <c:v>78.987549261444258</c:v>
                </c:pt>
                <c:pt idx="158">
                  <c:v>58.689897895004499</c:v>
                </c:pt>
                <c:pt idx="159">
                  <c:v>40.718883402250825</c:v>
                </c:pt>
                <c:pt idx="160">
                  <c:v>51.314098302530738</c:v>
                </c:pt>
                <c:pt idx="161">
                  <c:v>60.237312134211486</c:v>
                </c:pt>
                <c:pt idx="162">
                  <c:v>59.494876334567586</c:v>
                </c:pt>
                <c:pt idx="163">
                  <c:v>35.23391812865512</c:v>
                </c:pt>
                <c:pt idx="164">
                  <c:v>14.619883040935756</c:v>
                </c:pt>
                <c:pt idx="165">
                  <c:v>0</c:v>
                </c:pt>
                <c:pt idx="166">
                  <c:v>10.126582278481107</c:v>
                </c:pt>
                <c:pt idx="167">
                  <c:v>12.447257383966329</c:v>
                </c:pt>
                <c:pt idx="168">
                  <c:v>13.713080168776505</c:v>
                </c:pt>
                <c:pt idx="169">
                  <c:v>9.3881856540084545</c:v>
                </c:pt>
                <c:pt idx="170">
                  <c:v>7.0675105485232317</c:v>
                </c:pt>
                <c:pt idx="171">
                  <c:v>9.1590019123941229</c:v>
                </c:pt>
                <c:pt idx="172">
                  <c:v>5.0359712230216012</c:v>
                </c:pt>
                <c:pt idx="173">
                  <c:v>21.223021582733754</c:v>
                </c:pt>
                <c:pt idx="174">
                  <c:v>42.685851318944685</c:v>
                </c:pt>
                <c:pt idx="175">
                  <c:v>64.917180179906538</c:v>
                </c:pt>
                <c:pt idx="176">
                  <c:v>82.063463153527707</c:v>
                </c:pt>
                <c:pt idx="177">
                  <c:v>90.576652601969045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B-4ECC-AEFC-D8F24CAB4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311871"/>
        <c:axId val="239310911"/>
      </c:lineChart>
      <c:dateAx>
        <c:axId val="2393118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10911"/>
        <c:crosses val="autoZero"/>
        <c:auto val="1"/>
        <c:lblOffset val="100"/>
        <c:baseTimeUnit val="days"/>
      </c:dateAx>
      <c:valAx>
        <c:axId val="23931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1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26749948003504E-2"/>
          <c:y val="0.14165254039298431"/>
          <c:w val="0.89406169152316439"/>
          <c:h val="0.724208835964322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6'!$E$2:$AD$2</c:f>
              <c:numCache>
                <c:formatCode>General</c:formatCode>
                <c:ptCount val="26"/>
                <c:pt idx="0">
                  <c:v>223.19</c:v>
                </c:pt>
                <c:pt idx="1">
                  <c:v>227.08472095123636</c:v>
                </c:pt>
                <c:pt idx="2">
                  <c:v>226.98920329502238</c:v>
                </c:pt>
                <c:pt idx="3">
                  <c:v>231.94640247763465</c:v>
                </c:pt>
                <c:pt idx="4">
                  <c:v>234.69301091804789</c:v>
                </c:pt>
                <c:pt idx="5">
                  <c:v>236.01876117199291</c:v>
                </c:pt>
                <c:pt idx="6">
                  <c:v>237.90184488631948</c:v>
                </c:pt>
                <c:pt idx="7">
                  <c:v>239.2938154453573</c:v>
                </c:pt>
                <c:pt idx="8">
                  <c:v>243.07573682629126</c:v>
                </c:pt>
                <c:pt idx="9">
                  <c:v>243.73983357644261</c:v>
                </c:pt>
                <c:pt idx="10">
                  <c:v>241.04123118192993</c:v>
                </c:pt>
                <c:pt idx="11">
                  <c:v>239.85987267620931</c:v>
                </c:pt>
                <c:pt idx="12">
                  <c:v>233.46031406577191</c:v>
                </c:pt>
                <c:pt idx="13">
                  <c:v>239.40261476411573</c:v>
                </c:pt>
                <c:pt idx="14">
                  <c:v>234.41522317012684</c:v>
                </c:pt>
                <c:pt idx="15">
                  <c:v>236.03833404328813</c:v>
                </c:pt>
                <c:pt idx="16">
                  <c:v>235.47806969910806</c:v>
                </c:pt>
                <c:pt idx="17">
                  <c:v>240.62925259640102</c:v>
                </c:pt>
                <c:pt idx="18">
                  <c:v>237.25557918102135</c:v>
                </c:pt>
                <c:pt idx="19">
                  <c:v>236.66035202662422</c:v>
                </c:pt>
                <c:pt idx="20">
                  <c:v>239.08962492967748</c:v>
                </c:pt>
                <c:pt idx="21">
                  <c:v>239.07281259586827</c:v>
                </c:pt>
                <c:pt idx="22">
                  <c:v>245.27040169702573</c:v>
                </c:pt>
                <c:pt idx="23">
                  <c:v>250.78297481816969</c:v>
                </c:pt>
                <c:pt idx="24">
                  <c:v>245.35223842456188</c:v>
                </c:pt>
                <c:pt idx="25">
                  <c:v>249.06992796683613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C-4A8B-9B78-07A25C46E9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6'!$E$3:$AD$3</c:f>
              <c:numCache>
                <c:formatCode>General</c:formatCode>
                <c:ptCount val="26"/>
                <c:pt idx="0">
                  <c:v>223.19</c:v>
                </c:pt>
                <c:pt idx="1">
                  <c:v>224.0120146770999</c:v>
                </c:pt>
                <c:pt idx="2">
                  <c:v>227.15670478816017</c:v>
                </c:pt>
                <c:pt idx="3">
                  <c:v>227.47552000906157</c:v>
                </c:pt>
                <c:pt idx="4">
                  <c:v>231.32123206828874</c:v>
                </c:pt>
                <c:pt idx="5">
                  <c:v>231.4610209496488</c:v>
                </c:pt>
                <c:pt idx="6">
                  <c:v>235.93591402168977</c:v>
                </c:pt>
                <c:pt idx="7">
                  <c:v>236.57353037206991</c:v>
                </c:pt>
                <c:pt idx="8">
                  <c:v>234.10141755181851</c:v>
                </c:pt>
                <c:pt idx="9">
                  <c:v>230.60169284794372</c:v>
                </c:pt>
                <c:pt idx="10">
                  <c:v>230.81487955076395</c:v>
                </c:pt>
                <c:pt idx="11">
                  <c:v>231.03690658724608</c:v>
                </c:pt>
                <c:pt idx="12">
                  <c:v>230.20620330813333</c:v>
                </c:pt>
                <c:pt idx="13">
                  <c:v>236.05502200713082</c:v>
                </c:pt>
                <c:pt idx="14">
                  <c:v>238.62934552947084</c:v>
                </c:pt>
                <c:pt idx="15">
                  <c:v>233.72673969571372</c:v>
                </c:pt>
                <c:pt idx="16">
                  <c:v>236.12720213508172</c:v>
                </c:pt>
                <c:pt idx="17">
                  <c:v>231.24058905307783</c:v>
                </c:pt>
                <c:pt idx="18">
                  <c:v>226.70527752508707</c:v>
                </c:pt>
                <c:pt idx="19">
                  <c:v>225.9990782116428</c:v>
                </c:pt>
                <c:pt idx="20">
                  <c:v>221.58657966461612</c:v>
                </c:pt>
                <c:pt idx="21">
                  <c:v>219.90375867211654</c:v>
                </c:pt>
                <c:pt idx="22">
                  <c:v>222.69917712607256</c:v>
                </c:pt>
                <c:pt idx="23">
                  <c:v>223.33701735945067</c:v>
                </c:pt>
                <c:pt idx="24">
                  <c:v>225.70282435831658</c:v>
                </c:pt>
                <c:pt idx="25">
                  <c:v>227.03924561090929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C-4A8B-9B78-07A25C46E9A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6'!$E$4:$AD$4</c:f>
              <c:numCache>
                <c:formatCode>General</c:formatCode>
                <c:ptCount val="26"/>
                <c:pt idx="0">
                  <c:v>223.19</c:v>
                </c:pt>
                <c:pt idx="1">
                  <c:v>225.14091991197023</c:v>
                </c:pt>
                <c:pt idx="2">
                  <c:v>223.89674355262093</c:v>
                </c:pt>
                <c:pt idx="3">
                  <c:v>225.86686852768108</c:v>
                </c:pt>
                <c:pt idx="4">
                  <c:v>228.99238917170763</c:v>
                </c:pt>
                <c:pt idx="5">
                  <c:v>232.90454629727728</c:v>
                </c:pt>
                <c:pt idx="6">
                  <c:v>234.26207424484653</c:v>
                </c:pt>
                <c:pt idx="7">
                  <c:v>231.85403297876655</c:v>
                </c:pt>
                <c:pt idx="8">
                  <c:v>236.8040347710307</c:v>
                </c:pt>
                <c:pt idx="9">
                  <c:v>241.45675177031907</c:v>
                </c:pt>
                <c:pt idx="10">
                  <c:v>239.28600646299395</c:v>
                </c:pt>
                <c:pt idx="11">
                  <c:v>235.71672515529303</c:v>
                </c:pt>
                <c:pt idx="12">
                  <c:v>236.43989427730673</c:v>
                </c:pt>
                <c:pt idx="13">
                  <c:v>242.96212447672676</c:v>
                </c:pt>
                <c:pt idx="14">
                  <c:v>242.44804873912642</c:v>
                </c:pt>
                <c:pt idx="15">
                  <c:v>244.98411795402069</c:v>
                </c:pt>
                <c:pt idx="16">
                  <c:v>238.35961607243848</c:v>
                </c:pt>
                <c:pt idx="17">
                  <c:v>239.24101015974082</c:v>
                </c:pt>
                <c:pt idx="18">
                  <c:v>240.1833702068393</c:v>
                </c:pt>
                <c:pt idx="19">
                  <c:v>244.51409985664614</c:v>
                </c:pt>
                <c:pt idx="20">
                  <c:v>248.92784138967957</c:v>
                </c:pt>
                <c:pt idx="21">
                  <c:v>258.60129704967295</c:v>
                </c:pt>
                <c:pt idx="22">
                  <c:v>259.07622377935741</c:v>
                </c:pt>
                <c:pt idx="23">
                  <c:v>260.24031239227395</c:v>
                </c:pt>
                <c:pt idx="24">
                  <c:v>265.57821841849716</c:v>
                </c:pt>
                <c:pt idx="25">
                  <c:v>261.1709886022457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C-4A8B-9B78-07A25C46E9A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6'!$E$5:$AD$5</c:f>
              <c:numCache>
                <c:formatCode>General</c:formatCode>
                <c:ptCount val="26"/>
                <c:pt idx="0">
                  <c:v>223.19</c:v>
                </c:pt>
                <c:pt idx="1">
                  <c:v>226.76109174004557</c:v>
                </c:pt>
                <c:pt idx="2">
                  <c:v>222.22525954346185</c:v>
                </c:pt>
                <c:pt idx="3">
                  <c:v>224.71181046954115</c:v>
                </c:pt>
                <c:pt idx="4">
                  <c:v>224.57236679073549</c:v>
                </c:pt>
                <c:pt idx="5">
                  <c:v>220.62252046654609</c:v>
                </c:pt>
                <c:pt idx="6">
                  <c:v>217.28967737716854</c:v>
                </c:pt>
                <c:pt idx="7">
                  <c:v>215.86643830348578</c:v>
                </c:pt>
                <c:pt idx="8">
                  <c:v>213.069276078245</c:v>
                </c:pt>
                <c:pt idx="9">
                  <c:v>215.85627768628578</c:v>
                </c:pt>
                <c:pt idx="10">
                  <c:v>210.96821661292117</c:v>
                </c:pt>
                <c:pt idx="11">
                  <c:v>209.98782446916343</c:v>
                </c:pt>
                <c:pt idx="12">
                  <c:v>211.04164622794264</c:v>
                </c:pt>
                <c:pt idx="13">
                  <c:v>208.09220570513799</c:v>
                </c:pt>
                <c:pt idx="14">
                  <c:v>212.92839953553568</c:v>
                </c:pt>
                <c:pt idx="15">
                  <c:v>214.272440362059</c:v>
                </c:pt>
                <c:pt idx="16">
                  <c:v>219.83329683736906</c:v>
                </c:pt>
                <c:pt idx="17">
                  <c:v>222.37314656292827</c:v>
                </c:pt>
                <c:pt idx="18">
                  <c:v>224.55229696753472</c:v>
                </c:pt>
                <c:pt idx="19">
                  <c:v>220.61275188617734</c:v>
                </c:pt>
                <c:pt idx="20">
                  <c:v>219.92650256356529</c:v>
                </c:pt>
                <c:pt idx="21">
                  <c:v>221.89069201128109</c:v>
                </c:pt>
                <c:pt idx="22">
                  <c:v>219.316845713828</c:v>
                </c:pt>
                <c:pt idx="23">
                  <c:v>211.94351674822903</c:v>
                </c:pt>
                <c:pt idx="24">
                  <c:v>213.23694866546759</c:v>
                </c:pt>
                <c:pt idx="25">
                  <c:v>210.87866219622558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C-4A8B-9B78-07A25C46E9A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6'!$E$6:$AD$6</c:f>
              <c:numCache>
                <c:formatCode>General</c:formatCode>
                <c:ptCount val="26"/>
                <c:pt idx="0">
                  <c:v>223.19</c:v>
                </c:pt>
                <c:pt idx="1">
                  <c:v>230.04282793092378</c:v>
                </c:pt>
                <c:pt idx="2">
                  <c:v>227.33518051848498</c:v>
                </c:pt>
                <c:pt idx="3">
                  <c:v>231.68457659866141</c:v>
                </c:pt>
                <c:pt idx="4">
                  <c:v>230.27676742675493</c:v>
                </c:pt>
                <c:pt idx="5">
                  <c:v>232.89963154746917</c:v>
                </c:pt>
                <c:pt idx="6">
                  <c:v>236.55857826109761</c:v>
                </c:pt>
                <c:pt idx="7">
                  <c:v>235.5300612408777</c:v>
                </c:pt>
                <c:pt idx="8">
                  <c:v>241.99030511332802</c:v>
                </c:pt>
                <c:pt idx="9">
                  <c:v>240.13808305295925</c:v>
                </c:pt>
                <c:pt idx="10">
                  <c:v>241.35231323178152</c:v>
                </c:pt>
                <c:pt idx="11">
                  <c:v>238.34627040905812</c:v>
                </c:pt>
                <c:pt idx="12">
                  <c:v>238.08761941082631</c:v>
                </c:pt>
                <c:pt idx="13">
                  <c:v>233.43120426602377</c:v>
                </c:pt>
                <c:pt idx="14">
                  <c:v>239.43904983263283</c:v>
                </c:pt>
                <c:pt idx="15">
                  <c:v>241.20409369341451</c:v>
                </c:pt>
                <c:pt idx="16">
                  <c:v>238.93685675816192</c:v>
                </c:pt>
                <c:pt idx="17">
                  <c:v>236.15628712688971</c:v>
                </c:pt>
                <c:pt idx="18">
                  <c:v>236.30659031736423</c:v>
                </c:pt>
                <c:pt idx="19">
                  <c:v>241.57671565656293</c:v>
                </c:pt>
                <c:pt idx="20">
                  <c:v>240.71129209895972</c:v>
                </c:pt>
                <c:pt idx="21">
                  <c:v>243.40271822116185</c:v>
                </c:pt>
                <c:pt idx="22">
                  <c:v>239.92838737566404</c:v>
                </c:pt>
                <c:pt idx="23">
                  <c:v>242.07603101179458</c:v>
                </c:pt>
                <c:pt idx="24">
                  <c:v>242.34530410554095</c:v>
                </c:pt>
                <c:pt idx="25">
                  <c:v>246.71021634602371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BC-4A8B-9B78-07A25C46E9A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6'!$E$7:$AD$7</c:f>
              <c:numCache>
                <c:formatCode>General</c:formatCode>
                <c:ptCount val="26"/>
                <c:pt idx="0">
                  <c:v>223.19</c:v>
                </c:pt>
                <c:pt idx="1">
                  <c:v>223.12805877975828</c:v>
                </c:pt>
                <c:pt idx="2">
                  <c:v>217.63761343161289</c:v>
                </c:pt>
                <c:pt idx="3">
                  <c:v>215.59764970556267</c:v>
                </c:pt>
                <c:pt idx="4">
                  <c:v>214.00243165268577</c:v>
                </c:pt>
                <c:pt idx="5">
                  <c:v>210.29458636034394</c:v>
                </c:pt>
                <c:pt idx="6">
                  <c:v>207.65300676359237</c:v>
                </c:pt>
                <c:pt idx="7">
                  <c:v>207.39287582988905</c:v>
                </c:pt>
                <c:pt idx="8">
                  <c:v>205.5696923379391</c:v>
                </c:pt>
                <c:pt idx="9">
                  <c:v>206.77068328119648</c:v>
                </c:pt>
                <c:pt idx="10">
                  <c:v>211.87638278011914</c:v>
                </c:pt>
                <c:pt idx="11">
                  <c:v>210.58174379638368</c:v>
                </c:pt>
                <c:pt idx="12">
                  <c:v>205.21563496603275</c:v>
                </c:pt>
                <c:pt idx="13">
                  <c:v>205.28568436736785</c:v>
                </c:pt>
                <c:pt idx="14">
                  <c:v>206.53540473155482</c:v>
                </c:pt>
                <c:pt idx="15">
                  <c:v>204.54426308028647</c:v>
                </c:pt>
                <c:pt idx="16">
                  <c:v>200.64366633580701</c:v>
                </c:pt>
                <c:pt idx="17">
                  <c:v>202.74193967368066</c:v>
                </c:pt>
                <c:pt idx="18">
                  <c:v>202.59807213979917</c:v>
                </c:pt>
                <c:pt idx="19">
                  <c:v>200.56484151866445</c:v>
                </c:pt>
                <c:pt idx="20">
                  <c:v>199.48894530383137</c:v>
                </c:pt>
                <c:pt idx="21">
                  <c:v>198.57598942045061</c:v>
                </c:pt>
                <c:pt idx="22">
                  <c:v>200.00092435477214</c:v>
                </c:pt>
                <c:pt idx="23">
                  <c:v>200.15567412767348</c:v>
                </c:pt>
                <c:pt idx="24">
                  <c:v>199.92735246023753</c:v>
                </c:pt>
                <c:pt idx="25">
                  <c:v>198.96264848234429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BC-4A8B-9B78-07A25C46E9A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6'!$E$8:$AD$8</c:f>
              <c:numCache>
                <c:formatCode>General</c:formatCode>
                <c:ptCount val="26"/>
                <c:pt idx="0">
                  <c:v>223.19</c:v>
                </c:pt>
                <c:pt idx="1">
                  <c:v>222.14321327625683</c:v>
                </c:pt>
                <c:pt idx="2">
                  <c:v>222.2546287635252</c:v>
                </c:pt>
                <c:pt idx="3">
                  <c:v>220.2141001408495</c:v>
                </c:pt>
                <c:pt idx="4">
                  <c:v>218.86482035889941</c:v>
                </c:pt>
                <c:pt idx="5">
                  <c:v>220.69660967428791</c:v>
                </c:pt>
                <c:pt idx="6">
                  <c:v>220.55756749591274</c:v>
                </c:pt>
                <c:pt idx="7">
                  <c:v>220.98335553301141</c:v>
                </c:pt>
                <c:pt idx="8">
                  <c:v>217.359911119271</c:v>
                </c:pt>
                <c:pt idx="9">
                  <c:v>221.50103666211572</c:v>
                </c:pt>
                <c:pt idx="10">
                  <c:v>215.22529980999857</c:v>
                </c:pt>
                <c:pt idx="11">
                  <c:v>209.42816073420011</c:v>
                </c:pt>
                <c:pt idx="12">
                  <c:v>210.64656664801572</c:v>
                </c:pt>
                <c:pt idx="13">
                  <c:v>208.96366080578525</c:v>
                </c:pt>
                <c:pt idx="14">
                  <c:v>207.64744560866416</c:v>
                </c:pt>
                <c:pt idx="15">
                  <c:v>209.22701442076561</c:v>
                </c:pt>
                <c:pt idx="16">
                  <c:v>208.50721961465314</c:v>
                </c:pt>
                <c:pt idx="17">
                  <c:v>212.83308748106546</c:v>
                </c:pt>
                <c:pt idx="18">
                  <c:v>210.08674038049537</c:v>
                </c:pt>
                <c:pt idx="19">
                  <c:v>209.62781154438565</c:v>
                </c:pt>
                <c:pt idx="20">
                  <c:v>212.86441058276208</c:v>
                </c:pt>
                <c:pt idx="21">
                  <c:v>214.39567158172574</c:v>
                </c:pt>
                <c:pt idx="22">
                  <c:v>210.17548413923836</c:v>
                </c:pt>
                <c:pt idx="23">
                  <c:v>210.25705950662723</c:v>
                </c:pt>
                <c:pt idx="24">
                  <c:v>210.44349120962212</c:v>
                </c:pt>
                <c:pt idx="25">
                  <c:v>212.13761300516484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BC-4A8B-9B78-07A25C46E9A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6'!$E$9:$AD$9</c:f>
              <c:numCache>
                <c:formatCode>General</c:formatCode>
                <c:ptCount val="26"/>
                <c:pt idx="0">
                  <c:v>223.19</c:v>
                </c:pt>
                <c:pt idx="1">
                  <c:v>220.30478448698034</c:v>
                </c:pt>
                <c:pt idx="2">
                  <c:v>223.39393276387761</c:v>
                </c:pt>
                <c:pt idx="3">
                  <c:v>217.25052059613475</c:v>
                </c:pt>
                <c:pt idx="4">
                  <c:v>218.6832656283938</c:v>
                </c:pt>
                <c:pt idx="5">
                  <c:v>220.80403014276499</c:v>
                </c:pt>
                <c:pt idx="6">
                  <c:v>217.4487871070113</c:v>
                </c:pt>
                <c:pt idx="7">
                  <c:v>224.87735644106061</c:v>
                </c:pt>
                <c:pt idx="8">
                  <c:v>229.89502459663498</c:v>
                </c:pt>
                <c:pt idx="9">
                  <c:v>223.6297744875254</c:v>
                </c:pt>
                <c:pt idx="10">
                  <c:v>220.92187510901417</c:v>
                </c:pt>
                <c:pt idx="11">
                  <c:v>217.92295472256916</c:v>
                </c:pt>
                <c:pt idx="12">
                  <c:v>218.51540058155402</c:v>
                </c:pt>
                <c:pt idx="13">
                  <c:v>216.45060610835785</c:v>
                </c:pt>
                <c:pt idx="14">
                  <c:v>216.51124648466325</c:v>
                </c:pt>
                <c:pt idx="15">
                  <c:v>214.28913871161919</c:v>
                </c:pt>
                <c:pt idx="16">
                  <c:v>215.43977321174449</c:v>
                </c:pt>
                <c:pt idx="17">
                  <c:v>215.370777333012</c:v>
                </c:pt>
                <c:pt idx="18">
                  <c:v>212.21223388829296</c:v>
                </c:pt>
                <c:pt idx="19">
                  <c:v>215.7572473858144</c:v>
                </c:pt>
                <c:pt idx="20">
                  <c:v>219.79523802588571</c:v>
                </c:pt>
                <c:pt idx="21">
                  <c:v>221.44026765125656</c:v>
                </c:pt>
                <c:pt idx="22">
                  <c:v>220.23631660910891</c:v>
                </c:pt>
                <c:pt idx="23">
                  <c:v>218.14275057309376</c:v>
                </c:pt>
                <c:pt idx="24">
                  <c:v>216.30281333889485</c:v>
                </c:pt>
                <c:pt idx="25">
                  <c:v>207.69824487504559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BC-4A8B-9B78-07A25C46E9A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6'!$E$10:$AD$10</c:f>
              <c:numCache>
                <c:formatCode>General</c:formatCode>
                <c:ptCount val="26"/>
                <c:pt idx="0">
                  <c:v>223.19</c:v>
                </c:pt>
                <c:pt idx="1">
                  <c:v>228.5541228025175</c:v>
                </c:pt>
                <c:pt idx="2">
                  <c:v>224.9048092046601</c:v>
                </c:pt>
                <c:pt idx="3">
                  <c:v>224.03160343326951</c:v>
                </c:pt>
                <c:pt idx="4">
                  <c:v>222.41617972944709</c:v>
                </c:pt>
                <c:pt idx="5">
                  <c:v>224.86023901014357</c:v>
                </c:pt>
                <c:pt idx="6">
                  <c:v>222.88172630137069</c:v>
                </c:pt>
                <c:pt idx="7">
                  <c:v>224.16828025567926</c:v>
                </c:pt>
                <c:pt idx="8">
                  <c:v>215.74875961482212</c:v>
                </c:pt>
                <c:pt idx="9">
                  <c:v>213.09930880313055</c:v>
                </c:pt>
                <c:pt idx="10">
                  <c:v>209.04447126405853</c:v>
                </c:pt>
                <c:pt idx="11">
                  <c:v>210.25622427226227</c:v>
                </c:pt>
                <c:pt idx="12">
                  <c:v>202.76780722027928</c:v>
                </c:pt>
                <c:pt idx="13">
                  <c:v>202.89100265734535</c:v>
                </c:pt>
                <c:pt idx="14">
                  <c:v>203.82204921420362</c:v>
                </c:pt>
                <c:pt idx="15">
                  <c:v>202.0426734066632</c:v>
                </c:pt>
                <c:pt idx="16">
                  <c:v>204.20562947976228</c:v>
                </c:pt>
                <c:pt idx="17">
                  <c:v>201.56332967350303</c:v>
                </c:pt>
                <c:pt idx="18">
                  <c:v>201.84848276492997</c:v>
                </c:pt>
                <c:pt idx="19">
                  <c:v>208.07490157774023</c:v>
                </c:pt>
                <c:pt idx="20">
                  <c:v>207.48655415734234</c:v>
                </c:pt>
                <c:pt idx="21">
                  <c:v>205.59298444838055</c:v>
                </c:pt>
                <c:pt idx="22">
                  <c:v>202.38562098967429</c:v>
                </c:pt>
                <c:pt idx="23">
                  <c:v>205.50164257034339</c:v>
                </c:pt>
                <c:pt idx="24">
                  <c:v>202.93428505993973</c:v>
                </c:pt>
                <c:pt idx="25">
                  <c:v>207.6969929234576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BC-4A8B-9B78-07A25C46E9A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6'!$E$11:$AD$11</c:f>
              <c:numCache>
                <c:formatCode>General</c:formatCode>
                <c:ptCount val="26"/>
                <c:pt idx="0">
                  <c:v>223.19</c:v>
                </c:pt>
                <c:pt idx="1">
                  <c:v>222.63389346859404</c:v>
                </c:pt>
                <c:pt idx="2">
                  <c:v>226.098544129473</c:v>
                </c:pt>
                <c:pt idx="3">
                  <c:v>226.41091812077826</c:v>
                </c:pt>
                <c:pt idx="4">
                  <c:v>228.79089874954553</c:v>
                </c:pt>
                <c:pt idx="5">
                  <c:v>230.54207749174901</c:v>
                </c:pt>
                <c:pt idx="6">
                  <c:v>235.23516310077315</c:v>
                </c:pt>
                <c:pt idx="7">
                  <c:v>235.89210933905053</c:v>
                </c:pt>
                <c:pt idx="8">
                  <c:v>235.85845491190278</c:v>
                </c:pt>
                <c:pt idx="9">
                  <c:v>235.9823958894732</c:v>
                </c:pt>
                <c:pt idx="10">
                  <c:v>234.78597560753565</c:v>
                </c:pt>
                <c:pt idx="11">
                  <c:v>229.17677756320461</c:v>
                </c:pt>
                <c:pt idx="12">
                  <c:v>228.84694037195774</c:v>
                </c:pt>
                <c:pt idx="13">
                  <c:v>230.81739597828684</c:v>
                </c:pt>
                <c:pt idx="14">
                  <c:v>224.73626508014684</c:v>
                </c:pt>
                <c:pt idx="15">
                  <c:v>227.29947915682271</c:v>
                </c:pt>
                <c:pt idx="16">
                  <c:v>221.29226676294925</c:v>
                </c:pt>
                <c:pt idx="17">
                  <c:v>222.088104779323</c:v>
                </c:pt>
                <c:pt idx="18">
                  <c:v>221.00491781087666</c:v>
                </c:pt>
                <c:pt idx="19">
                  <c:v>225.63619644463171</c:v>
                </c:pt>
                <c:pt idx="20">
                  <c:v>225.88273134299078</c:v>
                </c:pt>
                <c:pt idx="21">
                  <c:v>222.29032921592884</c:v>
                </c:pt>
                <c:pt idx="22">
                  <c:v>224.28801933258947</c:v>
                </c:pt>
                <c:pt idx="23">
                  <c:v>226.93383593865232</c:v>
                </c:pt>
                <c:pt idx="24">
                  <c:v>230.9888523027401</c:v>
                </c:pt>
                <c:pt idx="25">
                  <c:v>236.70577593701682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BC-4A8B-9B78-07A25C46E9A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6'!$E$12:$AD$12</c:f>
              <c:numCache>
                <c:formatCode>General</c:formatCode>
                <c:ptCount val="26"/>
                <c:pt idx="0">
                  <c:v>223.19</c:v>
                </c:pt>
                <c:pt idx="1">
                  <c:v>224.19095996637262</c:v>
                </c:pt>
                <c:pt idx="2">
                  <c:v>227.04798658512556</c:v>
                </c:pt>
                <c:pt idx="3">
                  <c:v>229.30353241682863</c:v>
                </c:pt>
                <c:pt idx="4">
                  <c:v>228.31189778855594</c:v>
                </c:pt>
                <c:pt idx="5">
                  <c:v>227.90372614621521</c:v>
                </c:pt>
                <c:pt idx="6">
                  <c:v>225.52896414056099</c:v>
                </c:pt>
                <c:pt idx="7">
                  <c:v>226.72082762706486</c:v>
                </c:pt>
                <c:pt idx="8">
                  <c:v>221.58685276595455</c:v>
                </c:pt>
                <c:pt idx="9">
                  <c:v>217.26901563234529</c:v>
                </c:pt>
                <c:pt idx="10">
                  <c:v>221.65764863847974</c:v>
                </c:pt>
                <c:pt idx="11">
                  <c:v>215.07303143045138</c:v>
                </c:pt>
                <c:pt idx="12">
                  <c:v>219.93100824645495</c:v>
                </c:pt>
                <c:pt idx="13">
                  <c:v>219.25908865482066</c:v>
                </c:pt>
                <c:pt idx="14">
                  <c:v>220.56043110235211</c:v>
                </c:pt>
                <c:pt idx="15">
                  <c:v>213.62192951673117</c:v>
                </c:pt>
                <c:pt idx="16">
                  <c:v>219.87874347857084</c:v>
                </c:pt>
                <c:pt idx="17">
                  <c:v>215.7895419865599</c:v>
                </c:pt>
                <c:pt idx="18">
                  <c:v>217.77617044448286</c:v>
                </c:pt>
                <c:pt idx="19">
                  <c:v>215.5694634126634</c:v>
                </c:pt>
                <c:pt idx="20">
                  <c:v>216.6000629216955</c:v>
                </c:pt>
                <c:pt idx="21">
                  <c:v>209.18715415133866</c:v>
                </c:pt>
                <c:pt idx="22">
                  <c:v>201.51828482341472</c:v>
                </c:pt>
                <c:pt idx="23">
                  <c:v>198.18148801025524</c:v>
                </c:pt>
                <c:pt idx="24">
                  <c:v>200.68170145873719</c:v>
                </c:pt>
                <c:pt idx="25">
                  <c:v>200.82636165840796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BC-4A8B-9B78-07A25C46E9A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6'!$E$13:$AD$13</c:f>
              <c:numCache>
                <c:formatCode>General</c:formatCode>
                <c:ptCount val="26"/>
                <c:pt idx="0">
                  <c:v>223.19</c:v>
                </c:pt>
                <c:pt idx="1">
                  <c:v>223.98490202569269</c:v>
                </c:pt>
                <c:pt idx="2">
                  <c:v>223.71668458192883</c:v>
                </c:pt>
                <c:pt idx="3">
                  <c:v>216.99986604706248</c:v>
                </c:pt>
                <c:pt idx="4">
                  <c:v>213.14592910957279</c:v>
                </c:pt>
                <c:pt idx="5">
                  <c:v>216.23101888961401</c:v>
                </c:pt>
                <c:pt idx="6">
                  <c:v>215.92340403321464</c:v>
                </c:pt>
                <c:pt idx="7">
                  <c:v>214.3802945532575</c:v>
                </c:pt>
                <c:pt idx="8">
                  <c:v>209.59385280959111</c:v>
                </c:pt>
                <c:pt idx="9">
                  <c:v>208.12870138926019</c:v>
                </c:pt>
                <c:pt idx="10">
                  <c:v>212.85462741968317</c:v>
                </c:pt>
                <c:pt idx="11">
                  <c:v>214.58111257518522</c:v>
                </c:pt>
                <c:pt idx="12">
                  <c:v>214.75863785529822</c:v>
                </c:pt>
                <c:pt idx="13">
                  <c:v>216.30845804383085</c:v>
                </c:pt>
                <c:pt idx="14">
                  <c:v>214.8336450188169</c:v>
                </c:pt>
                <c:pt idx="15">
                  <c:v>218.19192351177071</c:v>
                </c:pt>
                <c:pt idx="16">
                  <c:v>219.42863153198573</c:v>
                </c:pt>
                <c:pt idx="17">
                  <c:v>212.14337163114351</c:v>
                </c:pt>
                <c:pt idx="18">
                  <c:v>212.14052719213925</c:v>
                </c:pt>
                <c:pt idx="19">
                  <c:v>215.07142817846687</c:v>
                </c:pt>
                <c:pt idx="20">
                  <c:v>215.65129432161152</c:v>
                </c:pt>
                <c:pt idx="21">
                  <c:v>219.49661869455505</c:v>
                </c:pt>
                <c:pt idx="22">
                  <c:v>215.77058720320585</c:v>
                </c:pt>
                <c:pt idx="23">
                  <c:v>216.42676603822846</c:v>
                </c:pt>
                <c:pt idx="24">
                  <c:v>222.61936274820809</c:v>
                </c:pt>
                <c:pt idx="25">
                  <c:v>222.52690132907918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BC-4A8B-9B78-07A25C46E9A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6'!$E$14:$AD$14</c:f>
              <c:numCache>
                <c:formatCode>General</c:formatCode>
                <c:ptCount val="26"/>
                <c:pt idx="0">
                  <c:v>223.19</c:v>
                </c:pt>
                <c:pt idx="1">
                  <c:v>223.61153567053685</c:v>
                </c:pt>
                <c:pt idx="2">
                  <c:v>230.48965347246715</c:v>
                </c:pt>
                <c:pt idx="3">
                  <c:v>228.19799681036181</c:v>
                </c:pt>
                <c:pt idx="4">
                  <c:v>227.95844010524584</c:v>
                </c:pt>
                <c:pt idx="5">
                  <c:v>224.27684513398719</c:v>
                </c:pt>
                <c:pt idx="6">
                  <c:v>225.84534520190346</c:v>
                </c:pt>
                <c:pt idx="7">
                  <c:v>228.63724511224095</c:v>
                </c:pt>
                <c:pt idx="8">
                  <c:v>227.31207773619946</c:v>
                </c:pt>
                <c:pt idx="9">
                  <c:v>228.29431015520763</c:v>
                </c:pt>
                <c:pt idx="10">
                  <c:v>231.32919489978312</c:v>
                </c:pt>
                <c:pt idx="11">
                  <c:v>235.66674284610642</c:v>
                </c:pt>
                <c:pt idx="12">
                  <c:v>241.64945915905537</c:v>
                </c:pt>
                <c:pt idx="13">
                  <c:v>239.74102228869594</c:v>
                </c:pt>
                <c:pt idx="14">
                  <c:v>240.82138994832778</c:v>
                </c:pt>
                <c:pt idx="15">
                  <c:v>241.60322499424811</c:v>
                </c:pt>
                <c:pt idx="16">
                  <c:v>244.62819313315364</c:v>
                </c:pt>
                <c:pt idx="17">
                  <c:v>245.25790621418273</c:v>
                </c:pt>
                <c:pt idx="18">
                  <c:v>249.59620084865057</c:v>
                </c:pt>
                <c:pt idx="19">
                  <c:v>245.77908381134435</c:v>
                </c:pt>
                <c:pt idx="20">
                  <c:v>245.95653974817884</c:v>
                </c:pt>
                <c:pt idx="21">
                  <c:v>250.01341822970645</c:v>
                </c:pt>
                <c:pt idx="22">
                  <c:v>255.3041059000229</c:v>
                </c:pt>
                <c:pt idx="23">
                  <c:v>262.64066596350267</c:v>
                </c:pt>
                <c:pt idx="24">
                  <c:v>260.05352562568925</c:v>
                </c:pt>
                <c:pt idx="25">
                  <c:v>261.696384036675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9BC-4A8B-9B78-07A25C46E9A6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6'!$E$15:$AD$15</c:f>
              <c:numCache>
                <c:formatCode>General</c:formatCode>
                <c:ptCount val="26"/>
                <c:pt idx="0">
                  <c:v>223.19</c:v>
                </c:pt>
                <c:pt idx="1">
                  <c:v>224.78425118895746</c:v>
                </c:pt>
                <c:pt idx="2">
                  <c:v>227.40128352553651</c:v>
                </c:pt>
                <c:pt idx="3">
                  <c:v>222.9894337635659</c:v>
                </c:pt>
                <c:pt idx="4">
                  <c:v>222.76699988892301</c:v>
                </c:pt>
                <c:pt idx="5">
                  <c:v>220.46017423435504</c:v>
                </c:pt>
                <c:pt idx="6">
                  <c:v>218.43010339561948</c:v>
                </c:pt>
                <c:pt idx="7">
                  <c:v>211.27195761004253</c:v>
                </c:pt>
                <c:pt idx="8">
                  <c:v>210.86304917743988</c:v>
                </c:pt>
                <c:pt idx="9">
                  <c:v>210.03660709207023</c:v>
                </c:pt>
                <c:pt idx="10">
                  <c:v>199.6791597922998</c:v>
                </c:pt>
                <c:pt idx="11">
                  <c:v>200.57764179756697</c:v>
                </c:pt>
                <c:pt idx="12">
                  <c:v>198.99617775704519</c:v>
                </c:pt>
                <c:pt idx="13">
                  <c:v>197.12357436371371</c:v>
                </c:pt>
                <c:pt idx="14">
                  <c:v>196.19460414111259</c:v>
                </c:pt>
                <c:pt idx="15">
                  <c:v>202.24824490017193</c:v>
                </c:pt>
                <c:pt idx="16">
                  <c:v>200.72273909709659</c:v>
                </c:pt>
                <c:pt idx="17">
                  <c:v>205.14142657033955</c:v>
                </c:pt>
                <c:pt idx="18">
                  <c:v>208.64698721235737</c:v>
                </c:pt>
                <c:pt idx="19">
                  <c:v>203.57399508685094</c:v>
                </c:pt>
                <c:pt idx="20">
                  <c:v>205.09969758557364</c:v>
                </c:pt>
                <c:pt idx="21">
                  <c:v>204.27098180204158</c:v>
                </c:pt>
                <c:pt idx="22">
                  <c:v>202.74416832686765</c:v>
                </c:pt>
                <c:pt idx="23">
                  <c:v>204.46077488170368</c:v>
                </c:pt>
                <c:pt idx="24">
                  <c:v>197.43289345878836</c:v>
                </c:pt>
                <c:pt idx="25">
                  <c:v>194.69057207791533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9BC-4A8B-9B78-07A25C46E9A6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6'!$E$16:$AD$16</c:f>
              <c:numCache>
                <c:formatCode>General</c:formatCode>
                <c:ptCount val="26"/>
                <c:pt idx="0">
                  <c:v>223.19</c:v>
                </c:pt>
                <c:pt idx="1">
                  <c:v>222.80747148457885</c:v>
                </c:pt>
                <c:pt idx="2">
                  <c:v>224.90590617985814</c:v>
                </c:pt>
                <c:pt idx="3">
                  <c:v>225.43841717220837</c:v>
                </c:pt>
                <c:pt idx="4">
                  <c:v>221.78577376909863</c:v>
                </c:pt>
                <c:pt idx="5">
                  <c:v>221.67313788559957</c:v>
                </c:pt>
                <c:pt idx="6">
                  <c:v>225.31658258195006</c:v>
                </c:pt>
                <c:pt idx="7">
                  <c:v>223.37533620742315</c:v>
                </c:pt>
                <c:pt idx="8">
                  <c:v>222.17556024376955</c:v>
                </c:pt>
                <c:pt idx="9">
                  <c:v>225.00253549909138</c:v>
                </c:pt>
                <c:pt idx="10">
                  <c:v>220.64037708859573</c:v>
                </c:pt>
                <c:pt idx="11">
                  <c:v>215.98312535272194</c:v>
                </c:pt>
                <c:pt idx="12">
                  <c:v>218.40681872893137</c:v>
                </c:pt>
                <c:pt idx="13">
                  <c:v>218.41700524722953</c:v>
                </c:pt>
                <c:pt idx="14">
                  <c:v>214.20295150245209</c:v>
                </c:pt>
                <c:pt idx="15">
                  <c:v>212.97582474360624</c:v>
                </c:pt>
                <c:pt idx="16">
                  <c:v>211.36733895716739</c:v>
                </c:pt>
                <c:pt idx="17">
                  <c:v>215.55655704558981</c:v>
                </c:pt>
                <c:pt idx="18">
                  <c:v>213.87659738556476</c:v>
                </c:pt>
                <c:pt idx="19">
                  <c:v>219.07436430032229</c:v>
                </c:pt>
                <c:pt idx="20">
                  <c:v>219.89652177721729</c:v>
                </c:pt>
                <c:pt idx="21">
                  <c:v>220.77026400699438</c:v>
                </c:pt>
                <c:pt idx="22">
                  <c:v>218.28343690252248</c:v>
                </c:pt>
                <c:pt idx="23">
                  <c:v>215.15748353094205</c:v>
                </c:pt>
                <c:pt idx="24">
                  <c:v>216.98728226664588</c:v>
                </c:pt>
                <c:pt idx="25">
                  <c:v>220.05975671176819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9BC-4A8B-9B78-07A25C46E9A6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6'!$E$17:$AD$17</c:f>
              <c:numCache>
                <c:formatCode>General</c:formatCode>
                <c:ptCount val="26"/>
                <c:pt idx="0">
                  <c:v>223.19</c:v>
                </c:pt>
                <c:pt idx="1">
                  <c:v>218.80938938476393</c:v>
                </c:pt>
                <c:pt idx="2">
                  <c:v>219.27932821590861</c:v>
                </c:pt>
                <c:pt idx="3">
                  <c:v>216.81243410671377</c:v>
                </c:pt>
                <c:pt idx="4">
                  <c:v>217.68721000366031</c:v>
                </c:pt>
                <c:pt idx="5">
                  <c:v>218.08899460612705</c:v>
                </c:pt>
                <c:pt idx="6">
                  <c:v>218.64587348657574</c:v>
                </c:pt>
                <c:pt idx="7">
                  <c:v>216.55168761106239</c:v>
                </c:pt>
                <c:pt idx="8">
                  <c:v>216.72338279758998</c:v>
                </c:pt>
                <c:pt idx="9">
                  <c:v>218.35746125809112</c:v>
                </c:pt>
                <c:pt idx="10">
                  <c:v>220.68312235540927</c:v>
                </c:pt>
                <c:pt idx="11">
                  <c:v>213.49382530836417</c:v>
                </c:pt>
                <c:pt idx="12">
                  <c:v>211.00034305305707</c:v>
                </c:pt>
                <c:pt idx="13">
                  <c:v>211.94205777898003</c:v>
                </c:pt>
                <c:pt idx="14">
                  <c:v>209.58783271437719</c:v>
                </c:pt>
                <c:pt idx="15">
                  <c:v>208.17188117582793</c:v>
                </c:pt>
                <c:pt idx="16">
                  <c:v>209.29852037612793</c:v>
                </c:pt>
                <c:pt idx="17">
                  <c:v>207.09239545773647</c:v>
                </c:pt>
                <c:pt idx="18">
                  <c:v>207.02929560813567</c:v>
                </c:pt>
                <c:pt idx="19">
                  <c:v>208.94015602996055</c:v>
                </c:pt>
                <c:pt idx="20">
                  <c:v>217.22750554792674</c:v>
                </c:pt>
                <c:pt idx="21">
                  <c:v>212.73439254928948</c:v>
                </c:pt>
                <c:pt idx="22">
                  <c:v>214.33070559329263</c:v>
                </c:pt>
                <c:pt idx="23">
                  <c:v>205.78807224669541</c:v>
                </c:pt>
                <c:pt idx="24">
                  <c:v>208.20732844566157</c:v>
                </c:pt>
                <c:pt idx="25">
                  <c:v>211.38441647820358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9BC-4A8B-9B78-07A25C46E9A6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6'!$E$18:$AD$18</c:f>
              <c:numCache>
                <c:formatCode>General</c:formatCode>
                <c:ptCount val="26"/>
                <c:pt idx="0">
                  <c:v>223.19</c:v>
                </c:pt>
                <c:pt idx="1">
                  <c:v>221.18138090829416</c:v>
                </c:pt>
                <c:pt idx="2">
                  <c:v>228.57482050445191</c:v>
                </c:pt>
                <c:pt idx="3">
                  <c:v>226.69991557595165</c:v>
                </c:pt>
                <c:pt idx="4">
                  <c:v>223.51476208559515</c:v>
                </c:pt>
                <c:pt idx="5">
                  <c:v>217.35660438880959</c:v>
                </c:pt>
                <c:pt idx="6">
                  <c:v>216.04564660483427</c:v>
                </c:pt>
                <c:pt idx="7">
                  <c:v>216.31990464234499</c:v>
                </c:pt>
                <c:pt idx="8">
                  <c:v>214.92838585549052</c:v>
                </c:pt>
                <c:pt idx="9">
                  <c:v>212.73707481440158</c:v>
                </c:pt>
                <c:pt idx="10">
                  <c:v>217.93282454004313</c:v>
                </c:pt>
                <c:pt idx="11">
                  <c:v>217.30162994014194</c:v>
                </c:pt>
                <c:pt idx="12">
                  <c:v>217.18437851965467</c:v>
                </c:pt>
                <c:pt idx="13">
                  <c:v>216.76709009283155</c:v>
                </c:pt>
                <c:pt idx="14">
                  <c:v>219.45999805620721</c:v>
                </c:pt>
                <c:pt idx="15">
                  <c:v>221.19170741118165</c:v>
                </c:pt>
                <c:pt idx="16">
                  <c:v>225.77261642888078</c:v>
                </c:pt>
                <c:pt idx="17">
                  <c:v>223.41274824177694</c:v>
                </c:pt>
                <c:pt idx="18">
                  <c:v>221.97443168048531</c:v>
                </c:pt>
                <c:pt idx="19">
                  <c:v>220.78392936060234</c:v>
                </c:pt>
                <c:pt idx="20">
                  <c:v>216.62415847280334</c:v>
                </c:pt>
                <c:pt idx="21">
                  <c:v>217.96554805890591</c:v>
                </c:pt>
                <c:pt idx="22">
                  <c:v>214.41573962851166</c:v>
                </c:pt>
                <c:pt idx="23">
                  <c:v>218.44783139815922</c:v>
                </c:pt>
                <c:pt idx="24">
                  <c:v>222.12494965094464</c:v>
                </c:pt>
                <c:pt idx="25">
                  <c:v>225.60610576461846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9BC-4A8B-9B78-07A25C46E9A6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6'!$E$19:$AD$19</c:f>
              <c:numCache>
                <c:formatCode>General</c:formatCode>
                <c:ptCount val="26"/>
                <c:pt idx="0">
                  <c:v>223.19</c:v>
                </c:pt>
                <c:pt idx="1">
                  <c:v>223.77614074256925</c:v>
                </c:pt>
                <c:pt idx="2">
                  <c:v>225.02990792060007</c:v>
                </c:pt>
                <c:pt idx="3">
                  <c:v>227.84534919407645</c:v>
                </c:pt>
                <c:pt idx="4">
                  <c:v>221.02401792573932</c:v>
                </c:pt>
                <c:pt idx="5">
                  <c:v>217.57336690882929</c:v>
                </c:pt>
                <c:pt idx="6">
                  <c:v>214.96020962090245</c:v>
                </c:pt>
                <c:pt idx="7">
                  <c:v>217.58419212655906</c:v>
                </c:pt>
                <c:pt idx="8">
                  <c:v>220.13900950040315</c:v>
                </c:pt>
                <c:pt idx="9">
                  <c:v>218.40610112849475</c:v>
                </c:pt>
                <c:pt idx="10">
                  <c:v>219.50832483623205</c:v>
                </c:pt>
                <c:pt idx="11">
                  <c:v>219.43343644869415</c:v>
                </c:pt>
                <c:pt idx="12">
                  <c:v>220.61574278995874</c:v>
                </c:pt>
                <c:pt idx="13">
                  <c:v>218.153067862961</c:v>
                </c:pt>
                <c:pt idx="14">
                  <c:v>220.40934161581256</c:v>
                </c:pt>
                <c:pt idx="15">
                  <c:v>219.70551046631607</c:v>
                </c:pt>
                <c:pt idx="16">
                  <c:v>220.635081090006</c:v>
                </c:pt>
                <c:pt idx="17">
                  <c:v>214.43409656125314</c:v>
                </c:pt>
                <c:pt idx="18">
                  <c:v>212.76632835756064</c:v>
                </c:pt>
                <c:pt idx="19">
                  <c:v>214.14550611900361</c:v>
                </c:pt>
                <c:pt idx="20">
                  <c:v>212.91283774283403</c:v>
                </c:pt>
                <c:pt idx="21">
                  <c:v>213.39493024223435</c:v>
                </c:pt>
                <c:pt idx="22">
                  <c:v>214.42678793557712</c:v>
                </c:pt>
                <c:pt idx="23">
                  <c:v>215.2484651046241</c:v>
                </c:pt>
                <c:pt idx="24">
                  <c:v>216.27375337514536</c:v>
                </c:pt>
                <c:pt idx="25">
                  <c:v>219.53436035038317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9BC-4A8B-9B78-07A25C46E9A6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6'!$E$20:$AD$20</c:f>
              <c:numCache>
                <c:formatCode>General</c:formatCode>
                <c:ptCount val="26"/>
                <c:pt idx="0">
                  <c:v>223.19</c:v>
                </c:pt>
                <c:pt idx="1">
                  <c:v>222.32206453029616</c:v>
                </c:pt>
                <c:pt idx="2">
                  <c:v>220.7762870866452</c:v>
                </c:pt>
                <c:pt idx="3">
                  <c:v>219.46136155643234</c:v>
                </c:pt>
                <c:pt idx="4">
                  <c:v>219.49707547368575</c:v>
                </c:pt>
                <c:pt idx="5">
                  <c:v>216.4855864960297</c:v>
                </c:pt>
                <c:pt idx="6">
                  <c:v>215.42594944998379</c:v>
                </c:pt>
                <c:pt idx="7">
                  <c:v>213.68651415967071</c:v>
                </c:pt>
                <c:pt idx="8">
                  <c:v>215.22410878092771</c:v>
                </c:pt>
                <c:pt idx="9">
                  <c:v>217.78508811034132</c:v>
                </c:pt>
                <c:pt idx="10">
                  <c:v>213.48928624453174</c:v>
                </c:pt>
                <c:pt idx="11">
                  <c:v>212.38260191636806</c:v>
                </c:pt>
                <c:pt idx="12">
                  <c:v>211.53390149481316</c:v>
                </c:pt>
                <c:pt idx="13">
                  <c:v>207.3383869945977</c:v>
                </c:pt>
                <c:pt idx="14">
                  <c:v>205.22488066566669</c:v>
                </c:pt>
                <c:pt idx="15">
                  <c:v>208.73729990259471</c:v>
                </c:pt>
                <c:pt idx="16">
                  <c:v>211.17117967493652</c:v>
                </c:pt>
                <c:pt idx="17">
                  <c:v>211.98942467637181</c:v>
                </c:pt>
                <c:pt idx="18">
                  <c:v>212.777926571504</c:v>
                </c:pt>
                <c:pt idx="19">
                  <c:v>213.88555927845709</c:v>
                </c:pt>
                <c:pt idx="20">
                  <c:v>212.75376494683294</c:v>
                </c:pt>
                <c:pt idx="21">
                  <c:v>212.89929548560789</c:v>
                </c:pt>
                <c:pt idx="22">
                  <c:v>208.09068853128844</c:v>
                </c:pt>
                <c:pt idx="23">
                  <c:v>208.85681528699783</c:v>
                </c:pt>
                <c:pt idx="24">
                  <c:v>206.81861733287323</c:v>
                </c:pt>
                <c:pt idx="25">
                  <c:v>205.27027730821212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9BC-4A8B-9B78-07A25C46E9A6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6'!$E$21:$AD$21</c:f>
              <c:numCache>
                <c:formatCode>General</c:formatCode>
                <c:ptCount val="26"/>
                <c:pt idx="0">
                  <c:v>223.19</c:v>
                </c:pt>
                <c:pt idx="1">
                  <c:v>219.61736057827</c:v>
                </c:pt>
                <c:pt idx="2">
                  <c:v>223.71149511960553</c:v>
                </c:pt>
                <c:pt idx="3">
                  <c:v>221.80344231256518</c:v>
                </c:pt>
                <c:pt idx="4">
                  <c:v>224.17607592402524</c:v>
                </c:pt>
                <c:pt idx="5">
                  <c:v>226.01737009399577</c:v>
                </c:pt>
                <c:pt idx="6">
                  <c:v>220.93439050319759</c:v>
                </c:pt>
                <c:pt idx="7">
                  <c:v>220.0229691938089</c:v>
                </c:pt>
                <c:pt idx="8">
                  <c:v>222.61180623908004</c:v>
                </c:pt>
                <c:pt idx="9">
                  <c:v>221.63680992635969</c:v>
                </c:pt>
                <c:pt idx="10">
                  <c:v>218.89755696154299</c:v>
                </c:pt>
                <c:pt idx="11">
                  <c:v>218.30644709754148</c:v>
                </c:pt>
                <c:pt idx="12">
                  <c:v>216.50148032652794</c:v>
                </c:pt>
                <c:pt idx="13">
                  <c:v>217.15131664068952</c:v>
                </c:pt>
                <c:pt idx="14">
                  <c:v>217.10911076571458</c:v>
                </c:pt>
                <c:pt idx="15">
                  <c:v>218.50437797863353</c:v>
                </c:pt>
                <c:pt idx="16">
                  <c:v>214.38574952831897</c:v>
                </c:pt>
                <c:pt idx="17">
                  <c:v>208.49075188143681</c:v>
                </c:pt>
                <c:pt idx="18">
                  <c:v>207.79796113542073</c:v>
                </c:pt>
                <c:pt idx="19">
                  <c:v>212.95151699192238</c:v>
                </c:pt>
                <c:pt idx="20">
                  <c:v>214.91818528819419</c:v>
                </c:pt>
                <c:pt idx="21">
                  <c:v>211.40067941983006</c:v>
                </c:pt>
                <c:pt idx="22">
                  <c:v>209.05494699154596</c:v>
                </c:pt>
                <c:pt idx="23">
                  <c:v>209.40706253440453</c:v>
                </c:pt>
                <c:pt idx="24">
                  <c:v>211.23623081089067</c:v>
                </c:pt>
                <c:pt idx="25">
                  <c:v>209.20897667150388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9BC-4A8B-9B78-07A25C46E9A6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6'!$E$22:$AD$22</c:f>
              <c:numCache>
                <c:formatCode>General</c:formatCode>
                <c:ptCount val="26"/>
                <c:pt idx="0">
                  <c:v>223.19</c:v>
                </c:pt>
                <c:pt idx="1">
                  <c:v>222.32959291242818</c:v>
                </c:pt>
                <c:pt idx="2">
                  <c:v>219.56977592103706</c:v>
                </c:pt>
                <c:pt idx="3">
                  <c:v>221.50046965386343</c:v>
                </c:pt>
                <c:pt idx="4">
                  <c:v>219.21768067617401</c:v>
                </c:pt>
                <c:pt idx="5">
                  <c:v>218.10182829989</c:v>
                </c:pt>
                <c:pt idx="6">
                  <c:v>222.10032311661024</c:v>
                </c:pt>
                <c:pt idx="7">
                  <c:v>225.90661401902847</c:v>
                </c:pt>
                <c:pt idx="8">
                  <c:v>228.84724004068252</c:v>
                </c:pt>
                <c:pt idx="9">
                  <c:v>222.9742177371148</c:v>
                </c:pt>
                <c:pt idx="10">
                  <c:v>224.21398891110655</c:v>
                </c:pt>
                <c:pt idx="11">
                  <c:v>223.59066107673081</c:v>
                </c:pt>
                <c:pt idx="12">
                  <c:v>228.04971147288299</c:v>
                </c:pt>
                <c:pt idx="13">
                  <c:v>232.29414137189366</c:v>
                </c:pt>
                <c:pt idx="14">
                  <c:v>231.96551259837125</c:v>
                </c:pt>
                <c:pt idx="15">
                  <c:v>229.71898300899036</c:v>
                </c:pt>
                <c:pt idx="16">
                  <c:v>231.09604790808487</c:v>
                </c:pt>
                <c:pt idx="17">
                  <c:v>227.07828574330529</c:v>
                </c:pt>
                <c:pt idx="18">
                  <c:v>228.188805928015</c:v>
                </c:pt>
                <c:pt idx="19">
                  <c:v>233.10036424615663</c:v>
                </c:pt>
                <c:pt idx="20">
                  <c:v>224.82393487908669</c:v>
                </c:pt>
                <c:pt idx="21">
                  <c:v>227.19136153514287</c:v>
                </c:pt>
                <c:pt idx="22">
                  <c:v>229.31349955844163</c:v>
                </c:pt>
                <c:pt idx="23">
                  <c:v>234.23527399339983</c:v>
                </c:pt>
                <c:pt idx="24">
                  <c:v>234.29764419126195</c:v>
                </c:pt>
                <c:pt idx="25">
                  <c:v>236.16931243353497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9BC-4A8B-9B78-07A25C46E9A6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6'!$E$23:$AD$23</c:f>
              <c:numCache>
                <c:formatCode>General</c:formatCode>
                <c:ptCount val="26"/>
                <c:pt idx="0">
                  <c:v>223.19</c:v>
                </c:pt>
                <c:pt idx="1">
                  <c:v>221.47663954144059</c:v>
                </c:pt>
                <c:pt idx="2">
                  <c:v>218.09109201202855</c:v>
                </c:pt>
                <c:pt idx="3">
                  <c:v>215.2534404181043</c:v>
                </c:pt>
                <c:pt idx="4">
                  <c:v>214.47610582261288</c:v>
                </c:pt>
                <c:pt idx="5">
                  <c:v>214.48772446554048</c:v>
                </c:pt>
                <c:pt idx="6">
                  <c:v>209.36506097459414</c:v>
                </c:pt>
                <c:pt idx="7">
                  <c:v>206.80505988757292</c:v>
                </c:pt>
                <c:pt idx="8">
                  <c:v>208.86498655586254</c:v>
                </c:pt>
                <c:pt idx="9">
                  <c:v>211.77728049851135</c:v>
                </c:pt>
                <c:pt idx="10">
                  <c:v>207.39273383138976</c:v>
                </c:pt>
                <c:pt idx="11">
                  <c:v>204.87097995104918</c:v>
                </c:pt>
                <c:pt idx="12">
                  <c:v>202.64301333508729</c:v>
                </c:pt>
                <c:pt idx="13">
                  <c:v>210.12579304421709</c:v>
                </c:pt>
                <c:pt idx="14">
                  <c:v>208.62308336291383</c:v>
                </c:pt>
                <c:pt idx="15">
                  <c:v>205.0759675798752</c:v>
                </c:pt>
                <c:pt idx="16">
                  <c:v>202.19980866540459</c:v>
                </c:pt>
                <c:pt idx="17">
                  <c:v>202.20522501161102</c:v>
                </c:pt>
                <c:pt idx="18">
                  <c:v>201.18362356962859</c:v>
                </c:pt>
                <c:pt idx="19">
                  <c:v>203.30229238280225</c:v>
                </c:pt>
                <c:pt idx="20">
                  <c:v>200.22596514558171</c:v>
                </c:pt>
                <c:pt idx="21">
                  <c:v>197.96047833565248</c:v>
                </c:pt>
                <c:pt idx="22">
                  <c:v>194.76447279718056</c:v>
                </c:pt>
                <c:pt idx="23">
                  <c:v>192.04021947509401</c:v>
                </c:pt>
                <c:pt idx="24">
                  <c:v>190.24516357798478</c:v>
                </c:pt>
                <c:pt idx="25">
                  <c:v>190.07631735823409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9BC-4A8B-9B78-07A25C46E9A6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6'!$E$24:$AD$24</c:f>
              <c:numCache>
                <c:formatCode>General</c:formatCode>
                <c:ptCount val="26"/>
                <c:pt idx="0">
                  <c:v>223.19</c:v>
                </c:pt>
                <c:pt idx="1">
                  <c:v>222.9396069234916</c:v>
                </c:pt>
                <c:pt idx="2">
                  <c:v>216.94724202120048</c:v>
                </c:pt>
                <c:pt idx="3">
                  <c:v>214.40363008059759</c:v>
                </c:pt>
                <c:pt idx="4">
                  <c:v>209.34518859555087</c:v>
                </c:pt>
                <c:pt idx="5">
                  <c:v>210.88013068891127</c:v>
                </c:pt>
                <c:pt idx="6">
                  <c:v>212.24733609984247</c:v>
                </c:pt>
                <c:pt idx="7">
                  <c:v>211.12503131506759</c:v>
                </c:pt>
                <c:pt idx="8">
                  <c:v>204.88245643617367</c:v>
                </c:pt>
                <c:pt idx="9">
                  <c:v>209.78453498468824</c:v>
                </c:pt>
                <c:pt idx="10">
                  <c:v>205.36835900378313</c:v>
                </c:pt>
                <c:pt idx="11">
                  <c:v>205.5974375687758</c:v>
                </c:pt>
                <c:pt idx="12">
                  <c:v>209.68286543105381</c:v>
                </c:pt>
                <c:pt idx="13">
                  <c:v>210.11079301952338</c:v>
                </c:pt>
                <c:pt idx="14">
                  <c:v>211.80691470339073</c:v>
                </c:pt>
                <c:pt idx="15">
                  <c:v>207.59962655367741</c:v>
                </c:pt>
                <c:pt idx="16">
                  <c:v>213.58868123946564</c:v>
                </c:pt>
                <c:pt idx="17">
                  <c:v>206.19386947122737</c:v>
                </c:pt>
                <c:pt idx="18">
                  <c:v>206.37361781140507</c:v>
                </c:pt>
                <c:pt idx="19">
                  <c:v>212.77961293710177</c:v>
                </c:pt>
                <c:pt idx="20">
                  <c:v>211.43658132649105</c:v>
                </c:pt>
                <c:pt idx="21">
                  <c:v>211.94689780270556</c:v>
                </c:pt>
                <c:pt idx="22">
                  <c:v>213.52759358953372</c:v>
                </c:pt>
                <c:pt idx="23">
                  <c:v>213.00629170796822</c:v>
                </c:pt>
                <c:pt idx="24">
                  <c:v>217.33255956038877</c:v>
                </c:pt>
                <c:pt idx="25">
                  <c:v>221.96924045894272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9BC-4A8B-9B78-07A25C46E9A6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6'!$E$25:$AD$25</c:f>
              <c:numCache>
                <c:formatCode>General</c:formatCode>
                <c:ptCount val="26"/>
                <c:pt idx="0">
                  <c:v>223.19</c:v>
                </c:pt>
                <c:pt idx="1">
                  <c:v>219.02621052257774</c:v>
                </c:pt>
                <c:pt idx="2">
                  <c:v>225.03974814352321</c:v>
                </c:pt>
                <c:pt idx="3">
                  <c:v>224.70821442649174</c:v>
                </c:pt>
                <c:pt idx="4">
                  <c:v>224.36736103044021</c:v>
                </c:pt>
                <c:pt idx="5">
                  <c:v>231.97033560538821</c:v>
                </c:pt>
                <c:pt idx="6">
                  <c:v>229.05373448452988</c:v>
                </c:pt>
                <c:pt idx="7">
                  <c:v>225.46212411564593</c:v>
                </c:pt>
                <c:pt idx="8">
                  <c:v>223.86358939147681</c:v>
                </c:pt>
                <c:pt idx="9">
                  <c:v>223.92502344784825</c:v>
                </c:pt>
                <c:pt idx="10">
                  <c:v>220.18537561631251</c:v>
                </c:pt>
                <c:pt idx="11">
                  <c:v>219.10972884030639</c:v>
                </c:pt>
                <c:pt idx="12">
                  <c:v>220.34597142550473</c:v>
                </c:pt>
                <c:pt idx="13">
                  <c:v>221.68475207452698</c:v>
                </c:pt>
                <c:pt idx="14">
                  <c:v>224.71495825374481</c:v>
                </c:pt>
                <c:pt idx="15">
                  <c:v>221.71267534505182</c:v>
                </c:pt>
                <c:pt idx="16">
                  <c:v>224.51797193918262</c:v>
                </c:pt>
                <c:pt idx="17">
                  <c:v>227.76706866210498</c:v>
                </c:pt>
                <c:pt idx="18">
                  <c:v>228.87770887309367</c:v>
                </c:pt>
                <c:pt idx="19">
                  <c:v>225.86971511208523</c:v>
                </c:pt>
                <c:pt idx="20">
                  <c:v>228.64830871248103</c:v>
                </c:pt>
                <c:pt idx="21">
                  <c:v>237.89008619003971</c:v>
                </c:pt>
                <c:pt idx="22">
                  <c:v>236.80567323374825</c:v>
                </c:pt>
                <c:pt idx="23">
                  <c:v>237.90052683346352</c:v>
                </c:pt>
                <c:pt idx="24">
                  <c:v>235.03778855221839</c:v>
                </c:pt>
                <c:pt idx="25">
                  <c:v>235.76323877130318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9BC-4A8B-9B78-07A25C46E9A6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6'!$E$26:$AD$26</c:f>
              <c:numCache>
                <c:formatCode>General</c:formatCode>
                <c:ptCount val="26"/>
                <c:pt idx="0">
                  <c:v>223.19</c:v>
                </c:pt>
                <c:pt idx="1">
                  <c:v>220.88858876940947</c:v>
                </c:pt>
                <c:pt idx="2">
                  <c:v>219.57752465930119</c:v>
                </c:pt>
                <c:pt idx="3">
                  <c:v>220.24849021889946</c:v>
                </c:pt>
                <c:pt idx="4">
                  <c:v>216.85886795515046</c:v>
                </c:pt>
                <c:pt idx="5">
                  <c:v>217.21267027539898</c:v>
                </c:pt>
                <c:pt idx="6">
                  <c:v>221.10036798147331</c:v>
                </c:pt>
                <c:pt idx="7">
                  <c:v>222.00774773240735</c:v>
                </c:pt>
                <c:pt idx="8">
                  <c:v>219.87059907566504</c:v>
                </c:pt>
                <c:pt idx="9">
                  <c:v>217.86023888578379</c:v>
                </c:pt>
                <c:pt idx="10">
                  <c:v>217.3861290363659</c:v>
                </c:pt>
                <c:pt idx="11">
                  <c:v>216.27813986870697</c:v>
                </c:pt>
                <c:pt idx="12">
                  <c:v>218.47953467062746</c:v>
                </c:pt>
                <c:pt idx="13">
                  <c:v>215.02875032049477</c:v>
                </c:pt>
                <c:pt idx="14">
                  <c:v>218.55317686835534</c:v>
                </c:pt>
                <c:pt idx="15">
                  <c:v>209.5964935706595</c:v>
                </c:pt>
                <c:pt idx="16">
                  <c:v>212.44577435097483</c:v>
                </c:pt>
                <c:pt idx="17">
                  <c:v>216.99468797196312</c:v>
                </c:pt>
                <c:pt idx="18">
                  <c:v>210.3738825202696</c:v>
                </c:pt>
                <c:pt idx="19">
                  <c:v>209.80604854038393</c:v>
                </c:pt>
                <c:pt idx="20">
                  <c:v>213.81193080264296</c:v>
                </c:pt>
                <c:pt idx="21">
                  <c:v>218.30634154112215</c:v>
                </c:pt>
                <c:pt idx="22">
                  <c:v>217.96337589699175</c:v>
                </c:pt>
                <c:pt idx="23">
                  <c:v>216.52070436397071</c:v>
                </c:pt>
                <c:pt idx="24">
                  <c:v>217.84560041219027</c:v>
                </c:pt>
                <c:pt idx="25">
                  <c:v>210.92076419011443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9BC-4A8B-9B78-07A25C46E9A6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6'!$E$27:$AD$27</c:f>
              <c:numCache>
                <c:formatCode>General</c:formatCode>
                <c:ptCount val="26"/>
                <c:pt idx="0">
                  <c:v>223.19</c:v>
                </c:pt>
                <c:pt idx="1">
                  <c:v>223.74684333411452</c:v>
                </c:pt>
                <c:pt idx="2">
                  <c:v>222.13125486710041</c:v>
                </c:pt>
                <c:pt idx="3">
                  <c:v>224.45255069939441</c:v>
                </c:pt>
                <c:pt idx="4">
                  <c:v>221.77223619952693</c:v>
                </c:pt>
                <c:pt idx="5">
                  <c:v>226.65213153636984</c:v>
                </c:pt>
                <c:pt idx="6">
                  <c:v>226.46832383118058</c:v>
                </c:pt>
                <c:pt idx="7">
                  <c:v>236.85591417406721</c:v>
                </c:pt>
                <c:pt idx="8">
                  <c:v>236.97195278383356</c:v>
                </c:pt>
                <c:pt idx="9">
                  <c:v>233.46433594204561</c:v>
                </c:pt>
                <c:pt idx="10">
                  <c:v>226.73076897044621</c:v>
                </c:pt>
                <c:pt idx="11">
                  <c:v>233.87789303268542</c:v>
                </c:pt>
                <c:pt idx="12">
                  <c:v>240.31377256546787</c:v>
                </c:pt>
                <c:pt idx="13">
                  <c:v>243.04352276774173</c:v>
                </c:pt>
                <c:pt idx="14">
                  <c:v>233.72488693272078</c:v>
                </c:pt>
                <c:pt idx="15">
                  <c:v>234.25534762799077</c:v>
                </c:pt>
                <c:pt idx="16">
                  <c:v>234.47169040368055</c:v>
                </c:pt>
                <c:pt idx="17">
                  <c:v>235.90710517224269</c:v>
                </c:pt>
                <c:pt idx="18">
                  <c:v>232.13316649034812</c:v>
                </c:pt>
                <c:pt idx="19">
                  <c:v>226.53119843673912</c:v>
                </c:pt>
                <c:pt idx="20">
                  <c:v>217.09561006370549</c:v>
                </c:pt>
                <c:pt idx="21">
                  <c:v>221.23964409048455</c:v>
                </c:pt>
                <c:pt idx="22">
                  <c:v>221.37043453270525</c:v>
                </c:pt>
                <c:pt idx="23">
                  <c:v>220.91262722612899</c:v>
                </c:pt>
                <c:pt idx="24">
                  <c:v>220.7581065592515</c:v>
                </c:pt>
                <c:pt idx="25">
                  <c:v>222.10859871164706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9BC-4A8B-9B78-07A25C46E9A6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6'!$E$28:$AD$28</c:f>
              <c:numCache>
                <c:formatCode>General</c:formatCode>
                <c:ptCount val="26"/>
                <c:pt idx="0">
                  <c:v>223.19</c:v>
                </c:pt>
                <c:pt idx="1">
                  <c:v>222.67996477958505</c:v>
                </c:pt>
                <c:pt idx="2">
                  <c:v>221.57842675434202</c:v>
                </c:pt>
                <c:pt idx="3">
                  <c:v>218.31218728683518</c:v>
                </c:pt>
                <c:pt idx="4">
                  <c:v>217.03059825956473</c:v>
                </c:pt>
                <c:pt idx="5">
                  <c:v>215.61473661976876</c:v>
                </c:pt>
                <c:pt idx="6">
                  <c:v>217.53778344131126</c:v>
                </c:pt>
                <c:pt idx="7">
                  <c:v>217.71103973375628</c:v>
                </c:pt>
                <c:pt idx="8">
                  <c:v>220.00729756405977</c:v>
                </c:pt>
                <c:pt idx="9">
                  <c:v>217.61472078513722</c:v>
                </c:pt>
                <c:pt idx="10">
                  <c:v>217.41340857144198</c:v>
                </c:pt>
                <c:pt idx="11">
                  <c:v>217.5091264567148</c:v>
                </c:pt>
                <c:pt idx="12">
                  <c:v>217.77506554943852</c:v>
                </c:pt>
                <c:pt idx="13">
                  <c:v>215.35977648984948</c:v>
                </c:pt>
                <c:pt idx="14">
                  <c:v>219.08671512674161</c:v>
                </c:pt>
                <c:pt idx="15">
                  <c:v>220.03789319979606</c:v>
                </c:pt>
                <c:pt idx="16">
                  <c:v>220.09114543302576</c:v>
                </c:pt>
                <c:pt idx="17">
                  <c:v>217.43149942905421</c:v>
                </c:pt>
                <c:pt idx="18">
                  <c:v>219.34764283364248</c:v>
                </c:pt>
                <c:pt idx="19">
                  <c:v>220.30890118188978</c:v>
                </c:pt>
                <c:pt idx="20">
                  <c:v>214.21015269084256</c:v>
                </c:pt>
                <c:pt idx="21">
                  <c:v>213.9014465920273</c:v>
                </c:pt>
                <c:pt idx="22">
                  <c:v>210.98854197252902</c:v>
                </c:pt>
                <c:pt idx="23">
                  <c:v>206.67490965353213</c:v>
                </c:pt>
                <c:pt idx="24">
                  <c:v>202.13361778045456</c:v>
                </c:pt>
                <c:pt idx="25">
                  <c:v>205.42938822110688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9BC-4A8B-9B78-07A25C46E9A6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6'!$E$29:$AD$29</c:f>
              <c:numCache>
                <c:formatCode>General</c:formatCode>
                <c:ptCount val="26"/>
                <c:pt idx="0">
                  <c:v>223.19</c:v>
                </c:pt>
                <c:pt idx="1">
                  <c:v>221.10987257931905</c:v>
                </c:pt>
                <c:pt idx="2">
                  <c:v>219.52746541438728</c:v>
                </c:pt>
                <c:pt idx="3">
                  <c:v>223.53663367726534</c:v>
                </c:pt>
                <c:pt idx="4">
                  <c:v>227.72841503167564</c:v>
                </c:pt>
                <c:pt idx="5">
                  <c:v>220.40013163677236</c:v>
                </c:pt>
                <c:pt idx="6">
                  <c:v>219.02379346696335</c:v>
                </c:pt>
                <c:pt idx="7">
                  <c:v>216.61179735356478</c:v>
                </c:pt>
                <c:pt idx="8">
                  <c:v>216.81802655292984</c:v>
                </c:pt>
                <c:pt idx="9">
                  <c:v>219.83619848539254</c:v>
                </c:pt>
                <c:pt idx="10">
                  <c:v>221.6403217819331</c:v>
                </c:pt>
                <c:pt idx="11">
                  <c:v>226.29049540144061</c:v>
                </c:pt>
                <c:pt idx="12">
                  <c:v>224.7531788344798</c:v>
                </c:pt>
                <c:pt idx="13">
                  <c:v>223.42570928116348</c:v>
                </c:pt>
                <c:pt idx="14">
                  <c:v>227.0387441029979</c:v>
                </c:pt>
                <c:pt idx="15">
                  <c:v>229.76046190951371</c:v>
                </c:pt>
                <c:pt idx="16">
                  <c:v>227.20772317671535</c:v>
                </c:pt>
                <c:pt idx="17">
                  <c:v>226.0316123071832</c:v>
                </c:pt>
                <c:pt idx="18">
                  <c:v>231.64156272378918</c:v>
                </c:pt>
                <c:pt idx="19">
                  <c:v>221.0814024478978</c:v>
                </c:pt>
                <c:pt idx="20">
                  <c:v>221.7057584480296</c:v>
                </c:pt>
                <c:pt idx="21">
                  <c:v>220.03357582933467</c:v>
                </c:pt>
                <c:pt idx="22">
                  <c:v>219.38457723928261</c:v>
                </c:pt>
                <c:pt idx="23">
                  <c:v>226.47957527028208</c:v>
                </c:pt>
                <c:pt idx="24">
                  <c:v>228.02156232997336</c:v>
                </c:pt>
                <c:pt idx="25">
                  <c:v>229.55033246889846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9BC-4A8B-9B78-07A25C46E9A6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6'!$E$30:$AD$30</c:f>
              <c:numCache>
                <c:formatCode>General</c:formatCode>
                <c:ptCount val="26"/>
                <c:pt idx="0">
                  <c:v>223.19</c:v>
                </c:pt>
                <c:pt idx="1">
                  <c:v>225.86101983914389</c:v>
                </c:pt>
                <c:pt idx="2">
                  <c:v>226.41824724870077</c:v>
                </c:pt>
                <c:pt idx="3">
                  <c:v>225.63185768368339</c:v>
                </c:pt>
                <c:pt idx="4">
                  <c:v>225.01382444681587</c:v>
                </c:pt>
                <c:pt idx="5">
                  <c:v>222.06855259843203</c:v>
                </c:pt>
                <c:pt idx="6">
                  <c:v>213.14999250249713</c:v>
                </c:pt>
                <c:pt idx="7">
                  <c:v>212.92362824931482</c:v>
                </c:pt>
                <c:pt idx="8">
                  <c:v>212.32007066407721</c:v>
                </c:pt>
                <c:pt idx="9">
                  <c:v>213.17172359608523</c:v>
                </c:pt>
                <c:pt idx="10">
                  <c:v>206.41301259276202</c:v>
                </c:pt>
                <c:pt idx="11">
                  <c:v>204.28091864671876</c:v>
                </c:pt>
                <c:pt idx="12">
                  <c:v>210.9914363796386</c:v>
                </c:pt>
                <c:pt idx="13">
                  <c:v>207.6964318627183</c:v>
                </c:pt>
                <c:pt idx="14">
                  <c:v>210.67475328535829</c:v>
                </c:pt>
                <c:pt idx="15">
                  <c:v>214.3690617564969</c:v>
                </c:pt>
                <c:pt idx="16">
                  <c:v>217.97156317432592</c:v>
                </c:pt>
                <c:pt idx="17">
                  <c:v>217.58786691148708</c:v>
                </c:pt>
                <c:pt idx="18">
                  <c:v>219.02811605321571</c:v>
                </c:pt>
                <c:pt idx="19">
                  <c:v>219.21007037038567</c:v>
                </c:pt>
                <c:pt idx="20">
                  <c:v>218.57019553545749</c:v>
                </c:pt>
                <c:pt idx="21">
                  <c:v>213.46586463417552</c:v>
                </c:pt>
                <c:pt idx="22">
                  <c:v>213.86227947009351</c:v>
                </c:pt>
                <c:pt idx="23">
                  <c:v>217.03284431332452</c:v>
                </c:pt>
                <c:pt idx="24">
                  <c:v>219.97859853093797</c:v>
                </c:pt>
                <c:pt idx="25">
                  <c:v>220.24574867284076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9BC-4A8B-9B78-07A25C46E9A6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6'!$E$31:$AD$31</c:f>
              <c:numCache>
                <c:formatCode>General</c:formatCode>
                <c:ptCount val="26"/>
                <c:pt idx="0">
                  <c:v>223.19</c:v>
                </c:pt>
                <c:pt idx="1">
                  <c:v>226.55248718631009</c:v>
                </c:pt>
                <c:pt idx="2">
                  <c:v>228.40358536097852</c:v>
                </c:pt>
                <c:pt idx="3">
                  <c:v>219.918508068053</c:v>
                </c:pt>
                <c:pt idx="4">
                  <c:v>221.47260049528305</c:v>
                </c:pt>
                <c:pt idx="5">
                  <c:v>221.64129554893094</c:v>
                </c:pt>
                <c:pt idx="6">
                  <c:v>222.50088101341731</c:v>
                </c:pt>
                <c:pt idx="7">
                  <c:v>225.74538712784533</c:v>
                </c:pt>
                <c:pt idx="8">
                  <c:v>226.58693185790909</c:v>
                </c:pt>
                <c:pt idx="9">
                  <c:v>224.65720733858674</c:v>
                </c:pt>
                <c:pt idx="10">
                  <c:v>224.0596040930896</c:v>
                </c:pt>
                <c:pt idx="11">
                  <c:v>224.92880718114733</c:v>
                </c:pt>
                <c:pt idx="12">
                  <c:v>224.01060824893648</c:v>
                </c:pt>
                <c:pt idx="13">
                  <c:v>225.36752221563225</c:v>
                </c:pt>
                <c:pt idx="14">
                  <c:v>225.74056313608176</c:v>
                </c:pt>
                <c:pt idx="15">
                  <c:v>224.84512439698176</c:v>
                </c:pt>
                <c:pt idx="16">
                  <c:v>226.64976877257786</c:v>
                </c:pt>
                <c:pt idx="17">
                  <c:v>219.55601856114612</c:v>
                </c:pt>
                <c:pt idx="18">
                  <c:v>216.12820752299521</c:v>
                </c:pt>
                <c:pt idx="19">
                  <c:v>213.73980796301026</c:v>
                </c:pt>
                <c:pt idx="20">
                  <c:v>216.33626808149137</c:v>
                </c:pt>
                <c:pt idx="21">
                  <c:v>213.11455110984221</c:v>
                </c:pt>
                <c:pt idx="22">
                  <c:v>213.28535769108754</c:v>
                </c:pt>
                <c:pt idx="23">
                  <c:v>208.57960179149362</c:v>
                </c:pt>
                <c:pt idx="24">
                  <c:v>206.33555024398291</c:v>
                </c:pt>
                <c:pt idx="25">
                  <c:v>208.4640188934315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9BC-4A8B-9B78-07A25C46E9A6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6'!$E$32:$AD$32</c:f>
              <c:numCache>
                <c:formatCode>General</c:formatCode>
                <c:ptCount val="26"/>
                <c:pt idx="0">
                  <c:v>223.19</c:v>
                </c:pt>
                <c:pt idx="1">
                  <c:v>220.26883327912734</c:v>
                </c:pt>
                <c:pt idx="2">
                  <c:v>217.98869827353221</c:v>
                </c:pt>
                <c:pt idx="3">
                  <c:v>214.17995532405988</c:v>
                </c:pt>
                <c:pt idx="4">
                  <c:v>215.87518900900378</c:v>
                </c:pt>
                <c:pt idx="5">
                  <c:v>213.38409917463656</c:v>
                </c:pt>
                <c:pt idx="6">
                  <c:v>214.90330344421091</c:v>
                </c:pt>
                <c:pt idx="7">
                  <c:v>212.76707632390929</c:v>
                </c:pt>
                <c:pt idx="8">
                  <c:v>208.16096685179338</c:v>
                </c:pt>
                <c:pt idx="9">
                  <c:v>206.54613830119584</c:v>
                </c:pt>
                <c:pt idx="10">
                  <c:v>205.22945353146014</c:v>
                </c:pt>
                <c:pt idx="11">
                  <c:v>204.28753040628459</c:v>
                </c:pt>
                <c:pt idx="12">
                  <c:v>202.13453317190141</c:v>
                </c:pt>
                <c:pt idx="13">
                  <c:v>202.23113067007455</c:v>
                </c:pt>
                <c:pt idx="14">
                  <c:v>197.69580175127186</c:v>
                </c:pt>
                <c:pt idx="15">
                  <c:v>199.47115030995616</c:v>
                </c:pt>
                <c:pt idx="16">
                  <c:v>201.7988555366519</c:v>
                </c:pt>
                <c:pt idx="17">
                  <c:v>203.04635536442191</c:v>
                </c:pt>
                <c:pt idx="18">
                  <c:v>199.36710417959873</c:v>
                </c:pt>
                <c:pt idx="19">
                  <c:v>196.15010388211235</c:v>
                </c:pt>
                <c:pt idx="20">
                  <c:v>198.98695982316781</c:v>
                </c:pt>
                <c:pt idx="21">
                  <c:v>201.71359431523715</c:v>
                </c:pt>
                <c:pt idx="22">
                  <c:v>203.26360236469702</c:v>
                </c:pt>
                <c:pt idx="23">
                  <c:v>200.334461949831</c:v>
                </c:pt>
                <c:pt idx="24">
                  <c:v>199.43601705663423</c:v>
                </c:pt>
                <c:pt idx="25">
                  <c:v>204.03221934879568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9BC-4A8B-9B78-07A25C46E9A6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6'!$E$33:$AD$33</c:f>
              <c:numCache>
                <c:formatCode>General</c:formatCode>
                <c:ptCount val="26"/>
                <c:pt idx="0">
                  <c:v>223.19</c:v>
                </c:pt>
                <c:pt idx="1">
                  <c:v>225.14227380404668</c:v>
                </c:pt>
                <c:pt idx="2">
                  <c:v>230.4068412146998</c:v>
                </c:pt>
                <c:pt idx="3">
                  <c:v>229.06428628469126</c:v>
                </c:pt>
                <c:pt idx="4">
                  <c:v>227.75715813414439</c:v>
                </c:pt>
                <c:pt idx="5">
                  <c:v>234.45129903208417</c:v>
                </c:pt>
                <c:pt idx="6">
                  <c:v>233.96324759336628</c:v>
                </c:pt>
                <c:pt idx="7">
                  <c:v>230.30016730660705</c:v>
                </c:pt>
                <c:pt idx="8">
                  <c:v>228.45861054347128</c:v>
                </c:pt>
                <c:pt idx="9">
                  <c:v>228.89842659061529</c:v>
                </c:pt>
                <c:pt idx="10">
                  <c:v>226.28696488446985</c:v>
                </c:pt>
                <c:pt idx="11">
                  <c:v>224.55114779642696</c:v>
                </c:pt>
                <c:pt idx="12">
                  <c:v>221.41774374349731</c:v>
                </c:pt>
                <c:pt idx="13">
                  <c:v>216.75032234443344</c:v>
                </c:pt>
                <c:pt idx="14">
                  <c:v>216.74991733475392</c:v>
                </c:pt>
                <c:pt idx="15">
                  <c:v>216.79034788069143</c:v>
                </c:pt>
                <c:pt idx="16">
                  <c:v>218.26710938717906</c:v>
                </c:pt>
                <c:pt idx="17">
                  <c:v>219.54640641173384</c:v>
                </c:pt>
                <c:pt idx="18">
                  <c:v>220.67033490723551</c:v>
                </c:pt>
                <c:pt idx="19">
                  <c:v>224.74452871006156</c:v>
                </c:pt>
                <c:pt idx="20">
                  <c:v>223.15317031750467</c:v>
                </c:pt>
                <c:pt idx="21">
                  <c:v>222.35287198923527</c:v>
                </c:pt>
                <c:pt idx="22">
                  <c:v>219.66802139594409</c:v>
                </c:pt>
                <c:pt idx="23">
                  <c:v>226.88580890189709</c:v>
                </c:pt>
                <c:pt idx="24">
                  <c:v>219.60990121785574</c:v>
                </c:pt>
                <c:pt idx="25">
                  <c:v>220.00597540497941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9BC-4A8B-9B78-07A25C46E9A6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6'!$E$34:$AD$34</c:f>
              <c:numCache>
                <c:formatCode>General</c:formatCode>
                <c:ptCount val="26"/>
                <c:pt idx="0">
                  <c:v>223.19</c:v>
                </c:pt>
                <c:pt idx="1">
                  <c:v>222.53501774257029</c:v>
                </c:pt>
                <c:pt idx="2">
                  <c:v>226.53681503306842</c:v>
                </c:pt>
                <c:pt idx="3">
                  <c:v>221.48338193276487</c:v>
                </c:pt>
                <c:pt idx="4">
                  <c:v>220.99425542987703</c:v>
                </c:pt>
                <c:pt idx="5">
                  <c:v>220.59554631846518</c:v>
                </c:pt>
                <c:pt idx="6">
                  <c:v>219.80799540521417</c:v>
                </c:pt>
                <c:pt idx="7">
                  <c:v>217.41513476581588</c:v>
                </c:pt>
                <c:pt idx="8">
                  <c:v>219.01387315450188</c:v>
                </c:pt>
                <c:pt idx="9">
                  <c:v>219.82729788134017</c:v>
                </c:pt>
                <c:pt idx="10">
                  <c:v>216.59740786960907</c:v>
                </c:pt>
                <c:pt idx="11">
                  <c:v>215.41232442585485</c:v>
                </c:pt>
                <c:pt idx="12">
                  <c:v>217.622105201724</c:v>
                </c:pt>
                <c:pt idx="13">
                  <c:v>215.7270434622651</c:v>
                </c:pt>
                <c:pt idx="14">
                  <c:v>219.29522891216027</c:v>
                </c:pt>
                <c:pt idx="15">
                  <c:v>222.15654932176403</c:v>
                </c:pt>
                <c:pt idx="16">
                  <c:v>222.76365722238396</c:v>
                </c:pt>
                <c:pt idx="17">
                  <c:v>225.53551628832659</c:v>
                </c:pt>
                <c:pt idx="18">
                  <c:v>228.43820485324224</c:v>
                </c:pt>
                <c:pt idx="19">
                  <c:v>229.02993805208408</c:v>
                </c:pt>
                <c:pt idx="20">
                  <c:v>231.39543475039102</c:v>
                </c:pt>
                <c:pt idx="21">
                  <c:v>229.65150272293138</c:v>
                </c:pt>
                <c:pt idx="22">
                  <c:v>233.6038300199242</c:v>
                </c:pt>
                <c:pt idx="23">
                  <c:v>234.04120921443564</c:v>
                </c:pt>
                <c:pt idx="24">
                  <c:v>240.92771537019928</c:v>
                </c:pt>
                <c:pt idx="25">
                  <c:v>244.53461205591597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9BC-4A8B-9B78-07A25C46E9A6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6'!$E$35:$AD$35</c:f>
              <c:numCache>
                <c:formatCode>General</c:formatCode>
                <c:ptCount val="26"/>
                <c:pt idx="0">
                  <c:v>223.19</c:v>
                </c:pt>
                <c:pt idx="1">
                  <c:v>218.74431942416737</c:v>
                </c:pt>
                <c:pt idx="2">
                  <c:v>222.88077817481718</c:v>
                </c:pt>
                <c:pt idx="3">
                  <c:v>234.07504569037243</c:v>
                </c:pt>
                <c:pt idx="4">
                  <c:v>236.27124567772671</c:v>
                </c:pt>
                <c:pt idx="5">
                  <c:v>238.25952901634338</c:v>
                </c:pt>
                <c:pt idx="6">
                  <c:v>231.3441206138915</c:v>
                </c:pt>
                <c:pt idx="7">
                  <c:v>232.53077337551832</c:v>
                </c:pt>
                <c:pt idx="8">
                  <c:v>231.33902284298571</c:v>
                </c:pt>
                <c:pt idx="9">
                  <c:v>234.0828723950026</c:v>
                </c:pt>
                <c:pt idx="10">
                  <c:v>233.07725117065488</c:v>
                </c:pt>
                <c:pt idx="11">
                  <c:v>233.55674212714652</c:v>
                </c:pt>
                <c:pt idx="12">
                  <c:v>234.94073681577669</c:v>
                </c:pt>
                <c:pt idx="13">
                  <c:v>239.71181194115246</c:v>
                </c:pt>
                <c:pt idx="14">
                  <c:v>239.39038647505544</c:v>
                </c:pt>
                <c:pt idx="15">
                  <c:v>245.81338454374736</c:v>
                </c:pt>
                <c:pt idx="16">
                  <c:v>240.79353298859948</c:v>
                </c:pt>
                <c:pt idx="17">
                  <c:v>247.70038111612197</c:v>
                </c:pt>
                <c:pt idx="18">
                  <c:v>247.86230732440862</c:v>
                </c:pt>
                <c:pt idx="19">
                  <c:v>244.1654509692865</c:v>
                </c:pt>
                <c:pt idx="20">
                  <c:v>243.88299878416535</c:v>
                </c:pt>
                <c:pt idx="21">
                  <c:v>243.96485069668327</c:v>
                </c:pt>
                <c:pt idx="22">
                  <c:v>244.51854803481098</c:v>
                </c:pt>
                <c:pt idx="23">
                  <c:v>243.41924779280762</c:v>
                </c:pt>
                <c:pt idx="24">
                  <c:v>244.13112083522125</c:v>
                </c:pt>
                <c:pt idx="25">
                  <c:v>242.17523360243445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9BC-4A8B-9B78-07A25C46E9A6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6'!$E$36:$AD$36</c:f>
              <c:numCache>
                <c:formatCode>General</c:formatCode>
                <c:ptCount val="26"/>
                <c:pt idx="0">
                  <c:v>223.19</c:v>
                </c:pt>
                <c:pt idx="1">
                  <c:v>229.59890359642861</c:v>
                </c:pt>
                <c:pt idx="2">
                  <c:v>231.46223312021678</c:v>
                </c:pt>
                <c:pt idx="3">
                  <c:v>227.83884218362988</c:v>
                </c:pt>
                <c:pt idx="4">
                  <c:v>230.98432489847832</c:v>
                </c:pt>
                <c:pt idx="5">
                  <c:v>237.00470192020038</c:v>
                </c:pt>
                <c:pt idx="6">
                  <c:v>232.77823094841244</c:v>
                </c:pt>
                <c:pt idx="7">
                  <c:v>232.26899648833532</c:v>
                </c:pt>
                <c:pt idx="8">
                  <c:v>231.72919269332007</c:v>
                </c:pt>
                <c:pt idx="9">
                  <c:v>234.04335231395365</c:v>
                </c:pt>
                <c:pt idx="10">
                  <c:v>237.28869660443914</c:v>
                </c:pt>
                <c:pt idx="11">
                  <c:v>236.54431976981871</c:v>
                </c:pt>
                <c:pt idx="12">
                  <c:v>242.85280128342728</c:v>
                </c:pt>
                <c:pt idx="13">
                  <c:v>239.62527515682856</c:v>
                </c:pt>
                <c:pt idx="14">
                  <c:v>246.45405207061535</c:v>
                </c:pt>
                <c:pt idx="15">
                  <c:v>256.29006366973152</c:v>
                </c:pt>
                <c:pt idx="16">
                  <c:v>258.80166038731312</c:v>
                </c:pt>
                <c:pt idx="17">
                  <c:v>258.92385229365777</c:v>
                </c:pt>
                <c:pt idx="18">
                  <c:v>252.60554702296966</c:v>
                </c:pt>
                <c:pt idx="19">
                  <c:v>256.33985578628108</c:v>
                </c:pt>
                <c:pt idx="20">
                  <c:v>255.546624071015</c:v>
                </c:pt>
                <c:pt idx="21">
                  <c:v>251.55904071137121</c:v>
                </c:pt>
                <c:pt idx="22">
                  <c:v>255.04145858525254</c:v>
                </c:pt>
                <c:pt idx="23">
                  <c:v>258.31545242222819</c:v>
                </c:pt>
                <c:pt idx="24">
                  <c:v>258.75907948038821</c:v>
                </c:pt>
                <c:pt idx="25">
                  <c:v>259.16202628244861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9BC-4A8B-9B78-07A25C46E9A6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6'!$E$37:$AD$37</c:f>
              <c:numCache>
                <c:formatCode>General</c:formatCode>
                <c:ptCount val="26"/>
                <c:pt idx="0">
                  <c:v>223.19</c:v>
                </c:pt>
                <c:pt idx="1">
                  <c:v>221.55738650000615</c:v>
                </c:pt>
                <c:pt idx="2">
                  <c:v>221.31004073428701</c:v>
                </c:pt>
                <c:pt idx="3">
                  <c:v>221.25444800926914</c:v>
                </c:pt>
                <c:pt idx="4">
                  <c:v>219.66524624862572</c:v>
                </c:pt>
                <c:pt idx="5">
                  <c:v>223.40960428155574</c:v>
                </c:pt>
                <c:pt idx="6">
                  <c:v>219.06441096823858</c:v>
                </c:pt>
                <c:pt idx="7">
                  <c:v>222.17928222865575</c:v>
                </c:pt>
                <c:pt idx="8">
                  <c:v>217.12589549793813</c:v>
                </c:pt>
                <c:pt idx="9">
                  <c:v>214.13747491068264</c:v>
                </c:pt>
                <c:pt idx="10">
                  <c:v>214.86576894847016</c:v>
                </c:pt>
                <c:pt idx="11">
                  <c:v>218.68819165193761</c:v>
                </c:pt>
                <c:pt idx="12">
                  <c:v>216.33975333884317</c:v>
                </c:pt>
                <c:pt idx="13">
                  <c:v>216.33698654956828</c:v>
                </c:pt>
                <c:pt idx="14">
                  <c:v>215.53414043423788</c:v>
                </c:pt>
                <c:pt idx="15">
                  <c:v>214.31618945477689</c:v>
                </c:pt>
                <c:pt idx="16">
                  <c:v>221.02096132916625</c:v>
                </c:pt>
                <c:pt idx="17">
                  <c:v>223.78622662100858</c:v>
                </c:pt>
                <c:pt idx="18">
                  <c:v>229.54376201643191</c:v>
                </c:pt>
                <c:pt idx="19">
                  <c:v>222.54470779485513</c:v>
                </c:pt>
                <c:pt idx="20">
                  <c:v>222.58693169167412</c:v>
                </c:pt>
                <c:pt idx="21">
                  <c:v>220.12493729827978</c:v>
                </c:pt>
                <c:pt idx="22">
                  <c:v>221.47042486302234</c:v>
                </c:pt>
                <c:pt idx="23">
                  <c:v>221.18286186879828</c:v>
                </c:pt>
                <c:pt idx="24">
                  <c:v>220.99023377110703</c:v>
                </c:pt>
                <c:pt idx="25">
                  <c:v>222.94867357637457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9BC-4A8B-9B78-07A25C46E9A6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6'!$E$38:$AD$38</c:f>
              <c:numCache>
                <c:formatCode>General</c:formatCode>
                <c:ptCount val="26"/>
                <c:pt idx="0">
                  <c:v>223.19</c:v>
                </c:pt>
                <c:pt idx="1">
                  <c:v>222.26500519893054</c:v>
                </c:pt>
                <c:pt idx="2">
                  <c:v>228.18923675406714</c:v>
                </c:pt>
                <c:pt idx="3">
                  <c:v>225.03512864713025</c:v>
                </c:pt>
                <c:pt idx="4">
                  <c:v>223.99708623162977</c:v>
                </c:pt>
                <c:pt idx="5">
                  <c:v>221.94979362059917</c:v>
                </c:pt>
                <c:pt idx="6">
                  <c:v>228.8724098231061</c:v>
                </c:pt>
                <c:pt idx="7">
                  <c:v>225.08299054956674</c:v>
                </c:pt>
                <c:pt idx="8">
                  <c:v>229.5865959433016</c:v>
                </c:pt>
                <c:pt idx="9">
                  <c:v>228.28044856956717</c:v>
                </c:pt>
                <c:pt idx="10">
                  <c:v>231.87889237538263</c:v>
                </c:pt>
                <c:pt idx="11">
                  <c:v>228.39348705143735</c:v>
                </c:pt>
                <c:pt idx="12">
                  <c:v>225.16707462531733</c:v>
                </c:pt>
                <c:pt idx="13">
                  <c:v>223.03855714036243</c:v>
                </c:pt>
                <c:pt idx="14">
                  <c:v>220.08914676440702</c:v>
                </c:pt>
                <c:pt idx="15">
                  <c:v>217.04989559500723</c:v>
                </c:pt>
                <c:pt idx="16">
                  <c:v>215.34408237325979</c:v>
                </c:pt>
                <c:pt idx="17">
                  <c:v>214.20945131604867</c:v>
                </c:pt>
                <c:pt idx="18">
                  <c:v>210.40713585145809</c:v>
                </c:pt>
                <c:pt idx="19">
                  <c:v>211.56235190376592</c:v>
                </c:pt>
                <c:pt idx="20">
                  <c:v>214.24062396915218</c:v>
                </c:pt>
                <c:pt idx="21">
                  <c:v>214.62083296275512</c:v>
                </c:pt>
                <c:pt idx="22">
                  <c:v>214.87118759784261</c:v>
                </c:pt>
                <c:pt idx="23">
                  <c:v>212.59838266107866</c:v>
                </c:pt>
                <c:pt idx="24">
                  <c:v>206.8158928712935</c:v>
                </c:pt>
                <c:pt idx="25">
                  <c:v>205.94783363911665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9BC-4A8B-9B78-07A25C46E9A6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6'!$E$39:$AD$39</c:f>
              <c:numCache>
                <c:formatCode>General</c:formatCode>
                <c:ptCount val="26"/>
                <c:pt idx="0">
                  <c:v>223.19</c:v>
                </c:pt>
                <c:pt idx="1">
                  <c:v>222.32591246575797</c:v>
                </c:pt>
                <c:pt idx="2">
                  <c:v>222.17166107821996</c:v>
                </c:pt>
                <c:pt idx="3">
                  <c:v>218.19534933785039</c:v>
                </c:pt>
                <c:pt idx="4">
                  <c:v>217.70781126349709</c:v>
                </c:pt>
                <c:pt idx="5">
                  <c:v>219.30136272330788</c:v>
                </c:pt>
                <c:pt idx="6">
                  <c:v>221.77571199933826</c:v>
                </c:pt>
                <c:pt idx="7">
                  <c:v>217.7412270164227</c:v>
                </c:pt>
                <c:pt idx="8">
                  <c:v>220.46832916742463</c:v>
                </c:pt>
                <c:pt idx="9">
                  <c:v>220.98184303564972</c:v>
                </c:pt>
                <c:pt idx="10">
                  <c:v>221.66274121160313</c:v>
                </c:pt>
                <c:pt idx="11">
                  <c:v>227.44137262201409</c:v>
                </c:pt>
                <c:pt idx="12">
                  <c:v>230.89824853788519</c:v>
                </c:pt>
                <c:pt idx="13">
                  <c:v>233.21342684065402</c:v>
                </c:pt>
                <c:pt idx="14">
                  <c:v>227.01981740394689</c:v>
                </c:pt>
                <c:pt idx="15">
                  <c:v>232.39133222359345</c:v>
                </c:pt>
                <c:pt idx="16">
                  <c:v>235.52842830254593</c:v>
                </c:pt>
                <c:pt idx="17">
                  <c:v>237.0675567442741</c:v>
                </c:pt>
                <c:pt idx="18">
                  <c:v>242.28459001001673</c:v>
                </c:pt>
                <c:pt idx="19">
                  <c:v>242.42864580330573</c:v>
                </c:pt>
                <c:pt idx="20">
                  <c:v>245.22456471677091</c:v>
                </c:pt>
                <c:pt idx="21">
                  <c:v>241.52959908997758</c:v>
                </c:pt>
                <c:pt idx="22">
                  <c:v>246.42609208056999</c:v>
                </c:pt>
                <c:pt idx="23">
                  <c:v>247.73196632707354</c:v>
                </c:pt>
                <c:pt idx="24">
                  <c:v>246.70079864590463</c:v>
                </c:pt>
                <c:pt idx="25">
                  <c:v>247.0287636028288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9BC-4A8B-9B78-07A25C46E9A6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6'!$E$40:$AD$40</c:f>
              <c:numCache>
                <c:formatCode>General</c:formatCode>
                <c:ptCount val="26"/>
                <c:pt idx="0">
                  <c:v>223.19</c:v>
                </c:pt>
                <c:pt idx="1">
                  <c:v>227.6183026714572</c:v>
                </c:pt>
                <c:pt idx="2">
                  <c:v>231.64462844967801</c:v>
                </c:pt>
                <c:pt idx="3">
                  <c:v>229.77955303500156</c:v>
                </c:pt>
                <c:pt idx="4">
                  <c:v>221.97524143011569</c:v>
                </c:pt>
                <c:pt idx="5">
                  <c:v>220.80437497947048</c:v>
                </c:pt>
                <c:pt idx="6">
                  <c:v>222.88052904178673</c:v>
                </c:pt>
                <c:pt idx="7">
                  <c:v>227.67833134509021</c:v>
                </c:pt>
                <c:pt idx="8">
                  <c:v>228.51464544760179</c:v>
                </c:pt>
                <c:pt idx="9">
                  <c:v>229.14368493570504</c:v>
                </c:pt>
                <c:pt idx="10">
                  <c:v>228.18101824389697</c:v>
                </c:pt>
                <c:pt idx="11">
                  <c:v>227.42317515598518</c:v>
                </c:pt>
                <c:pt idx="12">
                  <c:v>231.54906201918939</c:v>
                </c:pt>
                <c:pt idx="13">
                  <c:v>229.87754899630647</c:v>
                </c:pt>
                <c:pt idx="14">
                  <c:v>228.33407480658155</c:v>
                </c:pt>
                <c:pt idx="15">
                  <c:v>232.81297384953641</c:v>
                </c:pt>
                <c:pt idx="16">
                  <c:v>241.64076028563275</c:v>
                </c:pt>
                <c:pt idx="17">
                  <c:v>243.00183007661661</c:v>
                </c:pt>
                <c:pt idx="18">
                  <c:v>242.5030701775527</c:v>
                </c:pt>
                <c:pt idx="19">
                  <c:v>243.70755692940048</c:v>
                </c:pt>
                <c:pt idx="20">
                  <c:v>243.49057264753662</c:v>
                </c:pt>
                <c:pt idx="21">
                  <c:v>242.83942975884935</c:v>
                </c:pt>
                <c:pt idx="22">
                  <c:v>239.53299531716502</c:v>
                </c:pt>
                <c:pt idx="23">
                  <c:v>238.40971248921036</c:v>
                </c:pt>
                <c:pt idx="24">
                  <c:v>239.08244001395559</c:v>
                </c:pt>
                <c:pt idx="25">
                  <c:v>235.10360625041761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9BC-4A8B-9B78-07A25C46E9A6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6'!$E$41:$AD$41</c:f>
              <c:numCache>
                <c:formatCode>General</c:formatCode>
                <c:ptCount val="26"/>
                <c:pt idx="0">
                  <c:v>223.19</c:v>
                </c:pt>
                <c:pt idx="1">
                  <c:v>222.52775647950327</c:v>
                </c:pt>
                <c:pt idx="2">
                  <c:v>217.0121174849086</c:v>
                </c:pt>
                <c:pt idx="3">
                  <c:v>216.79174658939269</c:v>
                </c:pt>
                <c:pt idx="4">
                  <c:v>223.94640968627874</c:v>
                </c:pt>
                <c:pt idx="5">
                  <c:v>223.46453445074553</c:v>
                </c:pt>
                <c:pt idx="6">
                  <c:v>223.50339603908199</c:v>
                </c:pt>
                <c:pt idx="7">
                  <c:v>222.26040797570062</c:v>
                </c:pt>
                <c:pt idx="8">
                  <c:v>222.33626023966124</c:v>
                </c:pt>
                <c:pt idx="9">
                  <c:v>226.83593787936695</c:v>
                </c:pt>
                <c:pt idx="10">
                  <c:v>227.07984343200621</c:v>
                </c:pt>
                <c:pt idx="11">
                  <c:v>227.64669381148857</c:v>
                </c:pt>
                <c:pt idx="12">
                  <c:v>232.38158271567167</c:v>
                </c:pt>
                <c:pt idx="13">
                  <c:v>236.96746953778279</c:v>
                </c:pt>
                <c:pt idx="14">
                  <c:v>237.29101149233261</c:v>
                </c:pt>
                <c:pt idx="15">
                  <c:v>241.82790458156828</c:v>
                </c:pt>
                <c:pt idx="16">
                  <c:v>239.75125700255842</c:v>
                </c:pt>
                <c:pt idx="17">
                  <c:v>238.37123595361615</c:v>
                </c:pt>
                <c:pt idx="18">
                  <c:v>242.77837186437674</c:v>
                </c:pt>
                <c:pt idx="19">
                  <c:v>253.23176597297766</c:v>
                </c:pt>
                <c:pt idx="20">
                  <c:v>253.00744561676797</c:v>
                </c:pt>
                <c:pt idx="21">
                  <c:v>255.49820535973103</c:v>
                </c:pt>
                <c:pt idx="22">
                  <c:v>251.19080796307793</c:v>
                </c:pt>
                <c:pt idx="23">
                  <c:v>251.19027707649875</c:v>
                </c:pt>
                <c:pt idx="24">
                  <c:v>247.13330851417828</c:v>
                </c:pt>
                <c:pt idx="25">
                  <c:v>247.45018007554964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9BC-4A8B-9B78-07A25C46E9A6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6'!$E$42:$AD$42</c:f>
              <c:numCache>
                <c:formatCode>General</c:formatCode>
                <c:ptCount val="26"/>
                <c:pt idx="0">
                  <c:v>223.19</c:v>
                </c:pt>
                <c:pt idx="1">
                  <c:v>224.42418168028772</c:v>
                </c:pt>
                <c:pt idx="2">
                  <c:v>228.5677514811938</c:v>
                </c:pt>
                <c:pt idx="3">
                  <c:v>225.27310583978127</c:v>
                </c:pt>
                <c:pt idx="4">
                  <c:v>227.98220725330791</c:v>
                </c:pt>
                <c:pt idx="5">
                  <c:v>226.99973088805677</c:v>
                </c:pt>
                <c:pt idx="6">
                  <c:v>229.25956773762161</c:v>
                </c:pt>
                <c:pt idx="7">
                  <c:v>229.05698118607378</c:v>
                </c:pt>
                <c:pt idx="8">
                  <c:v>238.13805683253671</c:v>
                </c:pt>
                <c:pt idx="9">
                  <c:v>243.60538209828027</c:v>
                </c:pt>
                <c:pt idx="10">
                  <c:v>243.24714888495299</c:v>
                </c:pt>
                <c:pt idx="11">
                  <c:v>240.11572865253251</c:v>
                </c:pt>
                <c:pt idx="12">
                  <c:v>243.76765153851269</c:v>
                </c:pt>
                <c:pt idx="13">
                  <c:v>240.80605761622513</c:v>
                </c:pt>
                <c:pt idx="14">
                  <c:v>242.20332868892839</c:v>
                </c:pt>
                <c:pt idx="15">
                  <c:v>239.98014973436855</c:v>
                </c:pt>
                <c:pt idx="16">
                  <c:v>236.32690317061986</c:v>
                </c:pt>
                <c:pt idx="17">
                  <c:v>237.15610366719537</c:v>
                </c:pt>
                <c:pt idx="18">
                  <c:v>233.65112951653319</c:v>
                </c:pt>
                <c:pt idx="19">
                  <c:v>232.39979622537746</c:v>
                </c:pt>
                <c:pt idx="20">
                  <c:v>233.82933009669438</c:v>
                </c:pt>
                <c:pt idx="21">
                  <c:v>232.65986828497304</c:v>
                </c:pt>
                <c:pt idx="22">
                  <c:v>229.08301997718959</c:v>
                </c:pt>
                <c:pt idx="23">
                  <c:v>232.26788158889696</c:v>
                </c:pt>
                <c:pt idx="24">
                  <c:v>229.32694603656876</c:v>
                </c:pt>
                <c:pt idx="25">
                  <c:v>228.49987277971235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9BC-4A8B-9B78-07A25C46E9A6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6'!$E$43:$AD$43</c:f>
              <c:numCache>
                <c:formatCode>General</c:formatCode>
                <c:ptCount val="26"/>
                <c:pt idx="0">
                  <c:v>223.19</c:v>
                </c:pt>
                <c:pt idx="1">
                  <c:v>224.1875038299226</c:v>
                </c:pt>
                <c:pt idx="2">
                  <c:v>224.57226034742644</c:v>
                </c:pt>
                <c:pt idx="3">
                  <c:v>223.21335166811164</c:v>
                </c:pt>
                <c:pt idx="4">
                  <c:v>217.51989727175362</c:v>
                </c:pt>
                <c:pt idx="5">
                  <c:v>212.06916383891487</c:v>
                </c:pt>
                <c:pt idx="6">
                  <c:v>212.68317750033026</c:v>
                </c:pt>
                <c:pt idx="7">
                  <c:v>211.26531219463718</c:v>
                </c:pt>
                <c:pt idx="8">
                  <c:v>208.9461640211691</c:v>
                </c:pt>
                <c:pt idx="9">
                  <c:v>207.68308571792716</c:v>
                </c:pt>
                <c:pt idx="10">
                  <c:v>203.89287757135108</c:v>
                </c:pt>
                <c:pt idx="11">
                  <c:v>200.51344789146097</c:v>
                </c:pt>
                <c:pt idx="12">
                  <c:v>201.80135596617058</c:v>
                </c:pt>
                <c:pt idx="13">
                  <c:v>205.91457998634678</c:v>
                </c:pt>
                <c:pt idx="14">
                  <c:v>204.31223978902148</c:v>
                </c:pt>
                <c:pt idx="15">
                  <c:v>203.57659649136147</c:v>
                </c:pt>
                <c:pt idx="16">
                  <c:v>206.00398604139696</c:v>
                </c:pt>
                <c:pt idx="17">
                  <c:v>208.41822491013838</c:v>
                </c:pt>
                <c:pt idx="18">
                  <c:v>205.89443509644488</c:v>
                </c:pt>
                <c:pt idx="19">
                  <c:v>206.11837159630008</c:v>
                </c:pt>
                <c:pt idx="20">
                  <c:v>205.89321368562665</c:v>
                </c:pt>
                <c:pt idx="21">
                  <c:v>206.217428608316</c:v>
                </c:pt>
                <c:pt idx="22">
                  <c:v>205.51929353828061</c:v>
                </c:pt>
                <c:pt idx="23">
                  <c:v>203.32566896315129</c:v>
                </c:pt>
                <c:pt idx="24">
                  <c:v>202.53674822694518</c:v>
                </c:pt>
                <c:pt idx="25">
                  <c:v>200.32196716141851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9BC-4A8B-9B78-07A25C46E9A6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6'!$E$44:$AD$44</c:f>
              <c:numCache>
                <c:formatCode>General</c:formatCode>
                <c:ptCount val="26"/>
                <c:pt idx="0">
                  <c:v>223.19</c:v>
                </c:pt>
                <c:pt idx="1">
                  <c:v>232.67991180786004</c:v>
                </c:pt>
                <c:pt idx="2">
                  <c:v>236.26563869450277</c:v>
                </c:pt>
                <c:pt idx="3">
                  <c:v>240.62572253938163</c:v>
                </c:pt>
                <c:pt idx="4">
                  <c:v>238.59908393437078</c:v>
                </c:pt>
                <c:pt idx="5">
                  <c:v>237.7730272681832</c:v>
                </c:pt>
                <c:pt idx="6">
                  <c:v>240.02914961819195</c:v>
                </c:pt>
                <c:pt idx="7">
                  <c:v>242.23528752347258</c:v>
                </c:pt>
                <c:pt idx="8">
                  <c:v>252.55961852993485</c:v>
                </c:pt>
                <c:pt idx="9">
                  <c:v>254.35259172082431</c:v>
                </c:pt>
                <c:pt idx="10">
                  <c:v>254.9459258637788</c:v>
                </c:pt>
                <c:pt idx="11">
                  <c:v>255.97215407212303</c:v>
                </c:pt>
                <c:pt idx="12">
                  <c:v>258.25015124548128</c:v>
                </c:pt>
                <c:pt idx="13">
                  <c:v>258.08885283518924</c:v>
                </c:pt>
                <c:pt idx="14">
                  <c:v>256.87148154309688</c:v>
                </c:pt>
                <c:pt idx="15">
                  <c:v>252.87498568870478</c:v>
                </c:pt>
                <c:pt idx="16">
                  <c:v>256.77286291332916</c:v>
                </c:pt>
                <c:pt idx="17">
                  <c:v>259.3174745076202</c:v>
                </c:pt>
                <c:pt idx="18">
                  <c:v>255.11931747127193</c:v>
                </c:pt>
                <c:pt idx="19">
                  <c:v>252.56829751123101</c:v>
                </c:pt>
                <c:pt idx="20">
                  <c:v>252.38557562719032</c:v>
                </c:pt>
                <c:pt idx="21">
                  <c:v>247.65828170675707</c:v>
                </c:pt>
                <c:pt idx="22">
                  <c:v>245.4350234898312</c:v>
                </c:pt>
                <c:pt idx="23">
                  <c:v>239.46131731717628</c:v>
                </c:pt>
                <c:pt idx="24">
                  <c:v>239.48175454662189</c:v>
                </c:pt>
                <c:pt idx="25">
                  <c:v>240.78888523967203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9BC-4A8B-9B78-07A25C46E9A6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6'!$E$45:$AD$45</c:f>
              <c:numCache>
                <c:formatCode>General</c:formatCode>
                <c:ptCount val="26"/>
                <c:pt idx="0">
                  <c:v>223.19</c:v>
                </c:pt>
                <c:pt idx="1">
                  <c:v>222.34921646462695</c:v>
                </c:pt>
                <c:pt idx="2">
                  <c:v>219.45230109048279</c:v>
                </c:pt>
                <c:pt idx="3">
                  <c:v>221.76784469748114</c:v>
                </c:pt>
                <c:pt idx="4">
                  <c:v>222.16962834712768</c:v>
                </c:pt>
                <c:pt idx="5">
                  <c:v>223.60766365581941</c:v>
                </c:pt>
                <c:pt idx="6">
                  <c:v>221.92866950040653</c:v>
                </c:pt>
                <c:pt idx="7">
                  <c:v>220.62842341214161</c:v>
                </c:pt>
                <c:pt idx="8">
                  <c:v>218.9027553820834</c:v>
                </c:pt>
                <c:pt idx="9">
                  <c:v>219.37668607869099</c:v>
                </c:pt>
                <c:pt idx="10">
                  <c:v>224.03450650297754</c:v>
                </c:pt>
                <c:pt idx="11">
                  <c:v>227.65428720614531</c:v>
                </c:pt>
                <c:pt idx="12">
                  <c:v>224.1936099292318</c:v>
                </c:pt>
                <c:pt idx="13">
                  <c:v>226.78612499004473</c:v>
                </c:pt>
                <c:pt idx="14">
                  <c:v>226.29148585986044</c:v>
                </c:pt>
                <c:pt idx="15">
                  <c:v>223.6959496837581</c:v>
                </c:pt>
                <c:pt idx="16">
                  <c:v>227.12750188005953</c:v>
                </c:pt>
                <c:pt idx="17">
                  <c:v>230.97537790868955</c:v>
                </c:pt>
                <c:pt idx="18">
                  <c:v>229.94152938459308</c:v>
                </c:pt>
                <c:pt idx="19">
                  <c:v>229.64408188825794</c:v>
                </c:pt>
                <c:pt idx="20">
                  <c:v>229.82418158589579</c:v>
                </c:pt>
                <c:pt idx="21">
                  <c:v>226.60753380690596</c:v>
                </c:pt>
                <c:pt idx="22">
                  <c:v>228.47399981809133</c:v>
                </c:pt>
                <c:pt idx="23">
                  <c:v>225.75042603125922</c:v>
                </c:pt>
                <c:pt idx="24">
                  <c:v>226.96870565411984</c:v>
                </c:pt>
                <c:pt idx="25">
                  <c:v>226.1361330103073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9BC-4A8B-9B78-07A25C46E9A6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6'!$E$46:$AD$46</c:f>
              <c:numCache>
                <c:formatCode>General</c:formatCode>
                <c:ptCount val="26"/>
                <c:pt idx="0">
                  <c:v>223.19</c:v>
                </c:pt>
                <c:pt idx="1">
                  <c:v>223.67210323508897</c:v>
                </c:pt>
                <c:pt idx="2">
                  <c:v>227.24990066320959</c:v>
                </c:pt>
                <c:pt idx="3">
                  <c:v>224.42776377675713</c:v>
                </c:pt>
                <c:pt idx="4">
                  <c:v>225.50227363462264</c:v>
                </c:pt>
                <c:pt idx="5">
                  <c:v>231.65984355844938</c:v>
                </c:pt>
                <c:pt idx="6">
                  <c:v>234.40011767576001</c:v>
                </c:pt>
                <c:pt idx="7">
                  <c:v>233.34849037893756</c:v>
                </c:pt>
                <c:pt idx="8">
                  <c:v>237.11707414034521</c:v>
                </c:pt>
                <c:pt idx="9">
                  <c:v>237.91110652449845</c:v>
                </c:pt>
                <c:pt idx="10">
                  <c:v>232.53747973761574</c:v>
                </c:pt>
                <c:pt idx="11">
                  <c:v>233.30058085838832</c:v>
                </c:pt>
                <c:pt idx="12">
                  <c:v>240.27967664536891</c:v>
                </c:pt>
                <c:pt idx="13">
                  <c:v>240.03409086046733</c:v>
                </c:pt>
                <c:pt idx="14">
                  <c:v>245.63562824277278</c:v>
                </c:pt>
                <c:pt idx="15">
                  <c:v>253.6685113807012</c:v>
                </c:pt>
                <c:pt idx="16">
                  <c:v>255.22497121286591</c:v>
                </c:pt>
                <c:pt idx="17">
                  <c:v>252.04107865055789</c:v>
                </c:pt>
                <c:pt idx="18">
                  <c:v>251.26502594289775</c:v>
                </c:pt>
                <c:pt idx="19">
                  <c:v>258.5853784206148</c:v>
                </c:pt>
                <c:pt idx="20">
                  <c:v>252.63039144969792</c:v>
                </c:pt>
                <c:pt idx="21">
                  <c:v>253.28420895077574</c:v>
                </c:pt>
                <c:pt idx="22">
                  <c:v>247.91636207253867</c:v>
                </c:pt>
                <c:pt idx="23">
                  <c:v>242.21313106986983</c:v>
                </c:pt>
                <c:pt idx="24">
                  <c:v>238.81856963664529</c:v>
                </c:pt>
                <c:pt idx="25">
                  <c:v>243.71261398094103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9BC-4A8B-9B78-07A25C46E9A6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6'!$E$47:$AD$47</c:f>
              <c:numCache>
                <c:formatCode>General</c:formatCode>
                <c:ptCount val="26"/>
                <c:pt idx="0">
                  <c:v>223.19</c:v>
                </c:pt>
                <c:pt idx="1">
                  <c:v>227.14813264657931</c:v>
                </c:pt>
                <c:pt idx="2">
                  <c:v>225.06296197208061</c:v>
                </c:pt>
                <c:pt idx="3">
                  <c:v>228.10955898568091</c:v>
                </c:pt>
                <c:pt idx="4">
                  <c:v>234.89047335120031</c:v>
                </c:pt>
                <c:pt idx="5">
                  <c:v>232.57290150474267</c:v>
                </c:pt>
                <c:pt idx="6">
                  <c:v>229.86137488714965</c:v>
                </c:pt>
                <c:pt idx="7">
                  <c:v>230.25928537539826</c:v>
                </c:pt>
                <c:pt idx="8">
                  <c:v>228.69780961090805</c:v>
                </c:pt>
                <c:pt idx="9">
                  <c:v>223.14797597239789</c:v>
                </c:pt>
                <c:pt idx="10">
                  <c:v>217.99550493767254</c:v>
                </c:pt>
                <c:pt idx="11">
                  <c:v>214.85984514186893</c:v>
                </c:pt>
                <c:pt idx="12">
                  <c:v>214.20673686636721</c:v>
                </c:pt>
                <c:pt idx="13">
                  <c:v>211.01709591981657</c:v>
                </c:pt>
                <c:pt idx="14">
                  <c:v>208.28129044028765</c:v>
                </c:pt>
                <c:pt idx="15">
                  <c:v>212.05352571657869</c:v>
                </c:pt>
                <c:pt idx="16">
                  <c:v>213.58654674097031</c:v>
                </c:pt>
                <c:pt idx="17">
                  <c:v>220.57876850860268</c:v>
                </c:pt>
                <c:pt idx="18">
                  <c:v>218.5329971732547</c:v>
                </c:pt>
                <c:pt idx="19">
                  <c:v>214.23807912102833</c:v>
                </c:pt>
                <c:pt idx="20">
                  <c:v>217.44046013549507</c:v>
                </c:pt>
                <c:pt idx="21">
                  <c:v>212.02698811904548</c:v>
                </c:pt>
                <c:pt idx="22">
                  <c:v>215.1717664849603</c:v>
                </c:pt>
                <c:pt idx="23">
                  <c:v>211.94860649605332</c:v>
                </c:pt>
                <c:pt idx="24">
                  <c:v>205.56797089816689</c:v>
                </c:pt>
                <c:pt idx="25">
                  <c:v>207.31966587961071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9BC-4A8B-9B78-07A25C46E9A6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6'!$E$48:$AD$48</c:f>
              <c:numCache>
                <c:formatCode>General</c:formatCode>
                <c:ptCount val="26"/>
                <c:pt idx="0">
                  <c:v>223.19</c:v>
                </c:pt>
                <c:pt idx="1">
                  <c:v>224.43732857781558</c:v>
                </c:pt>
                <c:pt idx="2">
                  <c:v>225.17366783061814</c:v>
                </c:pt>
                <c:pt idx="3">
                  <c:v>219.48979484387593</c:v>
                </c:pt>
                <c:pt idx="4">
                  <c:v>212.91132550128395</c:v>
                </c:pt>
                <c:pt idx="5">
                  <c:v>217.3028544751005</c:v>
                </c:pt>
                <c:pt idx="6">
                  <c:v>212.13794266537167</c:v>
                </c:pt>
                <c:pt idx="7">
                  <c:v>215.33924180425552</c:v>
                </c:pt>
                <c:pt idx="8">
                  <c:v>215.37463524525734</c:v>
                </c:pt>
                <c:pt idx="9">
                  <c:v>212.17438018640482</c:v>
                </c:pt>
                <c:pt idx="10">
                  <c:v>214.16315876386503</c:v>
                </c:pt>
                <c:pt idx="11">
                  <c:v>212.09651485315538</c:v>
                </c:pt>
                <c:pt idx="12">
                  <c:v>215.39319745456984</c:v>
                </c:pt>
                <c:pt idx="13">
                  <c:v>215.37735882501551</c:v>
                </c:pt>
                <c:pt idx="14">
                  <c:v>219.35712640447991</c:v>
                </c:pt>
                <c:pt idx="15">
                  <c:v>219.66659028879133</c:v>
                </c:pt>
                <c:pt idx="16">
                  <c:v>215.76100094077282</c:v>
                </c:pt>
                <c:pt idx="17">
                  <c:v>212.27774333562817</c:v>
                </c:pt>
                <c:pt idx="18">
                  <c:v>209.75650818077762</c:v>
                </c:pt>
                <c:pt idx="19">
                  <c:v>207.7021281621044</c:v>
                </c:pt>
                <c:pt idx="20">
                  <c:v>207.00133416352037</c:v>
                </c:pt>
                <c:pt idx="21">
                  <c:v>209.74044978865922</c:v>
                </c:pt>
                <c:pt idx="22">
                  <c:v>208.8941926177705</c:v>
                </c:pt>
                <c:pt idx="23">
                  <c:v>201.66187093350055</c:v>
                </c:pt>
                <c:pt idx="24">
                  <c:v>202.27847559173713</c:v>
                </c:pt>
                <c:pt idx="25">
                  <c:v>199.78895777056835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9BC-4A8B-9B78-07A25C46E9A6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6'!$E$49:$AD$49</c:f>
              <c:numCache>
                <c:formatCode>General</c:formatCode>
                <c:ptCount val="26"/>
                <c:pt idx="0">
                  <c:v>223.19</c:v>
                </c:pt>
                <c:pt idx="1">
                  <c:v>219.91678074545766</c:v>
                </c:pt>
                <c:pt idx="2">
                  <c:v>218.39389080529477</c:v>
                </c:pt>
                <c:pt idx="3">
                  <c:v>220.03041371394394</c:v>
                </c:pt>
                <c:pt idx="4">
                  <c:v>212.81863848037378</c:v>
                </c:pt>
                <c:pt idx="5">
                  <c:v>212.9956558798676</c:v>
                </c:pt>
                <c:pt idx="6">
                  <c:v>212.89920251678109</c:v>
                </c:pt>
                <c:pt idx="7">
                  <c:v>213.52230407215313</c:v>
                </c:pt>
                <c:pt idx="8">
                  <c:v>212.74592668235016</c:v>
                </c:pt>
                <c:pt idx="9">
                  <c:v>216.98843818306111</c:v>
                </c:pt>
                <c:pt idx="10">
                  <c:v>215.5904253052457</c:v>
                </c:pt>
                <c:pt idx="11">
                  <c:v>216.45969857582318</c:v>
                </c:pt>
                <c:pt idx="12">
                  <c:v>218.7455409157229</c:v>
                </c:pt>
                <c:pt idx="13">
                  <c:v>215.99585418978367</c:v>
                </c:pt>
                <c:pt idx="14">
                  <c:v>216.71124605217656</c:v>
                </c:pt>
                <c:pt idx="15">
                  <c:v>219.90040106949462</c:v>
                </c:pt>
                <c:pt idx="16">
                  <c:v>223.87108614229487</c:v>
                </c:pt>
                <c:pt idx="17">
                  <c:v>216.11834528664346</c:v>
                </c:pt>
                <c:pt idx="18">
                  <c:v>214.83785942490954</c:v>
                </c:pt>
                <c:pt idx="19">
                  <c:v>217.64277737149661</c:v>
                </c:pt>
                <c:pt idx="20">
                  <c:v>216.08543380315737</c:v>
                </c:pt>
                <c:pt idx="21">
                  <c:v>215.13493793614376</c:v>
                </c:pt>
                <c:pt idx="22">
                  <c:v>216.89631960172221</c:v>
                </c:pt>
                <c:pt idx="23">
                  <c:v>220.86202086508899</c:v>
                </c:pt>
                <c:pt idx="24">
                  <c:v>213.2255571492303</c:v>
                </c:pt>
                <c:pt idx="25">
                  <c:v>216.88389235292021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9BC-4A8B-9B78-07A25C46E9A6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6'!$E$50:$AD$50</c:f>
              <c:numCache>
                <c:formatCode>General</c:formatCode>
                <c:ptCount val="26"/>
                <c:pt idx="0">
                  <c:v>223.19</c:v>
                </c:pt>
                <c:pt idx="1">
                  <c:v>226.14438172085929</c:v>
                </c:pt>
                <c:pt idx="2">
                  <c:v>227.57303278628308</c:v>
                </c:pt>
                <c:pt idx="3">
                  <c:v>223.38873367079998</c:v>
                </c:pt>
                <c:pt idx="4">
                  <c:v>227.89205274179838</c:v>
                </c:pt>
                <c:pt idx="5">
                  <c:v>232.79963678749704</c:v>
                </c:pt>
                <c:pt idx="6">
                  <c:v>226.32264508251367</c:v>
                </c:pt>
                <c:pt idx="7">
                  <c:v>219.40378168705485</c:v>
                </c:pt>
                <c:pt idx="8">
                  <c:v>212.97506172228577</c:v>
                </c:pt>
                <c:pt idx="9">
                  <c:v>211.15901891541674</c:v>
                </c:pt>
                <c:pt idx="10">
                  <c:v>209.18962263901142</c:v>
                </c:pt>
                <c:pt idx="11">
                  <c:v>212.30491780036363</c:v>
                </c:pt>
                <c:pt idx="12">
                  <c:v>206.47799747235618</c:v>
                </c:pt>
                <c:pt idx="13">
                  <c:v>208.6936026145089</c:v>
                </c:pt>
                <c:pt idx="14">
                  <c:v>212.41453660984882</c:v>
                </c:pt>
                <c:pt idx="15">
                  <c:v>211.84490653812637</c:v>
                </c:pt>
                <c:pt idx="16">
                  <c:v>210.91881216837336</c:v>
                </c:pt>
                <c:pt idx="17">
                  <c:v>210.24676994406474</c:v>
                </c:pt>
                <c:pt idx="18">
                  <c:v>213.52715677358108</c:v>
                </c:pt>
                <c:pt idx="19">
                  <c:v>212.82509625614773</c:v>
                </c:pt>
                <c:pt idx="20">
                  <c:v>216.12265273423913</c:v>
                </c:pt>
                <c:pt idx="21">
                  <c:v>215.0826854433636</c:v>
                </c:pt>
                <c:pt idx="22">
                  <c:v>220.41527220091945</c:v>
                </c:pt>
                <c:pt idx="23">
                  <c:v>219.40053265637803</c:v>
                </c:pt>
                <c:pt idx="24">
                  <c:v>218.63475936741685</c:v>
                </c:pt>
                <c:pt idx="25">
                  <c:v>215.11229299940135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9BC-4A8B-9B78-07A25C46E9A6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6'!$E$51:$AD$51</c:f>
              <c:numCache>
                <c:formatCode>General</c:formatCode>
                <c:ptCount val="26"/>
                <c:pt idx="0">
                  <c:v>223.19</c:v>
                </c:pt>
                <c:pt idx="1">
                  <c:v>225.70727950723142</c:v>
                </c:pt>
                <c:pt idx="2">
                  <c:v>226.93746377322879</c:v>
                </c:pt>
                <c:pt idx="3">
                  <c:v>222.166508182786</c:v>
                </c:pt>
                <c:pt idx="4">
                  <c:v>224.44867518970352</c:v>
                </c:pt>
                <c:pt idx="5">
                  <c:v>224.20165719910796</c:v>
                </c:pt>
                <c:pt idx="6">
                  <c:v>225.20798283078855</c:v>
                </c:pt>
                <c:pt idx="7">
                  <c:v>225.60263744833932</c:v>
                </c:pt>
                <c:pt idx="8">
                  <c:v>225.38592892542215</c:v>
                </c:pt>
                <c:pt idx="9">
                  <c:v>223.64694285645788</c:v>
                </c:pt>
                <c:pt idx="10">
                  <c:v>229.58730094010778</c:v>
                </c:pt>
                <c:pt idx="11">
                  <c:v>231.38479237069049</c:v>
                </c:pt>
                <c:pt idx="12">
                  <c:v>228.71732956246723</c:v>
                </c:pt>
                <c:pt idx="13">
                  <c:v>226.54220028018227</c:v>
                </c:pt>
                <c:pt idx="14">
                  <c:v>223.51099465952998</c:v>
                </c:pt>
                <c:pt idx="15">
                  <c:v>221.39533842380965</c:v>
                </c:pt>
                <c:pt idx="16">
                  <c:v>225.80699034209289</c:v>
                </c:pt>
                <c:pt idx="17">
                  <c:v>220.82912516268289</c:v>
                </c:pt>
                <c:pt idx="18">
                  <c:v>221.09969370496003</c:v>
                </c:pt>
                <c:pt idx="19">
                  <c:v>221.68886902152349</c:v>
                </c:pt>
                <c:pt idx="20">
                  <c:v>220.58026410783057</c:v>
                </c:pt>
                <c:pt idx="21">
                  <c:v>218.5545727162874</c:v>
                </c:pt>
                <c:pt idx="22">
                  <c:v>220.04120997562822</c:v>
                </c:pt>
                <c:pt idx="23">
                  <c:v>219.214500028446</c:v>
                </c:pt>
                <c:pt idx="24">
                  <c:v>222.68032826119176</c:v>
                </c:pt>
                <c:pt idx="25">
                  <c:v>225.56200173376433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9BC-4A8B-9B78-07A25C46E9A6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6'!$E$52:$AD$52</c:f>
              <c:numCache>
                <c:formatCode>General</c:formatCode>
                <c:ptCount val="26"/>
                <c:pt idx="0">
                  <c:v>223.19</c:v>
                </c:pt>
                <c:pt idx="1">
                  <c:v>220.65057350660257</c:v>
                </c:pt>
                <c:pt idx="2">
                  <c:v>223.38851164446083</c:v>
                </c:pt>
                <c:pt idx="3">
                  <c:v>220.32951061372373</c:v>
                </c:pt>
                <c:pt idx="4">
                  <c:v>214.13037190376329</c:v>
                </c:pt>
                <c:pt idx="5">
                  <c:v>215.99276805699162</c:v>
                </c:pt>
                <c:pt idx="6">
                  <c:v>209.95406428834926</c:v>
                </c:pt>
                <c:pt idx="7">
                  <c:v>206.95199622063851</c:v>
                </c:pt>
                <c:pt idx="8">
                  <c:v>207.72361679142304</c:v>
                </c:pt>
                <c:pt idx="9">
                  <c:v>204.11272489799424</c:v>
                </c:pt>
                <c:pt idx="10">
                  <c:v>207.99601700462705</c:v>
                </c:pt>
                <c:pt idx="11">
                  <c:v>202.34336977917596</c:v>
                </c:pt>
                <c:pt idx="12">
                  <c:v>198.73443658448974</c:v>
                </c:pt>
                <c:pt idx="13">
                  <c:v>197.22448113772501</c:v>
                </c:pt>
                <c:pt idx="14">
                  <c:v>197.66220950131114</c:v>
                </c:pt>
                <c:pt idx="15">
                  <c:v>201.96105839069546</c:v>
                </c:pt>
                <c:pt idx="16">
                  <c:v>203.10659802014783</c:v>
                </c:pt>
                <c:pt idx="17">
                  <c:v>206.30918526159707</c:v>
                </c:pt>
                <c:pt idx="18">
                  <c:v>206.55802332177166</c:v>
                </c:pt>
                <c:pt idx="19">
                  <c:v>202.22676370691906</c:v>
                </c:pt>
                <c:pt idx="20">
                  <c:v>205.01082138455263</c:v>
                </c:pt>
                <c:pt idx="21">
                  <c:v>201.34777099651592</c:v>
                </c:pt>
                <c:pt idx="22">
                  <c:v>203.1895428864419</c:v>
                </c:pt>
                <c:pt idx="23">
                  <c:v>205.39772234083947</c:v>
                </c:pt>
                <c:pt idx="24">
                  <c:v>207.92363916646906</c:v>
                </c:pt>
                <c:pt idx="25">
                  <c:v>205.40631652264835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9BC-4A8B-9B78-07A25C46E9A6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6'!$E$53:$AD$53</c:f>
              <c:numCache>
                <c:formatCode>General</c:formatCode>
                <c:ptCount val="26"/>
                <c:pt idx="0">
                  <c:v>223.19</c:v>
                </c:pt>
                <c:pt idx="1">
                  <c:v>225.94020449652959</c:v>
                </c:pt>
                <c:pt idx="2">
                  <c:v>226.09628789051109</c:v>
                </c:pt>
                <c:pt idx="3">
                  <c:v>224.18741878929288</c:v>
                </c:pt>
                <c:pt idx="4">
                  <c:v>221.56648548619148</c:v>
                </c:pt>
                <c:pt idx="5">
                  <c:v>225.2683724125821</c:v>
                </c:pt>
                <c:pt idx="6">
                  <c:v>220.85111274125623</c:v>
                </c:pt>
                <c:pt idx="7">
                  <c:v>219.64792423882261</c:v>
                </c:pt>
                <c:pt idx="8">
                  <c:v>221.12819650788296</c:v>
                </c:pt>
                <c:pt idx="9">
                  <c:v>214.93261031444754</c:v>
                </c:pt>
                <c:pt idx="10">
                  <c:v>213.66420726295112</c:v>
                </c:pt>
                <c:pt idx="11">
                  <c:v>218.40040158525451</c:v>
                </c:pt>
                <c:pt idx="12">
                  <c:v>224.35059928914347</c:v>
                </c:pt>
                <c:pt idx="13">
                  <c:v>227.3117741582968</c:v>
                </c:pt>
                <c:pt idx="14">
                  <c:v>224.0083365827721</c:v>
                </c:pt>
                <c:pt idx="15">
                  <c:v>223.90411005268453</c:v>
                </c:pt>
                <c:pt idx="16">
                  <c:v>227.42663392396022</c:v>
                </c:pt>
                <c:pt idx="17">
                  <c:v>227.96444191708656</c:v>
                </c:pt>
                <c:pt idx="18">
                  <c:v>230.49822996609987</c:v>
                </c:pt>
                <c:pt idx="19">
                  <c:v>233.38606620773632</c:v>
                </c:pt>
                <c:pt idx="20">
                  <c:v>234.2486181773038</c:v>
                </c:pt>
                <c:pt idx="21">
                  <c:v>235.36509712425035</c:v>
                </c:pt>
                <c:pt idx="22">
                  <c:v>233.75423649616877</c:v>
                </c:pt>
                <c:pt idx="23">
                  <c:v>236.22001833221688</c:v>
                </c:pt>
                <c:pt idx="24">
                  <c:v>238.61659343567015</c:v>
                </c:pt>
                <c:pt idx="25">
                  <c:v>241.8539363008164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9BC-4A8B-9B78-07A25C46E9A6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6'!$E$54:$AD$54</c:f>
              <c:numCache>
                <c:formatCode>General</c:formatCode>
                <c:ptCount val="26"/>
                <c:pt idx="0">
                  <c:v>223.19</c:v>
                </c:pt>
                <c:pt idx="1">
                  <c:v>222.16180380124203</c:v>
                </c:pt>
                <c:pt idx="2">
                  <c:v>220.49465512578729</c:v>
                </c:pt>
                <c:pt idx="3">
                  <c:v>218.43800429436337</c:v>
                </c:pt>
                <c:pt idx="4">
                  <c:v>218.71791767400757</c:v>
                </c:pt>
                <c:pt idx="5">
                  <c:v>217.28342145554444</c:v>
                </c:pt>
                <c:pt idx="6">
                  <c:v>216.69636024664027</c:v>
                </c:pt>
                <c:pt idx="7">
                  <c:v>221.59787963208106</c:v>
                </c:pt>
                <c:pt idx="8">
                  <c:v>222.53029389516766</c:v>
                </c:pt>
                <c:pt idx="9">
                  <c:v>220.78721942775343</c:v>
                </c:pt>
                <c:pt idx="10">
                  <c:v>222.61505294242028</c:v>
                </c:pt>
                <c:pt idx="11">
                  <c:v>226.2498114022041</c:v>
                </c:pt>
                <c:pt idx="12">
                  <c:v>230.94960932812205</c:v>
                </c:pt>
                <c:pt idx="13">
                  <c:v>227.87895355463331</c:v>
                </c:pt>
                <c:pt idx="14">
                  <c:v>228.45462262415796</c:v>
                </c:pt>
                <c:pt idx="15">
                  <c:v>226.80337077152669</c:v>
                </c:pt>
                <c:pt idx="16">
                  <c:v>231.39119927922678</c:v>
                </c:pt>
                <c:pt idx="17">
                  <c:v>228.2969408862358</c:v>
                </c:pt>
                <c:pt idx="18">
                  <c:v>226.34815147707701</c:v>
                </c:pt>
                <c:pt idx="19">
                  <c:v>224.79133754921006</c:v>
                </c:pt>
                <c:pt idx="20">
                  <c:v>225.48367377015626</c:v>
                </c:pt>
                <c:pt idx="21">
                  <c:v>228.11689841386075</c:v>
                </c:pt>
                <c:pt idx="22">
                  <c:v>224.46338637743122</c:v>
                </c:pt>
                <c:pt idx="23">
                  <c:v>223.71429961157585</c:v>
                </c:pt>
                <c:pt idx="24">
                  <c:v>229.53805936401605</c:v>
                </c:pt>
                <c:pt idx="25">
                  <c:v>229.99951597935188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9BC-4A8B-9B78-07A25C46E9A6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6'!$E$55:$AD$55</c:f>
              <c:numCache>
                <c:formatCode>General</c:formatCode>
                <c:ptCount val="26"/>
                <c:pt idx="0">
                  <c:v>223.19</c:v>
                </c:pt>
                <c:pt idx="1">
                  <c:v>224.03371539261363</c:v>
                </c:pt>
                <c:pt idx="2">
                  <c:v>222.25932044319478</c:v>
                </c:pt>
                <c:pt idx="3">
                  <c:v>221.28293338486969</c:v>
                </c:pt>
                <c:pt idx="4">
                  <c:v>220.2181484110902</c:v>
                </c:pt>
                <c:pt idx="5">
                  <c:v>219.28590008975561</c:v>
                </c:pt>
                <c:pt idx="6">
                  <c:v>224.6258371371425</c:v>
                </c:pt>
                <c:pt idx="7">
                  <c:v>223.77067589536202</c:v>
                </c:pt>
                <c:pt idx="8">
                  <c:v>221.39019286365081</c:v>
                </c:pt>
                <c:pt idx="9">
                  <c:v>220.48267577775937</c:v>
                </c:pt>
                <c:pt idx="10">
                  <c:v>222.67340460508083</c:v>
                </c:pt>
                <c:pt idx="11">
                  <c:v>218.78562629710609</c:v>
                </c:pt>
                <c:pt idx="12">
                  <c:v>215.85683403365974</c:v>
                </c:pt>
                <c:pt idx="13">
                  <c:v>216.47028169963932</c:v>
                </c:pt>
                <c:pt idx="14">
                  <c:v>219.65831961382324</c:v>
                </c:pt>
                <c:pt idx="15">
                  <c:v>222.6611817800912</c:v>
                </c:pt>
                <c:pt idx="16">
                  <c:v>221.68586202387783</c:v>
                </c:pt>
                <c:pt idx="17">
                  <c:v>223.78469758460722</c:v>
                </c:pt>
                <c:pt idx="18">
                  <c:v>222.04181858987772</c:v>
                </c:pt>
                <c:pt idx="19">
                  <c:v>222.98448942306874</c:v>
                </c:pt>
                <c:pt idx="20">
                  <c:v>222.85722018041608</c:v>
                </c:pt>
                <c:pt idx="21">
                  <c:v>221.57906516995271</c:v>
                </c:pt>
                <c:pt idx="22">
                  <c:v>217.44996399956804</c:v>
                </c:pt>
                <c:pt idx="23">
                  <c:v>214.62151682383185</c:v>
                </c:pt>
                <c:pt idx="24">
                  <c:v>214.78479638090923</c:v>
                </c:pt>
                <c:pt idx="25">
                  <c:v>216.1765487074841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9BC-4A8B-9B78-07A25C46E9A6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6'!$E$56:$AD$56</c:f>
              <c:numCache>
                <c:formatCode>General</c:formatCode>
                <c:ptCount val="26"/>
                <c:pt idx="0">
                  <c:v>223.19</c:v>
                </c:pt>
                <c:pt idx="1">
                  <c:v>225.69328066844722</c:v>
                </c:pt>
                <c:pt idx="2">
                  <c:v>228.84727041565066</c:v>
                </c:pt>
                <c:pt idx="3">
                  <c:v>232.00417592268116</c:v>
                </c:pt>
                <c:pt idx="4">
                  <c:v>235.40365937766813</c:v>
                </c:pt>
                <c:pt idx="5">
                  <c:v>237.66276959220588</c:v>
                </c:pt>
                <c:pt idx="6">
                  <c:v>240.79184443904759</c:v>
                </c:pt>
                <c:pt idx="7">
                  <c:v>246.50201510205832</c:v>
                </c:pt>
                <c:pt idx="8">
                  <c:v>251.6195346692956</c:v>
                </c:pt>
                <c:pt idx="9">
                  <c:v>256.50744920904509</c:v>
                </c:pt>
                <c:pt idx="10">
                  <c:v>257.24829637264349</c:v>
                </c:pt>
                <c:pt idx="11">
                  <c:v>258.0173012035346</c:v>
                </c:pt>
                <c:pt idx="12">
                  <c:v>257.59270044349847</c:v>
                </c:pt>
                <c:pt idx="13">
                  <c:v>252.60467365761801</c:v>
                </c:pt>
                <c:pt idx="14">
                  <c:v>253.60985899939192</c:v>
                </c:pt>
                <c:pt idx="15">
                  <c:v>254.40666627800132</c:v>
                </c:pt>
                <c:pt idx="16">
                  <c:v>248.18567871162438</c:v>
                </c:pt>
                <c:pt idx="17">
                  <c:v>236.58981498535817</c:v>
                </c:pt>
                <c:pt idx="18">
                  <c:v>237.40324834457445</c:v>
                </c:pt>
                <c:pt idx="19">
                  <c:v>244.13292164251743</c:v>
                </c:pt>
                <c:pt idx="20">
                  <c:v>245.529029539193</c:v>
                </c:pt>
                <c:pt idx="21">
                  <c:v>245.0741752036912</c:v>
                </c:pt>
                <c:pt idx="22">
                  <c:v>247.22766928090542</c:v>
                </c:pt>
                <c:pt idx="23">
                  <c:v>244.24118983744575</c:v>
                </c:pt>
                <c:pt idx="24">
                  <c:v>246.11556852508031</c:v>
                </c:pt>
                <c:pt idx="25">
                  <c:v>239.60711028464928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9BC-4A8B-9B78-07A25C46E9A6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6'!$E$57:$AD$57</c:f>
              <c:numCache>
                <c:formatCode>General</c:formatCode>
                <c:ptCount val="26"/>
                <c:pt idx="0">
                  <c:v>223.19</c:v>
                </c:pt>
                <c:pt idx="1">
                  <c:v>222.36918790269067</c:v>
                </c:pt>
                <c:pt idx="2">
                  <c:v>226.75127691315348</c:v>
                </c:pt>
                <c:pt idx="3">
                  <c:v>233.23058146807961</c:v>
                </c:pt>
                <c:pt idx="4">
                  <c:v>235.67745157445421</c:v>
                </c:pt>
                <c:pt idx="5">
                  <c:v>235.85570052362746</c:v>
                </c:pt>
                <c:pt idx="6">
                  <c:v>238.82378974222883</c:v>
                </c:pt>
                <c:pt idx="7">
                  <c:v>238.44770315423131</c:v>
                </c:pt>
                <c:pt idx="8">
                  <c:v>239.75443232412891</c:v>
                </c:pt>
                <c:pt idx="9">
                  <c:v>239.52161532666614</c:v>
                </c:pt>
                <c:pt idx="10">
                  <c:v>236.76336033404581</c:v>
                </c:pt>
                <c:pt idx="11">
                  <c:v>238.42426177698209</c:v>
                </c:pt>
                <c:pt idx="12">
                  <c:v>236.35053205195658</c:v>
                </c:pt>
                <c:pt idx="13">
                  <c:v>237.32810838579616</c:v>
                </c:pt>
                <c:pt idx="14">
                  <c:v>234.44509004522652</c:v>
                </c:pt>
                <c:pt idx="15">
                  <c:v>235.87332388253364</c:v>
                </c:pt>
                <c:pt idx="16">
                  <c:v>239.13697485849156</c:v>
                </c:pt>
                <c:pt idx="17">
                  <c:v>244.90933739962162</c:v>
                </c:pt>
                <c:pt idx="18">
                  <c:v>246.15747812356113</c:v>
                </c:pt>
                <c:pt idx="19">
                  <c:v>245.9876869065919</c:v>
                </c:pt>
                <c:pt idx="20">
                  <c:v>238.81924862716573</c:v>
                </c:pt>
                <c:pt idx="21">
                  <c:v>244.62848635536295</c:v>
                </c:pt>
                <c:pt idx="22">
                  <c:v>245.78997772488609</c:v>
                </c:pt>
                <c:pt idx="23">
                  <c:v>251.57596519821223</c:v>
                </c:pt>
                <c:pt idx="24">
                  <c:v>252.75483855869416</c:v>
                </c:pt>
                <c:pt idx="25">
                  <c:v>256.88990705769407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9BC-4A8B-9B78-07A25C46E9A6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6'!$E$58:$AD$58</c:f>
              <c:numCache>
                <c:formatCode>General</c:formatCode>
                <c:ptCount val="26"/>
                <c:pt idx="0">
                  <c:v>223.19</c:v>
                </c:pt>
                <c:pt idx="1">
                  <c:v>218.73769095194081</c:v>
                </c:pt>
                <c:pt idx="2">
                  <c:v>211.79412781857513</c:v>
                </c:pt>
                <c:pt idx="3">
                  <c:v>209.70924195991097</c:v>
                </c:pt>
                <c:pt idx="4">
                  <c:v>208.33192037539303</c:v>
                </c:pt>
                <c:pt idx="5">
                  <c:v>208.99035718035393</c:v>
                </c:pt>
                <c:pt idx="6">
                  <c:v>213.3292601800751</c:v>
                </c:pt>
                <c:pt idx="7">
                  <c:v>219.79152868871284</c:v>
                </c:pt>
                <c:pt idx="8">
                  <c:v>221.02569656574221</c:v>
                </c:pt>
                <c:pt idx="9">
                  <c:v>227.30419034223939</c:v>
                </c:pt>
                <c:pt idx="10">
                  <c:v>227.41968967332539</c:v>
                </c:pt>
                <c:pt idx="11">
                  <c:v>226.67405987060488</c:v>
                </c:pt>
                <c:pt idx="12">
                  <c:v>224.6192846580102</c:v>
                </c:pt>
                <c:pt idx="13">
                  <c:v>225.5657864135913</c:v>
                </c:pt>
                <c:pt idx="14">
                  <c:v>226.1074311132478</c:v>
                </c:pt>
                <c:pt idx="15">
                  <c:v>223.23573068091829</c:v>
                </c:pt>
                <c:pt idx="16">
                  <c:v>222.70404018233046</c:v>
                </c:pt>
                <c:pt idx="17">
                  <c:v>225.16019298204228</c:v>
                </c:pt>
                <c:pt idx="18">
                  <c:v>219.83601262856476</c:v>
                </c:pt>
                <c:pt idx="19">
                  <c:v>222.56995530785991</c:v>
                </c:pt>
                <c:pt idx="20">
                  <c:v>217.3529859059723</c:v>
                </c:pt>
                <c:pt idx="21">
                  <c:v>225.57498204136795</c:v>
                </c:pt>
                <c:pt idx="22">
                  <c:v>223.09625372987645</c:v>
                </c:pt>
                <c:pt idx="23">
                  <c:v>226.14938613805202</c:v>
                </c:pt>
                <c:pt idx="24">
                  <c:v>223.91145784940318</c:v>
                </c:pt>
                <c:pt idx="25">
                  <c:v>221.66206227987223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9BC-4A8B-9B78-07A25C46E9A6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6'!$E$59:$AD$59</c:f>
              <c:numCache>
                <c:formatCode>General</c:formatCode>
                <c:ptCount val="26"/>
                <c:pt idx="0">
                  <c:v>223.19</c:v>
                </c:pt>
                <c:pt idx="1">
                  <c:v>226.23996609204843</c:v>
                </c:pt>
                <c:pt idx="2">
                  <c:v>224.83497703406854</c:v>
                </c:pt>
                <c:pt idx="3">
                  <c:v>227.15500757541636</c:v>
                </c:pt>
                <c:pt idx="4">
                  <c:v>231.49718856871419</c:v>
                </c:pt>
                <c:pt idx="5">
                  <c:v>225.29583980181479</c:v>
                </c:pt>
                <c:pt idx="6">
                  <c:v>225.88644150239108</c:v>
                </c:pt>
                <c:pt idx="7">
                  <c:v>219.26486114621554</c:v>
                </c:pt>
                <c:pt idx="8">
                  <c:v>223.39706197638969</c:v>
                </c:pt>
                <c:pt idx="9">
                  <c:v>224.53119821071243</c:v>
                </c:pt>
                <c:pt idx="10">
                  <c:v>226.1451067801527</c:v>
                </c:pt>
                <c:pt idx="11">
                  <c:v>224.98251567691378</c:v>
                </c:pt>
                <c:pt idx="12">
                  <c:v>222.34432965214344</c:v>
                </c:pt>
                <c:pt idx="13">
                  <c:v>224.78088017781619</c:v>
                </c:pt>
                <c:pt idx="14">
                  <c:v>226.29322756637615</c:v>
                </c:pt>
                <c:pt idx="15">
                  <c:v>228.28597932769034</c:v>
                </c:pt>
                <c:pt idx="16">
                  <c:v>227.66516669407036</c:v>
                </c:pt>
                <c:pt idx="17">
                  <c:v>227.00548210590608</c:v>
                </c:pt>
                <c:pt idx="18">
                  <c:v>225.63306013006942</c:v>
                </c:pt>
                <c:pt idx="19">
                  <c:v>228.07909231662254</c:v>
                </c:pt>
                <c:pt idx="20">
                  <c:v>225.73582438544901</c:v>
                </c:pt>
                <c:pt idx="21">
                  <c:v>228.03038737875298</c:v>
                </c:pt>
                <c:pt idx="22">
                  <c:v>233.82274395860725</c:v>
                </c:pt>
                <c:pt idx="23">
                  <c:v>238.44876812436451</c:v>
                </c:pt>
                <c:pt idx="24">
                  <c:v>236.38542996050091</c:v>
                </c:pt>
                <c:pt idx="25">
                  <c:v>235.57890884152266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9BC-4A8B-9B78-07A25C46E9A6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6'!$E$60:$AD$60</c:f>
              <c:numCache>
                <c:formatCode>General</c:formatCode>
                <c:ptCount val="26"/>
                <c:pt idx="0">
                  <c:v>223.19</c:v>
                </c:pt>
                <c:pt idx="1">
                  <c:v>225.41655734288258</c:v>
                </c:pt>
                <c:pt idx="2">
                  <c:v>229.01784059110835</c:v>
                </c:pt>
                <c:pt idx="3">
                  <c:v>231.56239131901063</c:v>
                </c:pt>
                <c:pt idx="4">
                  <c:v>230.79047644249954</c:v>
                </c:pt>
                <c:pt idx="5">
                  <c:v>235.43470513764811</c:v>
                </c:pt>
                <c:pt idx="6">
                  <c:v>235.92924193948028</c:v>
                </c:pt>
                <c:pt idx="7">
                  <c:v>236.48147124576937</c:v>
                </c:pt>
                <c:pt idx="8">
                  <c:v>238.36308799793164</c:v>
                </c:pt>
                <c:pt idx="9">
                  <c:v>241.90078697832288</c:v>
                </c:pt>
                <c:pt idx="10">
                  <c:v>244.90076355765402</c:v>
                </c:pt>
                <c:pt idx="11">
                  <c:v>236.11215330934854</c:v>
                </c:pt>
                <c:pt idx="12">
                  <c:v>234.69841688472962</c:v>
                </c:pt>
                <c:pt idx="13">
                  <c:v>234.15966720469356</c:v>
                </c:pt>
                <c:pt idx="14">
                  <c:v>231.47962137134419</c:v>
                </c:pt>
                <c:pt idx="15">
                  <c:v>232.2134055842987</c:v>
                </c:pt>
                <c:pt idx="16">
                  <c:v>232.90089780958658</c:v>
                </c:pt>
                <c:pt idx="17">
                  <c:v>236.53759079488245</c:v>
                </c:pt>
                <c:pt idx="18">
                  <c:v>237.23344305569572</c:v>
                </c:pt>
                <c:pt idx="19">
                  <c:v>240.76586378497791</c:v>
                </c:pt>
                <c:pt idx="20">
                  <c:v>238.49429750835102</c:v>
                </c:pt>
                <c:pt idx="21">
                  <c:v>241.71485223910901</c:v>
                </c:pt>
                <c:pt idx="22">
                  <c:v>241.20771927974531</c:v>
                </c:pt>
                <c:pt idx="23">
                  <c:v>242.67263192015767</c:v>
                </c:pt>
                <c:pt idx="24">
                  <c:v>238.8025499149598</c:v>
                </c:pt>
                <c:pt idx="25">
                  <c:v>243.93135050409256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9BC-4A8B-9B78-07A25C46E9A6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6'!$E$61:$AD$61</c:f>
              <c:numCache>
                <c:formatCode>General</c:formatCode>
                <c:ptCount val="26"/>
                <c:pt idx="0">
                  <c:v>223.19</c:v>
                </c:pt>
                <c:pt idx="1">
                  <c:v>223.57167879132544</c:v>
                </c:pt>
                <c:pt idx="2">
                  <c:v>225.0477525897538</c:v>
                </c:pt>
                <c:pt idx="3">
                  <c:v>218.85339419579353</c:v>
                </c:pt>
                <c:pt idx="4">
                  <c:v>221.5913766236429</c:v>
                </c:pt>
                <c:pt idx="5">
                  <c:v>224.01860809579549</c:v>
                </c:pt>
                <c:pt idx="6">
                  <c:v>224.87124243788429</c:v>
                </c:pt>
                <c:pt idx="7">
                  <c:v>219.86586913624231</c:v>
                </c:pt>
                <c:pt idx="8">
                  <c:v>219.18839675283218</c:v>
                </c:pt>
                <c:pt idx="9">
                  <c:v>214.85643360940514</c:v>
                </c:pt>
                <c:pt idx="10">
                  <c:v>213.21601176102916</c:v>
                </c:pt>
                <c:pt idx="11">
                  <c:v>217.59169436526204</c:v>
                </c:pt>
                <c:pt idx="12">
                  <c:v>219.16771061912874</c:v>
                </c:pt>
                <c:pt idx="13">
                  <c:v>217.55839468867003</c:v>
                </c:pt>
                <c:pt idx="14">
                  <c:v>218.24195299311342</c:v>
                </c:pt>
                <c:pt idx="15">
                  <c:v>219.62161819296909</c:v>
                </c:pt>
                <c:pt idx="16">
                  <c:v>220.18185982145386</c:v>
                </c:pt>
                <c:pt idx="17">
                  <c:v>223.52303662435781</c:v>
                </c:pt>
                <c:pt idx="18">
                  <c:v>224.92676153951746</c:v>
                </c:pt>
                <c:pt idx="19">
                  <c:v>220.33950090467218</c:v>
                </c:pt>
                <c:pt idx="20">
                  <c:v>219.89490006814489</c:v>
                </c:pt>
                <c:pt idx="21">
                  <c:v>223.07088654164869</c:v>
                </c:pt>
                <c:pt idx="22">
                  <c:v>222.36859867984344</c:v>
                </c:pt>
                <c:pt idx="23">
                  <c:v>219.8636489369336</c:v>
                </c:pt>
                <c:pt idx="24">
                  <c:v>220.24529373563405</c:v>
                </c:pt>
                <c:pt idx="25">
                  <c:v>221.61611518250564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9BC-4A8B-9B78-07A25C46E9A6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6'!$E$62:$AD$62</c:f>
              <c:numCache>
                <c:formatCode>General</c:formatCode>
                <c:ptCount val="26"/>
                <c:pt idx="0">
                  <c:v>223.19</c:v>
                </c:pt>
                <c:pt idx="1">
                  <c:v>217.82766620951108</c:v>
                </c:pt>
                <c:pt idx="2">
                  <c:v>215.16731950232344</c:v>
                </c:pt>
                <c:pt idx="3">
                  <c:v>218.18613221606236</c:v>
                </c:pt>
                <c:pt idx="4">
                  <c:v>224.18248926935516</c:v>
                </c:pt>
                <c:pt idx="5">
                  <c:v>223.26132628060796</c:v>
                </c:pt>
                <c:pt idx="6">
                  <c:v>222.08973234553915</c:v>
                </c:pt>
                <c:pt idx="7">
                  <c:v>221.20686086340854</c:v>
                </c:pt>
                <c:pt idx="8">
                  <c:v>225.72849169406558</c:v>
                </c:pt>
                <c:pt idx="9">
                  <c:v>222.10209522666821</c:v>
                </c:pt>
                <c:pt idx="10">
                  <c:v>222.9130791320222</c:v>
                </c:pt>
                <c:pt idx="11">
                  <c:v>225.10469744597398</c:v>
                </c:pt>
                <c:pt idx="12">
                  <c:v>224.23987752769565</c:v>
                </c:pt>
                <c:pt idx="13">
                  <c:v>226.46038272141033</c:v>
                </c:pt>
                <c:pt idx="14">
                  <c:v>227.93427975832111</c:v>
                </c:pt>
                <c:pt idx="15">
                  <c:v>232.01403205359864</c:v>
                </c:pt>
                <c:pt idx="16">
                  <c:v>231.91375281392723</c:v>
                </c:pt>
                <c:pt idx="17">
                  <c:v>231.78120466481187</c:v>
                </c:pt>
                <c:pt idx="18">
                  <c:v>229.5906754455545</c:v>
                </c:pt>
                <c:pt idx="19">
                  <c:v>227.11229299710416</c:v>
                </c:pt>
                <c:pt idx="20">
                  <c:v>225.46348976342</c:v>
                </c:pt>
                <c:pt idx="21">
                  <c:v>223.2700447847468</c:v>
                </c:pt>
                <c:pt idx="22">
                  <c:v>223.98056085258133</c:v>
                </c:pt>
                <c:pt idx="23">
                  <c:v>223.89199396036764</c:v>
                </c:pt>
                <c:pt idx="24">
                  <c:v>222.41691621816449</c:v>
                </c:pt>
                <c:pt idx="25">
                  <c:v>228.04106264256581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9BC-4A8B-9B78-07A25C46E9A6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6'!$E$63:$AD$63</c:f>
              <c:numCache>
                <c:formatCode>General</c:formatCode>
                <c:ptCount val="26"/>
                <c:pt idx="0">
                  <c:v>223.19</c:v>
                </c:pt>
                <c:pt idx="1">
                  <c:v>221.23568949610649</c:v>
                </c:pt>
                <c:pt idx="2">
                  <c:v>221.34566867180874</c:v>
                </c:pt>
                <c:pt idx="3">
                  <c:v>215.4717829720654</c:v>
                </c:pt>
                <c:pt idx="4">
                  <c:v>217.43262065593942</c:v>
                </c:pt>
                <c:pt idx="5">
                  <c:v>221.59148601098431</c:v>
                </c:pt>
                <c:pt idx="6">
                  <c:v>218.10659024604848</c:v>
                </c:pt>
                <c:pt idx="7">
                  <c:v>219.03556525560157</c:v>
                </c:pt>
                <c:pt idx="8">
                  <c:v>214.04247677511484</c:v>
                </c:pt>
                <c:pt idx="9">
                  <c:v>211.50753183992313</c:v>
                </c:pt>
                <c:pt idx="10">
                  <c:v>212.66131902277945</c:v>
                </c:pt>
                <c:pt idx="11">
                  <c:v>213.10170515921658</c:v>
                </c:pt>
                <c:pt idx="12">
                  <c:v>212.13882646169586</c:v>
                </c:pt>
                <c:pt idx="13">
                  <c:v>210.26444201467285</c:v>
                </c:pt>
                <c:pt idx="14">
                  <c:v>207.62043112891016</c:v>
                </c:pt>
                <c:pt idx="15">
                  <c:v>202.87168855608869</c:v>
                </c:pt>
                <c:pt idx="16">
                  <c:v>199.48194662333617</c:v>
                </c:pt>
                <c:pt idx="17">
                  <c:v>196.13793198322162</c:v>
                </c:pt>
                <c:pt idx="18">
                  <c:v>203.95531302529849</c:v>
                </c:pt>
                <c:pt idx="19">
                  <c:v>206.23427299519474</c:v>
                </c:pt>
                <c:pt idx="20">
                  <c:v>204.94880291687164</c:v>
                </c:pt>
                <c:pt idx="21">
                  <c:v>205.34395923471348</c:v>
                </c:pt>
                <c:pt idx="22">
                  <c:v>203.11456812595583</c:v>
                </c:pt>
                <c:pt idx="23">
                  <c:v>206.72067885822057</c:v>
                </c:pt>
                <c:pt idx="24">
                  <c:v>207.4855317671331</c:v>
                </c:pt>
                <c:pt idx="25">
                  <c:v>203.32560847534705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9BC-4A8B-9B78-07A25C46E9A6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6'!$E$64:$AD$64</c:f>
              <c:numCache>
                <c:formatCode>General</c:formatCode>
                <c:ptCount val="26"/>
                <c:pt idx="0">
                  <c:v>223.19</c:v>
                </c:pt>
                <c:pt idx="1">
                  <c:v>226.21164594708051</c:v>
                </c:pt>
                <c:pt idx="2">
                  <c:v>223.58811488000626</c:v>
                </c:pt>
                <c:pt idx="3">
                  <c:v>220.85224629338532</c:v>
                </c:pt>
                <c:pt idx="4">
                  <c:v>224.06734942113445</c:v>
                </c:pt>
                <c:pt idx="5">
                  <c:v>223.46522691137369</c:v>
                </c:pt>
                <c:pt idx="6">
                  <c:v>225.59802148620636</c:v>
                </c:pt>
                <c:pt idx="7">
                  <c:v>224.2843365242619</c:v>
                </c:pt>
                <c:pt idx="8">
                  <c:v>219.7481719035992</c:v>
                </c:pt>
                <c:pt idx="9">
                  <c:v>219.58954821607037</c:v>
                </c:pt>
                <c:pt idx="10">
                  <c:v>220.10416196998062</c:v>
                </c:pt>
                <c:pt idx="11">
                  <c:v>220.74968373551087</c:v>
                </c:pt>
                <c:pt idx="12">
                  <c:v>220.46964838102556</c:v>
                </c:pt>
                <c:pt idx="13">
                  <c:v>219.21114531795587</c:v>
                </c:pt>
                <c:pt idx="14">
                  <c:v>224.54379933572571</c:v>
                </c:pt>
                <c:pt idx="15">
                  <c:v>225.18930069992416</c:v>
                </c:pt>
                <c:pt idx="16">
                  <c:v>223.57527843467795</c:v>
                </c:pt>
                <c:pt idx="17">
                  <c:v>222.31315657480792</c:v>
                </c:pt>
                <c:pt idx="18">
                  <c:v>226.71870864732574</c:v>
                </c:pt>
                <c:pt idx="19">
                  <c:v>226.59388545765955</c:v>
                </c:pt>
                <c:pt idx="20">
                  <c:v>228.31887898977007</c:v>
                </c:pt>
                <c:pt idx="21">
                  <c:v>228.48424334802948</c:v>
                </c:pt>
                <c:pt idx="22">
                  <c:v>227.90661500510265</c:v>
                </c:pt>
                <c:pt idx="23">
                  <c:v>223.67768982542955</c:v>
                </c:pt>
                <c:pt idx="24">
                  <c:v>220.54800953280619</c:v>
                </c:pt>
                <c:pt idx="25">
                  <c:v>226.81603323557965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9BC-4A8B-9B78-07A25C46E9A6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6'!$E$65:$AD$65</c:f>
              <c:numCache>
                <c:formatCode>General</c:formatCode>
                <c:ptCount val="26"/>
                <c:pt idx="0">
                  <c:v>223.19</c:v>
                </c:pt>
                <c:pt idx="1">
                  <c:v>224.15742193319903</c:v>
                </c:pt>
                <c:pt idx="2">
                  <c:v>228.97357284960822</c:v>
                </c:pt>
                <c:pt idx="3">
                  <c:v>227.42330795405766</c:v>
                </c:pt>
                <c:pt idx="4">
                  <c:v>225.99564964099872</c:v>
                </c:pt>
                <c:pt idx="5">
                  <c:v>225.96718444946188</c:v>
                </c:pt>
                <c:pt idx="6">
                  <c:v>226.78113602206213</c:v>
                </c:pt>
                <c:pt idx="7">
                  <c:v>226.82668395268414</c:v>
                </c:pt>
                <c:pt idx="8">
                  <c:v>234.56587920958879</c:v>
                </c:pt>
                <c:pt idx="9">
                  <c:v>230.78905070054151</c:v>
                </c:pt>
                <c:pt idx="10">
                  <c:v>233.16773428650242</c:v>
                </c:pt>
                <c:pt idx="11">
                  <c:v>234.72869693648269</c:v>
                </c:pt>
                <c:pt idx="12">
                  <c:v>230.65609623057358</c:v>
                </c:pt>
                <c:pt idx="13">
                  <c:v>233.38868905847349</c:v>
                </c:pt>
                <c:pt idx="14">
                  <c:v>233.38597324284004</c:v>
                </c:pt>
                <c:pt idx="15">
                  <c:v>238.34445768697034</c:v>
                </c:pt>
                <c:pt idx="16">
                  <c:v>232.88840981305907</c:v>
                </c:pt>
                <c:pt idx="17">
                  <c:v>237.27829827628946</c:v>
                </c:pt>
                <c:pt idx="18">
                  <c:v>241.51125150069299</c:v>
                </c:pt>
                <c:pt idx="19">
                  <c:v>241.17765624854545</c:v>
                </c:pt>
                <c:pt idx="20">
                  <c:v>240.84936229567563</c:v>
                </c:pt>
                <c:pt idx="21">
                  <c:v>244.07182307170871</c:v>
                </c:pt>
                <c:pt idx="22">
                  <c:v>247.3697679067748</c:v>
                </c:pt>
                <c:pt idx="23">
                  <c:v>253.63841433116735</c:v>
                </c:pt>
                <c:pt idx="24">
                  <c:v>255.40157010365124</c:v>
                </c:pt>
                <c:pt idx="25">
                  <c:v>254.27939914427415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9BC-4A8B-9B78-07A25C46E9A6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6'!$E$66:$AD$66</c:f>
              <c:numCache>
                <c:formatCode>General</c:formatCode>
                <c:ptCount val="26"/>
                <c:pt idx="0">
                  <c:v>223.19</c:v>
                </c:pt>
                <c:pt idx="1">
                  <c:v>221.1668319300401</c:v>
                </c:pt>
                <c:pt idx="2">
                  <c:v>222.04148617172214</c:v>
                </c:pt>
                <c:pt idx="3">
                  <c:v>225.84189761849507</c:v>
                </c:pt>
                <c:pt idx="4">
                  <c:v>217.21355892062752</c:v>
                </c:pt>
                <c:pt idx="5">
                  <c:v>214.94132014224377</c:v>
                </c:pt>
                <c:pt idx="6">
                  <c:v>216.62867379300158</c:v>
                </c:pt>
                <c:pt idx="7">
                  <c:v>216.30964872715106</c:v>
                </c:pt>
                <c:pt idx="8">
                  <c:v>217.64879858201317</c:v>
                </c:pt>
                <c:pt idx="9">
                  <c:v>216.43763987306994</c:v>
                </c:pt>
                <c:pt idx="10">
                  <c:v>211.19973552686443</c:v>
                </c:pt>
                <c:pt idx="11">
                  <c:v>214.81460230494014</c:v>
                </c:pt>
                <c:pt idx="12">
                  <c:v>216.39826915462092</c:v>
                </c:pt>
                <c:pt idx="13">
                  <c:v>215.51396099202901</c:v>
                </c:pt>
                <c:pt idx="14">
                  <c:v>218.78703577279887</c:v>
                </c:pt>
                <c:pt idx="15">
                  <c:v>220.435337110207</c:v>
                </c:pt>
                <c:pt idx="16">
                  <c:v>221.6006584042056</c:v>
                </c:pt>
                <c:pt idx="17">
                  <c:v>222.5256140603498</c:v>
                </c:pt>
                <c:pt idx="18">
                  <c:v>217.30178556052866</c:v>
                </c:pt>
                <c:pt idx="19">
                  <c:v>220.29302741032791</c:v>
                </c:pt>
                <c:pt idx="20">
                  <c:v>215.69933504497504</c:v>
                </c:pt>
                <c:pt idx="21">
                  <c:v>212.90044802446124</c:v>
                </c:pt>
                <c:pt idx="22">
                  <c:v>220.0807043958788</c:v>
                </c:pt>
                <c:pt idx="23">
                  <c:v>216.98199179770074</c:v>
                </c:pt>
                <c:pt idx="24">
                  <c:v>219.19279923792124</c:v>
                </c:pt>
                <c:pt idx="25">
                  <c:v>224.20132057590524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9BC-4A8B-9B78-07A25C46E9A6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6'!$E$67:$AD$67</c:f>
              <c:numCache>
                <c:formatCode>General</c:formatCode>
                <c:ptCount val="26"/>
                <c:pt idx="0">
                  <c:v>223.19</c:v>
                </c:pt>
                <c:pt idx="1">
                  <c:v>228.08272783976022</c:v>
                </c:pt>
                <c:pt idx="2">
                  <c:v>233.30748089584017</c:v>
                </c:pt>
                <c:pt idx="3">
                  <c:v>233.35088079111989</c:v>
                </c:pt>
                <c:pt idx="4">
                  <c:v>231.06098879065826</c:v>
                </c:pt>
                <c:pt idx="5">
                  <c:v>233.85273177298035</c:v>
                </c:pt>
                <c:pt idx="6">
                  <c:v>237.86885906019234</c:v>
                </c:pt>
                <c:pt idx="7">
                  <c:v>237.31553115309092</c:v>
                </c:pt>
                <c:pt idx="8">
                  <c:v>237.1309555377955</c:v>
                </c:pt>
                <c:pt idx="9">
                  <c:v>234.95545420397798</c:v>
                </c:pt>
                <c:pt idx="10">
                  <c:v>234.37246592617103</c:v>
                </c:pt>
                <c:pt idx="11">
                  <c:v>232.23289565806493</c:v>
                </c:pt>
                <c:pt idx="12">
                  <c:v>228.18460499627261</c:v>
                </c:pt>
                <c:pt idx="13">
                  <c:v>225.95911137171623</c:v>
                </c:pt>
                <c:pt idx="14">
                  <c:v>220.86785559729404</c:v>
                </c:pt>
                <c:pt idx="15">
                  <c:v>223.65975845042018</c:v>
                </c:pt>
                <c:pt idx="16">
                  <c:v>223.66878553077782</c:v>
                </c:pt>
                <c:pt idx="17">
                  <c:v>221.48800451681768</c:v>
                </c:pt>
                <c:pt idx="18">
                  <c:v>218.42818863083073</c:v>
                </c:pt>
                <c:pt idx="19">
                  <c:v>215.11853017860875</c:v>
                </c:pt>
                <c:pt idx="20">
                  <c:v>211.51398882408952</c:v>
                </c:pt>
                <c:pt idx="21">
                  <c:v>213.11402415226934</c:v>
                </c:pt>
                <c:pt idx="22">
                  <c:v>211.41148380240759</c:v>
                </c:pt>
                <c:pt idx="23">
                  <c:v>214.14523869789346</c:v>
                </c:pt>
                <c:pt idx="24">
                  <c:v>210.34005013329855</c:v>
                </c:pt>
                <c:pt idx="25">
                  <c:v>205.08665678901386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9BC-4A8B-9B78-07A25C46E9A6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6'!$E$68:$AD$68</c:f>
              <c:numCache>
                <c:formatCode>General</c:formatCode>
                <c:ptCount val="26"/>
                <c:pt idx="0">
                  <c:v>223.19</c:v>
                </c:pt>
                <c:pt idx="1">
                  <c:v>226.63321404434436</c:v>
                </c:pt>
                <c:pt idx="2">
                  <c:v>226.5796703433426</c:v>
                </c:pt>
                <c:pt idx="3">
                  <c:v>226.30416524199765</c:v>
                </c:pt>
                <c:pt idx="4">
                  <c:v>226.10943216521989</c:v>
                </c:pt>
                <c:pt idx="5">
                  <c:v>224.6913044575378</c:v>
                </c:pt>
                <c:pt idx="6">
                  <c:v>227.10464713988682</c:v>
                </c:pt>
                <c:pt idx="7">
                  <c:v>229.57226691170644</c:v>
                </c:pt>
                <c:pt idx="8">
                  <c:v>227.18940719981933</c:v>
                </c:pt>
                <c:pt idx="9">
                  <c:v>227.8015484494012</c:v>
                </c:pt>
                <c:pt idx="10">
                  <c:v>225.60695859791107</c:v>
                </c:pt>
                <c:pt idx="11">
                  <c:v>224.35384117330614</c:v>
                </c:pt>
                <c:pt idx="12">
                  <c:v>228.19206998284409</c:v>
                </c:pt>
                <c:pt idx="13">
                  <c:v>235.4915538984005</c:v>
                </c:pt>
                <c:pt idx="14">
                  <c:v>233.8026704629529</c:v>
                </c:pt>
                <c:pt idx="15">
                  <c:v>233.64249629705731</c:v>
                </c:pt>
                <c:pt idx="16">
                  <c:v>234.63956925984019</c:v>
                </c:pt>
                <c:pt idx="17">
                  <c:v>231.67045325639043</c:v>
                </c:pt>
                <c:pt idx="18">
                  <c:v>231.43785826788692</c:v>
                </c:pt>
                <c:pt idx="19">
                  <c:v>229.12477836303015</c:v>
                </c:pt>
                <c:pt idx="20">
                  <c:v>223.2439665486981</c:v>
                </c:pt>
                <c:pt idx="21">
                  <c:v>222.80944365897227</c:v>
                </c:pt>
                <c:pt idx="22">
                  <c:v>222.41868230230708</c:v>
                </c:pt>
                <c:pt idx="23">
                  <c:v>226.56958429459735</c:v>
                </c:pt>
                <c:pt idx="24">
                  <c:v>227.51504305182416</c:v>
                </c:pt>
                <c:pt idx="25">
                  <c:v>223.16814840105707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9BC-4A8B-9B78-07A25C46E9A6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6'!$E$69:$AD$69</c:f>
              <c:numCache>
                <c:formatCode>General</c:formatCode>
                <c:ptCount val="26"/>
                <c:pt idx="0">
                  <c:v>223.19</c:v>
                </c:pt>
                <c:pt idx="1">
                  <c:v>219.66869539588686</c:v>
                </c:pt>
                <c:pt idx="2">
                  <c:v>222.90463649803374</c:v>
                </c:pt>
                <c:pt idx="3">
                  <c:v>223.46242724530399</c:v>
                </c:pt>
                <c:pt idx="4">
                  <c:v>218.43208261902629</c:v>
                </c:pt>
                <c:pt idx="5">
                  <c:v>217.79297859739734</c:v>
                </c:pt>
                <c:pt idx="6">
                  <c:v>217.47390781009051</c:v>
                </c:pt>
                <c:pt idx="7">
                  <c:v>223.80488207919421</c:v>
                </c:pt>
                <c:pt idx="8">
                  <c:v>219.9932984810514</c:v>
                </c:pt>
                <c:pt idx="9">
                  <c:v>215.34488425578976</c:v>
                </c:pt>
                <c:pt idx="10">
                  <c:v>217.03976913324408</c:v>
                </c:pt>
                <c:pt idx="11">
                  <c:v>217.30773418728407</c:v>
                </c:pt>
                <c:pt idx="12">
                  <c:v>216.7470936216227</c:v>
                </c:pt>
                <c:pt idx="13">
                  <c:v>215.73437969134545</c:v>
                </c:pt>
                <c:pt idx="14">
                  <c:v>211.44530965662608</c:v>
                </c:pt>
                <c:pt idx="15">
                  <c:v>209.32792166674994</c:v>
                </c:pt>
                <c:pt idx="16">
                  <c:v>207.23031419418487</c:v>
                </c:pt>
                <c:pt idx="17">
                  <c:v>214.17081140153468</c:v>
                </c:pt>
                <c:pt idx="18">
                  <c:v>213.78082175545794</c:v>
                </c:pt>
                <c:pt idx="19">
                  <c:v>212.66933998564758</c:v>
                </c:pt>
                <c:pt idx="20">
                  <c:v>214.66430531485324</c:v>
                </c:pt>
                <c:pt idx="21">
                  <c:v>209.80334471476525</c:v>
                </c:pt>
                <c:pt idx="22">
                  <c:v>210.12583690127758</c:v>
                </c:pt>
                <c:pt idx="23">
                  <c:v>206.98232235137959</c:v>
                </c:pt>
                <c:pt idx="24">
                  <c:v>207.48049440138527</c:v>
                </c:pt>
                <c:pt idx="25">
                  <c:v>212.7132057977613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9BC-4A8B-9B78-07A25C46E9A6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6'!$E$70:$AD$70</c:f>
              <c:numCache>
                <c:formatCode>General</c:formatCode>
                <c:ptCount val="26"/>
                <c:pt idx="0">
                  <c:v>223.19</c:v>
                </c:pt>
                <c:pt idx="1">
                  <c:v>223.18603584321463</c:v>
                </c:pt>
                <c:pt idx="2">
                  <c:v>225.27717547410239</c:v>
                </c:pt>
                <c:pt idx="3">
                  <c:v>224.88673504153451</c:v>
                </c:pt>
                <c:pt idx="4">
                  <c:v>220.41848529154393</c:v>
                </c:pt>
                <c:pt idx="5">
                  <c:v>222.15172781604568</c:v>
                </c:pt>
                <c:pt idx="6">
                  <c:v>221.46177759809297</c:v>
                </c:pt>
                <c:pt idx="7">
                  <c:v>217.32045337856687</c:v>
                </c:pt>
                <c:pt idx="8">
                  <c:v>216.70273778141245</c:v>
                </c:pt>
                <c:pt idx="9">
                  <c:v>216.50721980638406</c:v>
                </c:pt>
                <c:pt idx="10">
                  <c:v>218.50121858026122</c:v>
                </c:pt>
                <c:pt idx="11">
                  <c:v>221.93482133784781</c:v>
                </c:pt>
                <c:pt idx="12">
                  <c:v>219.32498429479324</c:v>
                </c:pt>
                <c:pt idx="13">
                  <c:v>222.28656488204433</c:v>
                </c:pt>
                <c:pt idx="14">
                  <c:v>222.1952879223054</c:v>
                </c:pt>
                <c:pt idx="15">
                  <c:v>224.10698339891493</c:v>
                </c:pt>
                <c:pt idx="16">
                  <c:v>230.40072649048835</c:v>
                </c:pt>
                <c:pt idx="17">
                  <c:v>233.37910966380451</c:v>
                </c:pt>
                <c:pt idx="18">
                  <c:v>235.6154759324489</c:v>
                </c:pt>
                <c:pt idx="19">
                  <c:v>232.34977062795031</c:v>
                </c:pt>
                <c:pt idx="20">
                  <c:v>226.69977119951048</c:v>
                </c:pt>
                <c:pt idx="21">
                  <c:v>221.9969726878391</c:v>
                </c:pt>
                <c:pt idx="22">
                  <c:v>223.70024410096002</c:v>
                </c:pt>
                <c:pt idx="23">
                  <c:v>222.93874412536391</c:v>
                </c:pt>
                <c:pt idx="24">
                  <c:v>221.91593910124104</c:v>
                </c:pt>
                <c:pt idx="25">
                  <c:v>222.08741241184293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9BC-4A8B-9B78-07A25C46E9A6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6'!$E$71:$AD$71</c:f>
              <c:numCache>
                <c:formatCode>General</c:formatCode>
                <c:ptCount val="26"/>
                <c:pt idx="0">
                  <c:v>223.19</c:v>
                </c:pt>
                <c:pt idx="1">
                  <c:v>218.45007966345915</c:v>
                </c:pt>
                <c:pt idx="2">
                  <c:v>220.20000470305709</c:v>
                </c:pt>
                <c:pt idx="3">
                  <c:v>221.43298846969611</c:v>
                </c:pt>
                <c:pt idx="4">
                  <c:v>216.2139413660899</c:v>
                </c:pt>
                <c:pt idx="5">
                  <c:v>214.68764331227945</c:v>
                </c:pt>
                <c:pt idx="6">
                  <c:v>217.82835302669457</c:v>
                </c:pt>
                <c:pt idx="7">
                  <c:v>218.90260388120916</c:v>
                </c:pt>
                <c:pt idx="8">
                  <c:v>219.04386320377418</c:v>
                </c:pt>
                <c:pt idx="9">
                  <c:v>218.54240179083129</c:v>
                </c:pt>
                <c:pt idx="10">
                  <c:v>219.00668035801434</c:v>
                </c:pt>
                <c:pt idx="11">
                  <c:v>219.30100703456151</c:v>
                </c:pt>
                <c:pt idx="12">
                  <c:v>220.88485255964346</c:v>
                </c:pt>
                <c:pt idx="13">
                  <c:v>214.51548705959561</c:v>
                </c:pt>
                <c:pt idx="14">
                  <c:v>207.7289484225459</c:v>
                </c:pt>
                <c:pt idx="15">
                  <c:v>202.99317479391186</c:v>
                </c:pt>
                <c:pt idx="16">
                  <c:v>200.86308920958871</c:v>
                </c:pt>
                <c:pt idx="17">
                  <c:v>195.51685784339125</c:v>
                </c:pt>
                <c:pt idx="18">
                  <c:v>195.12753652739647</c:v>
                </c:pt>
                <c:pt idx="19">
                  <c:v>197.76262621096743</c:v>
                </c:pt>
                <c:pt idx="20">
                  <c:v>195.67020510996201</c:v>
                </c:pt>
                <c:pt idx="21">
                  <c:v>195.73448107890871</c:v>
                </c:pt>
                <c:pt idx="22">
                  <c:v>194.08742468783828</c:v>
                </c:pt>
                <c:pt idx="23">
                  <c:v>193.9215640004584</c:v>
                </c:pt>
                <c:pt idx="24">
                  <c:v>193.31242155676907</c:v>
                </c:pt>
                <c:pt idx="25">
                  <c:v>188.39743083219383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9BC-4A8B-9B78-07A25C46E9A6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6'!$E$72:$AD$72</c:f>
              <c:numCache>
                <c:formatCode>General</c:formatCode>
                <c:ptCount val="26"/>
                <c:pt idx="0">
                  <c:v>223.19</c:v>
                </c:pt>
                <c:pt idx="1">
                  <c:v>218.75225556140032</c:v>
                </c:pt>
                <c:pt idx="2">
                  <c:v>223.83112760284706</c:v>
                </c:pt>
                <c:pt idx="3">
                  <c:v>227.67225894452903</c:v>
                </c:pt>
                <c:pt idx="4">
                  <c:v>223.98604392564994</c:v>
                </c:pt>
                <c:pt idx="5">
                  <c:v>224.84173349488134</c:v>
                </c:pt>
                <c:pt idx="6">
                  <c:v>222.36791139764901</c:v>
                </c:pt>
                <c:pt idx="7">
                  <c:v>219.48309780900658</c:v>
                </c:pt>
                <c:pt idx="8">
                  <c:v>225.48171134616985</c:v>
                </c:pt>
                <c:pt idx="9">
                  <c:v>231.46906219178803</c:v>
                </c:pt>
                <c:pt idx="10">
                  <c:v>227.24632243816046</c:v>
                </c:pt>
                <c:pt idx="11">
                  <c:v>233.35723888559102</c:v>
                </c:pt>
                <c:pt idx="12">
                  <c:v>230.21564127032798</c:v>
                </c:pt>
                <c:pt idx="13">
                  <c:v>227.94120229386473</c:v>
                </c:pt>
                <c:pt idx="14">
                  <c:v>233.01170272493223</c:v>
                </c:pt>
                <c:pt idx="15">
                  <c:v>239.31779363085448</c:v>
                </c:pt>
                <c:pt idx="16">
                  <c:v>240.06823079027436</c:v>
                </c:pt>
                <c:pt idx="17">
                  <c:v>246.47997712083969</c:v>
                </c:pt>
                <c:pt idx="18">
                  <c:v>247.91606099544214</c:v>
                </c:pt>
                <c:pt idx="19">
                  <c:v>253.16681576018883</c:v>
                </c:pt>
                <c:pt idx="20">
                  <c:v>250.81516641263261</c:v>
                </c:pt>
                <c:pt idx="21">
                  <c:v>253.16374124595532</c:v>
                </c:pt>
                <c:pt idx="22">
                  <c:v>251.34755613281777</c:v>
                </c:pt>
                <c:pt idx="23">
                  <c:v>248.44132049163775</c:v>
                </c:pt>
                <c:pt idx="24">
                  <c:v>251.32086978794118</c:v>
                </c:pt>
                <c:pt idx="25">
                  <c:v>248.57720069801096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9BC-4A8B-9B78-07A25C46E9A6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6'!$E$73:$AD$73</c:f>
              <c:numCache>
                <c:formatCode>General</c:formatCode>
                <c:ptCount val="26"/>
                <c:pt idx="0">
                  <c:v>223.19</c:v>
                </c:pt>
                <c:pt idx="1">
                  <c:v>225.35754550391775</c:v>
                </c:pt>
                <c:pt idx="2">
                  <c:v>224.31023307609911</c:v>
                </c:pt>
                <c:pt idx="3">
                  <c:v>217.51743818079569</c:v>
                </c:pt>
                <c:pt idx="4">
                  <c:v>220.05821545355653</c:v>
                </c:pt>
                <c:pt idx="5">
                  <c:v>219.04511874505559</c:v>
                </c:pt>
                <c:pt idx="6">
                  <c:v>219.36789547899537</c:v>
                </c:pt>
                <c:pt idx="7">
                  <c:v>222.21819857990843</c:v>
                </c:pt>
                <c:pt idx="8">
                  <c:v>226.80288678435531</c:v>
                </c:pt>
                <c:pt idx="9">
                  <c:v>225.56899401980326</c:v>
                </c:pt>
                <c:pt idx="10">
                  <c:v>223.36441221434572</c:v>
                </c:pt>
                <c:pt idx="11">
                  <c:v>225.92798427440289</c:v>
                </c:pt>
                <c:pt idx="12">
                  <c:v>234.21474873266433</c:v>
                </c:pt>
                <c:pt idx="13">
                  <c:v>236.65198671337149</c:v>
                </c:pt>
                <c:pt idx="14">
                  <c:v>236.65500515004373</c:v>
                </c:pt>
                <c:pt idx="15">
                  <c:v>232.04114751859964</c:v>
                </c:pt>
                <c:pt idx="16">
                  <c:v>237.69184880716961</c:v>
                </c:pt>
                <c:pt idx="17">
                  <c:v>240.43100957611676</c:v>
                </c:pt>
                <c:pt idx="18">
                  <c:v>246.65664938346868</c:v>
                </c:pt>
                <c:pt idx="19">
                  <c:v>250.85884502907638</c:v>
                </c:pt>
                <c:pt idx="20">
                  <c:v>251.45886798388034</c:v>
                </c:pt>
                <c:pt idx="21">
                  <c:v>251.14716938766813</c:v>
                </c:pt>
                <c:pt idx="22">
                  <c:v>245.69439097545254</c:v>
                </c:pt>
                <c:pt idx="23">
                  <c:v>240.5605543526743</c:v>
                </c:pt>
                <c:pt idx="24">
                  <c:v>236.71661915184785</c:v>
                </c:pt>
                <c:pt idx="25">
                  <c:v>238.91419099522923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9BC-4A8B-9B78-07A25C46E9A6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6'!$E$74:$AD$74</c:f>
              <c:numCache>
                <c:formatCode>General</c:formatCode>
                <c:ptCount val="26"/>
                <c:pt idx="0">
                  <c:v>223.19</c:v>
                </c:pt>
                <c:pt idx="1">
                  <c:v>220.14174057244253</c:v>
                </c:pt>
                <c:pt idx="2">
                  <c:v>223.02397333405105</c:v>
                </c:pt>
                <c:pt idx="3">
                  <c:v>224.41066576072745</c:v>
                </c:pt>
                <c:pt idx="4">
                  <c:v>227.03116931174185</c:v>
                </c:pt>
                <c:pt idx="5">
                  <c:v>222.87498888611438</c:v>
                </c:pt>
                <c:pt idx="6">
                  <c:v>226.6804859242792</c:v>
                </c:pt>
                <c:pt idx="7">
                  <c:v>230.27609049422855</c:v>
                </c:pt>
                <c:pt idx="8">
                  <c:v>234.91320098434957</c:v>
                </c:pt>
                <c:pt idx="9">
                  <c:v>239.04530799220154</c:v>
                </c:pt>
                <c:pt idx="10">
                  <c:v>240.68191321296666</c:v>
                </c:pt>
                <c:pt idx="11">
                  <c:v>236.25942146715892</c:v>
                </c:pt>
                <c:pt idx="12">
                  <c:v>235.39876173757128</c:v>
                </c:pt>
                <c:pt idx="13">
                  <c:v>239.73381762502331</c:v>
                </c:pt>
                <c:pt idx="14">
                  <c:v>237.658119188591</c:v>
                </c:pt>
                <c:pt idx="15">
                  <c:v>240.38775658065143</c:v>
                </c:pt>
                <c:pt idx="16">
                  <c:v>240.23806263083338</c:v>
                </c:pt>
                <c:pt idx="17">
                  <c:v>238.15302051673774</c:v>
                </c:pt>
                <c:pt idx="18">
                  <c:v>236.37574171464721</c:v>
                </c:pt>
                <c:pt idx="19">
                  <c:v>242.01501965392282</c:v>
                </c:pt>
                <c:pt idx="20">
                  <c:v>239.26025671706034</c:v>
                </c:pt>
                <c:pt idx="21">
                  <c:v>241.41353815329003</c:v>
                </c:pt>
                <c:pt idx="22">
                  <c:v>239.47242355522411</c:v>
                </c:pt>
                <c:pt idx="23">
                  <c:v>238.98463447571524</c:v>
                </c:pt>
                <c:pt idx="24">
                  <c:v>240.68829160654724</c:v>
                </c:pt>
                <c:pt idx="25">
                  <c:v>250.17413311092508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9BC-4A8B-9B78-07A25C46E9A6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6'!$E$75:$AD$75</c:f>
              <c:numCache>
                <c:formatCode>General</c:formatCode>
                <c:ptCount val="26"/>
                <c:pt idx="0">
                  <c:v>223.19</c:v>
                </c:pt>
                <c:pt idx="1">
                  <c:v>226.60838585647406</c:v>
                </c:pt>
                <c:pt idx="2">
                  <c:v>225.12164669978745</c:v>
                </c:pt>
                <c:pt idx="3">
                  <c:v>225.59530433378316</c:v>
                </c:pt>
                <c:pt idx="4">
                  <c:v>222.42644488333258</c:v>
                </c:pt>
                <c:pt idx="5">
                  <c:v>223.5152680227084</c:v>
                </c:pt>
                <c:pt idx="6">
                  <c:v>223.3961182769028</c:v>
                </c:pt>
                <c:pt idx="7">
                  <c:v>221.03831869400406</c:v>
                </c:pt>
                <c:pt idx="8">
                  <c:v>220.96736212549433</c:v>
                </c:pt>
                <c:pt idx="9">
                  <c:v>220.90902480052978</c:v>
                </c:pt>
                <c:pt idx="10">
                  <c:v>219.81656423752295</c:v>
                </c:pt>
                <c:pt idx="11">
                  <c:v>221.52738344979483</c:v>
                </c:pt>
                <c:pt idx="12">
                  <c:v>223.16302042212797</c:v>
                </c:pt>
                <c:pt idx="13">
                  <c:v>221.70585435862336</c:v>
                </c:pt>
                <c:pt idx="14">
                  <c:v>219.66376237902583</c:v>
                </c:pt>
                <c:pt idx="15">
                  <c:v>220.40425906667548</c:v>
                </c:pt>
                <c:pt idx="16">
                  <c:v>217.61469593679959</c:v>
                </c:pt>
                <c:pt idx="17">
                  <c:v>214.6927425917761</c:v>
                </c:pt>
                <c:pt idx="18">
                  <c:v>211.34412123150861</c:v>
                </c:pt>
                <c:pt idx="19">
                  <c:v>207.94826909126488</c:v>
                </c:pt>
                <c:pt idx="20">
                  <c:v>209.94447477595631</c:v>
                </c:pt>
                <c:pt idx="21">
                  <c:v>209.2252691253567</c:v>
                </c:pt>
                <c:pt idx="22">
                  <c:v>217.67263688044144</c:v>
                </c:pt>
                <c:pt idx="23">
                  <c:v>215.60561296657158</c:v>
                </c:pt>
                <c:pt idx="24">
                  <c:v>213.33578408131544</c:v>
                </c:pt>
                <c:pt idx="25">
                  <c:v>215.57140345320087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9BC-4A8B-9B78-07A25C46E9A6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6'!$E$76:$AD$76</c:f>
              <c:numCache>
                <c:formatCode>General</c:formatCode>
                <c:ptCount val="26"/>
                <c:pt idx="0">
                  <c:v>223.19</c:v>
                </c:pt>
                <c:pt idx="1">
                  <c:v>227.87516626251229</c:v>
                </c:pt>
                <c:pt idx="2">
                  <c:v>232.05218043474787</c:v>
                </c:pt>
                <c:pt idx="3">
                  <c:v>234.45190984800118</c:v>
                </c:pt>
                <c:pt idx="4">
                  <c:v>232.41511625771935</c:v>
                </c:pt>
                <c:pt idx="5">
                  <c:v>231.8496199087237</c:v>
                </c:pt>
                <c:pt idx="6">
                  <c:v>229.23862276452988</c:v>
                </c:pt>
                <c:pt idx="7">
                  <c:v>228.06053626049575</c:v>
                </c:pt>
                <c:pt idx="8">
                  <c:v>229.17460703666185</c:v>
                </c:pt>
                <c:pt idx="9">
                  <c:v>224.83033734446258</c:v>
                </c:pt>
                <c:pt idx="10">
                  <c:v>228.73557465966832</c:v>
                </c:pt>
                <c:pt idx="11">
                  <c:v>233.54929075254685</c:v>
                </c:pt>
                <c:pt idx="12">
                  <c:v>233.25449926553731</c:v>
                </c:pt>
                <c:pt idx="13">
                  <c:v>238.46663848502425</c:v>
                </c:pt>
                <c:pt idx="14">
                  <c:v>243.79852178922866</c:v>
                </c:pt>
                <c:pt idx="15">
                  <c:v>236.45197765747105</c:v>
                </c:pt>
                <c:pt idx="16">
                  <c:v>246.20392111895427</c:v>
                </c:pt>
                <c:pt idx="17">
                  <c:v>250.06481556509121</c:v>
                </c:pt>
                <c:pt idx="18">
                  <c:v>250.44199938499992</c:v>
                </c:pt>
                <c:pt idx="19">
                  <c:v>249.46352284042965</c:v>
                </c:pt>
                <c:pt idx="20">
                  <c:v>254.2105051729221</c:v>
                </c:pt>
                <c:pt idx="21">
                  <c:v>253.70694030912358</c:v>
                </c:pt>
                <c:pt idx="22">
                  <c:v>258.12855795938759</c:v>
                </c:pt>
                <c:pt idx="23">
                  <c:v>256.83541579609806</c:v>
                </c:pt>
                <c:pt idx="24">
                  <c:v>261.25014975720921</c:v>
                </c:pt>
                <c:pt idx="25">
                  <c:v>254.79798842742818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9BC-4A8B-9B78-07A25C46E9A6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6'!$E$77:$AD$77</c:f>
              <c:numCache>
                <c:formatCode>General</c:formatCode>
                <c:ptCount val="26"/>
                <c:pt idx="0">
                  <c:v>223.19</c:v>
                </c:pt>
                <c:pt idx="1">
                  <c:v>219.15562881091057</c:v>
                </c:pt>
                <c:pt idx="2">
                  <c:v>217.11797790562255</c:v>
                </c:pt>
                <c:pt idx="3">
                  <c:v>215.08633607151165</c:v>
                </c:pt>
                <c:pt idx="4">
                  <c:v>216.31534399459511</c:v>
                </c:pt>
                <c:pt idx="5">
                  <c:v>214.62937768999387</c:v>
                </c:pt>
                <c:pt idx="6">
                  <c:v>216.81380171400542</c:v>
                </c:pt>
                <c:pt idx="7">
                  <c:v>214.20021300491248</c:v>
                </c:pt>
                <c:pt idx="8">
                  <c:v>217.46688793031623</c:v>
                </c:pt>
                <c:pt idx="9">
                  <c:v>219.59296045750182</c:v>
                </c:pt>
                <c:pt idx="10">
                  <c:v>217.4938450053921</c:v>
                </c:pt>
                <c:pt idx="11">
                  <c:v>219.25858514929948</c:v>
                </c:pt>
                <c:pt idx="12">
                  <c:v>214.47078699108619</c:v>
                </c:pt>
                <c:pt idx="13">
                  <c:v>209.63887296687537</c:v>
                </c:pt>
                <c:pt idx="14">
                  <c:v>219.75404480678353</c:v>
                </c:pt>
                <c:pt idx="15">
                  <c:v>213.85655822350898</c:v>
                </c:pt>
                <c:pt idx="16">
                  <c:v>213.07556927342955</c:v>
                </c:pt>
                <c:pt idx="17">
                  <c:v>221.03448404555138</c:v>
                </c:pt>
                <c:pt idx="18">
                  <c:v>222.23564486249174</c:v>
                </c:pt>
                <c:pt idx="19">
                  <c:v>223.73234285534096</c:v>
                </c:pt>
                <c:pt idx="20">
                  <c:v>227.17791182317848</c:v>
                </c:pt>
                <c:pt idx="21">
                  <c:v>224.60106761773358</c:v>
                </c:pt>
                <c:pt idx="22">
                  <c:v>217.60100595590629</c:v>
                </c:pt>
                <c:pt idx="23">
                  <c:v>220.52688528566384</c:v>
                </c:pt>
                <c:pt idx="24">
                  <c:v>217.20911202788926</c:v>
                </c:pt>
                <c:pt idx="25">
                  <c:v>215.27032721365032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9BC-4A8B-9B78-07A25C46E9A6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6'!$E$78:$AD$78</c:f>
              <c:numCache>
                <c:formatCode>General</c:formatCode>
                <c:ptCount val="26"/>
                <c:pt idx="0">
                  <c:v>223.19</c:v>
                </c:pt>
                <c:pt idx="1">
                  <c:v>225.08422966906289</c:v>
                </c:pt>
                <c:pt idx="2">
                  <c:v>220.37806900756783</c:v>
                </c:pt>
                <c:pt idx="3">
                  <c:v>221.97997739135411</c:v>
                </c:pt>
                <c:pt idx="4">
                  <c:v>217.37470369491888</c:v>
                </c:pt>
                <c:pt idx="5">
                  <c:v>217.21772996158384</c:v>
                </c:pt>
                <c:pt idx="6">
                  <c:v>217.80950178059121</c:v>
                </c:pt>
                <c:pt idx="7">
                  <c:v>219.56270083399892</c:v>
                </c:pt>
                <c:pt idx="8">
                  <c:v>214.27355190631192</c:v>
                </c:pt>
                <c:pt idx="9">
                  <c:v>214.94016633949093</c:v>
                </c:pt>
                <c:pt idx="10">
                  <c:v>213.37816292522567</c:v>
                </c:pt>
                <c:pt idx="11">
                  <c:v>213.96626534725632</c:v>
                </c:pt>
                <c:pt idx="12">
                  <c:v>214.97213210805529</c:v>
                </c:pt>
                <c:pt idx="13">
                  <c:v>214.48313385849954</c:v>
                </c:pt>
                <c:pt idx="14">
                  <c:v>207.81572183479088</c:v>
                </c:pt>
                <c:pt idx="15">
                  <c:v>199.04658925281322</c:v>
                </c:pt>
                <c:pt idx="16">
                  <c:v>195.45601817107661</c:v>
                </c:pt>
                <c:pt idx="17">
                  <c:v>199.48186887421446</c:v>
                </c:pt>
                <c:pt idx="18">
                  <c:v>197.01142130457293</c:v>
                </c:pt>
                <c:pt idx="19">
                  <c:v>191.98627631131623</c:v>
                </c:pt>
                <c:pt idx="20">
                  <c:v>197.26291240950161</c:v>
                </c:pt>
                <c:pt idx="21">
                  <c:v>201.25675584748333</c:v>
                </c:pt>
                <c:pt idx="22">
                  <c:v>202.24675784074944</c:v>
                </c:pt>
                <c:pt idx="23">
                  <c:v>203.85754637403531</c:v>
                </c:pt>
                <c:pt idx="24">
                  <c:v>203.17756059990182</c:v>
                </c:pt>
                <c:pt idx="25">
                  <c:v>196.70819112492393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9BC-4A8B-9B78-07A25C46E9A6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6'!$E$79:$AD$79</c:f>
              <c:numCache>
                <c:formatCode>General</c:formatCode>
                <c:ptCount val="26"/>
                <c:pt idx="0">
                  <c:v>223.19</c:v>
                </c:pt>
                <c:pt idx="1">
                  <c:v>216.68729031968988</c:v>
                </c:pt>
                <c:pt idx="2">
                  <c:v>219.42925143759069</c:v>
                </c:pt>
                <c:pt idx="3">
                  <c:v>220.11629378465963</c:v>
                </c:pt>
                <c:pt idx="4">
                  <c:v>224.58055732600371</c:v>
                </c:pt>
                <c:pt idx="5">
                  <c:v>223.12051506387488</c:v>
                </c:pt>
                <c:pt idx="6">
                  <c:v>221.84191062416335</c:v>
                </c:pt>
                <c:pt idx="7">
                  <c:v>220.32110304690619</c:v>
                </c:pt>
                <c:pt idx="8">
                  <c:v>224.7638751983244</c:v>
                </c:pt>
                <c:pt idx="9">
                  <c:v>225.06930401330118</c:v>
                </c:pt>
                <c:pt idx="10">
                  <c:v>218.18977167569773</c:v>
                </c:pt>
                <c:pt idx="11">
                  <c:v>220.74222629602892</c:v>
                </c:pt>
                <c:pt idx="12">
                  <c:v>230.66429454292131</c:v>
                </c:pt>
                <c:pt idx="13">
                  <c:v>229.76478390631391</c:v>
                </c:pt>
                <c:pt idx="14">
                  <c:v>230.15585839700626</c:v>
                </c:pt>
                <c:pt idx="15">
                  <c:v>228.78445520681854</c:v>
                </c:pt>
                <c:pt idx="16">
                  <c:v>225.25537686992868</c:v>
                </c:pt>
                <c:pt idx="17">
                  <c:v>225.05717200785034</c:v>
                </c:pt>
                <c:pt idx="18">
                  <c:v>225.69085196608609</c:v>
                </c:pt>
                <c:pt idx="19">
                  <c:v>224.47902066320827</c:v>
                </c:pt>
                <c:pt idx="20">
                  <c:v>226.41044070714611</c:v>
                </c:pt>
                <c:pt idx="21">
                  <c:v>220.73803079907174</c:v>
                </c:pt>
                <c:pt idx="22">
                  <c:v>220.42478633283704</c:v>
                </c:pt>
                <c:pt idx="23">
                  <c:v>215.87776424325233</c:v>
                </c:pt>
                <c:pt idx="24">
                  <c:v>217.9910789207548</c:v>
                </c:pt>
                <c:pt idx="25">
                  <c:v>211.10819164035661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9BC-4A8B-9B78-07A25C46E9A6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6'!$E$80:$AD$80</c:f>
              <c:numCache>
                <c:formatCode>General</c:formatCode>
                <c:ptCount val="26"/>
                <c:pt idx="0">
                  <c:v>223.19</c:v>
                </c:pt>
                <c:pt idx="1">
                  <c:v>220.67071182908097</c:v>
                </c:pt>
                <c:pt idx="2">
                  <c:v>217.42336614652882</c:v>
                </c:pt>
                <c:pt idx="3">
                  <c:v>220.58488909088598</c:v>
                </c:pt>
                <c:pt idx="4">
                  <c:v>220.90628758839003</c:v>
                </c:pt>
                <c:pt idx="5">
                  <c:v>222.31749274709034</c:v>
                </c:pt>
                <c:pt idx="6">
                  <c:v>218.05011100321801</c:v>
                </c:pt>
                <c:pt idx="7">
                  <c:v>210.96493387362557</c:v>
                </c:pt>
                <c:pt idx="8">
                  <c:v>212.0066283626534</c:v>
                </c:pt>
                <c:pt idx="9">
                  <c:v>205.67515837537982</c:v>
                </c:pt>
                <c:pt idx="10">
                  <c:v>205.72372943071201</c:v>
                </c:pt>
                <c:pt idx="11">
                  <c:v>211.26076703305915</c:v>
                </c:pt>
                <c:pt idx="12">
                  <c:v>207.79045294117944</c:v>
                </c:pt>
                <c:pt idx="13">
                  <c:v>206.88816626148378</c:v>
                </c:pt>
                <c:pt idx="14">
                  <c:v>203.51280399881776</c:v>
                </c:pt>
                <c:pt idx="15">
                  <c:v>199.45973876626226</c:v>
                </c:pt>
                <c:pt idx="16">
                  <c:v>196.37547801645536</c:v>
                </c:pt>
                <c:pt idx="17">
                  <c:v>195.31261460512462</c:v>
                </c:pt>
                <c:pt idx="18">
                  <c:v>194.92504864985384</c:v>
                </c:pt>
                <c:pt idx="19">
                  <c:v>193.17509204066928</c:v>
                </c:pt>
                <c:pt idx="20">
                  <c:v>190.52457530367502</c:v>
                </c:pt>
                <c:pt idx="21">
                  <c:v>186.42490419587281</c:v>
                </c:pt>
                <c:pt idx="22">
                  <c:v>188.48283287198325</c:v>
                </c:pt>
                <c:pt idx="23">
                  <c:v>187.14322424643399</c:v>
                </c:pt>
                <c:pt idx="24">
                  <c:v>189.82419918059065</c:v>
                </c:pt>
                <c:pt idx="25">
                  <c:v>184.66492034770488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9BC-4A8B-9B78-07A25C46E9A6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6'!$E$81:$AD$81</c:f>
              <c:numCache>
                <c:formatCode>General</c:formatCode>
                <c:ptCount val="26"/>
                <c:pt idx="0">
                  <c:v>223.19</c:v>
                </c:pt>
                <c:pt idx="1">
                  <c:v>229.60280995344561</c:v>
                </c:pt>
                <c:pt idx="2">
                  <c:v>233.62883555102326</c:v>
                </c:pt>
                <c:pt idx="3">
                  <c:v>232.35049288583457</c:v>
                </c:pt>
                <c:pt idx="4">
                  <c:v>232.23813070147301</c:v>
                </c:pt>
                <c:pt idx="5">
                  <c:v>229.36201765518408</c:v>
                </c:pt>
                <c:pt idx="6">
                  <c:v>228.03422966421266</c:v>
                </c:pt>
                <c:pt idx="7">
                  <c:v>231.85568833838968</c:v>
                </c:pt>
                <c:pt idx="8">
                  <c:v>229.66246358510071</c:v>
                </c:pt>
                <c:pt idx="9">
                  <c:v>232.49443071153402</c:v>
                </c:pt>
                <c:pt idx="10">
                  <c:v>228.25802934797531</c:v>
                </c:pt>
                <c:pt idx="11">
                  <c:v>230.96410238015955</c:v>
                </c:pt>
                <c:pt idx="12">
                  <c:v>229.21286791035547</c:v>
                </c:pt>
                <c:pt idx="13">
                  <c:v>231.73959324971881</c:v>
                </c:pt>
                <c:pt idx="14">
                  <c:v>232.01399528544323</c:v>
                </c:pt>
                <c:pt idx="15">
                  <c:v>233.28765742185462</c:v>
                </c:pt>
                <c:pt idx="16">
                  <c:v>232.36588169171094</c:v>
                </c:pt>
                <c:pt idx="17">
                  <c:v>230.39186630928009</c:v>
                </c:pt>
                <c:pt idx="18">
                  <c:v>232.0398441936145</c:v>
                </c:pt>
                <c:pt idx="19">
                  <c:v>231.07568033051956</c:v>
                </c:pt>
                <c:pt idx="20">
                  <c:v>225.92457214082557</c:v>
                </c:pt>
                <c:pt idx="21">
                  <c:v>225.54904005167916</c:v>
                </c:pt>
                <c:pt idx="22">
                  <c:v>221.96523328657281</c:v>
                </c:pt>
                <c:pt idx="23">
                  <c:v>225.06037687834166</c:v>
                </c:pt>
                <c:pt idx="24">
                  <c:v>226.96377706829691</c:v>
                </c:pt>
                <c:pt idx="25">
                  <c:v>224.29081011786329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9BC-4A8B-9B78-07A25C46E9A6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6'!$E$82:$AD$82</c:f>
              <c:numCache>
                <c:formatCode>General</c:formatCode>
                <c:ptCount val="26"/>
                <c:pt idx="0">
                  <c:v>223.19</c:v>
                </c:pt>
                <c:pt idx="1">
                  <c:v>218.89947511524551</c:v>
                </c:pt>
                <c:pt idx="2">
                  <c:v>218.01797671454239</c:v>
                </c:pt>
                <c:pt idx="3">
                  <c:v>213.21143432202891</c:v>
                </c:pt>
                <c:pt idx="4">
                  <c:v>214.10930033180875</c:v>
                </c:pt>
                <c:pt idx="5">
                  <c:v>220.25273914924384</c:v>
                </c:pt>
                <c:pt idx="6">
                  <c:v>222.58289944986726</c:v>
                </c:pt>
                <c:pt idx="7">
                  <c:v>226.2350874734924</c:v>
                </c:pt>
                <c:pt idx="8">
                  <c:v>232.33635906632784</c:v>
                </c:pt>
                <c:pt idx="9">
                  <c:v>229.93239445485284</c:v>
                </c:pt>
                <c:pt idx="10">
                  <c:v>224.6663607774511</c:v>
                </c:pt>
                <c:pt idx="11">
                  <c:v>229.58833541229671</c:v>
                </c:pt>
                <c:pt idx="12">
                  <c:v>227.7463516652148</c:v>
                </c:pt>
                <c:pt idx="13">
                  <c:v>228.63251604075379</c:v>
                </c:pt>
                <c:pt idx="14">
                  <c:v>231.45072849235237</c:v>
                </c:pt>
                <c:pt idx="15">
                  <c:v>231.73885929770802</c:v>
                </c:pt>
                <c:pt idx="16">
                  <c:v>233.0740870541303</c:v>
                </c:pt>
                <c:pt idx="17">
                  <c:v>235.67317818914364</c:v>
                </c:pt>
                <c:pt idx="18">
                  <c:v>232.47893289407145</c:v>
                </c:pt>
                <c:pt idx="19">
                  <c:v>228.8298751401436</c:v>
                </c:pt>
                <c:pt idx="20">
                  <c:v>228.0751388827037</c:v>
                </c:pt>
                <c:pt idx="21">
                  <c:v>229.84362609770912</c:v>
                </c:pt>
                <c:pt idx="22">
                  <c:v>227.87354442441324</c:v>
                </c:pt>
                <c:pt idx="23">
                  <c:v>223.56396917351577</c:v>
                </c:pt>
                <c:pt idx="24">
                  <c:v>226.76229567885272</c:v>
                </c:pt>
                <c:pt idx="25">
                  <c:v>224.07814386313999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9BC-4A8B-9B78-07A25C46E9A6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6'!$E$83:$AD$83</c:f>
              <c:numCache>
                <c:formatCode>General</c:formatCode>
                <c:ptCount val="26"/>
                <c:pt idx="0">
                  <c:v>223.19</c:v>
                </c:pt>
                <c:pt idx="1">
                  <c:v>218.01252000935</c:v>
                </c:pt>
                <c:pt idx="2">
                  <c:v>220.6342156461306</c:v>
                </c:pt>
                <c:pt idx="3">
                  <c:v>221.02741097531546</c:v>
                </c:pt>
                <c:pt idx="4">
                  <c:v>222.84725671416092</c:v>
                </c:pt>
                <c:pt idx="5">
                  <c:v>226.37526534424418</c:v>
                </c:pt>
                <c:pt idx="6">
                  <c:v>227.10534997764589</c:v>
                </c:pt>
                <c:pt idx="7">
                  <c:v>225.08221267188867</c:v>
                </c:pt>
                <c:pt idx="8">
                  <c:v>225.75241950472179</c:v>
                </c:pt>
                <c:pt idx="9">
                  <c:v>227.60096863681648</c:v>
                </c:pt>
                <c:pt idx="10">
                  <c:v>225.55719166311138</c:v>
                </c:pt>
                <c:pt idx="11">
                  <c:v>230.64634110039552</c:v>
                </c:pt>
                <c:pt idx="12">
                  <c:v>231.93287421812991</c:v>
                </c:pt>
                <c:pt idx="13">
                  <c:v>228.85308160521262</c:v>
                </c:pt>
                <c:pt idx="14">
                  <c:v>225.09157191965147</c:v>
                </c:pt>
                <c:pt idx="15">
                  <c:v>226.64557915687914</c:v>
                </c:pt>
                <c:pt idx="16">
                  <c:v>222.40500124240043</c:v>
                </c:pt>
                <c:pt idx="17">
                  <c:v>228.51827824703895</c:v>
                </c:pt>
                <c:pt idx="18">
                  <c:v>229.51477222919775</c:v>
                </c:pt>
                <c:pt idx="19">
                  <c:v>230.05882210525081</c:v>
                </c:pt>
                <c:pt idx="20">
                  <c:v>230.78166879650209</c:v>
                </c:pt>
                <c:pt idx="21">
                  <c:v>235.1221376715082</c:v>
                </c:pt>
                <c:pt idx="22">
                  <c:v>239.62781330762661</c:v>
                </c:pt>
                <c:pt idx="23">
                  <c:v>240.24096687099103</c:v>
                </c:pt>
                <c:pt idx="24">
                  <c:v>239.31896499703532</c:v>
                </c:pt>
                <c:pt idx="25">
                  <c:v>236.92512596519839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9BC-4A8B-9B78-07A25C46E9A6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6'!$E$84:$AD$84</c:f>
              <c:numCache>
                <c:formatCode>General</c:formatCode>
                <c:ptCount val="26"/>
                <c:pt idx="0">
                  <c:v>223.19</c:v>
                </c:pt>
                <c:pt idx="1">
                  <c:v>219.72727784061104</c:v>
                </c:pt>
                <c:pt idx="2">
                  <c:v>221.04664031065386</c:v>
                </c:pt>
                <c:pt idx="3">
                  <c:v>213.34909012453451</c:v>
                </c:pt>
                <c:pt idx="4">
                  <c:v>213.31291042974365</c:v>
                </c:pt>
                <c:pt idx="5">
                  <c:v>213.1891088577959</c:v>
                </c:pt>
                <c:pt idx="6">
                  <c:v>219.09652277321297</c:v>
                </c:pt>
                <c:pt idx="7">
                  <c:v>216.66017685985835</c:v>
                </c:pt>
                <c:pt idx="8">
                  <c:v>215.18164350739201</c:v>
                </c:pt>
                <c:pt idx="9">
                  <c:v>214.03717023607751</c:v>
                </c:pt>
                <c:pt idx="10">
                  <c:v>218.28294042346045</c:v>
                </c:pt>
                <c:pt idx="11">
                  <c:v>223.41669312581743</c:v>
                </c:pt>
                <c:pt idx="12">
                  <c:v>227.01805286666666</c:v>
                </c:pt>
                <c:pt idx="13">
                  <c:v>223.81873729127187</c:v>
                </c:pt>
                <c:pt idx="14">
                  <c:v>221.9008194175814</c:v>
                </c:pt>
                <c:pt idx="15">
                  <c:v>222.99250662445232</c:v>
                </c:pt>
                <c:pt idx="16">
                  <c:v>222.27651990578775</c:v>
                </c:pt>
                <c:pt idx="17">
                  <c:v>222.39189455049265</c:v>
                </c:pt>
                <c:pt idx="18">
                  <c:v>227.36254740095174</c:v>
                </c:pt>
                <c:pt idx="19">
                  <c:v>229.46699605386937</c:v>
                </c:pt>
                <c:pt idx="20">
                  <c:v>230.40479585340347</c:v>
                </c:pt>
                <c:pt idx="21">
                  <c:v>227.02590225863037</c:v>
                </c:pt>
                <c:pt idx="22">
                  <c:v>227.78067107348411</c:v>
                </c:pt>
                <c:pt idx="23">
                  <c:v>230.73927738067886</c:v>
                </c:pt>
                <c:pt idx="24">
                  <c:v>224.87629574877337</c:v>
                </c:pt>
                <c:pt idx="25">
                  <c:v>215.93948193051344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9BC-4A8B-9B78-07A25C46E9A6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6'!$E$85:$AD$85</c:f>
              <c:numCache>
                <c:formatCode>General</c:formatCode>
                <c:ptCount val="26"/>
                <c:pt idx="0">
                  <c:v>223.19</c:v>
                </c:pt>
                <c:pt idx="1">
                  <c:v>220.35058139551646</c:v>
                </c:pt>
                <c:pt idx="2">
                  <c:v>219.80638715736654</c:v>
                </c:pt>
                <c:pt idx="3">
                  <c:v>215.72433203259229</c:v>
                </c:pt>
                <c:pt idx="4">
                  <c:v>214.3048017084113</c:v>
                </c:pt>
                <c:pt idx="5">
                  <c:v>209.83613815622112</c:v>
                </c:pt>
                <c:pt idx="6">
                  <c:v>216.45192783492695</c:v>
                </c:pt>
                <c:pt idx="7">
                  <c:v>221.29056589917997</c:v>
                </c:pt>
                <c:pt idx="8">
                  <c:v>215.99694779964574</c:v>
                </c:pt>
                <c:pt idx="9">
                  <c:v>217.81240481739573</c:v>
                </c:pt>
                <c:pt idx="10">
                  <c:v>219.15634342142801</c:v>
                </c:pt>
                <c:pt idx="11">
                  <c:v>214.1586156097959</c:v>
                </c:pt>
                <c:pt idx="12">
                  <c:v>213.58032653764764</c:v>
                </c:pt>
                <c:pt idx="13">
                  <c:v>215.53519900593781</c:v>
                </c:pt>
                <c:pt idx="14">
                  <c:v>213.72692125973904</c:v>
                </c:pt>
                <c:pt idx="15">
                  <c:v>215.55766795525429</c:v>
                </c:pt>
                <c:pt idx="16">
                  <c:v>220.59514805190889</c:v>
                </c:pt>
                <c:pt idx="17">
                  <c:v>222.61391057200498</c:v>
                </c:pt>
                <c:pt idx="18">
                  <c:v>222.25161031790051</c:v>
                </c:pt>
                <c:pt idx="19">
                  <c:v>223.45236455560016</c:v>
                </c:pt>
                <c:pt idx="20">
                  <c:v>223.81826907000354</c:v>
                </c:pt>
                <c:pt idx="21">
                  <c:v>224.22483010837962</c:v>
                </c:pt>
                <c:pt idx="22">
                  <c:v>228.27241406196379</c:v>
                </c:pt>
                <c:pt idx="23">
                  <c:v>225.74750292156909</c:v>
                </c:pt>
                <c:pt idx="24">
                  <c:v>226.59870949253246</c:v>
                </c:pt>
                <c:pt idx="25">
                  <c:v>224.61973026952995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9BC-4A8B-9B78-07A25C46E9A6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6'!$E$86:$AD$86</c:f>
              <c:numCache>
                <c:formatCode>General</c:formatCode>
                <c:ptCount val="26"/>
                <c:pt idx="0">
                  <c:v>223.19</c:v>
                </c:pt>
                <c:pt idx="1">
                  <c:v>229.29381801931356</c:v>
                </c:pt>
                <c:pt idx="2">
                  <c:v>234.85506084968546</c:v>
                </c:pt>
                <c:pt idx="3">
                  <c:v>235.6544341330372</c:v>
                </c:pt>
                <c:pt idx="4">
                  <c:v>236.15390475935064</c:v>
                </c:pt>
                <c:pt idx="5">
                  <c:v>235.93585568561073</c:v>
                </c:pt>
                <c:pt idx="6">
                  <c:v>236.97974780697808</c:v>
                </c:pt>
                <c:pt idx="7">
                  <c:v>242.3876261408856</c:v>
                </c:pt>
                <c:pt idx="8">
                  <c:v>239.32993789691392</c:v>
                </c:pt>
                <c:pt idx="9">
                  <c:v>243.96532500631639</c:v>
                </c:pt>
                <c:pt idx="10">
                  <c:v>243.54370888510525</c:v>
                </c:pt>
                <c:pt idx="11">
                  <c:v>244.89017930509678</c:v>
                </c:pt>
                <c:pt idx="12">
                  <c:v>250.0117001519391</c:v>
                </c:pt>
                <c:pt idx="13">
                  <c:v>259.15099263828228</c:v>
                </c:pt>
                <c:pt idx="14">
                  <c:v>252.72878692757607</c:v>
                </c:pt>
                <c:pt idx="15">
                  <c:v>247.4821853828752</c:v>
                </c:pt>
                <c:pt idx="16">
                  <c:v>248.76492057271537</c:v>
                </c:pt>
                <c:pt idx="17">
                  <c:v>247.60865099143601</c:v>
                </c:pt>
                <c:pt idx="18">
                  <c:v>242.56330216414034</c:v>
                </c:pt>
                <c:pt idx="19">
                  <c:v>242.07816993515527</c:v>
                </c:pt>
                <c:pt idx="20">
                  <c:v>240.76041821563115</c:v>
                </c:pt>
                <c:pt idx="21">
                  <c:v>243.52112541411518</c:v>
                </c:pt>
                <c:pt idx="22">
                  <c:v>243.18551745957359</c:v>
                </c:pt>
                <c:pt idx="23">
                  <c:v>241.06245079963702</c:v>
                </c:pt>
                <c:pt idx="24">
                  <c:v>236.54515724524097</c:v>
                </c:pt>
                <c:pt idx="25">
                  <c:v>238.80070453037567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9BC-4A8B-9B78-07A25C46E9A6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6'!$E$87:$AD$87</c:f>
              <c:numCache>
                <c:formatCode>General</c:formatCode>
                <c:ptCount val="26"/>
                <c:pt idx="0">
                  <c:v>223.19</c:v>
                </c:pt>
                <c:pt idx="1">
                  <c:v>225.61225227684872</c:v>
                </c:pt>
                <c:pt idx="2">
                  <c:v>224.8425664110728</c:v>
                </c:pt>
                <c:pt idx="3">
                  <c:v>222.94061364462621</c:v>
                </c:pt>
                <c:pt idx="4">
                  <c:v>221.42888169218949</c:v>
                </c:pt>
                <c:pt idx="5">
                  <c:v>225.82462712525322</c:v>
                </c:pt>
                <c:pt idx="6">
                  <c:v>226.85248505807621</c:v>
                </c:pt>
                <c:pt idx="7">
                  <c:v>230.32800180131858</c:v>
                </c:pt>
                <c:pt idx="8">
                  <c:v>222.08090669252292</c:v>
                </c:pt>
                <c:pt idx="9">
                  <c:v>218.99732423362741</c:v>
                </c:pt>
                <c:pt idx="10">
                  <c:v>226.86615900951276</c:v>
                </c:pt>
                <c:pt idx="11">
                  <c:v>226.2357445430988</c:v>
                </c:pt>
                <c:pt idx="12">
                  <c:v>219.65800358337341</c:v>
                </c:pt>
                <c:pt idx="13">
                  <c:v>226.6430150133356</c:v>
                </c:pt>
                <c:pt idx="14">
                  <c:v>234.15328430449128</c:v>
                </c:pt>
                <c:pt idx="15">
                  <c:v>231.57228734367322</c:v>
                </c:pt>
                <c:pt idx="16">
                  <c:v>237.97039388464023</c:v>
                </c:pt>
                <c:pt idx="17">
                  <c:v>242.76500835729587</c:v>
                </c:pt>
                <c:pt idx="18">
                  <c:v>240.67685853441199</c:v>
                </c:pt>
                <c:pt idx="19">
                  <c:v>239.94816459827129</c:v>
                </c:pt>
                <c:pt idx="20">
                  <c:v>244.24275030969034</c:v>
                </c:pt>
                <c:pt idx="21">
                  <c:v>238.43216585114899</c:v>
                </c:pt>
                <c:pt idx="22">
                  <c:v>231.08192371594089</c:v>
                </c:pt>
                <c:pt idx="23">
                  <c:v>233.49644854433151</c:v>
                </c:pt>
                <c:pt idx="24">
                  <c:v>230.80614225673889</c:v>
                </c:pt>
                <c:pt idx="25">
                  <c:v>229.30054309336234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9BC-4A8B-9B78-07A25C46E9A6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6'!$E$88:$AD$88</c:f>
              <c:numCache>
                <c:formatCode>General</c:formatCode>
                <c:ptCount val="26"/>
                <c:pt idx="0">
                  <c:v>223.19</c:v>
                </c:pt>
                <c:pt idx="1">
                  <c:v>216.44906134782752</c:v>
                </c:pt>
                <c:pt idx="2">
                  <c:v>220.77806294739148</c:v>
                </c:pt>
                <c:pt idx="3">
                  <c:v>221.19205864670352</c:v>
                </c:pt>
                <c:pt idx="4">
                  <c:v>220.29337034643308</c:v>
                </c:pt>
                <c:pt idx="5">
                  <c:v>224.54480008043285</c:v>
                </c:pt>
                <c:pt idx="6">
                  <c:v>224.91165766309027</c:v>
                </c:pt>
                <c:pt idx="7">
                  <c:v>223.96971569953092</c:v>
                </c:pt>
                <c:pt idx="8">
                  <c:v>220.39206582866007</c:v>
                </c:pt>
                <c:pt idx="9">
                  <c:v>221.54073665728652</c:v>
                </c:pt>
                <c:pt idx="10">
                  <c:v>216.82803643175956</c:v>
                </c:pt>
                <c:pt idx="11">
                  <c:v>220.50937285615078</c:v>
                </c:pt>
                <c:pt idx="12">
                  <c:v>218.92040465497345</c:v>
                </c:pt>
                <c:pt idx="13">
                  <c:v>215.5593073123764</c:v>
                </c:pt>
                <c:pt idx="14">
                  <c:v>218.56715965640603</c:v>
                </c:pt>
                <c:pt idx="15">
                  <c:v>221.33116602570158</c:v>
                </c:pt>
                <c:pt idx="16">
                  <c:v>224.62614363742833</c:v>
                </c:pt>
                <c:pt idx="17">
                  <c:v>220.17175418594897</c:v>
                </c:pt>
                <c:pt idx="18">
                  <c:v>221.10953328696175</c:v>
                </c:pt>
                <c:pt idx="19">
                  <c:v>220.9572383845661</c:v>
                </c:pt>
                <c:pt idx="20">
                  <c:v>227.30763123637919</c:v>
                </c:pt>
                <c:pt idx="21">
                  <c:v>225.81346684219247</c:v>
                </c:pt>
                <c:pt idx="22">
                  <c:v>225.26928743170325</c:v>
                </c:pt>
                <c:pt idx="23">
                  <c:v>220.77085845782275</c:v>
                </c:pt>
                <c:pt idx="24">
                  <c:v>226.68733367469409</c:v>
                </c:pt>
                <c:pt idx="25">
                  <c:v>225.52767761650887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9BC-4A8B-9B78-07A25C46E9A6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6'!$E$89:$AD$89</c:f>
              <c:numCache>
                <c:formatCode>General</c:formatCode>
                <c:ptCount val="26"/>
                <c:pt idx="0">
                  <c:v>223.19</c:v>
                </c:pt>
                <c:pt idx="1">
                  <c:v>223.56287670303215</c:v>
                </c:pt>
                <c:pt idx="2">
                  <c:v>220.35595346927812</c:v>
                </c:pt>
                <c:pt idx="3">
                  <c:v>219.58313256173963</c:v>
                </c:pt>
                <c:pt idx="4">
                  <c:v>220.84815463035935</c:v>
                </c:pt>
                <c:pt idx="5">
                  <c:v>218.10142499112516</c:v>
                </c:pt>
                <c:pt idx="6">
                  <c:v>219.86676730417449</c:v>
                </c:pt>
                <c:pt idx="7">
                  <c:v>216.54991705005662</c:v>
                </c:pt>
                <c:pt idx="8">
                  <c:v>213.2709729752109</c:v>
                </c:pt>
                <c:pt idx="9">
                  <c:v>215.58418282049152</c:v>
                </c:pt>
                <c:pt idx="10">
                  <c:v>215.49147168426768</c:v>
                </c:pt>
                <c:pt idx="11">
                  <c:v>218.74534036301887</c:v>
                </c:pt>
                <c:pt idx="12">
                  <c:v>217.24719693733024</c:v>
                </c:pt>
                <c:pt idx="13">
                  <c:v>223.02602584784236</c:v>
                </c:pt>
                <c:pt idx="14">
                  <c:v>229.30273745051525</c:v>
                </c:pt>
                <c:pt idx="15">
                  <c:v>235.59045497671491</c:v>
                </c:pt>
                <c:pt idx="16">
                  <c:v>238.88679849061811</c:v>
                </c:pt>
                <c:pt idx="17">
                  <c:v>245.24143413402629</c:v>
                </c:pt>
                <c:pt idx="18">
                  <c:v>241.69675082908455</c:v>
                </c:pt>
                <c:pt idx="19">
                  <c:v>237.09072167056772</c:v>
                </c:pt>
                <c:pt idx="20">
                  <c:v>237.09062580014802</c:v>
                </c:pt>
                <c:pt idx="21">
                  <c:v>238.05838919330722</c:v>
                </c:pt>
                <c:pt idx="22">
                  <c:v>243.02486040594164</c:v>
                </c:pt>
                <c:pt idx="23">
                  <c:v>241.4438771905759</c:v>
                </c:pt>
                <c:pt idx="24">
                  <c:v>246.63056212056333</c:v>
                </c:pt>
                <c:pt idx="25">
                  <c:v>250.39454123821827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9BC-4A8B-9B78-07A25C46E9A6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6'!$E$90:$AD$90</c:f>
              <c:numCache>
                <c:formatCode>General</c:formatCode>
                <c:ptCount val="26"/>
                <c:pt idx="0">
                  <c:v>223.19</c:v>
                </c:pt>
                <c:pt idx="1">
                  <c:v>221.76577298662104</c:v>
                </c:pt>
                <c:pt idx="2">
                  <c:v>222.44142227082986</c:v>
                </c:pt>
                <c:pt idx="3">
                  <c:v>217.79989790434615</c:v>
                </c:pt>
                <c:pt idx="4">
                  <c:v>214.08781743896412</c:v>
                </c:pt>
                <c:pt idx="5">
                  <c:v>215.40626690030359</c:v>
                </c:pt>
                <c:pt idx="6">
                  <c:v>210.94726199648198</c:v>
                </c:pt>
                <c:pt idx="7">
                  <c:v>206.74485176779524</c:v>
                </c:pt>
                <c:pt idx="8">
                  <c:v>204.73744039668381</c:v>
                </c:pt>
                <c:pt idx="9">
                  <c:v>204.7882909931987</c:v>
                </c:pt>
                <c:pt idx="10">
                  <c:v>205.06981271652376</c:v>
                </c:pt>
                <c:pt idx="11">
                  <c:v>206.05812023347391</c:v>
                </c:pt>
                <c:pt idx="12">
                  <c:v>202.11676733151427</c:v>
                </c:pt>
                <c:pt idx="13">
                  <c:v>201.61796661577392</c:v>
                </c:pt>
                <c:pt idx="14">
                  <c:v>206.84714815329244</c:v>
                </c:pt>
                <c:pt idx="15">
                  <c:v>205.29256693713339</c:v>
                </c:pt>
                <c:pt idx="16">
                  <c:v>203.17831799986976</c:v>
                </c:pt>
                <c:pt idx="17">
                  <c:v>204.48155074288201</c:v>
                </c:pt>
                <c:pt idx="18">
                  <c:v>203.43128855617033</c:v>
                </c:pt>
                <c:pt idx="19">
                  <c:v>201.5505528446335</c:v>
                </c:pt>
                <c:pt idx="20">
                  <c:v>199.83490046718336</c:v>
                </c:pt>
                <c:pt idx="21">
                  <c:v>201.25571250704985</c:v>
                </c:pt>
                <c:pt idx="22">
                  <c:v>198.74449937110865</c:v>
                </c:pt>
                <c:pt idx="23">
                  <c:v>195.61376464244225</c:v>
                </c:pt>
                <c:pt idx="24">
                  <c:v>191.13394965407647</c:v>
                </c:pt>
                <c:pt idx="25">
                  <c:v>194.24007333133133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9BC-4A8B-9B78-07A25C46E9A6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6'!$E$91:$AD$91</c:f>
              <c:numCache>
                <c:formatCode>General</c:formatCode>
                <c:ptCount val="26"/>
                <c:pt idx="0">
                  <c:v>223.19</c:v>
                </c:pt>
                <c:pt idx="1">
                  <c:v>220.59733233768347</c:v>
                </c:pt>
                <c:pt idx="2">
                  <c:v>214.70295486340851</c:v>
                </c:pt>
                <c:pt idx="3">
                  <c:v>216.41951187581759</c:v>
                </c:pt>
                <c:pt idx="4">
                  <c:v>211.5884723168835</c:v>
                </c:pt>
                <c:pt idx="5">
                  <c:v>215.08571201675736</c:v>
                </c:pt>
                <c:pt idx="6">
                  <c:v>215.27727100875214</c:v>
                </c:pt>
                <c:pt idx="7">
                  <c:v>215.73991489760255</c:v>
                </c:pt>
                <c:pt idx="8">
                  <c:v>220.23846108673408</c:v>
                </c:pt>
                <c:pt idx="9">
                  <c:v>226.09234534039498</c:v>
                </c:pt>
                <c:pt idx="10">
                  <c:v>225.7722591376149</c:v>
                </c:pt>
                <c:pt idx="11">
                  <c:v>229.03541618195445</c:v>
                </c:pt>
                <c:pt idx="12">
                  <c:v>226.96463011188789</c:v>
                </c:pt>
                <c:pt idx="13">
                  <c:v>229.47404172059311</c:v>
                </c:pt>
                <c:pt idx="14">
                  <c:v>228.82214419174088</c:v>
                </c:pt>
                <c:pt idx="15">
                  <c:v>228.81592525548476</c:v>
                </c:pt>
                <c:pt idx="16">
                  <c:v>230.41316191884889</c:v>
                </c:pt>
                <c:pt idx="17">
                  <c:v>227.35407002982501</c:v>
                </c:pt>
                <c:pt idx="18">
                  <c:v>221.69720045624609</c:v>
                </c:pt>
                <c:pt idx="19">
                  <c:v>219.23244232604659</c:v>
                </c:pt>
                <c:pt idx="20">
                  <c:v>220.55026623114853</c:v>
                </c:pt>
                <c:pt idx="21">
                  <c:v>217.4734009279664</c:v>
                </c:pt>
                <c:pt idx="22">
                  <c:v>219.94397076503202</c:v>
                </c:pt>
                <c:pt idx="23">
                  <c:v>224.68543689098323</c:v>
                </c:pt>
                <c:pt idx="24">
                  <c:v>222.89301034902223</c:v>
                </c:pt>
                <c:pt idx="25">
                  <c:v>216.23676276081386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9BC-4A8B-9B78-07A25C46E9A6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6'!$E$92:$AD$92</c:f>
              <c:numCache>
                <c:formatCode>General</c:formatCode>
                <c:ptCount val="26"/>
                <c:pt idx="0">
                  <c:v>223.19</c:v>
                </c:pt>
                <c:pt idx="1">
                  <c:v>220.17625584125719</c:v>
                </c:pt>
                <c:pt idx="2">
                  <c:v>215.49253454942055</c:v>
                </c:pt>
                <c:pt idx="3">
                  <c:v>216.88389941007574</c:v>
                </c:pt>
                <c:pt idx="4">
                  <c:v>214.19460824729282</c:v>
                </c:pt>
                <c:pt idx="5">
                  <c:v>211.26291644300179</c:v>
                </c:pt>
                <c:pt idx="6">
                  <c:v>209.12293529614797</c:v>
                </c:pt>
                <c:pt idx="7">
                  <c:v>215.93398508448996</c:v>
                </c:pt>
                <c:pt idx="8">
                  <c:v>213.49680910615822</c:v>
                </c:pt>
                <c:pt idx="9">
                  <c:v>213.07625344338638</c:v>
                </c:pt>
                <c:pt idx="10">
                  <c:v>213.63103721009244</c:v>
                </c:pt>
                <c:pt idx="11">
                  <c:v>210.98212963011218</c:v>
                </c:pt>
                <c:pt idx="12">
                  <c:v>207.3107769614605</c:v>
                </c:pt>
                <c:pt idx="13">
                  <c:v>202.61052012947627</c:v>
                </c:pt>
                <c:pt idx="14">
                  <c:v>204.06664056605578</c:v>
                </c:pt>
                <c:pt idx="15">
                  <c:v>199.35825923509768</c:v>
                </c:pt>
                <c:pt idx="16">
                  <c:v>199.16018979153841</c:v>
                </c:pt>
                <c:pt idx="17">
                  <c:v>200.07634849121411</c:v>
                </c:pt>
                <c:pt idx="18">
                  <c:v>202.68211728507407</c:v>
                </c:pt>
                <c:pt idx="19">
                  <c:v>207.62984753752164</c:v>
                </c:pt>
                <c:pt idx="20">
                  <c:v>200.63092449277693</c:v>
                </c:pt>
                <c:pt idx="21">
                  <c:v>204.44252622427999</c:v>
                </c:pt>
                <c:pt idx="22">
                  <c:v>202.47652981949636</c:v>
                </c:pt>
                <c:pt idx="23">
                  <c:v>208.41646797731858</c:v>
                </c:pt>
                <c:pt idx="24">
                  <c:v>209.84268599132787</c:v>
                </c:pt>
                <c:pt idx="25">
                  <c:v>208.50296816820469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9BC-4A8B-9B78-07A25C46E9A6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6'!$E$93:$AD$93</c:f>
              <c:numCache>
                <c:formatCode>General</c:formatCode>
                <c:ptCount val="26"/>
                <c:pt idx="0">
                  <c:v>223.19</c:v>
                </c:pt>
                <c:pt idx="1">
                  <c:v>224.00917381358261</c:v>
                </c:pt>
                <c:pt idx="2">
                  <c:v>222.60625854436563</c:v>
                </c:pt>
                <c:pt idx="3">
                  <c:v>223.10434241360198</c:v>
                </c:pt>
                <c:pt idx="4">
                  <c:v>222.42881140933699</c:v>
                </c:pt>
                <c:pt idx="5">
                  <c:v>223.05768792363222</c:v>
                </c:pt>
                <c:pt idx="6">
                  <c:v>220.42284007317411</c:v>
                </c:pt>
                <c:pt idx="7">
                  <c:v>221.57845400205687</c:v>
                </c:pt>
                <c:pt idx="8">
                  <c:v>220.67331734429862</c:v>
                </c:pt>
                <c:pt idx="9">
                  <c:v>221.56840469394308</c:v>
                </c:pt>
                <c:pt idx="10">
                  <c:v>226.07467314967033</c:v>
                </c:pt>
                <c:pt idx="11">
                  <c:v>226.19769960726941</c:v>
                </c:pt>
                <c:pt idx="12">
                  <c:v>227.01363344948098</c:v>
                </c:pt>
                <c:pt idx="13">
                  <c:v>230.16879662091563</c:v>
                </c:pt>
                <c:pt idx="14">
                  <c:v>229.11234548454493</c:v>
                </c:pt>
                <c:pt idx="15">
                  <c:v>224.74331542791541</c:v>
                </c:pt>
                <c:pt idx="16">
                  <c:v>223.02367186772895</c:v>
                </c:pt>
                <c:pt idx="17">
                  <c:v>226.10425945713578</c:v>
                </c:pt>
                <c:pt idx="18">
                  <c:v>225.19602681451778</c:v>
                </c:pt>
                <c:pt idx="19">
                  <c:v>229.31749977996137</c:v>
                </c:pt>
                <c:pt idx="20">
                  <c:v>225.05994463893015</c:v>
                </c:pt>
                <c:pt idx="21">
                  <c:v>224.51139334039414</c:v>
                </c:pt>
                <c:pt idx="22">
                  <c:v>222.68193249807206</c:v>
                </c:pt>
                <c:pt idx="23">
                  <c:v>225.23294246440148</c:v>
                </c:pt>
                <c:pt idx="24">
                  <c:v>222.43655619471153</c:v>
                </c:pt>
                <c:pt idx="25">
                  <c:v>226.05340872813827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E9BC-4A8B-9B78-07A25C46E9A6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6'!$E$94:$AD$94</c:f>
              <c:numCache>
                <c:formatCode>General</c:formatCode>
                <c:ptCount val="26"/>
                <c:pt idx="0">
                  <c:v>223.19</c:v>
                </c:pt>
                <c:pt idx="1">
                  <c:v>218.40841524434992</c:v>
                </c:pt>
                <c:pt idx="2">
                  <c:v>215.21033318506355</c:v>
                </c:pt>
                <c:pt idx="3">
                  <c:v>212.71339842942919</c:v>
                </c:pt>
                <c:pt idx="4">
                  <c:v>216.97927912025261</c:v>
                </c:pt>
                <c:pt idx="5">
                  <c:v>209.95635112940383</c:v>
                </c:pt>
                <c:pt idx="6">
                  <c:v>206.75931607211072</c:v>
                </c:pt>
                <c:pt idx="7">
                  <c:v>208.70914698485205</c:v>
                </c:pt>
                <c:pt idx="8">
                  <c:v>212.12151964246237</c:v>
                </c:pt>
                <c:pt idx="9">
                  <c:v>215.93130508472746</c:v>
                </c:pt>
                <c:pt idx="10">
                  <c:v>217.06957724172295</c:v>
                </c:pt>
                <c:pt idx="11">
                  <c:v>219.18150755761368</c:v>
                </c:pt>
                <c:pt idx="12">
                  <c:v>216.64003963417795</c:v>
                </c:pt>
                <c:pt idx="13">
                  <c:v>220.48434311732791</c:v>
                </c:pt>
                <c:pt idx="14">
                  <c:v>218.87639047703075</c:v>
                </c:pt>
                <c:pt idx="15">
                  <c:v>218.72701833479718</c:v>
                </c:pt>
                <c:pt idx="16">
                  <c:v>219.9923284805655</c:v>
                </c:pt>
                <c:pt idx="17">
                  <c:v>215.28983407218962</c:v>
                </c:pt>
                <c:pt idx="18">
                  <c:v>219.73803429034987</c:v>
                </c:pt>
                <c:pt idx="19">
                  <c:v>218.54615314469098</c:v>
                </c:pt>
                <c:pt idx="20">
                  <c:v>221.21299268160627</c:v>
                </c:pt>
                <c:pt idx="21">
                  <c:v>221.67918642514712</c:v>
                </c:pt>
                <c:pt idx="22">
                  <c:v>220.96625907938028</c:v>
                </c:pt>
                <c:pt idx="23">
                  <c:v>224.29706918578066</c:v>
                </c:pt>
                <c:pt idx="24">
                  <c:v>227.42473833350354</c:v>
                </c:pt>
                <c:pt idx="25">
                  <c:v>224.27941528730784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E9BC-4A8B-9B78-07A25C46E9A6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6'!$E$95:$AD$95</c:f>
              <c:numCache>
                <c:formatCode>General</c:formatCode>
                <c:ptCount val="26"/>
                <c:pt idx="0">
                  <c:v>223.19</c:v>
                </c:pt>
                <c:pt idx="1">
                  <c:v>222.8286688399576</c:v>
                </c:pt>
                <c:pt idx="2">
                  <c:v>229.12224983966479</c:v>
                </c:pt>
                <c:pt idx="3">
                  <c:v>228.12551261696581</c:v>
                </c:pt>
                <c:pt idx="4">
                  <c:v>232.32580237073918</c:v>
                </c:pt>
                <c:pt idx="5">
                  <c:v>228.16125195311781</c:v>
                </c:pt>
                <c:pt idx="6">
                  <c:v>226.60766801826082</c:v>
                </c:pt>
                <c:pt idx="7">
                  <c:v>231.81888073841753</c:v>
                </c:pt>
                <c:pt idx="8">
                  <c:v>231.5183502153576</c:v>
                </c:pt>
                <c:pt idx="9">
                  <c:v>230.04056123025885</c:v>
                </c:pt>
                <c:pt idx="10">
                  <c:v>227.64113587588511</c:v>
                </c:pt>
                <c:pt idx="11">
                  <c:v>225.83031340195441</c:v>
                </c:pt>
                <c:pt idx="12">
                  <c:v>224.91057407445047</c:v>
                </c:pt>
                <c:pt idx="13">
                  <c:v>222.07513671291696</c:v>
                </c:pt>
                <c:pt idx="14">
                  <c:v>217.15369289752593</c:v>
                </c:pt>
                <c:pt idx="15">
                  <c:v>217.65190481090275</c:v>
                </c:pt>
                <c:pt idx="16">
                  <c:v>220.67820713939707</c:v>
                </c:pt>
                <c:pt idx="17">
                  <c:v>222.76621419201166</c:v>
                </c:pt>
                <c:pt idx="18">
                  <c:v>224.00865143611622</c:v>
                </c:pt>
                <c:pt idx="19">
                  <c:v>228.747661812373</c:v>
                </c:pt>
                <c:pt idx="20">
                  <c:v>233.61282432364507</c:v>
                </c:pt>
                <c:pt idx="21">
                  <c:v>234.2172908033061</c:v>
                </c:pt>
                <c:pt idx="22">
                  <c:v>236.34118082710324</c:v>
                </c:pt>
                <c:pt idx="23">
                  <c:v>238.53134147545242</c:v>
                </c:pt>
                <c:pt idx="24">
                  <c:v>243.63217537026367</c:v>
                </c:pt>
                <c:pt idx="25">
                  <c:v>236.29827553857268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E9BC-4A8B-9B78-07A25C46E9A6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6'!$E$96:$AD$96</c:f>
              <c:numCache>
                <c:formatCode>General</c:formatCode>
                <c:ptCount val="26"/>
                <c:pt idx="0">
                  <c:v>223.19</c:v>
                </c:pt>
                <c:pt idx="1">
                  <c:v>221.02676141122893</c:v>
                </c:pt>
                <c:pt idx="2">
                  <c:v>221.22590038053397</c:v>
                </c:pt>
                <c:pt idx="3">
                  <c:v>216.82538615260441</c:v>
                </c:pt>
                <c:pt idx="4">
                  <c:v>218.05698362129925</c:v>
                </c:pt>
                <c:pt idx="5">
                  <c:v>217.91710138026443</c:v>
                </c:pt>
                <c:pt idx="6">
                  <c:v>219.42835523621457</c:v>
                </c:pt>
                <c:pt idx="7">
                  <c:v>218.92052347366956</c:v>
                </c:pt>
                <c:pt idx="8">
                  <c:v>216.63069211029506</c:v>
                </c:pt>
                <c:pt idx="9">
                  <c:v>217.49160713505017</c:v>
                </c:pt>
                <c:pt idx="10">
                  <c:v>216.42016540622959</c:v>
                </c:pt>
                <c:pt idx="11">
                  <c:v>216.46264949333769</c:v>
                </c:pt>
                <c:pt idx="12">
                  <c:v>221.10546291698773</c:v>
                </c:pt>
                <c:pt idx="13">
                  <c:v>228.7548509204056</c:v>
                </c:pt>
                <c:pt idx="14">
                  <c:v>221.52829991014363</c:v>
                </c:pt>
                <c:pt idx="15">
                  <c:v>221.60418866653328</c:v>
                </c:pt>
                <c:pt idx="16">
                  <c:v>227.27027499577039</c:v>
                </c:pt>
                <c:pt idx="17">
                  <c:v>229.79010174187101</c:v>
                </c:pt>
                <c:pt idx="18">
                  <c:v>227.72822510634995</c:v>
                </c:pt>
                <c:pt idx="19">
                  <c:v>222.5671355369106</c:v>
                </c:pt>
                <c:pt idx="20">
                  <c:v>225.63463460366432</c:v>
                </c:pt>
                <c:pt idx="21">
                  <c:v>225.36549830457241</c:v>
                </c:pt>
                <c:pt idx="22">
                  <c:v>222.45444853860707</c:v>
                </c:pt>
                <c:pt idx="23">
                  <c:v>233.62505063433278</c:v>
                </c:pt>
                <c:pt idx="24">
                  <c:v>232.79981748425425</c:v>
                </c:pt>
                <c:pt idx="25">
                  <c:v>234.89850258026945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E9BC-4A8B-9B78-07A25C46E9A6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6'!$E$97:$AD$97</c:f>
              <c:numCache>
                <c:formatCode>General</c:formatCode>
                <c:ptCount val="26"/>
                <c:pt idx="0">
                  <c:v>223.19</c:v>
                </c:pt>
                <c:pt idx="1">
                  <c:v>229.04266378946855</c:v>
                </c:pt>
                <c:pt idx="2">
                  <c:v>235.44672335411079</c:v>
                </c:pt>
                <c:pt idx="3">
                  <c:v>243.13992849609002</c:v>
                </c:pt>
                <c:pt idx="4">
                  <c:v>242.8420619979839</c:v>
                </c:pt>
                <c:pt idx="5">
                  <c:v>240.19030786572458</c:v>
                </c:pt>
                <c:pt idx="6">
                  <c:v>239.31260449837913</c:v>
                </c:pt>
                <c:pt idx="7">
                  <c:v>236.0659808781563</c:v>
                </c:pt>
                <c:pt idx="8">
                  <c:v>236.60233617771297</c:v>
                </c:pt>
                <c:pt idx="9">
                  <c:v>241.54110329100243</c:v>
                </c:pt>
                <c:pt idx="10">
                  <c:v>242.9914446234184</c:v>
                </c:pt>
                <c:pt idx="11">
                  <c:v>242.81156944920716</c:v>
                </c:pt>
                <c:pt idx="12">
                  <c:v>236.88607917929465</c:v>
                </c:pt>
                <c:pt idx="13">
                  <c:v>236.3510496669617</c:v>
                </c:pt>
                <c:pt idx="14">
                  <c:v>233.36624674451051</c:v>
                </c:pt>
                <c:pt idx="15">
                  <c:v>235.97550352813619</c:v>
                </c:pt>
                <c:pt idx="16">
                  <c:v>235.50372268211916</c:v>
                </c:pt>
                <c:pt idx="17">
                  <c:v>239.12269385561706</c:v>
                </c:pt>
                <c:pt idx="18">
                  <c:v>236.49874346575217</c:v>
                </c:pt>
                <c:pt idx="19">
                  <c:v>237.05561629145504</c:v>
                </c:pt>
                <c:pt idx="20">
                  <c:v>237.23808763624876</c:v>
                </c:pt>
                <c:pt idx="21">
                  <c:v>243.27667952589505</c:v>
                </c:pt>
                <c:pt idx="22">
                  <c:v>240.81527103316182</c:v>
                </c:pt>
                <c:pt idx="23">
                  <c:v>239.12997028596843</c:v>
                </c:pt>
                <c:pt idx="24">
                  <c:v>239.78130735110861</c:v>
                </c:pt>
                <c:pt idx="25">
                  <c:v>242.40029736677977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E9BC-4A8B-9B78-07A25C46E9A6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6'!$E$98:$AD$98</c:f>
              <c:numCache>
                <c:formatCode>General</c:formatCode>
                <c:ptCount val="26"/>
                <c:pt idx="0">
                  <c:v>223.19</c:v>
                </c:pt>
                <c:pt idx="1">
                  <c:v>218.98421611657648</c:v>
                </c:pt>
                <c:pt idx="2">
                  <c:v>219.99363617615469</c:v>
                </c:pt>
                <c:pt idx="3">
                  <c:v>226.78595644828158</c:v>
                </c:pt>
                <c:pt idx="4">
                  <c:v>230.65217710568169</c:v>
                </c:pt>
                <c:pt idx="5">
                  <c:v>224.87025617316473</c:v>
                </c:pt>
                <c:pt idx="6">
                  <c:v>221.03796104885467</c:v>
                </c:pt>
                <c:pt idx="7">
                  <c:v>223.26298863349197</c:v>
                </c:pt>
                <c:pt idx="8">
                  <c:v>220.64381501901073</c:v>
                </c:pt>
                <c:pt idx="9">
                  <c:v>217.11104167634772</c:v>
                </c:pt>
                <c:pt idx="10">
                  <c:v>217.42734174692725</c:v>
                </c:pt>
                <c:pt idx="11">
                  <c:v>216.45424154967915</c:v>
                </c:pt>
                <c:pt idx="12">
                  <c:v>216.78888083181192</c:v>
                </c:pt>
                <c:pt idx="13">
                  <c:v>216.81500702627966</c:v>
                </c:pt>
                <c:pt idx="14">
                  <c:v>214.22643453454887</c:v>
                </c:pt>
                <c:pt idx="15">
                  <c:v>216.78119980150061</c:v>
                </c:pt>
                <c:pt idx="16">
                  <c:v>217.70011023363648</c:v>
                </c:pt>
                <c:pt idx="17">
                  <c:v>216.24510730449697</c:v>
                </c:pt>
                <c:pt idx="18">
                  <c:v>214.35544800826415</c:v>
                </c:pt>
                <c:pt idx="19">
                  <c:v>216.1069997257928</c:v>
                </c:pt>
                <c:pt idx="20">
                  <c:v>215.00564367262359</c:v>
                </c:pt>
                <c:pt idx="21">
                  <c:v>215.44877848398397</c:v>
                </c:pt>
                <c:pt idx="22">
                  <c:v>211.88575063950745</c:v>
                </c:pt>
                <c:pt idx="23">
                  <c:v>212.26856928224026</c:v>
                </c:pt>
                <c:pt idx="24">
                  <c:v>208.98758785606682</c:v>
                </c:pt>
                <c:pt idx="25">
                  <c:v>206.86641960285564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E9BC-4A8B-9B78-07A25C46E9A6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6'!$E$99:$AD$99</c:f>
              <c:numCache>
                <c:formatCode>General</c:formatCode>
                <c:ptCount val="26"/>
                <c:pt idx="0">
                  <c:v>223.19</c:v>
                </c:pt>
                <c:pt idx="1">
                  <c:v>226.61285566211254</c:v>
                </c:pt>
                <c:pt idx="2">
                  <c:v>232.65411600839562</c:v>
                </c:pt>
                <c:pt idx="3">
                  <c:v>230.05507155927498</c:v>
                </c:pt>
                <c:pt idx="4">
                  <c:v>225.36753168658799</c:v>
                </c:pt>
                <c:pt idx="5">
                  <c:v>223.15679152761953</c:v>
                </c:pt>
                <c:pt idx="6">
                  <c:v>223.03278690504661</c:v>
                </c:pt>
                <c:pt idx="7">
                  <c:v>221.49214150383969</c:v>
                </c:pt>
                <c:pt idx="8">
                  <c:v>219.43262208769806</c:v>
                </c:pt>
                <c:pt idx="9">
                  <c:v>219.04059083374574</c:v>
                </c:pt>
                <c:pt idx="10">
                  <c:v>215.0076837658703</c:v>
                </c:pt>
                <c:pt idx="11">
                  <c:v>219.01247247229912</c:v>
                </c:pt>
                <c:pt idx="12">
                  <c:v>214.69573384727397</c:v>
                </c:pt>
                <c:pt idx="13">
                  <c:v>211.07447338041402</c:v>
                </c:pt>
                <c:pt idx="14">
                  <c:v>217.6626392201687</c:v>
                </c:pt>
                <c:pt idx="15">
                  <c:v>215.5563448427701</c:v>
                </c:pt>
                <c:pt idx="16">
                  <c:v>212.96214628008249</c:v>
                </c:pt>
                <c:pt idx="17">
                  <c:v>216.11384153689022</c:v>
                </c:pt>
                <c:pt idx="18">
                  <c:v>217.57898886248842</c:v>
                </c:pt>
                <c:pt idx="19">
                  <c:v>217.08266031102957</c:v>
                </c:pt>
                <c:pt idx="20">
                  <c:v>218.02770963975831</c:v>
                </c:pt>
                <c:pt idx="21">
                  <c:v>222.71054845081798</c:v>
                </c:pt>
                <c:pt idx="22">
                  <c:v>220.39239417427697</c:v>
                </c:pt>
                <c:pt idx="23">
                  <c:v>218.61995734230203</c:v>
                </c:pt>
                <c:pt idx="24">
                  <c:v>217.10524870073286</c:v>
                </c:pt>
                <c:pt idx="25">
                  <c:v>218.39129079856238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E9BC-4A8B-9B78-07A25C46E9A6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6'!$E$100:$AD$100</c:f>
              <c:numCache>
                <c:formatCode>General</c:formatCode>
                <c:ptCount val="26"/>
                <c:pt idx="0">
                  <c:v>223.19</c:v>
                </c:pt>
                <c:pt idx="1">
                  <c:v>230.06373871920226</c:v>
                </c:pt>
                <c:pt idx="2">
                  <c:v>229.63400078963977</c:v>
                </c:pt>
                <c:pt idx="3">
                  <c:v>231.52777973627838</c:v>
                </c:pt>
                <c:pt idx="4">
                  <c:v>234.97324594555943</c:v>
                </c:pt>
                <c:pt idx="5">
                  <c:v>234.16156210801194</c:v>
                </c:pt>
                <c:pt idx="6">
                  <c:v>229.59101181109097</c:v>
                </c:pt>
                <c:pt idx="7">
                  <c:v>226.32359652175171</c:v>
                </c:pt>
                <c:pt idx="8">
                  <c:v>228.08922228297041</c:v>
                </c:pt>
                <c:pt idx="9">
                  <c:v>227.84538886920592</c:v>
                </c:pt>
                <c:pt idx="10">
                  <c:v>220.46762689152499</c:v>
                </c:pt>
                <c:pt idx="11">
                  <c:v>222.80729816570033</c:v>
                </c:pt>
                <c:pt idx="12">
                  <c:v>219.02036874359791</c:v>
                </c:pt>
                <c:pt idx="13">
                  <c:v>216.80221964111303</c:v>
                </c:pt>
                <c:pt idx="14">
                  <c:v>216.50882469376651</c:v>
                </c:pt>
                <c:pt idx="15">
                  <c:v>223.27856794496518</c:v>
                </c:pt>
                <c:pt idx="16">
                  <c:v>223.00492357042563</c:v>
                </c:pt>
                <c:pt idx="17">
                  <c:v>220.57809502633779</c:v>
                </c:pt>
                <c:pt idx="18">
                  <c:v>225.83974574086992</c:v>
                </c:pt>
                <c:pt idx="19">
                  <c:v>224.46746800028765</c:v>
                </c:pt>
                <c:pt idx="20">
                  <c:v>228.8547996657158</c:v>
                </c:pt>
                <c:pt idx="21">
                  <c:v>222.72681336863502</c:v>
                </c:pt>
                <c:pt idx="22">
                  <c:v>227.26767595012473</c:v>
                </c:pt>
                <c:pt idx="23">
                  <c:v>222.55775851767476</c:v>
                </c:pt>
                <c:pt idx="24">
                  <c:v>217.74027782235089</c:v>
                </c:pt>
                <c:pt idx="25">
                  <c:v>218.56628401338017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E9BC-4A8B-9B78-07A25C46E9A6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6'!$E$101:$AD$101</c:f>
              <c:numCache>
                <c:formatCode>General</c:formatCode>
                <c:ptCount val="26"/>
                <c:pt idx="0">
                  <c:v>223.19</c:v>
                </c:pt>
                <c:pt idx="1">
                  <c:v>218.53419959938702</c:v>
                </c:pt>
                <c:pt idx="2">
                  <c:v>220.90441063904888</c:v>
                </c:pt>
                <c:pt idx="3">
                  <c:v>227.16860779709037</c:v>
                </c:pt>
                <c:pt idx="4">
                  <c:v>228.191880267892</c:v>
                </c:pt>
                <c:pt idx="5">
                  <c:v>226.7807456815859</c:v>
                </c:pt>
                <c:pt idx="6">
                  <c:v>228.19961224919138</c:v>
                </c:pt>
                <c:pt idx="7">
                  <c:v>226.24791441219153</c:v>
                </c:pt>
                <c:pt idx="8">
                  <c:v>229.97987112395208</c:v>
                </c:pt>
                <c:pt idx="9">
                  <c:v>232.64632364487639</c:v>
                </c:pt>
                <c:pt idx="10">
                  <c:v>232.72861737490805</c:v>
                </c:pt>
                <c:pt idx="11">
                  <c:v>238.87410499541849</c:v>
                </c:pt>
                <c:pt idx="12">
                  <c:v>246.50406376033641</c:v>
                </c:pt>
                <c:pt idx="13">
                  <c:v>246.47320816348369</c:v>
                </c:pt>
                <c:pt idx="14">
                  <c:v>248.36349640999188</c:v>
                </c:pt>
                <c:pt idx="15">
                  <c:v>241.1325190592292</c:v>
                </c:pt>
                <c:pt idx="16">
                  <c:v>238.64098118653672</c:v>
                </c:pt>
                <c:pt idx="17">
                  <c:v>239.84249956008622</c:v>
                </c:pt>
                <c:pt idx="18">
                  <c:v>242.27245872915594</c:v>
                </c:pt>
                <c:pt idx="19">
                  <c:v>242.85324917142131</c:v>
                </c:pt>
                <c:pt idx="20">
                  <c:v>240.01572734670316</c:v>
                </c:pt>
                <c:pt idx="21">
                  <c:v>237.42332579004048</c:v>
                </c:pt>
                <c:pt idx="22">
                  <c:v>237.52493263611521</c:v>
                </c:pt>
                <c:pt idx="23">
                  <c:v>236.08883599624579</c:v>
                </c:pt>
                <c:pt idx="24">
                  <c:v>236.21530986792916</c:v>
                </c:pt>
                <c:pt idx="25">
                  <c:v>240.07184180551619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E9BC-4A8B-9B78-07A25C46E9A6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BrownianMotion!#REF!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E9BC-4A8B-9B78-07A25C46E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30543"/>
        <c:axId val="385231375"/>
      </c:lineChart>
      <c:catAx>
        <c:axId val="38523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1375"/>
        <c:crosses val="autoZero"/>
        <c:auto val="1"/>
        <c:lblAlgn val="ctr"/>
        <c:lblOffset val="100"/>
        <c:noMultiLvlLbl val="0"/>
      </c:catAx>
      <c:valAx>
        <c:axId val="385231375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58140</xdr:colOff>
      <xdr:row>43</xdr:row>
      <xdr:rowOff>85599</xdr:rowOff>
    </xdr:from>
    <xdr:to>
      <xdr:col>32</xdr:col>
      <xdr:colOff>49481</xdr:colOff>
      <xdr:row>73</xdr:row>
      <xdr:rowOff>136072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DBD12E-650C-4161-B3B3-0CBEC2934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67416</xdr:colOff>
      <xdr:row>3</xdr:row>
      <xdr:rowOff>39831</xdr:rowOff>
    </xdr:from>
    <xdr:to>
      <xdr:col>32</xdr:col>
      <xdr:colOff>24742</xdr:colOff>
      <xdr:row>42</xdr:row>
      <xdr:rowOff>136071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8DF164C-56F7-4A96-AADD-5E0F0BCF0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160487</xdr:colOff>
      <xdr:row>78</xdr:row>
      <xdr:rowOff>63674</xdr:rowOff>
    </xdr:from>
    <xdr:to>
      <xdr:col>37</xdr:col>
      <xdr:colOff>365343</xdr:colOff>
      <xdr:row>142</xdr:row>
      <xdr:rowOff>169622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CD7514DA-A55F-DB1D-88AD-05AD7050F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210170</xdr:colOff>
      <xdr:row>1</xdr:row>
      <xdr:rowOff>0</xdr:rowOff>
    </xdr:from>
    <xdr:to>
      <xdr:col>21</xdr:col>
      <xdr:colOff>612914</xdr:colOff>
      <xdr:row>24</xdr:row>
      <xdr:rowOff>140805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601C39A-627F-4F07-A722-A87981200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0.03207</cdr:x>
      <cdr:y>0.28967</cdr:y>
    </cdr:from>
    <cdr:to>
      <cdr:x>0.93533</cdr:x>
      <cdr:y>0.29181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DE32C513-8DE0-E13C-8E68-B9101F42E63B}"/>
            </a:ext>
          </a:extLst>
        </cdr:cNvPr>
        <cdr:cNvCxnSpPr/>
      </cdr:nvCxnSpPr>
      <cdr:spPr>
        <a:xfrm xmlns:a="http://schemas.openxmlformats.org/drawingml/2006/main">
          <a:off x="249210" y="1269974"/>
          <a:ext cx="7018861" cy="93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0.03622</cdr:x>
      <cdr:y>0.65645</cdr:y>
    </cdr:from>
    <cdr:to>
      <cdr:x>0.95621</cdr:x>
      <cdr:y>0.65879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8DB63420-2902-0AEC-20B6-B70C63A870CD}"/>
            </a:ext>
          </a:extLst>
        </cdr:cNvPr>
        <cdr:cNvCxnSpPr/>
      </cdr:nvCxnSpPr>
      <cdr:spPr>
        <a:xfrm xmlns:a="http://schemas.openxmlformats.org/drawingml/2006/main">
          <a:off x="281443" y="2877984"/>
          <a:ext cx="7148871" cy="1024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3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52386</xdr:colOff>
      <xdr:row>1</xdr:row>
      <xdr:rowOff>0</xdr:rowOff>
    </xdr:from>
    <xdr:to>
      <xdr:col>20</xdr:col>
      <xdr:colOff>571499</xdr:colOff>
      <xdr:row>26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714145-39BD-4EA7-B1F6-8590A316C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1</xdr:row>
      <xdr:rowOff>0</xdr:rowOff>
    </xdr:from>
    <xdr:to>
      <xdr:col>17</xdr:col>
      <xdr:colOff>590550</xdr:colOff>
      <xdr:row>29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DBED06-838C-484D-ACB1-E1A936CFB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0.03332</cdr:x>
      <cdr:y>0.38194</cdr:y>
    </cdr:from>
    <cdr:to>
      <cdr:x>0.98362</cdr:x>
      <cdr:y>0.38194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6D7AB4C8-9193-D952-8595-9CC9933E100E}"/>
            </a:ext>
          </a:extLst>
        </cdr:cNvPr>
        <cdr:cNvCxnSpPr/>
      </cdr:nvCxnSpPr>
      <cdr:spPr>
        <a:xfrm xmlns:a="http://schemas.openxmlformats.org/drawingml/2006/main">
          <a:off x="290513" y="2095500"/>
          <a:ext cx="8286750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0.03696</cdr:x>
      <cdr:y>0.76273</cdr:y>
    </cdr:from>
    <cdr:to>
      <cdr:x>0.97925</cdr:x>
      <cdr:y>0.76389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id="{52EE8CCC-DA8D-B846-DB51-C231EEF1CDCA}"/>
            </a:ext>
          </a:extLst>
        </cdr:cNvPr>
        <cdr:cNvCxnSpPr/>
      </cdr:nvCxnSpPr>
      <cdr:spPr>
        <a:xfrm xmlns:a="http://schemas.openxmlformats.org/drawingml/2006/main">
          <a:off x="322263" y="4184650"/>
          <a:ext cx="8216900" cy="635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6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589642</xdr:colOff>
      <xdr:row>3</xdr:row>
      <xdr:rowOff>154214</xdr:rowOff>
    </xdr:from>
    <xdr:to>
      <xdr:col>80</xdr:col>
      <xdr:colOff>417285</xdr:colOff>
      <xdr:row>25</xdr:row>
      <xdr:rowOff>136072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CDA01E-357C-463C-9521-FAC6414DB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40B6-B768-4BA1-B3CD-AC030E558862}">
  <dimension ref="A1:G189"/>
  <sheetViews>
    <sheetView workbookViewId="0">
      <selection activeCell="F14" sqref="F14"/>
    </sheetView>
  </sheetViews>
  <sheetFormatPr defaultRowHeight="14.5" x14ac:dyDescent="0.35"/>
  <cols>
    <col min="1" max="1" width="10.08984375" bestFit="1" customWidth="1"/>
    <col min="5" max="5" width="7.81640625" bestFit="1" customWidth="1"/>
    <col min="6" max="6" width="8.90625" bestFit="1" customWidth="1"/>
    <col min="7" max="7" width="10.08984375" bestFit="1" customWidth="1"/>
  </cols>
  <sheetData>
    <row r="1" spans="1:7" x14ac:dyDescent="0.35">
      <c r="A1" t="s">
        <v>0</v>
      </c>
      <c r="B1" t="s">
        <v>68</v>
      </c>
      <c r="C1" t="s">
        <v>2</v>
      </c>
      <c r="F1" s="36" t="s">
        <v>4</v>
      </c>
      <c r="G1" s="36" t="s">
        <v>5</v>
      </c>
    </row>
    <row r="2" spans="1:7" x14ac:dyDescent="0.35">
      <c r="A2" s="2">
        <v>45474</v>
      </c>
      <c r="B2">
        <v>220.27</v>
      </c>
      <c r="E2" s="36" t="s">
        <v>3</v>
      </c>
      <c r="F2" s="42">
        <f>AVERAGE(C3:C189)</f>
        <v>7.0424385240788978E-5</v>
      </c>
      <c r="G2" s="41">
        <f>F2*252</f>
        <v>1.7746945080678821E-2</v>
      </c>
    </row>
    <row r="3" spans="1:7" x14ac:dyDescent="0.35">
      <c r="A3" s="2">
        <v>45475</v>
      </c>
      <c r="B3">
        <v>221.55</v>
      </c>
      <c r="C3" s="3">
        <f>LN(B3/B2)</f>
        <v>5.7942310494322798E-3</v>
      </c>
      <c r="E3" s="36" t="s">
        <v>6</v>
      </c>
      <c r="F3" s="43">
        <f>_xlfn.STDEV.S(C3:C189)</f>
        <v>1.4816844182572363E-2</v>
      </c>
      <c r="G3" s="41">
        <f>SQRT(252)*F3</f>
        <v>0.23521010953128349</v>
      </c>
    </row>
    <row r="4" spans="1:7" x14ac:dyDescent="0.35">
      <c r="A4" s="2">
        <v>45477</v>
      </c>
      <c r="B4">
        <v>226.34</v>
      </c>
      <c r="C4" s="3">
        <f t="shared" ref="C4:C67" si="0">LN(B4/B3)</f>
        <v>2.1389995892297006E-2</v>
      </c>
    </row>
    <row r="5" spans="1:7" x14ac:dyDescent="0.35">
      <c r="A5" s="2">
        <v>45480</v>
      </c>
      <c r="B5">
        <v>227.82</v>
      </c>
      <c r="C5">
        <f t="shared" si="0"/>
        <v>6.5175499339704939E-3</v>
      </c>
    </row>
    <row r="6" spans="1:7" x14ac:dyDescent="0.35">
      <c r="A6" s="2">
        <v>45481</v>
      </c>
      <c r="B6">
        <v>228.68</v>
      </c>
      <c r="C6">
        <f t="shared" si="0"/>
        <v>3.7678029240046994E-3</v>
      </c>
    </row>
    <row r="7" spans="1:7" x14ac:dyDescent="0.35">
      <c r="A7" s="2">
        <v>45482</v>
      </c>
      <c r="B7">
        <v>232.98</v>
      </c>
      <c r="C7">
        <f t="shared" si="0"/>
        <v>1.8628966575860231E-2</v>
      </c>
    </row>
    <row r="8" spans="1:7" x14ac:dyDescent="0.35">
      <c r="A8" s="2">
        <v>45483</v>
      </c>
      <c r="B8">
        <v>227.57</v>
      </c>
      <c r="C8">
        <f t="shared" si="0"/>
        <v>-2.349472960050368E-2</v>
      </c>
    </row>
    <row r="9" spans="1:7" x14ac:dyDescent="0.35">
      <c r="A9" s="2">
        <v>45484</v>
      </c>
      <c r="B9">
        <v>230.54</v>
      </c>
      <c r="C9">
        <f t="shared" si="0"/>
        <v>1.2966499801739235E-2</v>
      </c>
    </row>
    <row r="10" spans="1:7" x14ac:dyDescent="0.35">
      <c r="A10" s="2">
        <v>45487</v>
      </c>
      <c r="B10">
        <v>234.4</v>
      </c>
      <c r="C10">
        <f t="shared" si="0"/>
        <v>1.6604674529990988E-2</v>
      </c>
    </row>
    <row r="11" spans="1:7" x14ac:dyDescent="0.35">
      <c r="A11" s="2">
        <v>45488</v>
      </c>
      <c r="B11">
        <v>234.82</v>
      </c>
      <c r="C11">
        <f t="shared" si="0"/>
        <v>1.790205499208203E-3</v>
      </c>
    </row>
    <row r="12" spans="1:7" x14ac:dyDescent="0.35">
      <c r="A12" s="2">
        <v>45489</v>
      </c>
      <c r="B12">
        <v>228.88</v>
      </c>
      <c r="C12">
        <f t="shared" si="0"/>
        <v>-2.5621414460210976E-2</v>
      </c>
    </row>
    <row r="13" spans="1:7" x14ac:dyDescent="0.35">
      <c r="A13" s="2">
        <v>45490</v>
      </c>
      <c r="B13">
        <v>224.18</v>
      </c>
      <c r="C13">
        <f t="shared" si="0"/>
        <v>-2.0748548148905522E-2</v>
      </c>
    </row>
    <row r="14" spans="1:7" x14ac:dyDescent="0.35">
      <c r="A14" s="2">
        <v>45491</v>
      </c>
      <c r="B14">
        <v>224.31</v>
      </c>
      <c r="C14">
        <f t="shared" si="0"/>
        <v>5.7972308698451202E-4</v>
      </c>
    </row>
    <row r="15" spans="1:7" x14ac:dyDescent="0.35">
      <c r="A15" s="2">
        <v>45494</v>
      </c>
      <c r="B15">
        <v>223.96</v>
      </c>
      <c r="C15">
        <f t="shared" si="0"/>
        <v>-1.5615591992412968E-3</v>
      </c>
    </row>
    <row r="16" spans="1:7" x14ac:dyDescent="0.35">
      <c r="A16" s="2">
        <v>45495</v>
      </c>
      <c r="B16">
        <v>225.01</v>
      </c>
      <c r="C16">
        <f t="shared" si="0"/>
        <v>4.6773811805469389E-3</v>
      </c>
    </row>
    <row r="17" spans="1:3" x14ac:dyDescent="0.35">
      <c r="A17" s="2">
        <v>45496</v>
      </c>
      <c r="B17">
        <v>218.54</v>
      </c>
      <c r="C17">
        <f t="shared" si="0"/>
        <v>-2.917578151864024E-2</v>
      </c>
    </row>
    <row r="18" spans="1:3" x14ac:dyDescent="0.35">
      <c r="A18" s="2">
        <v>45497</v>
      </c>
      <c r="B18">
        <v>217.49</v>
      </c>
      <c r="C18">
        <f t="shared" si="0"/>
        <v>-4.8161916823298888E-3</v>
      </c>
    </row>
    <row r="19" spans="1:3" x14ac:dyDescent="0.35">
      <c r="A19" s="2">
        <v>45498</v>
      </c>
      <c r="B19">
        <v>217.96</v>
      </c>
      <c r="C19">
        <f t="shared" si="0"/>
        <v>2.1586872546282805E-3</v>
      </c>
    </row>
    <row r="20" spans="1:3" x14ac:dyDescent="0.35">
      <c r="A20" s="2">
        <v>45501</v>
      </c>
      <c r="B20">
        <v>218.24</v>
      </c>
      <c r="C20">
        <f t="shared" si="0"/>
        <v>1.2838149401997857E-3</v>
      </c>
    </row>
    <row r="21" spans="1:3" x14ac:dyDescent="0.35">
      <c r="A21" s="2">
        <v>45502</v>
      </c>
      <c r="B21">
        <v>218.8</v>
      </c>
      <c r="C21">
        <f t="shared" si="0"/>
        <v>2.5626958927289704E-3</v>
      </c>
    </row>
    <row r="22" spans="1:3" x14ac:dyDescent="0.35">
      <c r="A22" s="2">
        <v>45503</v>
      </c>
      <c r="B22">
        <v>222.08</v>
      </c>
      <c r="C22">
        <f t="shared" si="0"/>
        <v>1.4879606770613507E-2</v>
      </c>
    </row>
    <row r="23" spans="1:3" x14ac:dyDescent="0.35">
      <c r="A23" s="2">
        <v>45504</v>
      </c>
      <c r="B23">
        <v>218.36</v>
      </c>
      <c r="C23">
        <f t="shared" si="0"/>
        <v>-1.689260040488277E-2</v>
      </c>
    </row>
    <row r="24" spans="1:3" x14ac:dyDescent="0.35">
      <c r="A24" s="2">
        <v>45505</v>
      </c>
      <c r="B24">
        <v>219.86</v>
      </c>
      <c r="C24">
        <f t="shared" si="0"/>
        <v>6.8459032371609137E-3</v>
      </c>
    </row>
    <row r="25" spans="1:3" x14ac:dyDescent="0.35">
      <c r="A25" s="2">
        <v>45508</v>
      </c>
      <c r="B25">
        <v>209.27</v>
      </c>
      <c r="C25">
        <f t="shared" si="0"/>
        <v>-4.9365695898139543E-2</v>
      </c>
    </row>
    <row r="26" spans="1:3" x14ac:dyDescent="0.35">
      <c r="A26" s="2">
        <v>45509</v>
      </c>
      <c r="B26">
        <v>207.23</v>
      </c>
      <c r="C26">
        <f t="shared" si="0"/>
        <v>-9.7959967031821006E-3</v>
      </c>
    </row>
    <row r="27" spans="1:3" x14ac:dyDescent="0.35">
      <c r="A27" s="2">
        <v>45510</v>
      </c>
      <c r="B27">
        <v>209.82</v>
      </c>
      <c r="C27">
        <f t="shared" si="0"/>
        <v>1.2420732753943361E-2</v>
      </c>
    </row>
    <row r="28" spans="1:3" x14ac:dyDescent="0.35">
      <c r="A28" s="2">
        <v>45511</v>
      </c>
      <c r="B28">
        <v>213.31</v>
      </c>
      <c r="C28">
        <f t="shared" si="0"/>
        <v>1.6496486400387027E-2</v>
      </c>
    </row>
    <row r="29" spans="1:3" x14ac:dyDescent="0.35">
      <c r="A29" s="2">
        <v>45512</v>
      </c>
      <c r="B29">
        <v>216.24</v>
      </c>
      <c r="C29">
        <f t="shared" si="0"/>
        <v>1.3642395264465933E-2</v>
      </c>
    </row>
    <row r="30" spans="1:3" x14ac:dyDescent="0.35">
      <c r="A30" s="2">
        <v>45515</v>
      </c>
      <c r="B30">
        <v>217.53</v>
      </c>
      <c r="C30">
        <f t="shared" si="0"/>
        <v>5.9478700834188188E-3</v>
      </c>
    </row>
    <row r="31" spans="1:3" x14ac:dyDescent="0.35">
      <c r="A31" s="2">
        <v>45516</v>
      </c>
      <c r="B31">
        <v>221.27</v>
      </c>
      <c r="C31">
        <f t="shared" si="0"/>
        <v>1.7046903231228767E-2</v>
      </c>
    </row>
    <row r="32" spans="1:3" x14ac:dyDescent="0.35">
      <c r="A32" s="2">
        <v>45517</v>
      </c>
      <c r="B32">
        <v>221.72</v>
      </c>
      <c r="C32">
        <f t="shared" si="0"/>
        <v>2.0316492687641797E-3</v>
      </c>
    </row>
    <row r="33" spans="1:3" x14ac:dyDescent="0.35">
      <c r="A33" s="2">
        <v>45518</v>
      </c>
      <c r="B33">
        <v>224.72</v>
      </c>
      <c r="C33">
        <f t="shared" si="0"/>
        <v>1.3439858244384291E-2</v>
      </c>
    </row>
    <row r="34" spans="1:3" x14ac:dyDescent="0.35">
      <c r="A34" s="2">
        <v>45519</v>
      </c>
      <c r="B34">
        <v>226.05</v>
      </c>
      <c r="C34">
        <f t="shared" si="0"/>
        <v>5.9010309446258903E-3</v>
      </c>
    </row>
    <row r="35" spans="1:3" x14ac:dyDescent="0.35">
      <c r="A35" s="2">
        <v>45522</v>
      </c>
      <c r="B35">
        <v>225.89</v>
      </c>
      <c r="C35">
        <f t="shared" si="0"/>
        <v>-7.0805862143046461E-4</v>
      </c>
    </row>
    <row r="36" spans="1:3" x14ac:dyDescent="0.35">
      <c r="A36" s="2">
        <v>45523</v>
      </c>
      <c r="B36">
        <v>226.51</v>
      </c>
      <c r="C36">
        <f t="shared" si="0"/>
        <v>2.7409389396927126E-3</v>
      </c>
    </row>
    <row r="37" spans="1:3" x14ac:dyDescent="0.35">
      <c r="A37" s="2">
        <v>45524</v>
      </c>
      <c r="B37">
        <v>226.4</v>
      </c>
      <c r="C37">
        <f t="shared" si="0"/>
        <v>-4.8574772984859386E-4</v>
      </c>
    </row>
    <row r="38" spans="1:3" x14ac:dyDescent="0.35">
      <c r="A38" s="2">
        <v>45525</v>
      </c>
      <c r="B38">
        <v>224.53</v>
      </c>
      <c r="C38">
        <f t="shared" si="0"/>
        <v>-8.2940177849183654E-3</v>
      </c>
    </row>
    <row r="39" spans="1:3" x14ac:dyDescent="0.35">
      <c r="A39" s="2">
        <v>45526</v>
      </c>
      <c r="B39">
        <v>226.84</v>
      </c>
      <c r="C39">
        <f t="shared" si="0"/>
        <v>1.0235594601717834E-2</v>
      </c>
    </row>
    <row r="40" spans="1:3" x14ac:dyDescent="0.35">
      <c r="A40" s="2">
        <v>45529</v>
      </c>
      <c r="B40">
        <v>227.18</v>
      </c>
      <c r="C40">
        <f t="shared" si="0"/>
        <v>1.497731657448228E-3</v>
      </c>
    </row>
    <row r="41" spans="1:3" x14ac:dyDescent="0.35">
      <c r="A41" s="2">
        <v>45530</v>
      </c>
      <c r="B41">
        <v>228.03</v>
      </c>
      <c r="C41">
        <f t="shared" si="0"/>
        <v>3.7345444427833042E-3</v>
      </c>
    </row>
    <row r="42" spans="1:3" x14ac:dyDescent="0.35">
      <c r="A42" s="2">
        <v>45531</v>
      </c>
      <c r="B42">
        <v>226.49</v>
      </c>
      <c r="C42">
        <f t="shared" si="0"/>
        <v>-6.7764054079900871E-3</v>
      </c>
    </row>
    <row r="43" spans="1:3" x14ac:dyDescent="0.35">
      <c r="A43" s="2">
        <v>45532</v>
      </c>
      <c r="B43">
        <v>229.79</v>
      </c>
      <c r="C43">
        <f t="shared" si="0"/>
        <v>1.4465054528776243E-2</v>
      </c>
    </row>
    <row r="44" spans="1:3" x14ac:dyDescent="0.35">
      <c r="A44" s="2">
        <v>45533</v>
      </c>
      <c r="B44">
        <v>229</v>
      </c>
      <c r="C44">
        <f t="shared" si="0"/>
        <v>-3.4438448126052909E-3</v>
      </c>
    </row>
    <row r="45" spans="1:3" x14ac:dyDescent="0.35">
      <c r="A45" s="2">
        <v>45537</v>
      </c>
      <c r="B45">
        <v>222.77</v>
      </c>
      <c r="C45">
        <f t="shared" si="0"/>
        <v>-2.7582154477457006E-2</v>
      </c>
    </row>
    <row r="46" spans="1:3" x14ac:dyDescent="0.35">
      <c r="A46" s="2">
        <v>45538</v>
      </c>
      <c r="B46">
        <v>220.85</v>
      </c>
      <c r="C46">
        <f t="shared" si="0"/>
        <v>-8.6561110342471426E-3</v>
      </c>
    </row>
    <row r="47" spans="1:3" x14ac:dyDescent="0.35">
      <c r="A47" s="2">
        <v>45539</v>
      </c>
      <c r="B47">
        <v>222.38</v>
      </c>
      <c r="C47">
        <f t="shared" si="0"/>
        <v>6.9038922325676197E-3</v>
      </c>
    </row>
    <row r="48" spans="1:3" x14ac:dyDescent="0.35">
      <c r="A48" s="2">
        <v>45540</v>
      </c>
      <c r="B48">
        <v>220.82</v>
      </c>
      <c r="C48">
        <f t="shared" si="0"/>
        <v>-7.0397402641122122E-3</v>
      </c>
    </row>
    <row r="49" spans="1:3" x14ac:dyDescent="0.35">
      <c r="A49" s="2">
        <v>45543</v>
      </c>
      <c r="B49">
        <v>220.91</v>
      </c>
      <c r="C49">
        <f t="shared" si="0"/>
        <v>4.0748874310253498E-4</v>
      </c>
    </row>
    <row r="50" spans="1:3" x14ac:dyDescent="0.35">
      <c r="A50" s="2">
        <v>45544</v>
      </c>
      <c r="B50">
        <v>220.11</v>
      </c>
      <c r="C50">
        <f t="shared" si="0"/>
        <v>-3.6279573600808664E-3</v>
      </c>
    </row>
    <row r="51" spans="1:3" x14ac:dyDescent="0.35">
      <c r="A51" s="2">
        <v>45545</v>
      </c>
      <c r="B51">
        <v>222.66</v>
      </c>
      <c r="C51">
        <f t="shared" si="0"/>
        <v>1.1518522906548473E-2</v>
      </c>
    </row>
    <row r="52" spans="1:3" x14ac:dyDescent="0.35">
      <c r="A52" s="2">
        <v>45546</v>
      </c>
      <c r="B52">
        <v>222.77</v>
      </c>
      <c r="C52">
        <f t="shared" si="0"/>
        <v>4.9390477622147076E-4</v>
      </c>
    </row>
    <row r="53" spans="1:3" x14ac:dyDescent="0.35">
      <c r="A53" s="2">
        <v>45547</v>
      </c>
      <c r="B53">
        <v>222.5</v>
      </c>
      <c r="C53">
        <f t="shared" si="0"/>
        <v>-1.2127474704876769E-3</v>
      </c>
    </row>
    <row r="54" spans="1:3" x14ac:dyDescent="0.35">
      <c r="A54" s="2">
        <v>45550</v>
      </c>
      <c r="B54">
        <v>216.32</v>
      </c>
      <c r="C54">
        <f t="shared" si="0"/>
        <v>-2.8168308751695719E-2</v>
      </c>
    </row>
    <row r="55" spans="1:3" x14ac:dyDescent="0.35">
      <c r="A55" s="2">
        <v>45551</v>
      </c>
      <c r="B55">
        <v>216.79</v>
      </c>
      <c r="C55">
        <f t="shared" si="0"/>
        <v>2.1703501858254429E-3</v>
      </c>
    </row>
    <row r="56" spans="1:3" x14ac:dyDescent="0.35">
      <c r="A56" s="2">
        <v>45552</v>
      </c>
      <c r="B56">
        <v>220.69</v>
      </c>
      <c r="C56">
        <f t="shared" si="0"/>
        <v>1.7829858819643829E-2</v>
      </c>
    </row>
    <row r="57" spans="1:3" x14ac:dyDescent="0.35">
      <c r="A57" s="2">
        <v>45553</v>
      </c>
      <c r="B57">
        <v>228.87</v>
      </c>
      <c r="C57">
        <f t="shared" si="0"/>
        <v>3.6395154910179209E-2</v>
      </c>
    </row>
    <row r="58" spans="1:3" x14ac:dyDescent="0.35">
      <c r="A58" s="2">
        <v>45554</v>
      </c>
      <c r="B58">
        <v>228.2</v>
      </c>
      <c r="C58">
        <f t="shared" si="0"/>
        <v>-2.9317193422724623E-3</v>
      </c>
    </row>
    <row r="59" spans="1:3" x14ac:dyDescent="0.35">
      <c r="A59" s="2">
        <v>45557</v>
      </c>
      <c r="B59">
        <v>226.47</v>
      </c>
      <c r="C59">
        <f t="shared" si="0"/>
        <v>-7.6099516083320351E-3</v>
      </c>
    </row>
    <row r="60" spans="1:3" x14ac:dyDescent="0.35">
      <c r="A60" s="2">
        <v>45558</v>
      </c>
      <c r="B60">
        <v>227.37</v>
      </c>
      <c r="C60">
        <f t="shared" si="0"/>
        <v>3.9661606724042875E-3</v>
      </c>
    </row>
    <row r="61" spans="1:3" x14ac:dyDescent="0.35">
      <c r="A61" s="2">
        <v>45559</v>
      </c>
      <c r="B61">
        <v>226.37</v>
      </c>
      <c r="C61">
        <f t="shared" si="0"/>
        <v>-4.407817777012997E-3</v>
      </c>
    </row>
    <row r="62" spans="1:3" x14ac:dyDescent="0.35">
      <c r="A62" s="2">
        <v>45560</v>
      </c>
      <c r="B62">
        <v>227.52</v>
      </c>
      <c r="C62">
        <f t="shared" si="0"/>
        <v>5.0673178998415468E-3</v>
      </c>
    </row>
    <row r="63" spans="1:3" x14ac:dyDescent="0.35">
      <c r="A63" s="2">
        <v>45561</v>
      </c>
      <c r="B63">
        <v>227.79</v>
      </c>
      <c r="C63">
        <f t="shared" si="0"/>
        <v>1.1860052783758518E-3</v>
      </c>
    </row>
    <row r="64" spans="1:3" x14ac:dyDescent="0.35">
      <c r="A64" s="2">
        <v>45564</v>
      </c>
      <c r="B64">
        <v>233</v>
      </c>
      <c r="C64">
        <f t="shared" si="0"/>
        <v>2.2614301672448562E-2</v>
      </c>
    </row>
    <row r="65" spans="1:3" x14ac:dyDescent="0.35">
      <c r="A65" s="2">
        <v>45565</v>
      </c>
      <c r="B65">
        <v>226.21</v>
      </c>
      <c r="C65">
        <f t="shared" si="0"/>
        <v>-2.9574682195956357E-2</v>
      </c>
    </row>
    <row r="66" spans="1:3" x14ac:dyDescent="0.35">
      <c r="A66" s="2">
        <v>45566</v>
      </c>
      <c r="B66">
        <v>226.78</v>
      </c>
      <c r="C66">
        <f t="shared" si="0"/>
        <v>2.5166131739495158E-3</v>
      </c>
    </row>
    <row r="67" spans="1:3" x14ac:dyDescent="0.35">
      <c r="A67" s="2">
        <v>45567</v>
      </c>
      <c r="B67">
        <v>225.67</v>
      </c>
      <c r="C67">
        <f t="shared" si="0"/>
        <v>-4.9066293598749146E-3</v>
      </c>
    </row>
    <row r="68" spans="1:3" x14ac:dyDescent="0.35">
      <c r="A68" s="2">
        <v>45568</v>
      </c>
      <c r="B68">
        <v>226.8</v>
      </c>
      <c r="C68">
        <f t="shared" ref="C68:C131" si="1">LN(B68/B67)</f>
        <v>4.9948166697781288E-3</v>
      </c>
    </row>
    <row r="69" spans="1:3" x14ac:dyDescent="0.35">
      <c r="A69" s="2">
        <v>45571</v>
      </c>
      <c r="B69">
        <v>221.69</v>
      </c>
      <c r="C69">
        <f t="shared" si="1"/>
        <v>-2.2788562247735331E-2</v>
      </c>
    </row>
    <row r="70" spans="1:3" x14ac:dyDescent="0.35">
      <c r="A70" s="2">
        <v>45572</v>
      </c>
      <c r="B70">
        <v>225.77</v>
      </c>
      <c r="C70">
        <f t="shared" si="1"/>
        <v>1.8236772344019592E-2</v>
      </c>
    </row>
    <row r="71" spans="1:3" x14ac:dyDescent="0.35">
      <c r="A71" s="2">
        <v>45573</v>
      </c>
      <c r="B71">
        <v>229.54</v>
      </c>
      <c r="C71">
        <f t="shared" si="1"/>
        <v>1.6560524302640989E-2</v>
      </c>
    </row>
    <row r="72" spans="1:3" x14ac:dyDescent="0.35">
      <c r="A72" s="2">
        <v>45574</v>
      </c>
      <c r="B72">
        <v>229.04</v>
      </c>
      <c r="C72">
        <f t="shared" si="1"/>
        <v>-2.1806454626626935E-3</v>
      </c>
    </row>
    <row r="73" spans="1:3" x14ac:dyDescent="0.35">
      <c r="A73" s="2">
        <v>45575</v>
      </c>
      <c r="B73">
        <v>227.55</v>
      </c>
      <c r="C73">
        <f t="shared" si="1"/>
        <v>-6.5266663272085766E-3</v>
      </c>
    </row>
    <row r="74" spans="1:3" x14ac:dyDescent="0.35">
      <c r="A74" s="2">
        <v>45578</v>
      </c>
      <c r="B74">
        <v>231.3</v>
      </c>
      <c r="C74">
        <f t="shared" si="1"/>
        <v>1.6345574774742577E-2</v>
      </c>
    </row>
    <row r="75" spans="1:3" x14ac:dyDescent="0.35">
      <c r="A75" s="2">
        <v>45579</v>
      </c>
      <c r="B75">
        <v>233.85</v>
      </c>
      <c r="C75">
        <f t="shared" si="1"/>
        <v>1.0964314934501682E-2</v>
      </c>
    </row>
    <row r="76" spans="1:3" x14ac:dyDescent="0.35">
      <c r="A76" s="2">
        <v>45580</v>
      </c>
      <c r="B76">
        <v>231.78</v>
      </c>
      <c r="C76">
        <f t="shared" si="1"/>
        <v>-8.8912382656501972E-3</v>
      </c>
    </row>
    <row r="77" spans="1:3" x14ac:dyDescent="0.35">
      <c r="A77" s="2">
        <v>45581</v>
      </c>
      <c r="B77">
        <v>232.15</v>
      </c>
      <c r="C77">
        <f t="shared" si="1"/>
        <v>1.5950685596858294E-3</v>
      </c>
    </row>
    <row r="78" spans="1:3" x14ac:dyDescent="0.35">
      <c r="A78" s="2">
        <v>45582</v>
      </c>
      <c r="B78">
        <v>235</v>
      </c>
      <c r="C78">
        <f t="shared" si="1"/>
        <v>1.2201799678228265E-2</v>
      </c>
    </row>
    <row r="79" spans="1:3" x14ac:dyDescent="0.35">
      <c r="A79" s="2">
        <v>45585</v>
      </c>
      <c r="B79">
        <v>236.48</v>
      </c>
      <c r="C79">
        <f t="shared" si="1"/>
        <v>6.278123615677908E-3</v>
      </c>
    </row>
    <row r="80" spans="1:3" x14ac:dyDescent="0.35">
      <c r="A80" s="2">
        <v>45586</v>
      </c>
      <c r="B80">
        <v>235.86</v>
      </c>
      <c r="C80">
        <f t="shared" si="1"/>
        <v>-2.625229098012868E-3</v>
      </c>
    </row>
    <row r="81" spans="1:3" x14ac:dyDescent="0.35">
      <c r="A81" s="2">
        <v>45587</v>
      </c>
      <c r="B81">
        <v>230.76</v>
      </c>
      <c r="C81">
        <f t="shared" si="1"/>
        <v>-2.1860199273135369E-2</v>
      </c>
    </row>
    <row r="82" spans="1:3" x14ac:dyDescent="0.35">
      <c r="A82" s="2">
        <v>45588</v>
      </c>
      <c r="B82">
        <v>230.57</v>
      </c>
      <c r="C82">
        <f t="shared" si="1"/>
        <v>-8.2370542016678883E-4</v>
      </c>
    </row>
    <row r="83" spans="1:3" x14ac:dyDescent="0.35">
      <c r="A83" s="2">
        <v>45589</v>
      </c>
      <c r="B83">
        <v>231.41</v>
      </c>
      <c r="C83">
        <f t="shared" si="1"/>
        <v>3.6365250690583951E-3</v>
      </c>
    </row>
    <row r="84" spans="1:3" x14ac:dyDescent="0.35">
      <c r="A84" s="2">
        <v>45593</v>
      </c>
      <c r="B84">
        <v>233.4</v>
      </c>
      <c r="C84">
        <f t="shared" si="1"/>
        <v>8.5626908148752033E-3</v>
      </c>
    </row>
    <row r="85" spans="1:3" x14ac:dyDescent="0.35">
      <c r="A85" s="2">
        <v>45594</v>
      </c>
      <c r="B85">
        <v>233.67</v>
      </c>
      <c r="C85">
        <f t="shared" si="1"/>
        <v>1.1561437475111353E-3</v>
      </c>
    </row>
    <row r="86" spans="1:3" x14ac:dyDescent="0.35">
      <c r="A86" s="2">
        <v>45595</v>
      </c>
      <c r="B86">
        <v>230.1</v>
      </c>
      <c r="C86">
        <f t="shared" si="1"/>
        <v>-1.5395866558646653E-2</v>
      </c>
    </row>
    <row r="87" spans="1:3" x14ac:dyDescent="0.35">
      <c r="A87" s="2">
        <v>45596</v>
      </c>
      <c r="B87">
        <v>225.91</v>
      </c>
      <c r="C87">
        <f t="shared" si="1"/>
        <v>-1.8377307172189244E-2</v>
      </c>
    </row>
    <row r="88" spans="1:3" x14ac:dyDescent="0.35">
      <c r="A88" s="2">
        <v>45597</v>
      </c>
      <c r="B88">
        <v>222.91</v>
      </c>
      <c r="C88">
        <f t="shared" si="1"/>
        <v>-1.3368587316289905E-2</v>
      </c>
    </row>
    <row r="89" spans="1:3" x14ac:dyDescent="0.35">
      <c r="A89" s="2">
        <v>45600</v>
      </c>
      <c r="B89">
        <v>222.01</v>
      </c>
      <c r="C89">
        <f t="shared" si="1"/>
        <v>-4.0456766500141109E-3</v>
      </c>
    </row>
    <row r="90" spans="1:3" x14ac:dyDescent="0.35">
      <c r="A90" s="2">
        <v>45601</v>
      </c>
      <c r="B90">
        <v>223.45</v>
      </c>
      <c r="C90">
        <f t="shared" si="1"/>
        <v>6.4652494766336294E-3</v>
      </c>
    </row>
    <row r="91" spans="1:3" x14ac:dyDescent="0.35">
      <c r="A91" s="2">
        <v>45602</v>
      </c>
      <c r="B91">
        <v>222.72</v>
      </c>
      <c r="C91">
        <f t="shared" si="1"/>
        <v>-3.2722982334056835E-3</v>
      </c>
    </row>
    <row r="92" spans="1:3" x14ac:dyDescent="0.35">
      <c r="A92" s="2">
        <v>45603</v>
      </c>
      <c r="B92">
        <v>227.48</v>
      </c>
      <c r="C92">
        <f t="shared" si="1"/>
        <v>2.1146945292544149E-2</v>
      </c>
    </row>
    <row r="93" spans="1:3" x14ac:dyDescent="0.35">
      <c r="A93" s="2">
        <v>45604</v>
      </c>
      <c r="B93">
        <v>226.96</v>
      </c>
      <c r="C93">
        <f t="shared" si="1"/>
        <v>-2.2885319380029265E-3</v>
      </c>
    </row>
    <row r="94" spans="1:3" x14ac:dyDescent="0.35">
      <c r="A94" s="2">
        <v>45607</v>
      </c>
      <c r="B94">
        <v>224.23</v>
      </c>
      <c r="C94">
        <f t="shared" si="1"/>
        <v>-1.2101479715156712E-2</v>
      </c>
    </row>
    <row r="95" spans="1:3" x14ac:dyDescent="0.35">
      <c r="A95" s="2">
        <v>45608</v>
      </c>
      <c r="B95">
        <v>224.23</v>
      </c>
      <c r="C95">
        <f t="shared" si="1"/>
        <v>0</v>
      </c>
    </row>
    <row r="96" spans="1:3" x14ac:dyDescent="0.35">
      <c r="A96" s="2">
        <v>45609</v>
      </c>
      <c r="B96">
        <v>225.12</v>
      </c>
      <c r="C96">
        <f t="shared" si="1"/>
        <v>3.9612825806397481E-3</v>
      </c>
    </row>
    <row r="97" spans="1:3" x14ac:dyDescent="0.35">
      <c r="A97" s="2">
        <v>45610</v>
      </c>
      <c r="B97">
        <v>228.22</v>
      </c>
      <c r="C97">
        <f t="shared" si="1"/>
        <v>1.3676482640454679E-2</v>
      </c>
    </row>
    <row r="98" spans="1:3" x14ac:dyDescent="0.35">
      <c r="A98" s="2">
        <v>45611</v>
      </c>
      <c r="B98">
        <v>225</v>
      </c>
      <c r="C98">
        <f t="shared" si="1"/>
        <v>-1.4209673802113448E-2</v>
      </c>
    </row>
    <row r="99" spans="1:3" x14ac:dyDescent="0.35">
      <c r="A99" s="2">
        <v>45614</v>
      </c>
      <c r="B99">
        <v>228.02</v>
      </c>
      <c r="C99">
        <f t="shared" si="1"/>
        <v>1.3332942201153587E-2</v>
      </c>
    </row>
    <row r="100" spans="1:3" x14ac:dyDescent="0.35">
      <c r="A100" s="2">
        <v>45615</v>
      </c>
      <c r="B100">
        <v>228.28</v>
      </c>
      <c r="C100">
        <f t="shared" si="1"/>
        <v>1.1396012629335743E-3</v>
      </c>
    </row>
    <row r="101" spans="1:3" x14ac:dyDescent="0.35">
      <c r="A101" s="2">
        <v>45616</v>
      </c>
      <c r="B101">
        <v>229</v>
      </c>
      <c r="C101">
        <f t="shared" si="1"/>
        <v>3.1490578857323766E-3</v>
      </c>
    </row>
    <row r="102" spans="1:3" x14ac:dyDescent="0.35">
      <c r="A102" s="2">
        <v>45617</v>
      </c>
      <c r="B102">
        <v>228.52</v>
      </c>
      <c r="C102">
        <f t="shared" si="1"/>
        <v>-2.0982696979778065E-3</v>
      </c>
    </row>
    <row r="103" spans="1:3" x14ac:dyDescent="0.35">
      <c r="A103" s="2">
        <v>45618</v>
      </c>
      <c r="B103">
        <v>229.87</v>
      </c>
      <c r="C103">
        <f t="shared" si="1"/>
        <v>5.890197880063815E-3</v>
      </c>
    </row>
    <row r="104" spans="1:3" x14ac:dyDescent="0.35">
      <c r="A104" s="2">
        <v>45621</v>
      </c>
      <c r="B104">
        <v>232.87</v>
      </c>
      <c r="C104">
        <f t="shared" si="1"/>
        <v>1.2966426208818584E-2</v>
      </c>
    </row>
    <row r="105" spans="1:3" x14ac:dyDescent="0.35">
      <c r="A105" s="2">
        <v>45622</v>
      </c>
      <c r="B105">
        <v>235.06</v>
      </c>
      <c r="C105">
        <f t="shared" si="1"/>
        <v>9.3604427595636724E-3</v>
      </c>
    </row>
    <row r="106" spans="1:3" x14ac:dyDescent="0.35">
      <c r="A106" s="2">
        <v>45623</v>
      </c>
      <c r="B106">
        <v>234.93</v>
      </c>
      <c r="C106">
        <f t="shared" si="1"/>
        <v>-5.5320327375206512E-4</v>
      </c>
    </row>
    <row r="107" spans="1:3" x14ac:dyDescent="0.35">
      <c r="A107" s="2">
        <v>45625</v>
      </c>
      <c r="B107">
        <v>237.33</v>
      </c>
      <c r="C107">
        <f t="shared" si="1"/>
        <v>1.0163980270458799E-2</v>
      </c>
    </row>
    <row r="108" spans="1:3" x14ac:dyDescent="0.35">
      <c r="A108" s="2">
        <v>45628</v>
      </c>
      <c r="B108">
        <v>239.59</v>
      </c>
      <c r="C108">
        <f t="shared" si="1"/>
        <v>9.477551441854002E-3</v>
      </c>
    </row>
    <row r="109" spans="1:3" x14ac:dyDescent="0.35">
      <c r="A109" s="2">
        <v>45629</v>
      </c>
      <c r="B109">
        <v>242.65</v>
      </c>
      <c r="C109">
        <f t="shared" si="1"/>
        <v>1.269094670795666E-2</v>
      </c>
    </row>
    <row r="110" spans="1:3" x14ac:dyDescent="0.35">
      <c r="A110" s="2">
        <v>45630</v>
      </c>
      <c r="B110">
        <v>243.01</v>
      </c>
      <c r="C110">
        <f t="shared" si="1"/>
        <v>1.4825189059665656E-3</v>
      </c>
    </row>
    <row r="111" spans="1:3" x14ac:dyDescent="0.35">
      <c r="A111" s="2">
        <v>45631</v>
      </c>
      <c r="B111">
        <v>243.04</v>
      </c>
      <c r="C111">
        <f t="shared" si="1"/>
        <v>1.2344409027086238E-4</v>
      </c>
    </row>
    <row r="112" spans="1:3" x14ac:dyDescent="0.35">
      <c r="A112" s="2">
        <v>45632</v>
      </c>
      <c r="B112">
        <v>242.84</v>
      </c>
      <c r="C112">
        <f t="shared" si="1"/>
        <v>-8.2324858522934052E-4</v>
      </c>
    </row>
    <row r="113" spans="1:3" x14ac:dyDescent="0.35">
      <c r="A113" s="2">
        <v>45635</v>
      </c>
      <c r="B113">
        <v>246.75</v>
      </c>
      <c r="C113">
        <f t="shared" si="1"/>
        <v>1.5972888051357558E-2</v>
      </c>
    </row>
    <row r="114" spans="1:3" x14ac:dyDescent="0.35">
      <c r="A114" s="2">
        <v>45636</v>
      </c>
      <c r="B114">
        <v>247.77</v>
      </c>
      <c r="C114">
        <f t="shared" si="1"/>
        <v>4.1252181771443009E-3</v>
      </c>
    </row>
    <row r="115" spans="1:3" x14ac:dyDescent="0.35">
      <c r="A115" s="2">
        <v>45637</v>
      </c>
      <c r="B115">
        <v>246.49</v>
      </c>
      <c r="C115">
        <f t="shared" si="1"/>
        <v>-5.1794717822105452E-3</v>
      </c>
    </row>
    <row r="116" spans="1:3" x14ac:dyDescent="0.35">
      <c r="A116" s="2">
        <v>45638</v>
      </c>
      <c r="B116">
        <v>247.96</v>
      </c>
      <c r="C116">
        <f t="shared" si="1"/>
        <v>5.9460181251939897E-3</v>
      </c>
    </row>
    <row r="117" spans="1:3" x14ac:dyDescent="0.35">
      <c r="A117" s="2">
        <v>45639</v>
      </c>
      <c r="B117">
        <v>248.13</v>
      </c>
      <c r="C117">
        <f t="shared" si="1"/>
        <v>6.8535953820605803E-4</v>
      </c>
    </row>
    <row r="118" spans="1:3" x14ac:dyDescent="0.35">
      <c r="A118" s="2">
        <v>45642</v>
      </c>
      <c r="B118">
        <v>251.04</v>
      </c>
      <c r="C118">
        <f t="shared" si="1"/>
        <v>1.1659486612797755E-2</v>
      </c>
    </row>
    <row r="119" spans="1:3" x14ac:dyDescent="0.35">
      <c r="A119" s="2">
        <v>45643</v>
      </c>
      <c r="B119">
        <v>253.48</v>
      </c>
      <c r="C119">
        <f t="shared" si="1"/>
        <v>9.6726354705936723E-3</v>
      </c>
    </row>
    <row r="120" spans="1:3" x14ac:dyDescent="0.35">
      <c r="A120" s="2">
        <v>45644</v>
      </c>
      <c r="B120">
        <v>248.05</v>
      </c>
      <c r="C120">
        <f t="shared" si="1"/>
        <v>-2.1654585708258262E-2</v>
      </c>
    </row>
    <row r="121" spans="1:3" x14ac:dyDescent="0.35">
      <c r="A121" s="2">
        <v>45645</v>
      </c>
      <c r="B121">
        <v>249.79</v>
      </c>
      <c r="C121">
        <f t="shared" si="1"/>
        <v>6.9902261174959015E-3</v>
      </c>
    </row>
    <row r="122" spans="1:3" x14ac:dyDescent="0.35">
      <c r="A122" s="2">
        <v>45646</v>
      </c>
      <c r="B122">
        <v>254.49</v>
      </c>
      <c r="C122">
        <f t="shared" si="1"/>
        <v>1.8640977623199214E-2</v>
      </c>
    </row>
    <row r="123" spans="1:3" x14ac:dyDescent="0.35">
      <c r="A123" s="2">
        <v>45649</v>
      </c>
      <c r="B123">
        <v>255.27</v>
      </c>
      <c r="C123">
        <f t="shared" si="1"/>
        <v>3.0602660418225774E-3</v>
      </c>
    </row>
    <row r="124" spans="1:3" x14ac:dyDescent="0.35">
      <c r="A124" s="2">
        <v>45650</v>
      </c>
      <c r="B124">
        <v>258.2</v>
      </c>
      <c r="C124">
        <f t="shared" si="1"/>
        <v>1.1412669882966294E-2</v>
      </c>
    </row>
    <row r="125" spans="1:3" x14ac:dyDescent="0.35">
      <c r="A125" s="2">
        <v>45652</v>
      </c>
      <c r="B125">
        <v>259.02</v>
      </c>
      <c r="C125">
        <f t="shared" si="1"/>
        <v>3.1708003828989626E-3</v>
      </c>
    </row>
    <row r="126" spans="1:3" x14ac:dyDescent="0.35">
      <c r="A126" s="2">
        <v>45653</v>
      </c>
      <c r="B126">
        <v>255.59</v>
      </c>
      <c r="C126">
        <f t="shared" si="1"/>
        <v>-1.3330680688083499E-2</v>
      </c>
    </row>
    <row r="127" spans="1:3" x14ac:dyDescent="0.35">
      <c r="A127" s="2">
        <v>45656</v>
      </c>
      <c r="B127">
        <v>252.2</v>
      </c>
      <c r="C127">
        <f t="shared" si="1"/>
        <v>-1.3352174576538492E-2</v>
      </c>
    </row>
    <row r="128" spans="1:3" x14ac:dyDescent="0.35">
      <c r="A128" s="2">
        <v>45657</v>
      </c>
      <c r="B128">
        <v>250.42</v>
      </c>
      <c r="C128">
        <f t="shared" si="1"/>
        <v>-7.0829152900175382E-3</v>
      </c>
    </row>
    <row r="129" spans="1:3" x14ac:dyDescent="0.35">
      <c r="A129" s="2">
        <v>45659</v>
      </c>
      <c r="B129">
        <v>243.85</v>
      </c>
      <c r="C129">
        <f t="shared" si="1"/>
        <v>-2.6586226084739983E-2</v>
      </c>
    </row>
    <row r="130" spans="1:3" x14ac:dyDescent="0.35">
      <c r="A130" s="2">
        <v>45660</v>
      </c>
      <c r="B130">
        <v>243.36</v>
      </c>
      <c r="C130">
        <f t="shared" si="1"/>
        <v>-2.0114536450788353E-3</v>
      </c>
    </row>
    <row r="131" spans="1:3" x14ac:dyDescent="0.35">
      <c r="A131" s="2">
        <v>45663</v>
      </c>
      <c r="B131">
        <v>245</v>
      </c>
      <c r="C131">
        <f t="shared" si="1"/>
        <v>6.7163820337442027E-3</v>
      </c>
    </row>
    <row r="132" spans="1:3" x14ac:dyDescent="0.35">
      <c r="A132" s="2">
        <v>45664</v>
      </c>
      <c r="B132">
        <v>242.21</v>
      </c>
      <c r="C132">
        <f t="shared" ref="C132:C189" si="2">LN(B132/B131)</f>
        <v>-1.1453092086491822E-2</v>
      </c>
    </row>
    <row r="133" spans="1:3" x14ac:dyDescent="0.35">
      <c r="A133" s="2">
        <v>45665</v>
      </c>
      <c r="B133">
        <v>242.7</v>
      </c>
      <c r="C133">
        <f t="shared" si="2"/>
        <v>2.0209942743203797E-3</v>
      </c>
    </row>
    <row r="134" spans="1:3" x14ac:dyDescent="0.35">
      <c r="A134" s="2">
        <v>45667</v>
      </c>
      <c r="B134">
        <v>236.85</v>
      </c>
      <c r="C134">
        <f t="shared" si="2"/>
        <v>-2.4399083362794845E-2</v>
      </c>
    </row>
    <row r="135" spans="1:3" x14ac:dyDescent="0.35">
      <c r="A135" s="2">
        <v>45670</v>
      </c>
      <c r="B135">
        <v>234.4</v>
      </c>
      <c r="C135">
        <f t="shared" si="2"/>
        <v>-1.0397971666903203E-2</v>
      </c>
    </row>
    <row r="136" spans="1:3" x14ac:dyDescent="0.35">
      <c r="A136" s="2">
        <v>45671</v>
      </c>
      <c r="B136">
        <v>233.28</v>
      </c>
      <c r="C136">
        <f t="shared" si="2"/>
        <v>-4.7896088825642048E-3</v>
      </c>
    </row>
    <row r="137" spans="1:3" x14ac:dyDescent="0.35">
      <c r="A137" s="2">
        <v>45672</v>
      </c>
      <c r="B137">
        <v>237.87</v>
      </c>
      <c r="C137">
        <f t="shared" si="2"/>
        <v>1.9484857132124001E-2</v>
      </c>
    </row>
    <row r="138" spans="1:3" x14ac:dyDescent="0.35">
      <c r="A138" s="2">
        <v>45673</v>
      </c>
      <c r="B138">
        <v>228.26</v>
      </c>
      <c r="C138">
        <f t="shared" si="2"/>
        <v>-4.1238975826963314E-2</v>
      </c>
    </row>
    <row r="139" spans="1:3" x14ac:dyDescent="0.35">
      <c r="A139" s="2">
        <v>45674</v>
      </c>
      <c r="B139">
        <v>229.98</v>
      </c>
      <c r="C139">
        <f t="shared" si="2"/>
        <v>7.5070184950648353E-3</v>
      </c>
    </row>
    <row r="140" spans="1:3" x14ac:dyDescent="0.35">
      <c r="A140" s="2">
        <v>45678</v>
      </c>
      <c r="B140">
        <v>222.64</v>
      </c>
      <c r="C140">
        <f t="shared" si="2"/>
        <v>-3.2436231402883438E-2</v>
      </c>
    </row>
    <row r="141" spans="1:3" x14ac:dyDescent="0.35">
      <c r="A141" s="2">
        <v>45679</v>
      </c>
      <c r="B141">
        <v>223.83</v>
      </c>
      <c r="C141">
        <f t="shared" si="2"/>
        <v>5.3307179338975266E-3</v>
      </c>
    </row>
    <row r="142" spans="1:3" x14ac:dyDescent="0.35">
      <c r="A142" s="2">
        <v>45680</v>
      </c>
      <c r="B142">
        <v>223.66</v>
      </c>
      <c r="C142">
        <f t="shared" si="2"/>
        <v>-7.5979355149053557E-4</v>
      </c>
    </row>
    <row r="143" spans="1:3" x14ac:dyDescent="0.35">
      <c r="A143" s="2">
        <v>45681</v>
      </c>
      <c r="B143">
        <v>222.78</v>
      </c>
      <c r="C143">
        <f t="shared" si="2"/>
        <v>-3.9423041829985839E-3</v>
      </c>
    </row>
    <row r="144" spans="1:3" x14ac:dyDescent="0.35">
      <c r="A144" s="2">
        <v>45684</v>
      </c>
      <c r="B144">
        <v>229.86</v>
      </c>
      <c r="C144">
        <f t="shared" si="2"/>
        <v>3.1285690523568978E-2</v>
      </c>
    </row>
    <row r="145" spans="1:3" x14ac:dyDescent="0.35">
      <c r="A145" s="2">
        <v>45685</v>
      </c>
      <c r="B145">
        <v>238.26</v>
      </c>
      <c r="C145">
        <f t="shared" si="2"/>
        <v>3.5892086430602384E-2</v>
      </c>
    </row>
    <row r="146" spans="1:3" x14ac:dyDescent="0.35">
      <c r="A146" s="2">
        <v>45686</v>
      </c>
      <c r="B146">
        <v>239.36</v>
      </c>
      <c r="C146">
        <f t="shared" si="2"/>
        <v>4.6061804148975023E-3</v>
      </c>
    </row>
    <row r="147" spans="1:3" x14ac:dyDescent="0.35">
      <c r="A147" s="2">
        <v>45687</v>
      </c>
      <c r="B147">
        <v>237.59</v>
      </c>
      <c r="C147">
        <f t="shared" si="2"/>
        <v>-7.4221957254156003E-3</v>
      </c>
    </row>
    <row r="148" spans="1:3" x14ac:dyDescent="0.35">
      <c r="A148" s="2">
        <v>45688</v>
      </c>
      <c r="B148">
        <v>236</v>
      </c>
      <c r="C148">
        <f t="shared" si="2"/>
        <v>-6.714694035086833E-3</v>
      </c>
    </row>
    <row r="149" spans="1:3" x14ac:dyDescent="0.35">
      <c r="A149" s="2">
        <v>45691</v>
      </c>
      <c r="B149">
        <v>228.01</v>
      </c>
      <c r="C149">
        <f t="shared" si="2"/>
        <v>-3.4442317383852845E-2</v>
      </c>
    </row>
    <row r="150" spans="1:3" x14ac:dyDescent="0.35">
      <c r="A150" s="2">
        <v>45692</v>
      </c>
      <c r="B150">
        <v>232.8</v>
      </c>
      <c r="C150">
        <f t="shared" si="2"/>
        <v>2.0790228215525564E-2</v>
      </c>
    </row>
    <row r="151" spans="1:3" x14ac:dyDescent="0.35">
      <c r="A151" s="2">
        <v>45693</v>
      </c>
      <c r="B151">
        <v>232.47</v>
      </c>
      <c r="C151">
        <f t="shared" si="2"/>
        <v>-1.4185314133143574E-3</v>
      </c>
    </row>
    <row r="152" spans="1:3" x14ac:dyDescent="0.35">
      <c r="A152" s="2">
        <v>45694</v>
      </c>
      <c r="B152">
        <v>233.22</v>
      </c>
      <c r="C152">
        <f t="shared" si="2"/>
        <v>3.2210296482183117E-3</v>
      </c>
    </row>
    <row r="153" spans="1:3" x14ac:dyDescent="0.35">
      <c r="A153" s="2">
        <v>45695</v>
      </c>
      <c r="B153">
        <v>227.63</v>
      </c>
      <c r="C153">
        <f t="shared" si="2"/>
        <v>-2.4260710332889599E-2</v>
      </c>
    </row>
    <row r="154" spans="1:3" x14ac:dyDescent="0.35">
      <c r="A154" s="2">
        <v>45698</v>
      </c>
      <c r="B154">
        <v>227.65</v>
      </c>
      <c r="C154">
        <f t="shared" si="2"/>
        <v>8.7858021493861051E-5</v>
      </c>
    </row>
    <row r="155" spans="1:3" x14ac:dyDescent="0.35">
      <c r="A155" s="2">
        <v>45699</v>
      </c>
      <c r="B155">
        <v>232.62</v>
      </c>
      <c r="C155">
        <f t="shared" si="2"/>
        <v>2.1596859130101596E-2</v>
      </c>
    </row>
    <row r="156" spans="1:3" x14ac:dyDescent="0.35">
      <c r="A156" s="2">
        <v>45700</v>
      </c>
      <c r="B156">
        <v>236.87</v>
      </c>
      <c r="C156">
        <f t="shared" si="2"/>
        <v>1.810524652359782E-2</v>
      </c>
    </row>
    <row r="157" spans="1:3" x14ac:dyDescent="0.35">
      <c r="A157" s="2">
        <v>45701</v>
      </c>
      <c r="B157">
        <v>241.53</v>
      </c>
      <c r="C157">
        <f t="shared" si="2"/>
        <v>1.9482221545508639E-2</v>
      </c>
    </row>
    <row r="158" spans="1:3" x14ac:dyDescent="0.35">
      <c r="A158" s="2">
        <v>45702</v>
      </c>
      <c r="B158">
        <v>244.6</v>
      </c>
      <c r="C158">
        <f t="shared" si="2"/>
        <v>1.2630534273072785E-2</v>
      </c>
    </row>
    <row r="159" spans="1:3" x14ac:dyDescent="0.35">
      <c r="A159" s="2">
        <v>45706</v>
      </c>
      <c r="B159">
        <v>244.47</v>
      </c>
      <c r="C159">
        <f t="shared" si="2"/>
        <v>-5.3162125283384893E-4</v>
      </c>
    </row>
    <row r="160" spans="1:3" x14ac:dyDescent="0.35">
      <c r="A160" s="2">
        <v>45707</v>
      </c>
      <c r="B160">
        <v>244.87</v>
      </c>
      <c r="C160">
        <f t="shared" si="2"/>
        <v>1.6348554750960618E-3</v>
      </c>
    </row>
    <row r="161" spans="1:3" x14ac:dyDescent="0.35">
      <c r="A161" s="2">
        <v>45708</v>
      </c>
      <c r="B161">
        <v>245.83</v>
      </c>
      <c r="C161">
        <f t="shared" si="2"/>
        <v>3.9127826565687213E-3</v>
      </c>
    </row>
    <row r="162" spans="1:3" x14ac:dyDescent="0.35">
      <c r="A162" s="2">
        <v>45709</v>
      </c>
      <c r="B162">
        <v>245.55</v>
      </c>
      <c r="C162">
        <f t="shared" si="2"/>
        <v>-1.1396476466492649E-3</v>
      </c>
    </row>
    <row r="163" spans="1:3" x14ac:dyDescent="0.35">
      <c r="A163" s="2">
        <v>45712</v>
      </c>
      <c r="B163">
        <v>247.1</v>
      </c>
      <c r="C163">
        <f t="shared" si="2"/>
        <v>6.2925205093107527E-3</v>
      </c>
    </row>
    <row r="164" spans="1:3" x14ac:dyDescent="0.35">
      <c r="A164" s="2">
        <v>45713</v>
      </c>
      <c r="B164">
        <v>247.04</v>
      </c>
      <c r="C164">
        <f t="shared" si="2"/>
        <v>-2.4284615815310331E-4</v>
      </c>
    </row>
    <row r="165" spans="1:3" x14ac:dyDescent="0.35">
      <c r="A165" s="2">
        <v>45714</v>
      </c>
      <c r="B165">
        <v>240.36</v>
      </c>
      <c r="C165">
        <f t="shared" si="2"/>
        <v>-2.7412467370684025E-2</v>
      </c>
    </row>
    <row r="166" spans="1:3" x14ac:dyDescent="0.35">
      <c r="A166" s="2">
        <v>45715</v>
      </c>
      <c r="B166">
        <v>237.3</v>
      </c>
      <c r="C166">
        <f t="shared" si="2"/>
        <v>-1.2812636024009335E-2</v>
      </c>
    </row>
    <row r="167" spans="1:3" x14ac:dyDescent="0.35">
      <c r="A167" s="2">
        <v>45716</v>
      </c>
      <c r="B167">
        <v>241.84</v>
      </c>
      <c r="C167">
        <f t="shared" si="2"/>
        <v>1.8951187029484631E-2</v>
      </c>
    </row>
    <row r="168" spans="1:3" x14ac:dyDescent="0.35">
      <c r="A168" s="2">
        <v>45719</v>
      </c>
      <c r="B168">
        <v>238.03</v>
      </c>
      <c r="C168">
        <f t="shared" si="2"/>
        <v>-1.5879634323246551E-2</v>
      </c>
    </row>
    <row r="169" spans="1:3" x14ac:dyDescent="0.35">
      <c r="A169" s="2">
        <v>45720</v>
      </c>
      <c r="B169">
        <v>235.93</v>
      </c>
      <c r="C169">
        <f t="shared" si="2"/>
        <v>-8.8615652893341244E-3</v>
      </c>
    </row>
    <row r="170" spans="1:3" x14ac:dyDescent="0.35">
      <c r="A170" s="2">
        <v>45721</v>
      </c>
      <c r="B170">
        <v>235.74</v>
      </c>
      <c r="C170">
        <f t="shared" si="2"/>
        <v>-8.0564806019855866E-4</v>
      </c>
    </row>
    <row r="171" spans="1:3" x14ac:dyDescent="0.35">
      <c r="A171" s="2">
        <v>45722</v>
      </c>
      <c r="B171">
        <v>235.33</v>
      </c>
      <c r="C171">
        <f t="shared" si="2"/>
        <v>-1.740718379554715E-3</v>
      </c>
    </row>
    <row r="172" spans="1:3" x14ac:dyDescent="0.35">
      <c r="A172" s="2">
        <v>45723</v>
      </c>
      <c r="B172">
        <v>239.07</v>
      </c>
      <c r="C172">
        <f t="shared" si="2"/>
        <v>1.5767611658897701E-2</v>
      </c>
    </row>
    <row r="173" spans="1:3" x14ac:dyDescent="0.35">
      <c r="A173" s="2">
        <v>45726</v>
      </c>
      <c r="B173">
        <v>227.48</v>
      </c>
      <c r="C173">
        <f t="shared" si="2"/>
        <v>-4.9694073639167571E-2</v>
      </c>
    </row>
    <row r="174" spans="1:3" x14ac:dyDescent="0.35">
      <c r="A174" s="2">
        <v>45727</v>
      </c>
      <c r="B174">
        <v>220.84</v>
      </c>
      <c r="C174">
        <f t="shared" si="2"/>
        <v>-2.9623865022754978E-2</v>
      </c>
    </row>
    <row r="175" spans="1:3" x14ac:dyDescent="0.35">
      <c r="A175" s="2">
        <v>45728</v>
      </c>
      <c r="B175">
        <v>216.98</v>
      </c>
      <c r="C175">
        <f t="shared" si="2"/>
        <v>-1.7633274021539299E-2</v>
      </c>
    </row>
    <row r="176" spans="1:3" x14ac:dyDescent="0.35">
      <c r="A176" s="2">
        <v>45729</v>
      </c>
      <c r="B176">
        <v>209.68</v>
      </c>
      <c r="C176">
        <f t="shared" si="2"/>
        <v>-3.4222624379153584E-2</v>
      </c>
    </row>
    <row r="177" spans="1:3" x14ac:dyDescent="0.35">
      <c r="A177" s="2">
        <v>45730</v>
      </c>
      <c r="B177">
        <v>213.49</v>
      </c>
      <c r="C177">
        <f t="shared" si="2"/>
        <v>1.8007434149081746E-2</v>
      </c>
    </row>
    <row r="178" spans="1:3" x14ac:dyDescent="0.35">
      <c r="A178" s="2">
        <v>45733</v>
      </c>
      <c r="B178">
        <v>214</v>
      </c>
      <c r="C178">
        <f t="shared" si="2"/>
        <v>2.3860218576188547E-3</v>
      </c>
    </row>
    <row r="179" spans="1:3" x14ac:dyDescent="0.35">
      <c r="A179" s="2">
        <v>45734</v>
      </c>
      <c r="B179">
        <v>212.69</v>
      </c>
      <c r="C179">
        <f t="shared" si="2"/>
        <v>-6.1403084953978448E-3</v>
      </c>
    </row>
    <row r="180" spans="1:3" x14ac:dyDescent="0.35">
      <c r="A180" s="2">
        <v>45735</v>
      </c>
      <c r="B180">
        <v>215.24</v>
      </c>
      <c r="C180">
        <f t="shared" si="2"/>
        <v>1.1917978094765389E-2</v>
      </c>
    </row>
    <row r="181" spans="1:3" x14ac:dyDescent="0.35">
      <c r="A181" s="2">
        <v>45736</v>
      </c>
      <c r="B181">
        <v>214.1</v>
      </c>
      <c r="C181">
        <f t="shared" si="2"/>
        <v>-5.3104890255818429E-3</v>
      </c>
    </row>
    <row r="182" spans="1:3" x14ac:dyDescent="0.35">
      <c r="A182" s="2">
        <v>45737</v>
      </c>
      <c r="B182">
        <v>218.27</v>
      </c>
      <c r="C182">
        <f t="shared" si="2"/>
        <v>1.9289632955349155E-2</v>
      </c>
    </row>
    <row r="183" spans="1:3" x14ac:dyDescent="0.35">
      <c r="A183" s="2">
        <v>45740</v>
      </c>
      <c r="B183">
        <v>220.73</v>
      </c>
      <c r="C183">
        <f t="shared" si="2"/>
        <v>1.1207406602134005E-2</v>
      </c>
    </row>
    <row r="184" spans="1:3" x14ac:dyDescent="0.35">
      <c r="A184" s="2">
        <v>45741</v>
      </c>
      <c r="B184">
        <v>223.75</v>
      </c>
      <c r="C184">
        <f t="shared" si="2"/>
        <v>1.3589122001844327E-2</v>
      </c>
    </row>
    <row r="185" spans="1:3" x14ac:dyDescent="0.35">
      <c r="A185" s="2">
        <v>45742</v>
      </c>
      <c r="B185">
        <v>221.53</v>
      </c>
      <c r="C185">
        <f t="shared" si="2"/>
        <v>-9.9713366603807335E-3</v>
      </c>
    </row>
    <row r="186" spans="1:3" x14ac:dyDescent="0.35">
      <c r="A186" s="2">
        <v>45743</v>
      </c>
      <c r="B186">
        <v>223.85</v>
      </c>
      <c r="C186">
        <f t="shared" si="2"/>
        <v>1.041816419239041E-2</v>
      </c>
    </row>
    <row r="187" spans="1:3" x14ac:dyDescent="0.35">
      <c r="A187" s="2">
        <v>45744</v>
      </c>
      <c r="B187">
        <v>217.9</v>
      </c>
      <c r="C187">
        <f t="shared" si="2"/>
        <v>-2.693994273640031E-2</v>
      </c>
    </row>
    <row r="188" spans="1:3" x14ac:dyDescent="0.35">
      <c r="A188" s="2">
        <v>45746</v>
      </c>
      <c r="B188">
        <v>222.13</v>
      </c>
      <c r="C188">
        <f t="shared" si="2"/>
        <v>1.9226554118956955E-2</v>
      </c>
    </row>
    <row r="189" spans="1:3" x14ac:dyDescent="0.35">
      <c r="A189" s="2">
        <v>45747</v>
      </c>
      <c r="B189">
        <v>223.19</v>
      </c>
      <c r="C189" s="3">
        <f t="shared" si="2"/>
        <v>4.7606305665627204E-3</v>
      </c>
    </row>
  </sheetData>
  <sortState xmlns:xlrd2="http://schemas.microsoft.com/office/spreadsheetml/2017/richdata2" ref="A2:B189">
    <sortCondition ref="A2:A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559D-A938-4788-A865-238BC2BB2221}">
  <dimension ref="A1:M191"/>
  <sheetViews>
    <sheetView workbookViewId="0">
      <selection activeCell="M6" sqref="M6"/>
    </sheetView>
  </sheetViews>
  <sheetFormatPr defaultRowHeight="14.5" x14ac:dyDescent="0.35"/>
  <cols>
    <col min="1" max="1" width="10.08984375" bestFit="1" customWidth="1"/>
    <col min="4" max="4" width="14.36328125" customWidth="1"/>
    <col min="5" max="5" width="15.36328125" bestFit="1" customWidth="1"/>
    <col min="6" max="6" width="12.08984375" bestFit="1" customWidth="1"/>
    <col min="7" max="7" width="15.1796875" bestFit="1" customWidth="1"/>
    <col min="10" max="10" width="11.81640625" bestFit="1" customWidth="1"/>
    <col min="12" max="13" width="16.1796875" bestFit="1" customWidth="1"/>
    <col min="14" max="14" width="16.08984375" bestFit="1" customWidth="1"/>
  </cols>
  <sheetData>
    <row r="1" spans="1:13" x14ac:dyDescent="0.35">
      <c r="A1" t="s">
        <v>0</v>
      </c>
      <c r="B1" t="s">
        <v>69</v>
      </c>
      <c r="C1" s="1" t="s">
        <v>7</v>
      </c>
      <c r="D1" t="s">
        <v>71</v>
      </c>
      <c r="E1" t="s">
        <v>8</v>
      </c>
      <c r="F1" t="s">
        <v>9</v>
      </c>
      <c r="G1" t="s">
        <v>70</v>
      </c>
      <c r="H1" t="s">
        <v>10</v>
      </c>
    </row>
    <row r="2" spans="1:13" x14ac:dyDescent="0.35">
      <c r="A2" s="2">
        <v>45474</v>
      </c>
      <c r="B2">
        <v>220.27</v>
      </c>
      <c r="C2" s="1">
        <v>5509.01</v>
      </c>
      <c r="F2" s="4">
        <v>4.2900000000000001E-2</v>
      </c>
      <c r="J2" t="s">
        <v>11</v>
      </c>
    </row>
    <row r="3" spans="1:13" x14ac:dyDescent="0.35">
      <c r="A3" s="2">
        <v>45475</v>
      </c>
      <c r="B3">
        <v>221.55</v>
      </c>
      <c r="C3" s="1">
        <v>5537.02</v>
      </c>
      <c r="D3" s="3">
        <f>LN(B3/B2)</f>
        <v>5.7942310494322798E-3</v>
      </c>
      <c r="E3" s="3">
        <f>LN(C3/C2)</f>
        <v>5.0715161981972666E-3</v>
      </c>
      <c r="F3" s="3">
        <f>F2/252</f>
        <v>1.7023809523809523E-4</v>
      </c>
      <c r="G3" s="4">
        <f>D3-$F$3</f>
        <v>5.623992954194185E-3</v>
      </c>
      <c r="H3" s="4">
        <f>E3-$F$3</f>
        <v>4.9012781029591718E-3</v>
      </c>
      <c r="J3" s="35">
        <f>SLOPE(G3:G189,H3:H189)</f>
        <v>0.90829004771479405</v>
      </c>
    </row>
    <row r="4" spans="1:13" x14ac:dyDescent="0.35">
      <c r="A4" s="2">
        <v>45477</v>
      </c>
      <c r="B4">
        <v>226.34</v>
      </c>
      <c r="C4" s="1">
        <v>5567.19</v>
      </c>
      <c r="D4" s="3">
        <f t="shared" ref="D4:D67" si="0">LN(B4/B3)</f>
        <v>2.1389995892297006E-2</v>
      </c>
      <c r="E4" s="3">
        <f t="shared" ref="E4:E67" si="1">LN(C4/C3)</f>
        <v>5.4339884131971751E-3</v>
      </c>
      <c r="G4" s="4">
        <f t="shared" ref="G4:G67" si="2">D4-$F$3</f>
        <v>2.1219757797058911E-2</v>
      </c>
      <c r="H4" s="4">
        <f t="shared" ref="H4:H67" si="3">E4-$F$3</f>
        <v>5.2637503179590803E-3</v>
      </c>
    </row>
    <row r="5" spans="1:13" x14ac:dyDescent="0.35">
      <c r="A5" s="2">
        <v>45480</v>
      </c>
      <c r="B5">
        <v>227.82</v>
      </c>
      <c r="C5" s="1">
        <v>5572.85</v>
      </c>
      <c r="D5" s="3">
        <f t="shared" si="0"/>
        <v>6.5175499339704939E-3</v>
      </c>
      <c r="E5" s="3">
        <f t="shared" si="1"/>
        <v>1.0161544279964853E-3</v>
      </c>
      <c r="G5" s="4">
        <f t="shared" si="2"/>
        <v>6.3473118387323991E-3</v>
      </c>
      <c r="H5" s="4">
        <f t="shared" si="3"/>
        <v>8.4591633275839001E-4</v>
      </c>
      <c r="J5" t="s">
        <v>12</v>
      </c>
    </row>
    <row r="6" spans="1:13" x14ac:dyDescent="0.35">
      <c r="A6" s="2">
        <v>45481</v>
      </c>
      <c r="B6">
        <v>228.68</v>
      </c>
      <c r="C6" s="1">
        <v>5576.98</v>
      </c>
      <c r="D6" s="3">
        <f t="shared" si="0"/>
        <v>3.7678029240046994E-3</v>
      </c>
      <c r="E6" s="3">
        <f t="shared" si="1"/>
        <v>7.4081850375864739E-4</v>
      </c>
      <c r="G6" s="4">
        <f t="shared" si="2"/>
        <v>3.5975648287666041E-3</v>
      </c>
      <c r="H6" s="4">
        <f t="shared" si="3"/>
        <v>5.7058040852055213E-4</v>
      </c>
      <c r="J6" s="5" cm="1">
        <f t="array" ref="J6:K6">LINEST(G3:G189,H3:H189,FALSE,FALSE)</f>
        <v>0.90832055827199609</v>
      </c>
      <c r="K6">
        <v>0</v>
      </c>
    </row>
    <row r="7" spans="1:13" x14ac:dyDescent="0.35">
      <c r="A7" s="2">
        <v>45482</v>
      </c>
      <c r="B7">
        <v>232.98</v>
      </c>
      <c r="C7" s="1">
        <v>5633.91</v>
      </c>
      <c r="D7" s="3">
        <f t="shared" si="0"/>
        <v>1.8628966575860231E-2</v>
      </c>
      <c r="E7" s="3">
        <f t="shared" si="1"/>
        <v>1.0156283642139425E-2</v>
      </c>
      <c r="G7" s="4">
        <f t="shared" si="2"/>
        <v>1.8458728480622136E-2</v>
      </c>
      <c r="H7" s="4">
        <f t="shared" si="3"/>
        <v>9.9860455469013305E-3</v>
      </c>
    </row>
    <row r="8" spans="1:13" x14ac:dyDescent="0.35">
      <c r="A8" s="2">
        <v>45483</v>
      </c>
      <c r="B8">
        <v>227.57</v>
      </c>
      <c r="C8" s="1">
        <v>5584.54</v>
      </c>
      <c r="D8" s="3">
        <f t="shared" si="0"/>
        <v>-2.349472960050368E-2</v>
      </c>
      <c r="E8" s="3">
        <f t="shared" si="1"/>
        <v>-8.8016292301766504E-3</v>
      </c>
      <c r="G8" s="4">
        <f t="shared" si="2"/>
        <v>-2.3664967695741775E-2</v>
      </c>
      <c r="H8" s="4">
        <f t="shared" si="3"/>
        <v>-8.9718673254147452E-3</v>
      </c>
    </row>
    <row r="9" spans="1:13" x14ac:dyDescent="0.35">
      <c r="A9" s="2">
        <v>45484</v>
      </c>
      <c r="B9">
        <v>230.54</v>
      </c>
      <c r="C9" s="1">
        <v>5615.35</v>
      </c>
      <c r="D9" s="3">
        <f t="shared" si="0"/>
        <v>1.2966499801739235E-2</v>
      </c>
      <c r="E9" s="3">
        <f t="shared" si="1"/>
        <v>5.5018536287759819E-3</v>
      </c>
      <c r="G9" s="4">
        <f t="shared" si="2"/>
        <v>1.279626170650114E-2</v>
      </c>
      <c r="H9" s="4">
        <f t="shared" si="3"/>
        <v>5.3316155335378871E-3</v>
      </c>
      <c r="L9" s="39" t="s">
        <v>18</v>
      </c>
      <c r="M9" s="37">
        <v>0.95</v>
      </c>
    </row>
    <row r="10" spans="1:13" x14ac:dyDescent="0.35">
      <c r="A10" s="2">
        <v>45487</v>
      </c>
      <c r="B10">
        <v>234.4</v>
      </c>
      <c r="C10" s="1">
        <v>5631.22</v>
      </c>
      <c r="D10" s="3">
        <f t="shared" si="0"/>
        <v>1.6604674529990988E-2</v>
      </c>
      <c r="E10" s="3">
        <f t="shared" si="1"/>
        <v>2.822195662042845E-3</v>
      </c>
      <c r="G10" s="4">
        <f t="shared" si="2"/>
        <v>1.6434436434752894E-2</v>
      </c>
      <c r="H10" s="4">
        <f t="shared" si="3"/>
        <v>2.6519575668047498E-3</v>
      </c>
      <c r="L10" s="40" t="s">
        <v>17</v>
      </c>
      <c r="M10" s="38" t="s">
        <v>16</v>
      </c>
    </row>
    <row r="11" spans="1:13" x14ac:dyDescent="0.35">
      <c r="A11" s="2">
        <v>45488</v>
      </c>
      <c r="B11">
        <v>234.82</v>
      </c>
      <c r="C11" s="1">
        <v>5667.2</v>
      </c>
      <c r="D11" s="3">
        <f t="shared" si="0"/>
        <v>1.790205499208203E-3</v>
      </c>
      <c r="E11" s="3">
        <f t="shared" si="1"/>
        <v>6.3690536600414091E-3</v>
      </c>
      <c r="G11" s="4">
        <f t="shared" si="2"/>
        <v>1.6199674039701077E-3</v>
      </c>
      <c r="H11" s="4">
        <f t="shared" si="3"/>
        <v>6.1988155648033142E-3</v>
      </c>
      <c r="L11" s="39" t="s">
        <v>15</v>
      </c>
      <c r="M11" s="37">
        <f>_xlfn.STDEV.S(D3:D189)</f>
        <v>1.4816844182572363E-2</v>
      </c>
    </row>
    <row r="12" spans="1:13" x14ac:dyDescent="0.35">
      <c r="A12" s="2">
        <v>45489</v>
      </c>
      <c r="B12">
        <v>228.88</v>
      </c>
      <c r="C12" s="1">
        <v>5588.27</v>
      </c>
      <c r="D12" s="3">
        <f t="shared" si="0"/>
        <v>-2.5621414460210976E-2</v>
      </c>
      <c r="E12" s="3">
        <f t="shared" si="1"/>
        <v>-1.4025410555021933E-2</v>
      </c>
      <c r="G12" s="4">
        <f t="shared" si="2"/>
        <v>-2.579165255544907E-2</v>
      </c>
      <c r="H12" s="4">
        <f t="shared" si="3"/>
        <v>-1.4195648650260028E-2</v>
      </c>
      <c r="L12" s="40" t="s">
        <v>14</v>
      </c>
      <c r="M12" s="38">
        <v>1.645</v>
      </c>
    </row>
    <row r="13" spans="1:13" x14ac:dyDescent="0.35">
      <c r="A13" s="2">
        <v>45490</v>
      </c>
      <c r="B13">
        <v>224.18</v>
      </c>
      <c r="C13" s="1">
        <v>5544.59</v>
      </c>
      <c r="D13" s="3">
        <f t="shared" si="0"/>
        <v>-2.0748548148905522E-2</v>
      </c>
      <c r="E13" s="3">
        <f t="shared" si="1"/>
        <v>-7.8470804696827295E-3</v>
      </c>
      <c r="G13" s="4">
        <f t="shared" si="2"/>
        <v>-2.0918786244143617E-2</v>
      </c>
      <c r="H13" s="4">
        <f t="shared" si="3"/>
        <v>-8.0173185649208244E-3</v>
      </c>
      <c r="L13" s="39" t="s">
        <v>13</v>
      </c>
      <c r="M13" s="37">
        <f>B189</f>
        <v>223.19</v>
      </c>
    </row>
    <row r="14" spans="1:13" x14ac:dyDescent="0.35">
      <c r="A14" s="2">
        <v>45491</v>
      </c>
      <c r="B14">
        <v>224.31</v>
      </c>
      <c r="C14" s="1">
        <v>5505</v>
      </c>
      <c r="D14" s="3">
        <f t="shared" si="0"/>
        <v>5.7972308698451202E-4</v>
      </c>
      <c r="E14" s="3">
        <f t="shared" si="1"/>
        <v>-7.1659074070294041E-3</v>
      </c>
      <c r="G14" s="4">
        <f t="shared" si="2"/>
        <v>4.0948499174641676E-4</v>
      </c>
      <c r="H14" s="4">
        <f t="shared" si="3"/>
        <v>-7.3361455022674989E-3</v>
      </c>
      <c r="L14" s="20"/>
      <c r="M14" s="38">
        <f>M11*M13*M12</f>
        <v>5.4399680403631949</v>
      </c>
    </row>
    <row r="15" spans="1:13" x14ac:dyDescent="0.35">
      <c r="A15" s="2">
        <v>45494</v>
      </c>
      <c r="B15">
        <v>223.96</v>
      </c>
      <c r="C15" s="1">
        <v>5564.41</v>
      </c>
      <c r="D15" s="3">
        <f t="shared" si="0"/>
        <v>-1.5615591992412968E-3</v>
      </c>
      <c r="E15" s="3">
        <f t="shared" si="1"/>
        <v>1.0734189165974961E-2</v>
      </c>
      <c r="G15" s="4">
        <f t="shared" si="2"/>
        <v>-1.731797294479392E-3</v>
      </c>
      <c r="H15" s="4">
        <f t="shared" si="3"/>
        <v>1.0563951070736866E-2</v>
      </c>
    </row>
    <row r="16" spans="1:13" x14ac:dyDescent="0.35">
      <c r="A16" s="2">
        <v>45495</v>
      </c>
      <c r="B16">
        <v>225.01</v>
      </c>
      <c r="C16" s="1">
        <v>5555.74</v>
      </c>
      <c r="D16" s="3">
        <f t="shared" si="0"/>
        <v>4.6773811805469389E-3</v>
      </c>
      <c r="E16" s="3">
        <f t="shared" si="1"/>
        <v>-1.5593317997995005E-3</v>
      </c>
      <c r="G16" s="4">
        <f t="shared" si="2"/>
        <v>4.5071430853088441E-3</v>
      </c>
      <c r="H16" s="4">
        <f t="shared" si="3"/>
        <v>-1.7295698950375957E-3</v>
      </c>
    </row>
    <row r="17" spans="1:8" x14ac:dyDescent="0.35">
      <c r="A17" s="2">
        <v>45496</v>
      </c>
      <c r="B17">
        <v>218.54</v>
      </c>
      <c r="C17" s="1">
        <v>5427.13</v>
      </c>
      <c r="D17" s="3">
        <f t="shared" si="0"/>
        <v>-2.917578151864024E-2</v>
      </c>
      <c r="E17" s="3">
        <f t="shared" si="1"/>
        <v>-2.3421178443889513E-2</v>
      </c>
      <c r="G17" s="4">
        <f t="shared" si="2"/>
        <v>-2.9346019613878335E-2</v>
      </c>
      <c r="H17" s="4">
        <f t="shared" si="3"/>
        <v>-2.3591416539127608E-2</v>
      </c>
    </row>
    <row r="18" spans="1:8" x14ac:dyDescent="0.35">
      <c r="A18" s="2">
        <v>45497</v>
      </c>
      <c r="B18">
        <v>217.49</v>
      </c>
      <c r="C18" s="1">
        <v>5399.22</v>
      </c>
      <c r="D18" s="3">
        <f t="shared" si="0"/>
        <v>-4.8161916823298888E-3</v>
      </c>
      <c r="E18" s="3">
        <f t="shared" si="1"/>
        <v>-5.1559504042484414E-3</v>
      </c>
      <c r="G18" s="4">
        <f t="shared" si="2"/>
        <v>-4.9864297775679836E-3</v>
      </c>
      <c r="H18" s="4">
        <f t="shared" si="3"/>
        <v>-5.3261884994865363E-3</v>
      </c>
    </row>
    <row r="19" spans="1:8" x14ac:dyDescent="0.35">
      <c r="A19" s="2">
        <v>45498</v>
      </c>
      <c r="B19">
        <v>217.96</v>
      </c>
      <c r="C19" s="1">
        <v>5459.1</v>
      </c>
      <c r="D19" s="3">
        <f t="shared" si="0"/>
        <v>2.1586872546282805E-3</v>
      </c>
      <c r="E19" s="3">
        <f t="shared" si="1"/>
        <v>1.1029442312488889E-2</v>
      </c>
      <c r="G19" s="4">
        <f t="shared" si="2"/>
        <v>1.9884491593901853E-3</v>
      </c>
      <c r="H19" s="4">
        <f t="shared" si="3"/>
        <v>1.0859204217250795E-2</v>
      </c>
    </row>
    <row r="20" spans="1:8" x14ac:dyDescent="0.35">
      <c r="A20" s="2">
        <v>45501</v>
      </c>
      <c r="B20">
        <v>218.24</v>
      </c>
      <c r="C20" s="1">
        <v>5463.54</v>
      </c>
      <c r="D20" s="3">
        <f t="shared" si="0"/>
        <v>1.2838149401997857E-3</v>
      </c>
      <c r="E20" s="3">
        <f t="shared" si="1"/>
        <v>8.129903108684501E-4</v>
      </c>
      <c r="G20" s="4">
        <f t="shared" si="2"/>
        <v>1.1135768449616905E-3</v>
      </c>
      <c r="H20" s="4">
        <f t="shared" si="3"/>
        <v>6.4275221563035484E-4</v>
      </c>
    </row>
    <row r="21" spans="1:8" x14ac:dyDescent="0.35">
      <c r="A21" s="2">
        <v>45502</v>
      </c>
      <c r="B21">
        <v>218.8</v>
      </c>
      <c r="C21" s="1">
        <v>5436.44</v>
      </c>
      <c r="D21" s="3">
        <f t="shared" si="0"/>
        <v>2.5626958927289704E-3</v>
      </c>
      <c r="E21" s="3">
        <f t="shared" si="1"/>
        <v>-4.9724964337360253E-3</v>
      </c>
      <c r="G21" s="4">
        <f t="shared" si="2"/>
        <v>2.3924577974908752E-3</v>
      </c>
      <c r="H21" s="4">
        <f t="shared" si="3"/>
        <v>-5.1427345289741201E-3</v>
      </c>
    </row>
    <row r="22" spans="1:8" x14ac:dyDescent="0.35">
      <c r="A22" s="2">
        <v>45503</v>
      </c>
      <c r="B22">
        <v>222.08</v>
      </c>
      <c r="C22" s="1">
        <v>5522.3</v>
      </c>
      <c r="D22" s="3">
        <f t="shared" si="0"/>
        <v>1.4879606770613507E-2</v>
      </c>
      <c r="E22" s="3">
        <f t="shared" si="1"/>
        <v>1.567000529191805E-2</v>
      </c>
      <c r="G22" s="4">
        <f t="shared" si="2"/>
        <v>1.4709368675375412E-2</v>
      </c>
      <c r="H22" s="4">
        <f t="shared" si="3"/>
        <v>1.5499767196679955E-2</v>
      </c>
    </row>
    <row r="23" spans="1:8" x14ac:dyDescent="0.35">
      <c r="A23" s="2">
        <v>45504</v>
      </c>
      <c r="B23">
        <v>218.36</v>
      </c>
      <c r="C23" s="1">
        <v>5446.68</v>
      </c>
      <c r="D23" s="3">
        <f t="shared" si="0"/>
        <v>-1.689260040488277E-2</v>
      </c>
      <c r="E23" s="3">
        <f t="shared" si="1"/>
        <v>-1.3788191433053192E-2</v>
      </c>
      <c r="G23" s="4">
        <f t="shared" si="2"/>
        <v>-1.7062838500120865E-2</v>
      </c>
      <c r="H23" s="4">
        <f t="shared" si="3"/>
        <v>-1.3958429528291287E-2</v>
      </c>
    </row>
    <row r="24" spans="1:8" x14ac:dyDescent="0.35">
      <c r="A24" s="2">
        <v>45505</v>
      </c>
      <c r="B24">
        <v>219.86</v>
      </c>
      <c r="C24" s="1">
        <v>5346.56</v>
      </c>
      <c r="D24" s="3">
        <f t="shared" si="0"/>
        <v>6.8459032371609137E-3</v>
      </c>
      <c r="E24" s="3">
        <f t="shared" si="1"/>
        <v>-1.8552885294602865E-2</v>
      </c>
      <c r="G24" s="4">
        <f t="shared" si="2"/>
        <v>6.6756651419228189E-3</v>
      </c>
      <c r="H24" s="4">
        <f t="shared" si="3"/>
        <v>-1.8723123389840959E-2</v>
      </c>
    </row>
    <row r="25" spans="1:8" x14ac:dyDescent="0.35">
      <c r="A25" s="2">
        <v>45508</v>
      </c>
      <c r="B25">
        <v>209.27</v>
      </c>
      <c r="C25" s="1">
        <v>5186.33</v>
      </c>
      <c r="D25" s="3">
        <f t="shared" si="0"/>
        <v>-4.9365695898139543E-2</v>
      </c>
      <c r="E25" s="3">
        <f t="shared" si="1"/>
        <v>-3.0427045496882188E-2</v>
      </c>
      <c r="G25" s="4">
        <f t="shared" si="2"/>
        <v>-4.9535933993377641E-2</v>
      </c>
      <c r="H25" s="4">
        <f t="shared" si="3"/>
        <v>-3.0597283592120283E-2</v>
      </c>
    </row>
    <row r="26" spans="1:8" x14ac:dyDescent="0.35">
      <c r="A26" s="2">
        <v>45509</v>
      </c>
      <c r="B26">
        <v>207.23</v>
      </c>
      <c r="C26" s="1">
        <v>5240.03</v>
      </c>
      <c r="D26" s="3">
        <f t="shared" si="0"/>
        <v>-9.7959967031821006E-3</v>
      </c>
      <c r="E26" s="3">
        <f t="shared" si="1"/>
        <v>1.0300905557719547E-2</v>
      </c>
      <c r="G26" s="4">
        <f t="shared" si="2"/>
        <v>-9.9662347984201954E-3</v>
      </c>
      <c r="H26" s="4">
        <f t="shared" si="3"/>
        <v>1.0130667462481452E-2</v>
      </c>
    </row>
    <row r="27" spans="1:8" x14ac:dyDescent="0.35">
      <c r="A27" s="2">
        <v>45510</v>
      </c>
      <c r="B27">
        <v>209.82</v>
      </c>
      <c r="C27" s="1">
        <v>5199.5</v>
      </c>
      <c r="D27" s="3">
        <f t="shared" si="0"/>
        <v>1.2420732753943361E-2</v>
      </c>
      <c r="E27" s="3">
        <f t="shared" si="1"/>
        <v>-7.7647563892511828E-3</v>
      </c>
      <c r="G27" s="4">
        <f t="shared" si="2"/>
        <v>1.2250494658705266E-2</v>
      </c>
      <c r="H27" s="4">
        <f t="shared" si="3"/>
        <v>-7.9349944844892776E-3</v>
      </c>
    </row>
    <row r="28" spans="1:8" x14ac:dyDescent="0.35">
      <c r="A28" s="2">
        <v>45511</v>
      </c>
      <c r="B28">
        <v>213.31</v>
      </c>
      <c r="C28" s="1">
        <v>5319.31</v>
      </c>
      <c r="D28" s="3">
        <f t="shared" si="0"/>
        <v>1.6496486400387027E-2</v>
      </c>
      <c r="E28" s="3">
        <f t="shared" si="1"/>
        <v>2.2781128575607587E-2</v>
      </c>
      <c r="G28" s="4">
        <f t="shared" si="2"/>
        <v>1.6326248305148932E-2</v>
      </c>
      <c r="H28" s="4">
        <f t="shared" si="3"/>
        <v>2.2610890480369492E-2</v>
      </c>
    </row>
    <row r="29" spans="1:8" x14ac:dyDescent="0.35">
      <c r="A29" s="2">
        <v>45512</v>
      </c>
      <c r="B29">
        <v>216.24</v>
      </c>
      <c r="C29" s="1">
        <v>5344.16</v>
      </c>
      <c r="D29" s="3">
        <f t="shared" si="0"/>
        <v>1.3642395264465933E-2</v>
      </c>
      <c r="E29" s="3">
        <f t="shared" si="1"/>
        <v>4.660780212150723E-3</v>
      </c>
      <c r="G29" s="4">
        <f t="shared" si="2"/>
        <v>1.3472157169227839E-2</v>
      </c>
      <c r="H29" s="4">
        <f t="shared" si="3"/>
        <v>4.4905421169126282E-3</v>
      </c>
    </row>
    <row r="30" spans="1:8" x14ac:dyDescent="0.35">
      <c r="A30" s="2">
        <v>45515</v>
      </c>
      <c r="B30">
        <v>217.53</v>
      </c>
      <c r="C30" s="1">
        <v>5344.39</v>
      </c>
      <c r="D30" s="3">
        <f t="shared" si="0"/>
        <v>5.9478700834188188E-3</v>
      </c>
      <c r="E30" s="3">
        <f t="shared" si="1"/>
        <v>4.3036707511422095E-5</v>
      </c>
      <c r="G30" s="4">
        <f t="shared" si="2"/>
        <v>5.777631988180724E-3</v>
      </c>
      <c r="H30" s="4">
        <f t="shared" si="3"/>
        <v>-1.2720138772667313E-4</v>
      </c>
    </row>
    <row r="31" spans="1:8" x14ac:dyDescent="0.35">
      <c r="A31" s="2">
        <v>45516</v>
      </c>
      <c r="B31">
        <v>221.27</v>
      </c>
      <c r="C31" s="1">
        <v>5434.43</v>
      </c>
      <c r="D31" s="3">
        <f t="shared" si="0"/>
        <v>1.7046903231228767E-2</v>
      </c>
      <c r="E31" s="3">
        <f t="shared" si="1"/>
        <v>1.6707226654933075E-2</v>
      </c>
      <c r="G31" s="4">
        <f t="shared" si="2"/>
        <v>1.6876665135990673E-2</v>
      </c>
      <c r="H31" s="4">
        <f t="shared" si="3"/>
        <v>1.653698855969498E-2</v>
      </c>
    </row>
    <row r="32" spans="1:8" x14ac:dyDescent="0.35">
      <c r="A32" s="2">
        <v>45517</v>
      </c>
      <c r="B32">
        <v>221.72</v>
      </c>
      <c r="C32" s="1">
        <v>5455.21</v>
      </c>
      <c r="D32" s="3">
        <f t="shared" si="0"/>
        <v>2.0316492687641797E-3</v>
      </c>
      <c r="E32" s="3">
        <f t="shared" si="1"/>
        <v>3.816476067632372E-3</v>
      </c>
      <c r="G32" s="4">
        <f t="shared" si="2"/>
        <v>1.8614111735260844E-3</v>
      </c>
      <c r="H32" s="4">
        <f t="shared" si="3"/>
        <v>3.6462379723942767E-3</v>
      </c>
    </row>
    <row r="33" spans="1:8" x14ac:dyDescent="0.35">
      <c r="A33" s="2">
        <v>45518</v>
      </c>
      <c r="B33">
        <v>224.72</v>
      </c>
      <c r="C33" s="1">
        <v>5543.22</v>
      </c>
      <c r="D33" s="3">
        <f t="shared" si="0"/>
        <v>1.3439858244384291E-2</v>
      </c>
      <c r="E33" s="3">
        <f t="shared" si="1"/>
        <v>1.6004444012785939E-2</v>
      </c>
      <c r="G33" s="4">
        <f t="shared" si="2"/>
        <v>1.3269620149146196E-2</v>
      </c>
      <c r="H33" s="4">
        <f t="shared" si="3"/>
        <v>1.5834205917547844E-2</v>
      </c>
    </row>
    <row r="34" spans="1:8" x14ac:dyDescent="0.35">
      <c r="A34" s="2">
        <v>45519</v>
      </c>
      <c r="B34">
        <v>226.05</v>
      </c>
      <c r="C34" s="1">
        <v>5554.25</v>
      </c>
      <c r="D34" s="3">
        <f t="shared" si="0"/>
        <v>5.9010309446258903E-3</v>
      </c>
      <c r="E34" s="3">
        <f t="shared" si="1"/>
        <v>1.9878411263283945E-3</v>
      </c>
      <c r="G34" s="4">
        <f t="shared" si="2"/>
        <v>5.7307928493877955E-3</v>
      </c>
      <c r="H34" s="4">
        <f t="shared" si="3"/>
        <v>1.8176030310902993E-3</v>
      </c>
    </row>
    <row r="35" spans="1:8" x14ac:dyDescent="0.35">
      <c r="A35" s="2">
        <v>45522</v>
      </c>
      <c r="B35">
        <v>225.89</v>
      </c>
      <c r="C35" s="1">
        <v>5608.25</v>
      </c>
      <c r="D35" s="3">
        <f t="shared" si="0"/>
        <v>-7.0805862143046461E-4</v>
      </c>
      <c r="E35" s="3">
        <f t="shared" si="1"/>
        <v>9.6753274361777754E-3</v>
      </c>
      <c r="G35" s="4">
        <f t="shared" si="2"/>
        <v>-8.7829671666855987E-4</v>
      </c>
      <c r="H35" s="4">
        <f t="shared" si="3"/>
        <v>9.5050893409396806E-3</v>
      </c>
    </row>
    <row r="36" spans="1:8" x14ac:dyDescent="0.35">
      <c r="A36" s="2">
        <v>45523</v>
      </c>
      <c r="B36">
        <v>226.51</v>
      </c>
      <c r="C36" s="1">
        <v>5597.12</v>
      </c>
      <c r="D36" s="3">
        <f t="shared" si="0"/>
        <v>2.7409389396927126E-3</v>
      </c>
      <c r="E36" s="3">
        <f t="shared" si="1"/>
        <v>-1.9865481747165059E-3</v>
      </c>
      <c r="G36" s="4">
        <f t="shared" si="2"/>
        <v>2.5707008444546173E-3</v>
      </c>
      <c r="H36" s="4">
        <f t="shared" si="3"/>
        <v>-2.1567862699546012E-3</v>
      </c>
    </row>
    <row r="37" spans="1:8" x14ac:dyDescent="0.35">
      <c r="A37" s="2">
        <v>45524</v>
      </c>
      <c r="B37">
        <v>226.4</v>
      </c>
      <c r="C37" s="1">
        <v>5620.85</v>
      </c>
      <c r="D37" s="3">
        <f t="shared" si="0"/>
        <v>-4.8574772984859386E-4</v>
      </c>
      <c r="E37" s="3">
        <f t="shared" si="1"/>
        <v>4.2307182841846242E-3</v>
      </c>
      <c r="G37" s="4">
        <f t="shared" si="2"/>
        <v>-6.5598582508668906E-4</v>
      </c>
      <c r="H37" s="4">
        <f t="shared" si="3"/>
        <v>4.0604801889465294E-3</v>
      </c>
    </row>
    <row r="38" spans="1:8" x14ac:dyDescent="0.35">
      <c r="A38" s="2">
        <v>45525</v>
      </c>
      <c r="B38">
        <v>224.53</v>
      </c>
      <c r="C38" s="1">
        <v>5570.64</v>
      </c>
      <c r="D38" s="3">
        <f t="shared" si="0"/>
        <v>-8.2940177849183654E-3</v>
      </c>
      <c r="E38" s="3">
        <f t="shared" si="1"/>
        <v>-8.9729494254644684E-3</v>
      </c>
      <c r="G38" s="4">
        <f t="shared" si="2"/>
        <v>-8.4642558801564603E-3</v>
      </c>
      <c r="H38" s="4">
        <f t="shared" si="3"/>
        <v>-9.1431875207025632E-3</v>
      </c>
    </row>
    <row r="39" spans="1:8" x14ac:dyDescent="0.35">
      <c r="A39" s="2">
        <v>45526</v>
      </c>
      <c r="B39">
        <v>226.84</v>
      </c>
      <c r="C39" s="1">
        <v>5634.61</v>
      </c>
      <c r="D39" s="3">
        <f t="shared" si="0"/>
        <v>1.0235594601717834E-2</v>
      </c>
      <c r="E39" s="3">
        <f t="shared" si="1"/>
        <v>1.1417986208502448E-2</v>
      </c>
      <c r="G39" s="4">
        <f t="shared" si="2"/>
        <v>1.0065356506479739E-2</v>
      </c>
      <c r="H39" s="4">
        <f t="shared" si="3"/>
        <v>1.1247748113264353E-2</v>
      </c>
    </row>
    <row r="40" spans="1:8" x14ac:dyDescent="0.35">
      <c r="A40" s="2">
        <v>45529</v>
      </c>
      <c r="B40">
        <v>227.18</v>
      </c>
      <c r="C40" s="1">
        <v>5616.84</v>
      </c>
      <c r="D40" s="3">
        <f t="shared" si="0"/>
        <v>1.497731657448228E-3</v>
      </c>
      <c r="E40" s="3">
        <f t="shared" si="1"/>
        <v>-3.1587066155747872E-3</v>
      </c>
      <c r="G40" s="4">
        <f t="shared" si="2"/>
        <v>1.3274935622101327E-3</v>
      </c>
      <c r="H40" s="4">
        <f t="shared" si="3"/>
        <v>-3.3289447108128824E-3</v>
      </c>
    </row>
    <row r="41" spans="1:8" x14ac:dyDescent="0.35">
      <c r="A41" s="2">
        <v>45530</v>
      </c>
      <c r="B41">
        <v>228.03</v>
      </c>
      <c r="C41" s="1">
        <v>5625.8</v>
      </c>
      <c r="D41" s="3">
        <f t="shared" si="0"/>
        <v>3.7345444427833042E-3</v>
      </c>
      <c r="E41" s="3">
        <f t="shared" si="1"/>
        <v>1.5939320118754585E-3</v>
      </c>
      <c r="G41" s="4">
        <f t="shared" si="2"/>
        <v>3.5643063475452089E-3</v>
      </c>
      <c r="H41" s="4">
        <f t="shared" si="3"/>
        <v>1.4236939166373632E-3</v>
      </c>
    </row>
    <row r="42" spans="1:8" x14ac:dyDescent="0.35">
      <c r="A42" s="2">
        <v>45531</v>
      </c>
      <c r="B42">
        <v>226.49</v>
      </c>
      <c r="C42" s="1">
        <v>5592.18</v>
      </c>
      <c r="D42" s="3">
        <f t="shared" si="0"/>
        <v>-6.7764054079900871E-3</v>
      </c>
      <c r="E42" s="3">
        <f t="shared" si="1"/>
        <v>-5.9939669454233853E-3</v>
      </c>
      <c r="G42" s="4">
        <f t="shared" si="2"/>
        <v>-6.946643503228182E-3</v>
      </c>
      <c r="H42" s="4">
        <f t="shared" si="3"/>
        <v>-6.1642050406614801E-3</v>
      </c>
    </row>
    <row r="43" spans="1:8" x14ac:dyDescent="0.35">
      <c r="A43" s="2">
        <v>45532</v>
      </c>
      <c r="B43">
        <v>229.79</v>
      </c>
      <c r="C43" s="1">
        <v>5591.96</v>
      </c>
      <c r="D43" s="3">
        <f t="shared" si="0"/>
        <v>1.4465054528776243E-2</v>
      </c>
      <c r="E43" s="3">
        <f t="shared" si="1"/>
        <v>-3.934142455813639E-5</v>
      </c>
      <c r="G43" s="4">
        <f t="shared" si="2"/>
        <v>1.4294816433538148E-2</v>
      </c>
      <c r="H43" s="4">
        <f t="shared" si="3"/>
        <v>-2.0957951979623163E-4</v>
      </c>
    </row>
    <row r="44" spans="1:8" x14ac:dyDescent="0.35">
      <c r="A44" s="2">
        <v>45533</v>
      </c>
      <c r="B44">
        <v>229</v>
      </c>
      <c r="C44" s="1">
        <v>5648.4</v>
      </c>
      <c r="D44" s="3">
        <f t="shared" si="0"/>
        <v>-3.4438448126052909E-3</v>
      </c>
      <c r="E44" s="3">
        <f t="shared" si="1"/>
        <v>1.0042467382856683E-2</v>
      </c>
      <c r="G44" s="4">
        <f t="shared" si="2"/>
        <v>-3.6140829078433862E-3</v>
      </c>
      <c r="H44" s="4">
        <f t="shared" si="3"/>
        <v>9.8722292876185884E-3</v>
      </c>
    </row>
    <row r="45" spans="1:8" x14ac:dyDescent="0.35">
      <c r="A45" s="2">
        <v>45537</v>
      </c>
      <c r="B45">
        <v>222.77</v>
      </c>
      <c r="C45" s="1">
        <v>5528.93</v>
      </c>
      <c r="D45" s="3">
        <f t="shared" si="0"/>
        <v>-2.7582154477457006E-2</v>
      </c>
      <c r="E45" s="3">
        <f t="shared" si="1"/>
        <v>-2.137801245458143E-2</v>
      </c>
      <c r="G45" s="4">
        <f t="shared" si="2"/>
        <v>-2.77523925726951E-2</v>
      </c>
      <c r="H45" s="4">
        <f t="shared" si="3"/>
        <v>-2.1548250549819525E-2</v>
      </c>
    </row>
    <row r="46" spans="1:8" x14ac:dyDescent="0.35">
      <c r="A46" s="2">
        <v>45538</v>
      </c>
      <c r="B46">
        <v>220.85</v>
      </c>
      <c r="C46" s="1">
        <v>5520.07</v>
      </c>
      <c r="D46" s="3">
        <f t="shared" si="0"/>
        <v>-8.6561110342471426E-3</v>
      </c>
      <c r="E46" s="3">
        <f t="shared" si="1"/>
        <v>-1.6037653903594354E-3</v>
      </c>
      <c r="G46" s="4">
        <f t="shared" si="2"/>
        <v>-8.8263491294852375E-3</v>
      </c>
      <c r="H46" s="4">
        <f t="shared" si="3"/>
        <v>-1.7740034855975306E-3</v>
      </c>
    </row>
    <row r="47" spans="1:8" x14ac:dyDescent="0.35">
      <c r="A47" s="2">
        <v>45539</v>
      </c>
      <c r="B47">
        <v>222.38</v>
      </c>
      <c r="C47" s="1">
        <v>5503.41</v>
      </c>
      <c r="D47" s="3">
        <f t="shared" si="0"/>
        <v>6.9038922325676197E-3</v>
      </c>
      <c r="E47" s="3">
        <f t="shared" si="1"/>
        <v>-3.0226412501879545E-3</v>
      </c>
      <c r="G47" s="4">
        <f t="shared" si="2"/>
        <v>6.7336541373295249E-3</v>
      </c>
      <c r="H47" s="4">
        <f t="shared" si="3"/>
        <v>-3.1928793454260498E-3</v>
      </c>
    </row>
    <row r="48" spans="1:8" x14ac:dyDescent="0.35">
      <c r="A48" s="2">
        <v>45540</v>
      </c>
      <c r="B48">
        <v>220.82</v>
      </c>
      <c r="C48" s="1">
        <v>5408.42</v>
      </c>
      <c r="D48" s="3">
        <f t="shared" si="0"/>
        <v>-7.0397402641122122E-3</v>
      </c>
      <c r="E48" s="3">
        <f t="shared" si="1"/>
        <v>-1.7410901670867562E-2</v>
      </c>
      <c r="G48" s="4">
        <f t="shared" si="2"/>
        <v>-7.209978359350307E-3</v>
      </c>
      <c r="H48" s="4">
        <f t="shared" si="3"/>
        <v>-1.7581139766105657E-2</v>
      </c>
    </row>
    <row r="49" spans="1:8" x14ac:dyDescent="0.35">
      <c r="A49" s="2">
        <v>45543</v>
      </c>
      <c r="B49">
        <v>220.91</v>
      </c>
      <c r="C49" s="1">
        <v>5471.05</v>
      </c>
      <c r="D49" s="3">
        <f t="shared" si="0"/>
        <v>4.0748874310253498E-4</v>
      </c>
      <c r="E49" s="3">
        <f t="shared" si="1"/>
        <v>1.1513555690021488E-2</v>
      </c>
      <c r="G49" s="4">
        <f t="shared" si="2"/>
        <v>2.3725064786443974E-4</v>
      </c>
      <c r="H49" s="4">
        <f t="shared" si="3"/>
        <v>1.1343317594783393E-2</v>
      </c>
    </row>
    <row r="50" spans="1:8" x14ac:dyDescent="0.35">
      <c r="A50" s="2">
        <v>45544</v>
      </c>
      <c r="B50">
        <v>220.11</v>
      </c>
      <c r="C50" s="1">
        <v>5495.52</v>
      </c>
      <c r="D50" s="3">
        <f t="shared" si="0"/>
        <v>-3.6279573600808664E-3</v>
      </c>
      <c r="E50" s="3">
        <f t="shared" si="1"/>
        <v>4.4626607244902189E-3</v>
      </c>
      <c r="G50" s="4">
        <f t="shared" si="2"/>
        <v>-3.7981954553189617E-3</v>
      </c>
      <c r="H50" s="4">
        <f t="shared" si="3"/>
        <v>4.2924226292521241E-3</v>
      </c>
    </row>
    <row r="51" spans="1:8" x14ac:dyDescent="0.35">
      <c r="A51" s="2">
        <v>45545</v>
      </c>
      <c r="B51">
        <v>222.66</v>
      </c>
      <c r="C51" s="1">
        <v>5554.13</v>
      </c>
      <c r="D51" s="3">
        <f t="shared" si="0"/>
        <v>1.1518522906548473E-2</v>
      </c>
      <c r="E51" s="3">
        <f t="shared" si="1"/>
        <v>1.0608580303038784E-2</v>
      </c>
      <c r="G51" s="4">
        <f t="shared" si="2"/>
        <v>1.1348284811310378E-2</v>
      </c>
      <c r="H51" s="4">
        <f t="shared" si="3"/>
        <v>1.043834220780069E-2</v>
      </c>
    </row>
    <row r="52" spans="1:8" x14ac:dyDescent="0.35">
      <c r="A52" s="2">
        <v>45546</v>
      </c>
      <c r="B52">
        <v>222.77</v>
      </c>
      <c r="C52" s="1">
        <v>5595.76</v>
      </c>
      <c r="D52" s="3">
        <f t="shared" si="0"/>
        <v>4.9390477622147076E-4</v>
      </c>
      <c r="E52" s="3">
        <f t="shared" si="1"/>
        <v>7.46737294203047E-3</v>
      </c>
      <c r="G52" s="4">
        <f t="shared" si="2"/>
        <v>3.236666809833755E-4</v>
      </c>
      <c r="H52" s="4">
        <f t="shared" si="3"/>
        <v>7.2971348467923752E-3</v>
      </c>
    </row>
    <row r="53" spans="1:8" x14ac:dyDescent="0.35">
      <c r="A53" s="2">
        <v>45547</v>
      </c>
      <c r="B53">
        <v>222.5</v>
      </c>
      <c r="C53" s="1">
        <v>5626.02</v>
      </c>
      <c r="D53" s="3">
        <f t="shared" si="0"/>
        <v>-1.2127474704876769E-3</v>
      </c>
      <c r="E53" s="3">
        <f t="shared" si="1"/>
        <v>5.3930968783714164E-3</v>
      </c>
      <c r="G53" s="4">
        <f t="shared" si="2"/>
        <v>-1.3829855657257722E-3</v>
      </c>
      <c r="H53" s="4">
        <f t="shared" si="3"/>
        <v>5.2228587831333216E-3</v>
      </c>
    </row>
    <row r="54" spans="1:8" x14ac:dyDescent="0.35">
      <c r="A54" s="2">
        <v>45550</v>
      </c>
      <c r="B54">
        <v>216.32</v>
      </c>
      <c r="C54" s="1">
        <v>5633.09</v>
      </c>
      <c r="D54" s="3">
        <f t="shared" si="0"/>
        <v>-2.8168308751695719E-2</v>
      </c>
      <c r="E54" s="3">
        <f t="shared" si="1"/>
        <v>1.2558720767880025E-3</v>
      </c>
      <c r="G54" s="4">
        <f t="shared" si="2"/>
        <v>-2.8338546846933814E-2</v>
      </c>
      <c r="H54" s="4">
        <f t="shared" si="3"/>
        <v>1.0856339815499072E-3</v>
      </c>
    </row>
    <row r="55" spans="1:8" x14ac:dyDescent="0.35">
      <c r="A55" s="2">
        <v>45551</v>
      </c>
      <c r="B55">
        <v>216.79</v>
      </c>
      <c r="C55" s="1">
        <v>5634.58</v>
      </c>
      <c r="D55" s="3">
        <f t="shared" si="0"/>
        <v>2.1703501858254429E-3</v>
      </c>
      <c r="E55" s="3">
        <f t="shared" si="1"/>
        <v>2.6447349073670164E-4</v>
      </c>
      <c r="G55" s="4">
        <f t="shared" si="2"/>
        <v>2.0001120905873476E-3</v>
      </c>
      <c r="H55" s="4">
        <f t="shared" si="3"/>
        <v>9.4235395498606407E-5</v>
      </c>
    </row>
    <row r="56" spans="1:8" x14ac:dyDescent="0.35">
      <c r="A56" s="2">
        <v>45552</v>
      </c>
      <c r="B56">
        <v>220.69</v>
      </c>
      <c r="C56" s="1">
        <v>5618.26</v>
      </c>
      <c r="D56" s="3">
        <f t="shared" si="0"/>
        <v>1.7829858819643829E-2</v>
      </c>
      <c r="E56" s="3">
        <f t="shared" si="1"/>
        <v>-2.9006031263851696E-3</v>
      </c>
      <c r="G56" s="4">
        <f t="shared" si="2"/>
        <v>1.7659620724405734E-2</v>
      </c>
      <c r="H56" s="4">
        <f t="shared" si="3"/>
        <v>-3.0708412216232648E-3</v>
      </c>
    </row>
    <row r="57" spans="1:8" x14ac:dyDescent="0.35">
      <c r="A57" s="2">
        <v>45553</v>
      </c>
      <c r="B57">
        <v>228.87</v>
      </c>
      <c r="C57" s="1">
        <v>5713.64</v>
      </c>
      <c r="D57" s="3">
        <f t="shared" si="0"/>
        <v>3.6395154910179209E-2</v>
      </c>
      <c r="E57" s="3">
        <f t="shared" si="1"/>
        <v>1.6834291247586949E-2</v>
      </c>
      <c r="G57" s="4">
        <f t="shared" si="2"/>
        <v>3.622491681494111E-2</v>
      </c>
      <c r="H57" s="4">
        <f t="shared" si="3"/>
        <v>1.6664053152348854E-2</v>
      </c>
    </row>
    <row r="58" spans="1:8" x14ac:dyDescent="0.35">
      <c r="A58" s="2">
        <v>45554</v>
      </c>
      <c r="B58">
        <v>228.2</v>
      </c>
      <c r="C58" s="1">
        <v>5702.55</v>
      </c>
      <c r="D58" s="3">
        <f t="shared" si="0"/>
        <v>-2.9317193422724623E-3</v>
      </c>
      <c r="E58" s="3">
        <f t="shared" si="1"/>
        <v>-1.942855451501775E-3</v>
      </c>
      <c r="G58" s="4">
        <f t="shared" si="2"/>
        <v>-3.1019574375105575E-3</v>
      </c>
      <c r="H58" s="4">
        <f t="shared" si="3"/>
        <v>-2.1130935467398703E-3</v>
      </c>
    </row>
    <row r="59" spans="1:8" x14ac:dyDescent="0.35">
      <c r="A59" s="2">
        <v>45557</v>
      </c>
      <c r="B59">
        <v>226.47</v>
      </c>
      <c r="C59" s="1">
        <v>5718.57</v>
      </c>
      <c r="D59" s="3">
        <f t="shared" si="0"/>
        <v>-7.6099516083320351E-3</v>
      </c>
      <c r="E59" s="3">
        <f t="shared" si="1"/>
        <v>2.8053309143568263E-3</v>
      </c>
      <c r="G59" s="4">
        <f t="shared" si="2"/>
        <v>-7.78018970357013E-3</v>
      </c>
      <c r="H59" s="4">
        <f t="shared" si="3"/>
        <v>2.6350928191187311E-3</v>
      </c>
    </row>
    <row r="60" spans="1:8" x14ac:dyDescent="0.35">
      <c r="A60" s="2">
        <v>45558</v>
      </c>
      <c r="B60">
        <v>227.37</v>
      </c>
      <c r="C60" s="1">
        <v>5732.93</v>
      </c>
      <c r="D60" s="3">
        <f t="shared" si="0"/>
        <v>3.9661606724042875E-3</v>
      </c>
      <c r="E60" s="3">
        <f t="shared" si="1"/>
        <v>2.5079697029956895E-3</v>
      </c>
      <c r="G60" s="4">
        <f t="shared" si="2"/>
        <v>3.7959225771661922E-3</v>
      </c>
      <c r="H60" s="4">
        <f t="shared" si="3"/>
        <v>2.3377316077575943E-3</v>
      </c>
    </row>
    <row r="61" spans="1:8" x14ac:dyDescent="0.35">
      <c r="A61" s="2">
        <v>45559</v>
      </c>
      <c r="B61">
        <v>226.37</v>
      </c>
      <c r="C61" s="1">
        <v>5722.26</v>
      </c>
      <c r="D61" s="3">
        <f t="shared" si="0"/>
        <v>-4.407817777012997E-3</v>
      </c>
      <c r="E61" s="3">
        <f t="shared" si="1"/>
        <v>-1.8629115860669923E-3</v>
      </c>
      <c r="G61" s="4">
        <f t="shared" si="2"/>
        <v>-4.5780558722510918E-3</v>
      </c>
      <c r="H61" s="4">
        <f t="shared" si="3"/>
        <v>-2.0331496813050876E-3</v>
      </c>
    </row>
    <row r="62" spans="1:8" x14ac:dyDescent="0.35">
      <c r="A62" s="2">
        <v>45560</v>
      </c>
      <c r="B62">
        <v>227.52</v>
      </c>
      <c r="C62" s="1">
        <v>5745.37</v>
      </c>
      <c r="D62" s="3">
        <f t="shared" si="0"/>
        <v>5.0673178998415468E-3</v>
      </c>
      <c r="E62" s="3">
        <f t="shared" si="1"/>
        <v>4.0304808028723289E-3</v>
      </c>
      <c r="G62" s="4">
        <f t="shared" si="2"/>
        <v>4.8970798046034519E-3</v>
      </c>
      <c r="H62" s="4">
        <f t="shared" si="3"/>
        <v>3.8602427076342336E-3</v>
      </c>
    </row>
    <row r="63" spans="1:8" x14ac:dyDescent="0.35">
      <c r="A63" s="2">
        <v>45561</v>
      </c>
      <c r="B63">
        <v>227.79</v>
      </c>
      <c r="C63" s="1">
        <v>5738.17</v>
      </c>
      <c r="D63" s="3">
        <f t="shared" si="0"/>
        <v>1.1860052783758518E-3</v>
      </c>
      <c r="E63" s="3">
        <f t="shared" si="1"/>
        <v>-1.2539688882457197E-3</v>
      </c>
      <c r="G63" s="4">
        <f t="shared" si="2"/>
        <v>1.0157671831377566E-3</v>
      </c>
      <c r="H63" s="4">
        <f t="shared" si="3"/>
        <v>-1.4242069834838149E-3</v>
      </c>
    </row>
    <row r="64" spans="1:8" x14ac:dyDescent="0.35">
      <c r="A64" s="2">
        <v>45564</v>
      </c>
      <c r="B64">
        <v>233</v>
      </c>
      <c r="C64" s="1">
        <v>5762.48</v>
      </c>
      <c r="D64" s="3">
        <f t="shared" si="0"/>
        <v>2.2614301672448562E-2</v>
      </c>
      <c r="E64" s="3">
        <f t="shared" si="1"/>
        <v>4.227593432856073E-3</v>
      </c>
      <c r="G64" s="4">
        <f t="shared" si="2"/>
        <v>2.2444063577210467E-2</v>
      </c>
      <c r="H64" s="4">
        <f t="shared" si="3"/>
        <v>4.0573553376179782E-3</v>
      </c>
    </row>
    <row r="65" spans="1:8" x14ac:dyDescent="0.35">
      <c r="A65" s="2">
        <v>45565</v>
      </c>
      <c r="B65">
        <v>226.21</v>
      </c>
      <c r="C65" s="1">
        <v>5708.75</v>
      </c>
      <c r="D65" s="3">
        <f t="shared" si="0"/>
        <v>-2.9574682195956357E-2</v>
      </c>
      <c r="E65" s="3">
        <f t="shared" si="1"/>
        <v>-9.3678520838370288E-3</v>
      </c>
      <c r="G65" s="4">
        <f t="shared" si="2"/>
        <v>-2.9744920291194452E-2</v>
      </c>
      <c r="H65" s="4">
        <f t="shared" si="3"/>
        <v>-9.5380901790751236E-3</v>
      </c>
    </row>
    <row r="66" spans="1:8" x14ac:dyDescent="0.35">
      <c r="A66" s="2">
        <v>45566</v>
      </c>
      <c r="B66">
        <v>226.78</v>
      </c>
      <c r="C66" s="1">
        <v>5709.54</v>
      </c>
      <c r="D66" s="3">
        <f t="shared" si="0"/>
        <v>2.5166131739495158E-3</v>
      </c>
      <c r="E66" s="3">
        <f t="shared" si="1"/>
        <v>1.3837448536698041E-4</v>
      </c>
      <c r="G66" s="4">
        <f t="shared" si="2"/>
        <v>2.3463750787114206E-3</v>
      </c>
      <c r="H66" s="4">
        <f t="shared" si="3"/>
        <v>-3.1863609871114821E-5</v>
      </c>
    </row>
    <row r="67" spans="1:8" x14ac:dyDescent="0.35">
      <c r="A67" s="2">
        <v>45567</v>
      </c>
      <c r="B67">
        <v>225.67</v>
      </c>
      <c r="C67" s="1">
        <v>5699.94</v>
      </c>
      <c r="D67" s="3">
        <f t="shared" si="0"/>
        <v>-4.9066293598749146E-3</v>
      </c>
      <c r="E67" s="3">
        <f t="shared" si="1"/>
        <v>-1.6828115331257495E-3</v>
      </c>
      <c r="G67" s="4">
        <f t="shared" si="2"/>
        <v>-5.0768674551130094E-3</v>
      </c>
      <c r="H67" s="4">
        <f t="shared" si="3"/>
        <v>-1.8530496283638447E-3</v>
      </c>
    </row>
    <row r="68" spans="1:8" x14ac:dyDescent="0.35">
      <c r="A68" s="2">
        <v>45568</v>
      </c>
      <c r="B68">
        <v>226.8</v>
      </c>
      <c r="C68" s="1">
        <v>5751.07</v>
      </c>
      <c r="D68" s="3">
        <f t="shared" ref="D68:D131" si="4">LN(B68/B67)</f>
        <v>4.9948166697781288E-3</v>
      </c>
      <c r="E68" s="3">
        <f t="shared" ref="E68:E131" si="5">LN(C68/C67)</f>
        <v>8.9302759844378885E-3</v>
      </c>
      <c r="G68" s="4">
        <f t="shared" ref="G68:G131" si="6">D68-$F$3</f>
        <v>4.824578574540034E-3</v>
      </c>
      <c r="H68" s="4">
        <f t="shared" ref="H68:H131" si="7">E68-$F$3</f>
        <v>8.7600378891997937E-3</v>
      </c>
    </row>
    <row r="69" spans="1:8" x14ac:dyDescent="0.35">
      <c r="A69" s="2">
        <v>45571</v>
      </c>
      <c r="B69">
        <v>221.69</v>
      </c>
      <c r="C69" s="1">
        <v>5695.94</v>
      </c>
      <c r="D69" s="3">
        <f t="shared" si="4"/>
        <v>-2.2788562247735331E-2</v>
      </c>
      <c r="E69" s="3">
        <f t="shared" si="5"/>
        <v>-9.6322841074211688E-3</v>
      </c>
      <c r="G69" s="4">
        <f t="shared" si="6"/>
        <v>-2.2958800342973425E-2</v>
      </c>
      <c r="H69" s="4">
        <f t="shared" si="7"/>
        <v>-9.8025222026592636E-3</v>
      </c>
    </row>
    <row r="70" spans="1:8" x14ac:dyDescent="0.35">
      <c r="A70" s="2">
        <v>45572</v>
      </c>
      <c r="B70">
        <v>225.77</v>
      </c>
      <c r="C70" s="1">
        <v>5751.13</v>
      </c>
      <c r="D70" s="3">
        <f t="shared" si="4"/>
        <v>1.8236772344019592E-2</v>
      </c>
      <c r="E70" s="3">
        <f t="shared" si="5"/>
        <v>9.6427168941927138E-3</v>
      </c>
      <c r="G70" s="4">
        <f t="shared" si="6"/>
        <v>1.8066534248781498E-2</v>
      </c>
      <c r="H70" s="4">
        <f t="shared" si="7"/>
        <v>9.4724787989546189E-3</v>
      </c>
    </row>
    <row r="71" spans="1:8" x14ac:dyDescent="0.35">
      <c r="A71" s="2">
        <v>45573</v>
      </c>
      <c r="B71">
        <v>229.54</v>
      </c>
      <c r="C71" s="1">
        <v>5792.04</v>
      </c>
      <c r="D71" s="3">
        <f t="shared" si="4"/>
        <v>1.6560524302640989E-2</v>
      </c>
      <c r="E71" s="3">
        <f t="shared" si="5"/>
        <v>7.0882038963943272E-3</v>
      </c>
      <c r="G71" s="4">
        <f t="shared" si="6"/>
        <v>1.6390286207402894E-2</v>
      </c>
      <c r="H71" s="4">
        <f t="shared" si="7"/>
        <v>6.9179658011562324E-3</v>
      </c>
    </row>
    <row r="72" spans="1:8" x14ac:dyDescent="0.35">
      <c r="A72" s="2">
        <v>45574</v>
      </c>
      <c r="B72">
        <v>229.04</v>
      </c>
      <c r="C72" s="1">
        <v>5780.05</v>
      </c>
      <c r="D72" s="3">
        <f t="shared" si="4"/>
        <v>-2.1806454626626935E-3</v>
      </c>
      <c r="E72" s="3">
        <f t="shared" si="5"/>
        <v>-2.0722279710146596E-3</v>
      </c>
      <c r="G72" s="4">
        <f t="shared" si="6"/>
        <v>-2.3508835579007887E-3</v>
      </c>
      <c r="H72" s="4">
        <f t="shared" si="7"/>
        <v>-2.2424660662527548E-3</v>
      </c>
    </row>
    <row r="73" spans="1:8" x14ac:dyDescent="0.35">
      <c r="A73" s="2">
        <v>45575</v>
      </c>
      <c r="B73">
        <v>227.55</v>
      </c>
      <c r="C73" s="1">
        <v>5815.03</v>
      </c>
      <c r="D73" s="3">
        <f t="shared" si="4"/>
        <v>-6.5266663272085766E-3</v>
      </c>
      <c r="E73" s="3">
        <f t="shared" si="5"/>
        <v>6.0336118627852325E-3</v>
      </c>
      <c r="G73" s="4">
        <f t="shared" si="6"/>
        <v>-6.6969044224466714E-3</v>
      </c>
      <c r="H73" s="4">
        <f t="shared" si="7"/>
        <v>5.8633737675471377E-3</v>
      </c>
    </row>
    <row r="74" spans="1:8" x14ac:dyDescent="0.35">
      <c r="A74" s="2">
        <v>45578</v>
      </c>
      <c r="B74">
        <v>231.3</v>
      </c>
      <c r="C74" s="1">
        <v>5859.85</v>
      </c>
      <c r="D74" s="3">
        <f t="shared" si="4"/>
        <v>1.6345574774742577E-2</v>
      </c>
      <c r="E74" s="3">
        <f t="shared" si="5"/>
        <v>7.6780609629941675E-3</v>
      </c>
      <c r="G74" s="4">
        <f t="shared" si="6"/>
        <v>1.6175336679504482E-2</v>
      </c>
      <c r="H74" s="4">
        <f t="shared" si="7"/>
        <v>7.5078228677560727E-3</v>
      </c>
    </row>
    <row r="75" spans="1:8" x14ac:dyDescent="0.35">
      <c r="A75" s="2">
        <v>45579</v>
      </c>
      <c r="B75">
        <v>233.85</v>
      </c>
      <c r="C75" s="1">
        <v>5815.26</v>
      </c>
      <c r="D75" s="3">
        <f t="shared" si="4"/>
        <v>1.0964314934501682E-2</v>
      </c>
      <c r="E75" s="3">
        <f t="shared" si="5"/>
        <v>-7.6385090687541464E-3</v>
      </c>
      <c r="G75" s="4">
        <f t="shared" si="6"/>
        <v>1.0794076839263587E-2</v>
      </c>
      <c r="H75" s="4">
        <f t="shared" si="7"/>
        <v>-7.8087471639922412E-3</v>
      </c>
    </row>
    <row r="76" spans="1:8" x14ac:dyDescent="0.35">
      <c r="A76" s="2">
        <v>45580</v>
      </c>
      <c r="B76">
        <v>231.78</v>
      </c>
      <c r="C76" s="1">
        <v>5842.47</v>
      </c>
      <c r="D76" s="3">
        <f t="shared" si="4"/>
        <v>-8.8912382656501972E-3</v>
      </c>
      <c r="E76" s="3">
        <f t="shared" si="5"/>
        <v>4.6681557065759915E-3</v>
      </c>
      <c r="G76" s="4">
        <f t="shared" si="6"/>
        <v>-9.0614763608882921E-3</v>
      </c>
      <c r="H76" s="4">
        <f t="shared" si="7"/>
        <v>4.4979176113378967E-3</v>
      </c>
    </row>
    <row r="77" spans="1:8" x14ac:dyDescent="0.35">
      <c r="A77" s="2">
        <v>45581</v>
      </c>
      <c r="B77">
        <v>232.15</v>
      </c>
      <c r="C77" s="1">
        <v>5841.47</v>
      </c>
      <c r="D77" s="3">
        <f t="shared" si="4"/>
        <v>1.5950685596858294E-3</v>
      </c>
      <c r="E77" s="3">
        <f t="shared" si="5"/>
        <v>-1.7117513483320916E-4</v>
      </c>
      <c r="G77" s="4">
        <f t="shared" si="6"/>
        <v>1.4248304644477342E-3</v>
      </c>
      <c r="H77" s="4">
        <f t="shared" si="7"/>
        <v>-3.4141323007130439E-4</v>
      </c>
    </row>
    <row r="78" spans="1:8" x14ac:dyDescent="0.35">
      <c r="A78" s="2">
        <v>45582</v>
      </c>
      <c r="B78">
        <v>235</v>
      </c>
      <c r="C78" s="1">
        <v>5864.67</v>
      </c>
      <c r="D78" s="3">
        <f t="shared" si="4"/>
        <v>1.2201799678228265E-2</v>
      </c>
      <c r="E78" s="3">
        <f t="shared" si="5"/>
        <v>3.9637370431245362E-3</v>
      </c>
      <c r="G78" s="4">
        <f t="shared" si="6"/>
        <v>1.203156158299017E-2</v>
      </c>
      <c r="H78" s="4">
        <f t="shared" si="7"/>
        <v>3.793498947886441E-3</v>
      </c>
    </row>
    <row r="79" spans="1:8" x14ac:dyDescent="0.35">
      <c r="A79" s="2">
        <v>45585</v>
      </c>
      <c r="B79">
        <v>236.48</v>
      </c>
      <c r="C79" s="1">
        <v>5853.98</v>
      </c>
      <c r="D79" s="3">
        <f t="shared" si="4"/>
        <v>6.278123615677908E-3</v>
      </c>
      <c r="E79" s="3">
        <f t="shared" si="5"/>
        <v>-1.8244427413090425E-3</v>
      </c>
      <c r="G79" s="4">
        <f t="shared" si="6"/>
        <v>6.1078855204398132E-3</v>
      </c>
      <c r="H79" s="4">
        <f t="shared" si="7"/>
        <v>-1.9946808365471375E-3</v>
      </c>
    </row>
    <row r="80" spans="1:8" x14ac:dyDescent="0.35">
      <c r="A80" s="2">
        <v>45586</v>
      </c>
      <c r="B80">
        <v>235.86</v>
      </c>
      <c r="C80" s="1">
        <v>5851.2</v>
      </c>
      <c r="D80" s="3">
        <f t="shared" si="4"/>
        <v>-2.625229098012868E-3</v>
      </c>
      <c r="E80" s="3">
        <f t="shared" si="5"/>
        <v>-4.7500338350551163E-4</v>
      </c>
      <c r="G80" s="4">
        <f t="shared" si="6"/>
        <v>-2.7954671932509632E-3</v>
      </c>
      <c r="H80" s="4">
        <f t="shared" si="7"/>
        <v>-6.4524147874360689E-4</v>
      </c>
    </row>
    <row r="81" spans="1:8" x14ac:dyDescent="0.35">
      <c r="A81" s="2">
        <v>45587</v>
      </c>
      <c r="B81">
        <v>230.76</v>
      </c>
      <c r="C81" s="1">
        <v>5797.42</v>
      </c>
      <c r="D81" s="3">
        <f t="shared" si="4"/>
        <v>-2.1860199273135369E-2</v>
      </c>
      <c r="E81" s="3">
        <f t="shared" si="5"/>
        <v>-9.2337774119530536E-3</v>
      </c>
      <c r="G81" s="4">
        <f t="shared" si="6"/>
        <v>-2.2030437368373464E-2</v>
      </c>
      <c r="H81" s="4">
        <f t="shared" si="7"/>
        <v>-9.4040155071911484E-3</v>
      </c>
    </row>
    <row r="82" spans="1:8" x14ac:dyDescent="0.35">
      <c r="A82" s="2">
        <v>45588</v>
      </c>
      <c r="B82">
        <v>230.57</v>
      </c>
      <c r="C82" s="1">
        <v>5809.86</v>
      </c>
      <c r="D82" s="3">
        <f t="shared" si="4"/>
        <v>-8.2370542016678883E-4</v>
      </c>
      <c r="E82" s="3">
        <f t="shared" si="5"/>
        <v>2.1434831869283494E-3</v>
      </c>
      <c r="G82" s="4">
        <f t="shared" si="6"/>
        <v>-9.9394351540488409E-4</v>
      </c>
      <c r="H82" s="4">
        <f t="shared" si="7"/>
        <v>1.9732450916902541E-3</v>
      </c>
    </row>
    <row r="83" spans="1:8" x14ac:dyDescent="0.35">
      <c r="A83" s="2">
        <v>45589</v>
      </c>
      <c r="B83">
        <v>231.41</v>
      </c>
      <c r="C83" s="1">
        <v>5808.12</v>
      </c>
      <c r="D83" s="3">
        <f t="shared" si="4"/>
        <v>3.6365250690583951E-3</v>
      </c>
      <c r="E83" s="3">
        <f t="shared" si="5"/>
        <v>-2.9953572187414154E-4</v>
      </c>
      <c r="G83" s="4">
        <f t="shared" si="6"/>
        <v>3.4662869738202999E-3</v>
      </c>
      <c r="H83" s="4">
        <f t="shared" si="7"/>
        <v>-4.6977381711223675E-4</v>
      </c>
    </row>
    <row r="84" spans="1:8" x14ac:dyDescent="0.35">
      <c r="A84" s="2">
        <v>45593</v>
      </c>
      <c r="B84">
        <v>233.4</v>
      </c>
      <c r="C84" s="1">
        <v>5823.52</v>
      </c>
      <c r="D84" s="3">
        <f t="shared" si="4"/>
        <v>8.5626908148752033E-3</v>
      </c>
      <c r="E84" s="3">
        <f t="shared" si="5"/>
        <v>2.6479514493707988E-3</v>
      </c>
      <c r="G84" s="4">
        <f t="shared" si="6"/>
        <v>8.3924527196371085E-3</v>
      </c>
      <c r="H84" s="4">
        <f t="shared" si="7"/>
        <v>2.4777133541327035E-3</v>
      </c>
    </row>
    <row r="85" spans="1:8" x14ac:dyDescent="0.35">
      <c r="A85" s="2">
        <v>45594</v>
      </c>
      <c r="B85">
        <v>233.67</v>
      </c>
      <c r="C85" s="1">
        <v>5832.92</v>
      </c>
      <c r="D85" s="3">
        <f t="shared" si="4"/>
        <v>1.1561437475111353E-3</v>
      </c>
      <c r="E85" s="3">
        <f t="shared" si="5"/>
        <v>1.6128426925638532E-3</v>
      </c>
      <c r="G85" s="4">
        <f t="shared" si="6"/>
        <v>9.8590565227304008E-4</v>
      </c>
      <c r="H85" s="4">
        <f t="shared" si="7"/>
        <v>1.442604597325758E-3</v>
      </c>
    </row>
    <row r="86" spans="1:8" x14ac:dyDescent="0.35">
      <c r="A86" s="2">
        <v>45595</v>
      </c>
      <c r="B86">
        <v>230.1</v>
      </c>
      <c r="C86" s="1">
        <v>5813.67</v>
      </c>
      <c r="D86" s="3">
        <f t="shared" si="4"/>
        <v>-1.5395866558646653E-2</v>
      </c>
      <c r="E86" s="3">
        <f t="shared" si="5"/>
        <v>-3.3056916281390038E-3</v>
      </c>
      <c r="G86" s="4">
        <f t="shared" si="6"/>
        <v>-1.5566104653884747E-2</v>
      </c>
      <c r="H86" s="4">
        <f t="shared" si="7"/>
        <v>-3.4759297233770991E-3</v>
      </c>
    </row>
    <row r="87" spans="1:8" x14ac:dyDescent="0.35">
      <c r="A87" s="2">
        <v>45596</v>
      </c>
      <c r="B87">
        <v>225.91</v>
      </c>
      <c r="C87" s="1">
        <v>5705.45</v>
      </c>
      <c r="D87" s="3">
        <f t="shared" si="4"/>
        <v>-1.8377307172189244E-2</v>
      </c>
      <c r="E87" s="3">
        <f t="shared" si="5"/>
        <v>-1.8790182599519829E-2</v>
      </c>
      <c r="G87" s="4">
        <f t="shared" si="6"/>
        <v>-1.8547545267427339E-2</v>
      </c>
      <c r="H87" s="4">
        <f t="shared" si="7"/>
        <v>-1.8960420694757923E-2</v>
      </c>
    </row>
    <row r="88" spans="1:8" x14ac:dyDescent="0.35">
      <c r="A88" s="2">
        <v>45597</v>
      </c>
      <c r="B88">
        <v>222.91</v>
      </c>
      <c r="C88" s="1">
        <v>5728.8</v>
      </c>
      <c r="D88" s="3">
        <f t="shared" si="4"/>
        <v>-1.3368587316289905E-2</v>
      </c>
      <c r="E88" s="3">
        <f t="shared" si="5"/>
        <v>4.0842263302362366E-3</v>
      </c>
      <c r="G88" s="4">
        <f t="shared" si="6"/>
        <v>-1.3538825411528E-2</v>
      </c>
      <c r="H88" s="4">
        <f t="shared" si="7"/>
        <v>3.9139882349981418E-3</v>
      </c>
    </row>
    <row r="89" spans="1:8" x14ac:dyDescent="0.35">
      <c r="A89" s="2">
        <v>45600</v>
      </c>
      <c r="B89">
        <v>222.01</v>
      </c>
      <c r="C89" s="1">
        <v>5712.69</v>
      </c>
      <c r="D89" s="3">
        <f t="shared" si="4"/>
        <v>-4.0456766500141109E-3</v>
      </c>
      <c r="E89" s="3">
        <f t="shared" si="5"/>
        <v>-2.8160686495115016E-3</v>
      </c>
      <c r="G89" s="4">
        <f t="shared" si="6"/>
        <v>-4.2159147452522057E-3</v>
      </c>
      <c r="H89" s="4">
        <f t="shared" si="7"/>
        <v>-2.9863067447495968E-3</v>
      </c>
    </row>
    <row r="90" spans="1:8" x14ac:dyDescent="0.35">
      <c r="A90" s="2">
        <v>45601</v>
      </c>
      <c r="B90">
        <v>223.45</v>
      </c>
      <c r="C90" s="1">
        <v>5782.76</v>
      </c>
      <c r="D90" s="3">
        <f t="shared" si="4"/>
        <v>6.4652494766336294E-3</v>
      </c>
      <c r="E90" s="3">
        <f t="shared" si="5"/>
        <v>1.219106130274809E-2</v>
      </c>
      <c r="G90" s="4">
        <f t="shared" si="6"/>
        <v>6.2950113813955346E-3</v>
      </c>
      <c r="H90" s="4">
        <f t="shared" si="7"/>
        <v>1.2020823207509995E-2</v>
      </c>
    </row>
    <row r="91" spans="1:8" x14ac:dyDescent="0.35">
      <c r="A91" s="2">
        <v>45602</v>
      </c>
      <c r="B91">
        <v>222.72</v>
      </c>
      <c r="C91" s="1">
        <v>5929.04</v>
      </c>
      <c r="D91" s="3">
        <f t="shared" si="4"/>
        <v>-3.2722982334056835E-3</v>
      </c>
      <c r="E91" s="3">
        <f t="shared" si="5"/>
        <v>2.4981233838896531E-2</v>
      </c>
      <c r="G91" s="4">
        <f t="shared" si="6"/>
        <v>-3.4425363286437788E-3</v>
      </c>
      <c r="H91" s="4">
        <f t="shared" si="7"/>
        <v>2.4810995743658436E-2</v>
      </c>
    </row>
    <row r="92" spans="1:8" x14ac:dyDescent="0.35">
      <c r="A92" s="2">
        <v>45603</v>
      </c>
      <c r="B92">
        <v>227.48</v>
      </c>
      <c r="C92" s="1">
        <v>5973.1</v>
      </c>
      <c r="D92" s="3">
        <f t="shared" si="4"/>
        <v>2.1146945292544149E-2</v>
      </c>
      <c r="E92" s="3">
        <f t="shared" si="5"/>
        <v>7.4037444129894632E-3</v>
      </c>
      <c r="G92" s="4">
        <f t="shared" si="6"/>
        <v>2.0976707197306054E-2</v>
      </c>
      <c r="H92" s="4">
        <f t="shared" si="7"/>
        <v>7.2335063177513684E-3</v>
      </c>
    </row>
    <row r="93" spans="1:8" x14ac:dyDescent="0.35">
      <c r="A93" s="2">
        <v>45604</v>
      </c>
      <c r="B93">
        <v>226.96</v>
      </c>
      <c r="C93" s="1">
        <v>5995.54</v>
      </c>
      <c r="D93" s="3">
        <f t="shared" si="4"/>
        <v>-2.2885319380029265E-3</v>
      </c>
      <c r="E93" s="3">
        <f t="shared" si="5"/>
        <v>3.7498038697994338E-3</v>
      </c>
      <c r="G93" s="4">
        <f t="shared" si="6"/>
        <v>-2.4587700332410218E-3</v>
      </c>
      <c r="H93" s="4">
        <f t="shared" si="7"/>
        <v>3.5795657745613385E-3</v>
      </c>
    </row>
    <row r="94" spans="1:8" x14ac:dyDescent="0.35">
      <c r="A94" s="2">
        <v>45607</v>
      </c>
      <c r="B94">
        <v>224.23</v>
      </c>
      <c r="C94" s="1">
        <v>6001.35</v>
      </c>
      <c r="D94" s="3">
        <f t="shared" si="4"/>
        <v>-1.2101479715156712E-2</v>
      </c>
      <c r="E94" s="3">
        <f t="shared" si="5"/>
        <v>9.6858443383637458E-4</v>
      </c>
      <c r="G94" s="4">
        <f t="shared" si="6"/>
        <v>-1.2271717810394807E-2</v>
      </c>
      <c r="H94" s="4">
        <f t="shared" si="7"/>
        <v>7.9834633859827931E-4</v>
      </c>
    </row>
    <row r="95" spans="1:8" x14ac:dyDescent="0.35">
      <c r="A95" s="2">
        <v>45608</v>
      </c>
      <c r="B95">
        <v>224.23</v>
      </c>
      <c r="C95" s="1">
        <v>5983.99</v>
      </c>
      <c r="D95" s="3">
        <f t="shared" si="4"/>
        <v>0</v>
      </c>
      <c r="E95" s="3">
        <f t="shared" si="5"/>
        <v>-2.8968743715661891E-3</v>
      </c>
      <c r="G95" s="4">
        <f t="shared" si="6"/>
        <v>-1.7023809523809523E-4</v>
      </c>
      <c r="H95" s="4">
        <f t="shared" si="7"/>
        <v>-3.0671124668042843E-3</v>
      </c>
    </row>
    <row r="96" spans="1:8" x14ac:dyDescent="0.35">
      <c r="A96" s="2">
        <v>45609</v>
      </c>
      <c r="B96">
        <v>225.12</v>
      </c>
      <c r="C96" s="1">
        <v>5985.38</v>
      </c>
      <c r="D96" s="3">
        <f t="shared" si="4"/>
        <v>3.9612825806397481E-3</v>
      </c>
      <c r="E96" s="3">
        <f t="shared" si="5"/>
        <v>2.322595101076364E-4</v>
      </c>
      <c r="G96" s="4">
        <f t="shared" si="6"/>
        <v>3.7910444854016528E-3</v>
      </c>
      <c r="H96" s="4">
        <f t="shared" si="7"/>
        <v>6.2021414869541168E-5</v>
      </c>
    </row>
    <row r="97" spans="1:8" x14ac:dyDescent="0.35">
      <c r="A97" s="2">
        <v>45610</v>
      </c>
      <c r="B97">
        <v>228.22</v>
      </c>
      <c r="C97" s="1">
        <v>5949.17</v>
      </c>
      <c r="D97" s="3">
        <f t="shared" si="4"/>
        <v>1.3676482640454679E-2</v>
      </c>
      <c r="E97" s="3">
        <f t="shared" si="5"/>
        <v>-6.0681150291174617E-3</v>
      </c>
      <c r="G97" s="4">
        <f t="shared" si="6"/>
        <v>1.3506244545216584E-2</v>
      </c>
      <c r="H97" s="4">
        <f t="shared" si="7"/>
        <v>-6.2383531243555565E-3</v>
      </c>
    </row>
    <row r="98" spans="1:8" x14ac:dyDescent="0.35">
      <c r="A98" s="2">
        <v>45611</v>
      </c>
      <c r="B98">
        <v>225</v>
      </c>
      <c r="C98" s="1">
        <v>5870.62</v>
      </c>
      <c r="D98" s="3">
        <f t="shared" si="4"/>
        <v>-1.4209673802113448E-2</v>
      </c>
      <c r="E98" s="3">
        <f t="shared" si="5"/>
        <v>-1.3291463960568205E-2</v>
      </c>
      <c r="G98" s="4">
        <f t="shared" si="6"/>
        <v>-1.4379911897351542E-2</v>
      </c>
      <c r="H98" s="4">
        <f t="shared" si="7"/>
        <v>-1.34617020558063E-2</v>
      </c>
    </row>
    <row r="99" spans="1:8" x14ac:dyDescent="0.35">
      <c r="A99" s="2">
        <v>45614</v>
      </c>
      <c r="B99">
        <v>228.02</v>
      </c>
      <c r="C99" s="1">
        <v>5893.62</v>
      </c>
      <c r="D99" s="3">
        <f t="shared" si="4"/>
        <v>1.3332942201153587E-2</v>
      </c>
      <c r="E99" s="3">
        <f t="shared" si="5"/>
        <v>3.9101598241076656E-3</v>
      </c>
      <c r="G99" s="4">
        <f t="shared" si="6"/>
        <v>1.3162704105915492E-2</v>
      </c>
      <c r="H99" s="4">
        <f t="shared" si="7"/>
        <v>3.7399217288695704E-3</v>
      </c>
    </row>
    <row r="100" spans="1:8" x14ac:dyDescent="0.35">
      <c r="A100" s="2">
        <v>45615</v>
      </c>
      <c r="B100">
        <v>228.28</v>
      </c>
      <c r="C100" s="1">
        <v>5916.98</v>
      </c>
      <c r="D100" s="3">
        <f t="shared" si="4"/>
        <v>1.1396012629335743E-3</v>
      </c>
      <c r="E100" s="3">
        <f t="shared" si="5"/>
        <v>3.9557737052673715E-3</v>
      </c>
      <c r="G100" s="4">
        <f t="shared" si="6"/>
        <v>9.6936316769547903E-4</v>
      </c>
      <c r="H100" s="4">
        <f t="shared" si="7"/>
        <v>3.7855356100292763E-3</v>
      </c>
    </row>
    <row r="101" spans="1:8" x14ac:dyDescent="0.35">
      <c r="A101" s="2">
        <v>45616</v>
      </c>
      <c r="B101">
        <v>229</v>
      </c>
      <c r="C101" s="1">
        <v>5917.11</v>
      </c>
      <c r="D101" s="3">
        <f t="shared" si="4"/>
        <v>3.1490578857323766E-3</v>
      </c>
      <c r="E101" s="3">
        <f t="shared" si="5"/>
        <v>2.1970426117316337E-5</v>
      </c>
      <c r="G101" s="4">
        <f t="shared" si="6"/>
        <v>2.9788197904942813E-3</v>
      </c>
      <c r="H101" s="4">
        <f t="shared" si="7"/>
        <v>-1.4826766912077891E-4</v>
      </c>
    </row>
    <row r="102" spans="1:8" x14ac:dyDescent="0.35">
      <c r="A102" s="2">
        <v>45617</v>
      </c>
      <c r="B102">
        <v>228.52</v>
      </c>
      <c r="C102" s="1">
        <v>5948.71</v>
      </c>
      <c r="D102" s="3">
        <f t="shared" si="4"/>
        <v>-2.0982696979778065E-3</v>
      </c>
      <c r="E102" s="3">
        <f t="shared" si="5"/>
        <v>5.3262353051749837E-3</v>
      </c>
      <c r="G102" s="4">
        <f t="shared" si="6"/>
        <v>-2.2685077932159017E-3</v>
      </c>
      <c r="H102" s="4">
        <f t="shared" si="7"/>
        <v>5.1559972099368889E-3</v>
      </c>
    </row>
    <row r="103" spans="1:8" x14ac:dyDescent="0.35">
      <c r="A103" s="2">
        <v>45618</v>
      </c>
      <c r="B103">
        <v>229.87</v>
      </c>
      <c r="C103" s="1">
        <v>5969.34</v>
      </c>
      <c r="D103" s="3">
        <f t="shared" si="4"/>
        <v>5.890197880063815E-3</v>
      </c>
      <c r="E103" s="3">
        <f t="shared" si="5"/>
        <v>3.4619792004100735E-3</v>
      </c>
      <c r="G103" s="4">
        <f t="shared" si="6"/>
        <v>5.7199597848257202E-3</v>
      </c>
      <c r="H103" s="4">
        <f t="shared" si="7"/>
        <v>3.2917411051719783E-3</v>
      </c>
    </row>
    <row r="104" spans="1:8" x14ac:dyDescent="0.35">
      <c r="A104" s="2">
        <v>45621</v>
      </c>
      <c r="B104">
        <v>232.87</v>
      </c>
      <c r="C104" s="1">
        <v>5987.37</v>
      </c>
      <c r="D104" s="3">
        <f t="shared" si="4"/>
        <v>1.2966426208818584E-2</v>
      </c>
      <c r="E104" s="3">
        <f t="shared" si="5"/>
        <v>3.015882072251307E-3</v>
      </c>
      <c r="G104" s="4">
        <f t="shared" si="6"/>
        <v>1.2796188113580489E-2</v>
      </c>
      <c r="H104" s="4">
        <f t="shared" si="7"/>
        <v>2.8456439770132118E-3</v>
      </c>
    </row>
    <row r="105" spans="1:8" x14ac:dyDescent="0.35">
      <c r="A105" s="2">
        <v>45622</v>
      </c>
      <c r="B105">
        <v>235.06</v>
      </c>
      <c r="C105" s="1">
        <v>6021.63</v>
      </c>
      <c r="D105" s="3">
        <f t="shared" si="4"/>
        <v>9.3604427595636724E-3</v>
      </c>
      <c r="E105" s="3">
        <f t="shared" si="5"/>
        <v>5.7057361888066833E-3</v>
      </c>
      <c r="G105" s="4">
        <f t="shared" si="6"/>
        <v>9.1902046643255776E-3</v>
      </c>
      <c r="H105" s="4">
        <f t="shared" si="7"/>
        <v>5.5354980935685884E-3</v>
      </c>
    </row>
    <row r="106" spans="1:8" x14ac:dyDescent="0.35">
      <c r="A106" s="2">
        <v>45623</v>
      </c>
      <c r="B106">
        <v>234.93</v>
      </c>
      <c r="C106" s="1">
        <v>5998.74</v>
      </c>
      <c r="D106" s="3">
        <f t="shared" si="4"/>
        <v>-5.5320327375206512E-4</v>
      </c>
      <c r="E106" s="3">
        <f t="shared" si="5"/>
        <v>-3.8085396153748753E-3</v>
      </c>
      <c r="G106" s="4">
        <f t="shared" si="6"/>
        <v>-7.2344136899016038E-4</v>
      </c>
      <c r="H106" s="4">
        <f t="shared" si="7"/>
        <v>-3.9787777106129706E-3</v>
      </c>
    </row>
    <row r="107" spans="1:8" x14ac:dyDescent="0.35">
      <c r="A107" s="2">
        <v>45625</v>
      </c>
      <c r="B107">
        <v>237.33</v>
      </c>
      <c r="C107" s="1">
        <v>6032.38</v>
      </c>
      <c r="D107" s="3">
        <f t="shared" si="4"/>
        <v>1.0163980270458799E-2</v>
      </c>
      <c r="E107" s="3">
        <f t="shared" si="5"/>
        <v>5.5921788939180331E-3</v>
      </c>
      <c r="G107" s="4">
        <f t="shared" si="6"/>
        <v>9.9937421752207042E-3</v>
      </c>
      <c r="H107" s="4">
        <f t="shared" si="7"/>
        <v>5.4219407986799383E-3</v>
      </c>
    </row>
    <row r="108" spans="1:8" x14ac:dyDescent="0.35">
      <c r="A108" s="2">
        <v>45628</v>
      </c>
      <c r="B108">
        <v>239.59</v>
      </c>
      <c r="C108" s="1">
        <v>6047.15</v>
      </c>
      <c r="D108" s="3">
        <f t="shared" si="4"/>
        <v>9.477551441854002E-3</v>
      </c>
      <c r="E108" s="3">
        <f t="shared" si="5"/>
        <v>2.4454606033056034E-3</v>
      </c>
      <c r="G108" s="4">
        <f t="shared" si="6"/>
        <v>9.3073133466159072E-3</v>
      </c>
      <c r="H108" s="4">
        <f t="shared" si="7"/>
        <v>2.2752225080675081E-3</v>
      </c>
    </row>
    <row r="109" spans="1:8" x14ac:dyDescent="0.35">
      <c r="A109" s="2">
        <v>45629</v>
      </c>
      <c r="B109">
        <v>242.65</v>
      </c>
      <c r="C109" s="1">
        <v>6049.88</v>
      </c>
      <c r="D109" s="3">
        <f t="shared" si="4"/>
        <v>1.269094670795666E-2</v>
      </c>
      <c r="E109" s="3">
        <f t="shared" si="5"/>
        <v>4.5135046310470323E-4</v>
      </c>
      <c r="G109" s="4">
        <f t="shared" si="6"/>
        <v>1.2520708612718565E-2</v>
      </c>
      <c r="H109" s="4">
        <f t="shared" si="7"/>
        <v>2.8111236786660797E-4</v>
      </c>
    </row>
    <row r="110" spans="1:8" x14ac:dyDescent="0.35">
      <c r="A110" s="2">
        <v>45630</v>
      </c>
      <c r="B110">
        <v>243.01</v>
      </c>
      <c r="C110" s="1">
        <v>6086.49</v>
      </c>
      <c r="D110" s="3">
        <f t="shared" si="4"/>
        <v>1.4825189059665656E-3</v>
      </c>
      <c r="E110" s="3">
        <f t="shared" si="5"/>
        <v>6.0331237505021089E-3</v>
      </c>
      <c r="G110" s="4">
        <f t="shared" si="6"/>
        <v>1.3122808107284703E-3</v>
      </c>
      <c r="H110" s="4">
        <f t="shared" si="7"/>
        <v>5.862885655264014E-3</v>
      </c>
    </row>
    <row r="111" spans="1:8" x14ac:dyDescent="0.35">
      <c r="A111" s="2">
        <v>45631</v>
      </c>
      <c r="B111">
        <v>243.04</v>
      </c>
      <c r="C111" s="1">
        <v>6075.11</v>
      </c>
      <c r="D111" s="3">
        <f t="shared" si="4"/>
        <v>1.2344409027086238E-4</v>
      </c>
      <c r="E111" s="3">
        <f t="shared" si="5"/>
        <v>-1.8714648272306858E-3</v>
      </c>
      <c r="G111" s="4">
        <f t="shared" si="6"/>
        <v>-4.6794004967232856E-5</v>
      </c>
      <c r="H111" s="4">
        <f t="shared" si="7"/>
        <v>-2.0417029224687809E-3</v>
      </c>
    </row>
    <row r="112" spans="1:8" x14ac:dyDescent="0.35">
      <c r="A112" s="2">
        <v>45632</v>
      </c>
      <c r="B112">
        <v>242.84</v>
      </c>
      <c r="C112" s="1">
        <v>6090.27</v>
      </c>
      <c r="D112" s="3">
        <f t="shared" si="4"/>
        <v>-8.2324858522934052E-4</v>
      </c>
      <c r="E112" s="3">
        <f t="shared" si="5"/>
        <v>2.4923196558419955E-3</v>
      </c>
      <c r="G112" s="4">
        <f t="shared" si="6"/>
        <v>-9.9348668046743568E-4</v>
      </c>
      <c r="H112" s="4">
        <f t="shared" si="7"/>
        <v>2.3220815606039003E-3</v>
      </c>
    </row>
    <row r="113" spans="1:8" x14ac:dyDescent="0.35">
      <c r="A113" s="2">
        <v>45635</v>
      </c>
      <c r="B113">
        <v>246.75</v>
      </c>
      <c r="C113" s="1">
        <v>6052.85</v>
      </c>
      <c r="D113" s="3">
        <f t="shared" si="4"/>
        <v>1.5972888051357558E-2</v>
      </c>
      <c r="E113" s="3">
        <f t="shared" si="5"/>
        <v>-6.1631802121963038E-3</v>
      </c>
      <c r="G113" s="4">
        <f t="shared" si="6"/>
        <v>1.5802649956119463E-2</v>
      </c>
      <c r="H113" s="4">
        <f t="shared" si="7"/>
        <v>-6.3334183074343986E-3</v>
      </c>
    </row>
    <row r="114" spans="1:8" x14ac:dyDescent="0.35">
      <c r="A114" s="2">
        <v>45636</v>
      </c>
      <c r="B114">
        <v>247.77</v>
      </c>
      <c r="C114" s="1">
        <v>6034.91</v>
      </c>
      <c r="D114" s="3">
        <f t="shared" si="4"/>
        <v>4.1252181771443009E-3</v>
      </c>
      <c r="E114" s="3">
        <f t="shared" si="5"/>
        <v>-2.9682940713745675E-3</v>
      </c>
      <c r="G114" s="4">
        <f t="shared" si="6"/>
        <v>3.9549800819062061E-3</v>
      </c>
      <c r="H114" s="4">
        <f t="shared" si="7"/>
        <v>-3.1385321666126628E-3</v>
      </c>
    </row>
    <row r="115" spans="1:8" x14ac:dyDescent="0.35">
      <c r="A115" s="2">
        <v>45637</v>
      </c>
      <c r="B115">
        <v>246.49</v>
      </c>
      <c r="C115" s="1">
        <v>6084.19</v>
      </c>
      <c r="D115" s="3">
        <f t="shared" si="4"/>
        <v>-5.1794717822105452E-3</v>
      </c>
      <c r="E115" s="3">
        <f t="shared" si="5"/>
        <v>8.1326619328850828E-3</v>
      </c>
      <c r="G115" s="4">
        <f t="shared" si="6"/>
        <v>-5.34970987744864E-3</v>
      </c>
      <c r="H115" s="4">
        <f t="shared" si="7"/>
        <v>7.962423837646988E-3</v>
      </c>
    </row>
    <row r="116" spans="1:8" x14ac:dyDescent="0.35">
      <c r="A116" s="2">
        <v>45638</v>
      </c>
      <c r="B116">
        <v>247.96</v>
      </c>
      <c r="C116" s="1">
        <v>6051.25</v>
      </c>
      <c r="D116" s="3">
        <f t="shared" si="4"/>
        <v>5.9460181251939897E-3</v>
      </c>
      <c r="E116" s="3">
        <f t="shared" si="5"/>
        <v>-5.4287410919564485E-3</v>
      </c>
      <c r="G116" s="4">
        <f t="shared" si="6"/>
        <v>5.7757800299558949E-3</v>
      </c>
      <c r="H116" s="4">
        <f t="shared" si="7"/>
        <v>-5.5989791871945433E-3</v>
      </c>
    </row>
    <row r="117" spans="1:8" x14ac:dyDescent="0.35">
      <c r="A117" s="2">
        <v>45639</v>
      </c>
      <c r="B117">
        <v>248.13</v>
      </c>
      <c r="C117" s="1">
        <v>6051.09</v>
      </c>
      <c r="D117" s="3">
        <f t="shared" si="4"/>
        <v>6.8535953820605803E-4</v>
      </c>
      <c r="E117" s="3">
        <f t="shared" si="5"/>
        <v>-2.6441167577320025E-5</v>
      </c>
      <c r="G117" s="4">
        <f t="shared" si="6"/>
        <v>5.1512144296796277E-4</v>
      </c>
      <c r="H117" s="4">
        <f t="shared" si="7"/>
        <v>-1.9667926281541527E-4</v>
      </c>
    </row>
    <row r="118" spans="1:8" x14ac:dyDescent="0.35">
      <c r="A118" s="2">
        <v>45642</v>
      </c>
      <c r="B118">
        <v>251.04</v>
      </c>
      <c r="C118" s="1">
        <v>6074.08</v>
      </c>
      <c r="D118" s="3">
        <f t="shared" si="4"/>
        <v>1.1659486612797755E-2</v>
      </c>
      <c r="E118" s="3">
        <f t="shared" si="5"/>
        <v>3.7921163249597686E-3</v>
      </c>
      <c r="G118" s="4">
        <f t="shared" si="6"/>
        <v>1.1489248517559661E-2</v>
      </c>
      <c r="H118" s="4">
        <f t="shared" si="7"/>
        <v>3.6218782297216734E-3</v>
      </c>
    </row>
    <row r="119" spans="1:8" x14ac:dyDescent="0.35">
      <c r="A119" s="2">
        <v>45643</v>
      </c>
      <c r="B119">
        <v>253.48</v>
      </c>
      <c r="C119" s="1">
        <v>6050.61</v>
      </c>
      <c r="D119" s="3">
        <f t="shared" si="4"/>
        <v>9.6726354705936723E-3</v>
      </c>
      <c r="E119" s="3">
        <f t="shared" si="5"/>
        <v>-3.8714440227630084E-3</v>
      </c>
      <c r="G119" s="4">
        <f t="shared" si="6"/>
        <v>9.5023973753555774E-3</v>
      </c>
      <c r="H119" s="4">
        <f t="shared" si="7"/>
        <v>-4.0416821180011032E-3</v>
      </c>
    </row>
    <row r="120" spans="1:8" x14ac:dyDescent="0.35">
      <c r="A120" s="2">
        <v>45644</v>
      </c>
      <c r="B120">
        <v>248.05</v>
      </c>
      <c r="C120" s="1">
        <v>5872.16</v>
      </c>
      <c r="D120" s="3">
        <f t="shared" si="4"/>
        <v>-2.1654585708258262E-2</v>
      </c>
      <c r="E120" s="3">
        <f t="shared" si="5"/>
        <v>-2.9936554508987644E-2</v>
      </c>
      <c r="G120" s="4">
        <f t="shared" si="6"/>
        <v>-2.1824823803496356E-2</v>
      </c>
      <c r="H120" s="4">
        <f t="shared" si="7"/>
        <v>-3.0106792604225739E-2</v>
      </c>
    </row>
    <row r="121" spans="1:8" x14ac:dyDescent="0.35">
      <c r="A121" s="2">
        <v>45645</v>
      </c>
      <c r="B121">
        <v>249.79</v>
      </c>
      <c r="C121" s="1">
        <v>5867.08</v>
      </c>
      <c r="D121" s="3">
        <f t="shared" si="4"/>
        <v>6.9902261174959015E-3</v>
      </c>
      <c r="E121" s="3">
        <f t="shared" si="5"/>
        <v>-8.6547345775283581E-4</v>
      </c>
      <c r="G121" s="4">
        <f t="shared" si="6"/>
        <v>6.8199880222578066E-3</v>
      </c>
      <c r="H121" s="4">
        <f t="shared" si="7"/>
        <v>-1.035711552990931E-3</v>
      </c>
    </row>
    <row r="122" spans="1:8" x14ac:dyDescent="0.35">
      <c r="A122" s="2">
        <v>45646</v>
      </c>
      <c r="B122">
        <v>254.49</v>
      </c>
      <c r="C122" s="1">
        <v>5930.85</v>
      </c>
      <c r="D122" s="3">
        <f t="shared" si="4"/>
        <v>1.8640977623199214E-2</v>
      </c>
      <c r="E122" s="3">
        <f t="shared" si="5"/>
        <v>1.0810476252410672E-2</v>
      </c>
      <c r="G122" s="4">
        <f t="shared" si="6"/>
        <v>1.8470739527961119E-2</v>
      </c>
      <c r="H122" s="4">
        <f t="shared" si="7"/>
        <v>1.0640238157172577E-2</v>
      </c>
    </row>
    <row r="123" spans="1:8" x14ac:dyDescent="0.35">
      <c r="A123" s="2">
        <v>45649</v>
      </c>
      <c r="B123">
        <v>255.27</v>
      </c>
      <c r="C123" s="1">
        <v>5974.07</v>
      </c>
      <c r="D123" s="3">
        <f t="shared" si="4"/>
        <v>3.0602660418225774E-3</v>
      </c>
      <c r="E123" s="3">
        <f t="shared" si="5"/>
        <v>7.2608954754625398E-3</v>
      </c>
      <c r="G123" s="4">
        <f t="shared" si="6"/>
        <v>2.8900279465844821E-3</v>
      </c>
      <c r="H123" s="4">
        <f t="shared" si="7"/>
        <v>7.090657380224445E-3</v>
      </c>
    </row>
    <row r="124" spans="1:8" x14ac:dyDescent="0.35">
      <c r="A124" s="2">
        <v>45650</v>
      </c>
      <c r="B124">
        <v>258.2</v>
      </c>
      <c r="C124" s="1">
        <v>6040.04</v>
      </c>
      <c r="D124" s="3">
        <f t="shared" si="4"/>
        <v>1.1412669882966294E-2</v>
      </c>
      <c r="E124" s="3">
        <f t="shared" si="5"/>
        <v>1.0982197273831982E-2</v>
      </c>
      <c r="G124" s="4">
        <f t="shared" si="6"/>
        <v>1.1242431787728199E-2</v>
      </c>
      <c r="H124" s="4">
        <f t="shared" si="7"/>
        <v>1.0811959178593887E-2</v>
      </c>
    </row>
    <row r="125" spans="1:8" x14ac:dyDescent="0.35">
      <c r="A125" s="2">
        <v>45652</v>
      </c>
      <c r="B125">
        <v>259.02</v>
      </c>
      <c r="C125" s="1">
        <v>6037.59</v>
      </c>
      <c r="D125" s="3">
        <f t="shared" si="4"/>
        <v>3.1708003828989626E-3</v>
      </c>
      <c r="E125" s="3">
        <f t="shared" si="5"/>
        <v>-4.0570874146761795E-4</v>
      </c>
      <c r="G125" s="4">
        <f t="shared" si="6"/>
        <v>3.0005622876608674E-3</v>
      </c>
      <c r="H125" s="4">
        <f t="shared" si="7"/>
        <v>-5.7594683670571321E-4</v>
      </c>
    </row>
    <row r="126" spans="1:8" x14ac:dyDescent="0.35">
      <c r="A126" s="2">
        <v>45653</v>
      </c>
      <c r="B126">
        <v>255.59</v>
      </c>
      <c r="C126" s="1">
        <v>5970.84</v>
      </c>
      <c r="D126" s="3">
        <f t="shared" si="4"/>
        <v>-1.3330680688083499E-2</v>
      </c>
      <c r="E126" s="3">
        <f t="shared" si="5"/>
        <v>-1.111730467559637E-2</v>
      </c>
      <c r="G126" s="4">
        <f t="shared" si="6"/>
        <v>-1.3500918783321594E-2</v>
      </c>
      <c r="H126" s="4">
        <f t="shared" si="7"/>
        <v>-1.1287542770834465E-2</v>
      </c>
    </row>
    <row r="127" spans="1:8" x14ac:dyDescent="0.35">
      <c r="A127" s="2">
        <v>45656</v>
      </c>
      <c r="B127">
        <v>252.2</v>
      </c>
      <c r="C127" s="1">
        <v>5906.94</v>
      </c>
      <c r="D127" s="3">
        <f t="shared" si="4"/>
        <v>-1.3352174576538492E-2</v>
      </c>
      <c r="E127" s="3">
        <f t="shared" si="5"/>
        <v>-1.0759690191101295E-2</v>
      </c>
      <c r="G127" s="4">
        <f t="shared" si="6"/>
        <v>-1.3522412671776587E-2</v>
      </c>
      <c r="H127" s="4">
        <f t="shared" si="7"/>
        <v>-1.092992828633939E-2</v>
      </c>
    </row>
    <row r="128" spans="1:8" x14ac:dyDescent="0.35">
      <c r="A128" s="2">
        <v>45657</v>
      </c>
      <c r="B128">
        <v>250.42</v>
      </c>
      <c r="C128" s="1">
        <v>5881.63</v>
      </c>
      <c r="D128" s="3">
        <f t="shared" si="4"/>
        <v>-7.0829152900175382E-3</v>
      </c>
      <c r="E128" s="3">
        <f t="shared" si="5"/>
        <v>-4.2939964541344501E-3</v>
      </c>
      <c r="G128" s="4">
        <f t="shared" si="6"/>
        <v>-7.253153385255633E-3</v>
      </c>
      <c r="H128" s="4">
        <f t="shared" si="7"/>
        <v>-4.4642345493725449E-3</v>
      </c>
    </row>
    <row r="129" spans="1:8" x14ac:dyDescent="0.35">
      <c r="A129" s="2">
        <v>45659</v>
      </c>
      <c r="B129">
        <v>243.85</v>
      </c>
      <c r="C129" s="1">
        <v>5868.55</v>
      </c>
      <c r="D129" s="3">
        <f t="shared" si="4"/>
        <v>-2.6586226084739983E-2</v>
      </c>
      <c r="E129" s="3">
        <f t="shared" si="5"/>
        <v>-2.2263497925529528E-3</v>
      </c>
      <c r="G129" s="4">
        <f t="shared" si="6"/>
        <v>-2.6756464179978078E-2</v>
      </c>
      <c r="H129" s="4">
        <f t="shared" si="7"/>
        <v>-2.3965878877910481E-3</v>
      </c>
    </row>
    <row r="130" spans="1:8" x14ac:dyDescent="0.35">
      <c r="A130" s="2">
        <v>45660</v>
      </c>
      <c r="B130">
        <v>243.36</v>
      </c>
      <c r="C130" s="1">
        <v>5942.47</v>
      </c>
      <c r="D130" s="3">
        <f t="shared" si="4"/>
        <v>-2.0114536450788353E-3</v>
      </c>
      <c r="E130" s="3">
        <f t="shared" si="5"/>
        <v>1.2517287272659085E-2</v>
      </c>
      <c r="G130" s="4">
        <f t="shared" si="6"/>
        <v>-2.1816917403169305E-3</v>
      </c>
      <c r="H130" s="4">
        <f t="shared" si="7"/>
        <v>1.234704917742099E-2</v>
      </c>
    </row>
    <row r="131" spans="1:8" x14ac:dyDescent="0.35">
      <c r="A131" s="2">
        <v>45663</v>
      </c>
      <c r="B131">
        <v>245</v>
      </c>
      <c r="C131" s="1">
        <v>5975.38</v>
      </c>
      <c r="D131" s="3">
        <f t="shared" si="4"/>
        <v>6.7163820337442027E-3</v>
      </c>
      <c r="E131" s="3">
        <f t="shared" si="5"/>
        <v>5.5228222624888485E-3</v>
      </c>
      <c r="G131" s="4">
        <f t="shared" si="6"/>
        <v>6.5461439385061078E-3</v>
      </c>
      <c r="H131" s="4">
        <f t="shared" si="7"/>
        <v>5.3525841672507537E-3</v>
      </c>
    </row>
    <row r="132" spans="1:8" x14ac:dyDescent="0.35">
      <c r="A132" s="2">
        <v>45664</v>
      </c>
      <c r="B132">
        <v>242.21</v>
      </c>
      <c r="C132" s="1">
        <v>5909.03</v>
      </c>
      <c r="D132" s="3">
        <f t="shared" ref="D132:D189" si="8">LN(B132/B131)</f>
        <v>-1.1453092086491822E-2</v>
      </c>
      <c r="E132" s="3">
        <f t="shared" ref="E132:E189" si="9">LN(C132/C131)</f>
        <v>-1.116600476981219E-2</v>
      </c>
      <c r="G132" s="4">
        <f t="shared" ref="G132:G189" si="10">D132-$F$3</f>
        <v>-1.1623330181729917E-2</v>
      </c>
      <c r="H132" s="4">
        <f t="shared" ref="H132:H189" si="11">E132-$F$3</f>
        <v>-1.1336242865050285E-2</v>
      </c>
    </row>
    <row r="133" spans="1:8" x14ac:dyDescent="0.35">
      <c r="A133" s="2">
        <v>45665</v>
      </c>
      <c r="B133">
        <v>242.7</v>
      </c>
      <c r="C133" s="1">
        <v>5918.25</v>
      </c>
      <c r="D133" s="3">
        <f t="shared" si="8"/>
        <v>2.0209942743203797E-3</v>
      </c>
      <c r="E133" s="3">
        <f t="shared" si="9"/>
        <v>1.559107735282887E-3</v>
      </c>
      <c r="G133" s="4">
        <f t="shared" si="10"/>
        <v>1.8507561790822844E-3</v>
      </c>
      <c r="H133" s="4">
        <f t="shared" si="11"/>
        <v>1.3888696400447917E-3</v>
      </c>
    </row>
    <row r="134" spans="1:8" x14ac:dyDescent="0.35">
      <c r="A134" s="2">
        <v>45667</v>
      </c>
      <c r="B134">
        <v>236.85</v>
      </c>
      <c r="C134" s="1">
        <v>5827.04</v>
      </c>
      <c r="D134" s="3">
        <f t="shared" si="8"/>
        <v>-2.4399083362794845E-2</v>
      </c>
      <c r="E134" s="3">
        <f t="shared" si="9"/>
        <v>-1.5531644353894208E-2</v>
      </c>
      <c r="G134" s="4">
        <f t="shared" si="10"/>
        <v>-2.456932145803294E-2</v>
      </c>
      <c r="H134" s="4">
        <f t="shared" si="11"/>
        <v>-1.5701882449132305E-2</v>
      </c>
    </row>
    <row r="135" spans="1:8" x14ac:dyDescent="0.35">
      <c r="A135" s="2">
        <v>45670</v>
      </c>
      <c r="B135">
        <v>234.4</v>
      </c>
      <c r="C135" s="1">
        <v>5836.22</v>
      </c>
      <c r="D135" s="3">
        <f t="shared" si="8"/>
        <v>-1.0397971666903203E-2</v>
      </c>
      <c r="E135" s="3">
        <f t="shared" si="9"/>
        <v>1.5741742695762329E-3</v>
      </c>
      <c r="G135" s="4">
        <f t="shared" si="10"/>
        <v>-1.0568209762141298E-2</v>
      </c>
      <c r="H135" s="4">
        <f t="shared" si="11"/>
        <v>1.4039361743381376E-3</v>
      </c>
    </row>
    <row r="136" spans="1:8" x14ac:dyDescent="0.35">
      <c r="A136" s="2">
        <v>45671</v>
      </c>
      <c r="B136">
        <v>233.28</v>
      </c>
      <c r="C136" s="1">
        <v>5842.91</v>
      </c>
      <c r="D136" s="3">
        <f t="shared" si="8"/>
        <v>-4.7896088825642048E-3</v>
      </c>
      <c r="E136" s="3">
        <f t="shared" si="9"/>
        <v>1.1456334044923633E-3</v>
      </c>
      <c r="G136" s="4">
        <f t="shared" si="10"/>
        <v>-4.9598469778022996E-3</v>
      </c>
      <c r="H136" s="4">
        <f t="shared" si="11"/>
        <v>9.7539530925426802E-4</v>
      </c>
    </row>
    <row r="137" spans="1:8" x14ac:dyDescent="0.35">
      <c r="A137" s="2">
        <v>45672</v>
      </c>
      <c r="B137">
        <v>237.87</v>
      </c>
      <c r="C137" s="1">
        <v>5949.91</v>
      </c>
      <c r="D137" s="3">
        <f t="shared" si="8"/>
        <v>1.9484857132124001E-2</v>
      </c>
      <c r="E137" s="3">
        <f t="shared" si="9"/>
        <v>1.8147132985426716E-2</v>
      </c>
      <c r="G137" s="4">
        <f t="shared" si="10"/>
        <v>1.9314619036885906E-2</v>
      </c>
      <c r="H137" s="4">
        <f t="shared" si="11"/>
        <v>1.7976894890188621E-2</v>
      </c>
    </row>
    <row r="138" spans="1:8" x14ac:dyDescent="0.35">
      <c r="A138" s="2">
        <v>45673</v>
      </c>
      <c r="B138">
        <v>228.26</v>
      </c>
      <c r="C138" s="1">
        <v>5937.34</v>
      </c>
      <c r="D138" s="3">
        <f t="shared" si="8"/>
        <v>-4.1238975826963314E-2</v>
      </c>
      <c r="E138" s="3">
        <f t="shared" si="9"/>
        <v>-2.1148717634665781E-3</v>
      </c>
      <c r="G138" s="4">
        <f t="shared" si="10"/>
        <v>-4.1409213922201413E-2</v>
      </c>
      <c r="H138" s="4">
        <f t="shared" si="11"/>
        <v>-2.2851098587046734E-3</v>
      </c>
    </row>
    <row r="139" spans="1:8" x14ac:dyDescent="0.35">
      <c r="A139" s="2">
        <v>45674</v>
      </c>
      <c r="B139">
        <v>229.98</v>
      </c>
      <c r="C139" s="1">
        <v>5996.66</v>
      </c>
      <c r="D139" s="3">
        <f t="shared" si="8"/>
        <v>7.5070184950648353E-3</v>
      </c>
      <c r="E139" s="3">
        <f t="shared" si="9"/>
        <v>9.9414259357241096E-3</v>
      </c>
      <c r="G139" s="4">
        <f t="shared" si="10"/>
        <v>7.3367803998267405E-3</v>
      </c>
      <c r="H139" s="4">
        <f t="shared" si="11"/>
        <v>9.7711878404860147E-3</v>
      </c>
    </row>
    <row r="140" spans="1:8" x14ac:dyDescent="0.35">
      <c r="A140" s="2">
        <v>45678</v>
      </c>
      <c r="B140">
        <v>222.64</v>
      </c>
      <c r="C140" s="1">
        <v>6049.24</v>
      </c>
      <c r="D140" s="3">
        <f t="shared" si="8"/>
        <v>-3.2436231402883438E-2</v>
      </c>
      <c r="E140" s="3">
        <f t="shared" si="9"/>
        <v>8.7299967522312897E-3</v>
      </c>
      <c r="G140" s="4">
        <f t="shared" si="10"/>
        <v>-3.2606469498121536E-2</v>
      </c>
      <c r="H140" s="4">
        <f t="shared" si="11"/>
        <v>8.5597586569931949E-3</v>
      </c>
    </row>
    <row r="141" spans="1:8" x14ac:dyDescent="0.35">
      <c r="A141" s="2">
        <v>45679</v>
      </c>
      <c r="B141">
        <v>223.83</v>
      </c>
      <c r="C141" s="1">
        <v>6086.37</v>
      </c>
      <c r="D141" s="3">
        <f t="shared" si="8"/>
        <v>5.3307179338975266E-3</v>
      </c>
      <c r="E141" s="3">
        <f t="shared" si="9"/>
        <v>6.1192005774427091E-3</v>
      </c>
      <c r="G141" s="4">
        <f t="shared" si="10"/>
        <v>5.1604798386594318E-3</v>
      </c>
      <c r="H141" s="4">
        <f t="shared" si="11"/>
        <v>5.9489624822046143E-3</v>
      </c>
    </row>
    <row r="142" spans="1:8" x14ac:dyDescent="0.35">
      <c r="A142" s="2">
        <v>45680</v>
      </c>
      <c r="B142">
        <v>223.66</v>
      </c>
      <c r="C142" s="1">
        <v>6118.71</v>
      </c>
      <c r="D142" s="3">
        <f t="shared" si="8"/>
        <v>-7.5979355149053557E-4</v>
      </c>
      <c r="E142" s="3">
        <f t="shared" si="9"/>
        <v>5.2994450977238887E-3</v>
      </c>
      <c r="G142" s="4">
        <f t="shared" si="10"/>
        <v>-9.3003164672863083E-4</v>
      </c>
      <c r="H142" s="4">
        <f t="shared" si="11"/>
        <v>5.1292070024857939E-3</v>
      </c>
    </row>
    <row r="143" spans="1:8" x14ac:dyDescent="0.35">
      <c r="A143" s="2">
        <v>45681</v>
      </c>
      <c r="B143">
        <v>222.78</v>
      </c>
      <c r="C143" s="1">
        <v>6101.24</v>
      </c>
      <c r="D143" s="3">
        <f t="shared" si="8"/>
        <v>-3.9423041829985839E-3</v>
      </c>
      <c r="E143" s="3">
        <f t="shared" si="9"/>
        <v>-2.8592607828964826E-3</v>
      </c>
      <c r="G143" s="4">
        <f t="shared" si="10"/>
        <v>-4.1125422782366788E-3</v>
      </c>
      <c r="H143" s="4">
        <f t="shared" si="11"/>
        <v>-3.0294988781345779E-3</v>
      </c>
    </row>
    <row r="144" spans="1:8" x14ac:dyDescent="0.35">
      <c r="A144" s="2">
        <v>45684</v>
      </c>
      <c r="B144">
        <v>229.86</v>
      </c>
      <c r="C144" s="1">
        <v>6012.28</v>
      </c>
      <c r="D144" s="3">
        <f t="shared" si="8"/>
        <v>3.1285690523568978E-2</v>
      </c>
      <c r="E144" s="3">
        <f t="shared" si="9"/>
        <v>-1.4687984883634318E-2</v>
      </c>
      <c r="G144" s="4">
        <f t="shared" si="10"/>
        <v>3.1115452428330883E-2</v>
      </c>
      <c r="H144" s="4">
        <f t="shared" si="11"/>
        <v>-1.4858222978872413E-2</v>
      </c>
    </row>
    <row r="145" spans="1:8" x14ac:dyDescent="0.35">
      <c r="A145" s="2">
        <v>45685</v>
      </c>
      <c r="B145">
        <v>238.26</v>
      </c>
      <c r="C145" s="1">
        <v>6067.7</v>
      </c>
      <c r="D145" s="3">
        <f t="shared" si="8"/>
        <v>3.5892086430602384E-2</v>
      </c>
      <c r="E145" s="3">
        <f t="shared" si="9"/>
        <v>9.1755762546756169E-3</v>
      </c>
      <c r="G145" s="4">
        <f t="shared" si="10"/>
        <v>3.5721848335364285E-2</v>
      </c>
      <c r="H145" s="4">
        <f t="shared" si="11"/>
        <v>9.0053381594375221E-3</v>
      </c>
    </row>
    <row r="146" spans="1:8" x14ac:dyDescent="0.35">
      <c r="A146" s="2">
        <v>45686</v>
      </c>
      <c r="B146">
        <v>239.36</v>
      </c>
      <c r="C146" s="1">
        <v>6039.31</v>
      </c>
      <c r="D146" s="3">
        <f t="shared" si="8"/>
        <v>4.6061804148975023E-3</v>
      </c>
      <c r="E146" s="3">
        <f t="shared" si="9"/>
        <v>-4.6898535700948913E-3</v>
      </c>
      <c r="G146" s="4">
        <f t="shared" si="10"/>
        <v>4.4359423196594075E-3</v>
      </c>
      <c r="H146" s="4">
        <f t="shared" si="11"/>
        <v>-4.8600916653329862E-3</v>
      </c>
    </row>
    <row r="147" spans="1:8" x14ac:dyDescent="0.35">
      <c r="A147" s="2">
        <v>45687</v>
      </c>
      <c r="B147">
        <v>237.59</v>
      </c>
      <c r="C147" s="1">
        <v>6071.17</v>
      </c>
      <c r="D147" s="3">
        <f t="shared" si="8"/>
        <v>-7.4221957254156003E-3</v>
      </c>
      <c r="E147" s="3">
        <f t="shared" si="9"/>
        <v>5.2615707224356184E-3</v>
      </c>
      <c r="G147" s="4">
        <f t="shared" si="10"/>
        <v>-7.5924338206536952E-3</v>
      </c>
      <c r="H147" s="4">
        <f t="shared" si="11"/>
        <v>5.0913326271975236E-3</v>
      </c>
    </row>
    <row r="148" spans="1:8" x14ac:dyDescent="0.35">
      <c r="A148" s="2">
        <v>45688</v>
      </c>
      <c r="B148">
        <v>236</v>
      </c>
      <c r="C148" s="1">
        <v>6040.53</v>
      </c>
      <c r="D148" s="3">
        <f t="shared" si="8"/>
        <v>-6.714694035086833E-3</v>
      </c>
      <c r="E148" s="3">
        <f t="shared" si="9"/>
        <v>-5.0595812914254659E-3</v>
      </c>
      <c r="G148" s="4">
        <f t="shared" si="10"/>
        <v>-6.8849321303249278E-3</v>
      </c>
      <c r="H148" s="4">
        <f t="shared" si="11"/>
        <v>-5.2298193866635607E-3</v>
      </c>
    </row>
    <row r="149" spans="1:8" x14ac:dyDescent="0.35">
      <c r="A149" s="2">
        <v>45691</v>
      </c>
      <c r="B149">
        <v>228.01</v>
      </c>
      <c r="C149" s="1">
        <v>5994.57</v>
      </c>
      <c r="D149" s="3">
        <f t="shared" si="8"/>
        <v>-3.4442317383852845E-2</v>
      </c>
      <c r="E149" s="3">
        <f t="shared" si="9"/>
        <v>-7.637696973119063E-3</v>
      </c>
      <c r="G149" s="4">
        <f t="shared" si="10"/>
        <v>-3.4612555479090944E-2</v>
      </c>
      <c r="H149" s="4">
        <f t="shared" si="11"/>
        <v>-7.8079350683571578E-3</v>
      </c>
    </row>
    <row r="150" spans="1:8" x14ac:dyDescent="0.35">
      <c r="A150" s="2">
        <v>45692</v>
      </c>
      <c r="B150">
        <v>232.8</v>
      </c>
      <c r="C150" s="1">
        <v>6037.88</v>
      </c>
      <c r="D150" s="3">
        <f t="shared" si="8"/>
        <v>2.0790228215525564E-2</v>
      </c>
      <c r="E150" s="3">
        <f t="shared" si="9"/>
        <v>7.1988974883324779E-3</v>
      </c>
      <c r="G150" s="4">
        <f t="shared" si="10"/>
        <v>2.0619990120287469E-2</v>
      </c>
      <c r="H150" s="4">
        <f t="shared" si="11"/>
        <v>7.028659393094383E-3</v>
      </c>
    </row>
    <row r="151" spans="1:8" x14ac:dyDescent="0.35">
      <c r="A151" s="2">
        <v>45693</v>
      </c>
      <c r="B151">
        <v>232.47</v>
      </c>
      <c r="C151" s="1">
        <v>6061.48</v>
      </c>
      <c r="D151" s="3">
        <f t="shared" si="8"/>
        <v>-1.4185314133143574E-3</v>
      </c>
      <c r="E151" s="3">
        <f t="shared" si="9"/>
        <v>3.9010377290886913E-3</v>
      </c>
      <c r="G151" s="4">
        <f t="shared" si="10"/>
        <v>-1.5887695085524526E-3</v>
      </c>
      <c r="H151" s="4">
        <f t="shared" si="11"/>
        <v>3.7307996338505961E-3</v>
      </c>
    </row>
    <row r="152" spans="1:8" x14ac:dyDescent="0.35">
      <c r="A152" s="2">
        <v>45694</v>
      </c>
      <c r="B152">
        <v>233.22</v>
      </c>
      <c r="C152" s="1">
        <v>6083.57</v>
      </c>
      <c r="D152" s="3">
        <f t="shared" si="8"/>
        <v>3.2210296482183117E-3</v>
      </c>
      <c r="E152" s="3">
        <f t="shared" si="9"/>
        <v>3.637700027498819E-3</v>
      </c>
      <c r="G152" s="4">
        <f t="shared" si="10"/>
        <v>3.0507915529802165E-3</v>
      </c>
      <c r="H152" s="4">
        <f t="shared" si="11"/>
        <v>3.4674619322607237E-3</v>
      </c>
    </row>
    <row r="153" spans="1:8" x14ac:dyDescent="0.35">
      <c r="A153" s="2">
        <v>45695</v>
      </c>
      <c r="B153">
        <v>227.63</v>
      </c>
      <c r="C153" s="1">
        <v>6025.99</v>
      </c>
      <c r="D153" s="3">
        <f t="shared" si="8"/>
        <v>-2.4260710332889599E-2</v>
      </c>
      <c r="E153" s="3">
        <f t="shared" si="9"/>
        <v>-9.5099134821077444E-3</v>
      </c>
      <c r="G153" s="4">
        <f t="shared" si="10"/>
        <v>-2.4430948428127694E-2</v>
      </c>
      <c r="H153" s="4">
        <f t="shared" si="11"/>
        <v>-9.6801515773458392E-3</v>
      </c>
    </row>
    <row r="154" spans="1:8" x14ac:dyDescent="0.35">
      <c r="A154" s="2">
        <v>45698</v>
      </c>
      <c r="B154">
        <v>227.65</v>
      </c>
      <c r="C154" s="1">
        <v>6066.44</v>
      </c>
      <c r="D154" s="3">
        <f t="shared" si="8"/>
        <v>8.7858021493861051E-5</v>
      </c>
      <c r="E154" s="3">
        <f t="shared" si="9"/>
        <v>6.6901608481496353E-3</v>
      </c>
      <c r="G154" s="4">
        <f t="shared" si="10"/>
        <v>-8.2380073744234183E-5</v>
      </c>
      <c r="H154" s="4">
        <f t="shared" si="11"/>
        <v>6.5199227529115404E-3</v>
      </c>
    </row>
    <row r="155" spans="1:8" x14ac:dyDescent="0.35">
      <c r="A155" s="2">
        <v>45699</v>
      </c>
      <c r="B155">
        <v>232.62</v>
      </c>
      <c r="C155" s="1">
        <v>6068.5</v>
      </c>
      <c r="D155" s="3">
        <f t="shared" si="8"/>
        <v>2.1596859130101596E-2</v>
      </c>
      <c r="E155" s="3">
        <f t="shared" si="9"/>
        <v>3.3951548500248807E-4</v>
      </c>
      <c r="G155" s="4">
        <f t="shared" si="10"/>
        <v>2.1426621034863501E-2</v>
      </c>
      <c r="H155" s="4">
        <f t="shared" si="11"/>
        <v>1.6927738976439284E-4</v>
      </c>
    </row>
    <row r="156" spans="1:8" x14ac:dyDescent="0.35">
      <c r="A156" s="2">
        <v>45700</v>
      </c>
      <c r="B156">
        <v>236.87</v>
      </c>
      <c r="C156" s="1">
        <v>6051.97</v>
      </c>
      <c r="D156" s="3">
        <f t="shared" si="8"/>
        <v>1.810524652359782E-2</v>
      </c>
      <c r="E156" s="3">
        <f t="shared" si="9"/>
        <v>-2.7276186894511618E-3</v>
      </c>
      <c r="G156" s="4">
        <f t="shared" si="10"/>
        <v>1.7935008428359725E-2</v>
      </c>
      <c r="H156" s="4">
        <f t="shared" si="11"/>
        <v>-2.897856784689257E-3</v>
      </c>
    </row>
    <row r="157" spans="1:8" x14ac:dyDescent="0.35">
      <c r="A157" s="2">
        <v>45701</v>
      </c>
      <c r="B157">
        <v>241.53</v>
      </c>
      <c r="C157" s="1">
        <v>6115.07</v>
      </c>
      <c r="D157" s="3">
        <f t="shared" si="8"/>
        <v>1.9482221545508639E-2</v>
      </c>
      <c r="E157" s="3">
        <f t="shared" si="9"/>
        <v>1.0372377459622351E-2</v>
      </c>
      <c r="G157" s="4">
        <f t="shared" si="10"/>
        <v>1.9311983450270544E-2</v>
      </c>
      <c r="H157" s="4">
        <f t="shared" si="11"/>
        <v>1.0202139364384256E-2</v>
      </c>
    </row>
    <row r="158" spans="1:8" x14ac:dyDescent="0.35">
      <c r="A158" s="2">
        <v>45702</v>
      </c>
      <c r="B158">
        <v>244.6</v>
      </c>
      <c r="C158" s="1">
        <v>6114.63</v>
      </c>
      <c r="D158" s="3">
        <f t="shared" si="8"/>
        <v>1.2630534273072785E-2</v>
      </c>
      <c r="E158" s="3">
        <f t="shared" si="9"/>
        <v>-7.1955976056534599E-5</v>
      </c>
      <c r="G158" s="4">
        <f t="shared" si="10"/>
        <v>1.2460296177834691E-2</v>
      </c>
      <c r="H158" s="4">
        <f t="shared" si="11"/>
        <v>-2.4219407129462983E-4</v>
      </c>
    </row>
    <row r="159" spans="1:8" x14ac:dyDescent="0.35">
      <c r="A159" s="2">
        <v>45706</v>
      </c>
      <c r="B159">
        <v>244.47</v>
      </c>
      <c r="C159" s="1">
        <v>6129.58</v>
      </c>
      <c r="D159" s="3">
        <f t="shared" si="8"/>
        <v>-5.3162125283384893E-4</v>
      </c>
      <c r="E159" s="3">
        <f t="shared" si="9"/>
        <v>2.4419717448794743E-3</v>
      </c>
      <c r="G159" s="4">
        <f t="shared" si="10"/>
        <v>-7.018593480719442E-4</v>
      </c>
      <c r="H159" s="4">
        <f t="shared" si="11"/>
        <v>2.2717336496413791E-3</v>
      </c>
    </row>
    <row r="160" spans="1:8" x14ac:dyDescent="0.35">
      <c r="A160" s="2">
        <v>45707</v>
      </c>
      <c r="B160">
        <v>244.87</v>
      </c>
      <c r="C160" s="1">
        <v>6144.15</v>
      </c>
      <c r="D160" s="3">
        <f t="shared" si="8"/>
        <v>1.6348554750960618E-3</v>
      </c>
      <c r="E160" s="3">
        <f t="shared" si="9"/>
        <v>2.3741775065794562E-3</v>
      </c>
      <c r="G160" s="4">
        <f t="shared" si="10"/>
        <v>1.4646173798579666E-3</v>
      </c>
      <c r="H160" s="4">
        <f t="shared" si="11"/>
        <v>2.203939411341361E-3</v>
      </c>
    </row>
    <row r="161" spans="1:8" x14ac:dyDescent="0.35">
      <c r="A161" s="2">
        <v>45708</v>
      </c>
      <c r="B161">
        <v>245.83</v>
      </c>
      <c r="C161" s="1">
        <v>6117.52</v>
      </c>
      <c r="D161" s="3">
        <f t="shared" si="8"/>
        <v>3.9127826565687213E-3</v>
      </c>
      <c r="E161" s="3">
        <f t="shared" si="9"/>
        <v>-4.3436239711486854E-3</v>
      </c>
      <c r="G161" s="4">
        <f t="shared" si="10"/>
        <v>3.7425445613306261E-3</v>
      </c>
      <c r="H161" s="4">
        <f t="shared" si="11"/>
        <v>-4.5138620663867802E-3</v>
      </c>
    </row>
    <row r="162" spans="1:8" x14ac:dyDescent="0.35">
      <c r="A162" s="2">
        <v>45709</v>
      </c>
      <c r="B162">
        <v>245.55</v>
      </c>
      <c r="C162" s="1">
        <v>6013.13</v>
      </c>
      <c r="D162" s="3">
        <f t="shared" si="8"/>
        <v>-1.1396476466492649E-3</v>
      </c>
      <c r="E162" s="3">
        <f t="shared" si="9"/>
        <v>-1.7211373991262081E-2</v>
      </c>
      <c r="G162" s="4">
        <f t="shared" si="10"/>
        <v>-1.3098857418873601E-3</v>
      </c>
      <c r="H162" s="4">
        <f t="shared" si="11"/>
        <v>-1.7381612086500176E-2</v>
      </c>
    </row>
    <row r="163" spans="1:8" x14ac:dyDescent="0.35">
      <c r="A163" s="2">
        <v>45712</v>
      </c>
      <c r="B163">
        <v>247.1</v>
      </c>
      <c r="C163" s="1">
        <v>5983.25</v>
      </c>
      <c r="D163" s="3">
        <f t="shared" si="8"/>
        <v>6.2925205093107527E-3</v>
      </c>
      <c r="E163" s="3">
        <f t="shared" si="9"/>
        <v>-4.9815130548550111E-3</v>
      </c>
      <c r="G163" s="4">
        <f t="shared" si="10"/>
        <v>6.1222824140726578E-3</v>
      </c>
      <c r="H163" s="4">
        <f t="shared" si="11"/>
        <v>-5.1517511500931059E-3</v>
      </c>
    </row>
    <row r="164" spans="1:8" x14ac:dyDescent="0.35">
      <c r="A164" s="2">
        <v>45713</v>
      </c>
      <c r="B164">
        <v>247.04</v>
      </c>
      <c r="C164" s="1">
        <v>5955.25</v>
      </c>
      <c r="D164" s="3">
        <f t="shared" si="8"/>
        <v>-2.4284615815310331E-4</v>
      </c>
      <c r="E164" s="3">
        <f t="shared" si="9"/>
        <v>-4.690715138395557E-3</v>
      </c>
      <c r="G164" s="4">
        <f t="shared" si="10"/>
        <v>-4.1308425339119852E-4</v>
      </c>
      <c r="H164" s="4">
        <f t="shared" si="11"/>
        <v>-4.8609532336336518E-3</v>
      </c>
    </row>
    <row r="165" spans="1:8" x14ac:dyDescent="0.35">
      <c r="A165" s="2">
        <v>45714</v>
      </c>
      <c r="B165">
        <v>240.36</v>
      </c>
      <c r="C165" s="1">
        <v>5956.06</v>
      </c>
      <c r="D165" s="3">
        <f t="shared" si="8"/>
        <v>-2.7412467370684025E-2</v>
      </c>
      <c r="E165" s="3">
        <f t="shared" si="9"/>
        <v>1.3600519191397061E-4</v>
      </c>
      <c r="G165" s="4">
        <f t="shared" si="10"/>
        <v>-2.7582705465922119E-2</v>
      </c>
      <c r="H165" s="4">
        <f t="shared" si="11"/>
        <v>-3.4232903324124628E-5</v>
      </c>
    </row>
    <row r="166" spans="1:8" x14ac:dyDescent="0.35">
      <c r="A166" s="2">
        <v>45715</v>
      </c>
      <c r="B166">
        <v>237.3</v>
      </c>
      <c r="C166" s="1">
        <v>5861.57</v>
      </c>
      <c r="D166" s="3">
        <f t="shared" si="8"/>
        <v>-1.2812636024009335E-2</v>
      </c>
      <c r="E166" s="3">
        <f t="shared" si="9"/>
        <v>-1.5991702852089028E-2</v>
      </c>
      <c r="G166" s="4">
        <f t="shared" si="10"/>
        <v>-1.298287411924743E-2</v>
      </c>
      <c r="H166" s="4">
        <f t="shared" si="11"/>
        <v>-1.6161940947327123E-2</v>
      </c>
    </row>
    <row r="167" spans="1:8" x14ac:dyDescent="0.35">
      <c r="A167" s="2">
        <v>45716</v>
      </c>
      <c r="B167">
        <v>241.84</v>
      </c>
      <c r="C167" s="1">
        <v>5954.5</v>
      </c>
      <c r="D167" s="3">
        <f t="shared" si="8"/>
        <v>1.8951187029484631E-2</v>
      </c>
      <c r="E167" s="3">
        <f t="shared" si="9"/>
        <v>1.5729750431897126E-2</v>
      </c>
      <c r="G167" s="4">
        <f t="shared" si="10"/>
        <v>1.8780948934246536E-2</v>
      </c>
      <c r="H167" s="4">
        <f t="shared" si="11"/>
        <v>1.5559512336659032E-2</v>
      </c>
    </row>
    <row r="168" spans="1:8" x14ac:dyDescent="0.35">
      <c r="A168" s="2">
        <v>45719</v>
      </c>
      <c r="B168">
        <v>238.03</v>
      </c>
      <c r="C168" s="1">
        <v>5849.72</v>
      </c>
      <c r="D168" s="3">
        <f t="shared" si="8"/>
        <v>-1.5879634323246551E-2</v>
      </c>
      <c r="E168" s="3">
        <f t="shared" si="9"/>
        <v>-1.7753439375493379E-2</v>
      </c>
      <c r="G168" s="4">
        <f t="shared" si="10"/>
        <v>-1.6049872418484646E-2</v>
      </c>
      <c r="H168" s="4">
        <f t="shared" si="11"/>
        <v>-1.7923677470731474E-2</v>
      </c>
    </row>
    <row r="169" spans="1:8" x14ac:dyDescent="0.35">
      <c r="A169" s="2">
        <v>45720</v>
      </c>
      <c r="B169">
        <v>235.93</v>
      </c>
      <c r="C169" s="1">
        <v>5778.15</v>
      </c>
      <c r="D169" s="3">
        <f t="shared" si="8"/>
        <v>-8.8615652893341244E-3</v>
      </c>
      <c r="E169" s="3">
        <f t="shared" si="9"/>
        <v>-1.2310234603366469E-2</v>
      </c>
      <c r="G169" s="4">
        <f t="shared" si="10"/>
        <v>-9.0318033845722193E-3</v>
      </c>
      <c r="H169" s="4">
        <f t="shared" si="11"/>
        <v>-1.2480472698604564E-2</v>
      </c>
    </row>
    <row r="170" spans="1:8" x14ac:dyDescent="0.35">
      <c r="A170" s="2">
        <v>45721</v>
      </c>
      <c r="B170">
        <v>235.74</v>
      </c>
      <c r="C170" s="1">
        <v>5842.63</v>
      </c>
      <c r="D170" s="3">
        <f t="shared" si="8"/>
        <v>-8.0564806019855866E-4</v>
      </c>
      <c r="E170" s="3">
        <f t="shared" si="9"/>
        <v>1.1097475685101249E-2</v>
      </c>
      <c r="G170" s="4">
        <f t="shared" si="10"/>
        <v>-9.7588615543665392E-4</v>
      </c>
      <c r="H170" s="4">
        <f t="shared" si="11"/>
        <v>1.0927237589863154E-2</v>
      </c>
    </row>
    <row r="171" spans="1:8" x14ac:dyDescent="0.35">
      <c r="A171" s="2">
        <v>45722</v>
      </c>
      <c r="B171">
        <v>235.33</v>
      </c>
      <c r="C171" s="1">
        <v>5738.52</v>
      </c>
      <c r="D171" s="3">
        <f t="shared" si="8"/>
        <v>-1.740718379554715E-3</v>
      </c>
      <c r="E171" s="3">
        <f t="shared" si="9"/>
        <v>-1.7979700568310077E-2</v>
      </c>
      <c r="G171" s="4">
        <f t="shared" si="10"/>
        <v>-1.9109564747928102E-3</v>
      </c>
      <c r="H171" s="4">
        <f t="shared" si="11"/>
        <v>-1.8149938663548172E-2</v>
      </c>
    </row>
    <row r="172" spans="1:8" x14ac:dyDescent="0.35">
      <c r="A172" s="2">
        <v>45723</v>
      </c>
      <c r="B172">
        <v>239.07</v>
      </c>
      <c r="C172" s="1">
        <v>5770.2</v>
      </c>
      <c r="D172" s="3">
        <f t="shared" si="8"/>
        <v>1.5767611658897701E-2</v>
      </c>
      <c r="E172" s="3">
        <f t="shared" si="9"/>
        <v>5.5054046005090125E-3</v>
      </c>
      <c r="G172" s="4">
        <f t="shared" si="10"/>
        <v>1.5597373563659606E-2</v>
      </c>
      <c r="H172" s="4">
        <f t="shared" si="11"/>
        <v>5.3351665052709177E-3</v>
      </c>
    </row>
    <row r="173" spans="1:8" x14ac:dyDescent="0.35">
      <c r="A173" s="2">
        <v>45726</v>
      </c>
      <c r="B173">
        <v>227.48</v>
      </c>
      <c r="C173" s="1">
        <v>5614.56</v>
      </c>
      <c r="D173" s="3">
        <f t="shared" si="8"/>
        <v>-4.9694073639167571E-2</v>
      </c>
      <c r="E173" s="3">
        <f t="shared" si="9"/>
        <v>-2.7343518375984407E-2</v>
      </c>
      <c r="G173" s="4">
        <f t="shared" si="10"/>
        <v>-4.986431173440567E-2</v>
      </c>
      <c r="H173" s="4">
        <f t="shared" si="11"/>
        <v>-2.7513756471222502E-2</v>
      </c>
    </row>
    <row r="174" spans="1:8" x14ac:dyDescent="0.35">
      <c r="A174" s="2">
        <v>45727</v>
      </c>
      <c r="B174">
        <v>220.84</v>
      </c>
      <c r="C174" s="1">
        <v>5572.07</v>
      </c>
      <c r="D174" s="3">
        <f t="shared" si="8"/>
        <v>-2.9623865022754978E-2</v>
      </c>
      <c r="E174" s="3">
        <f t="shared" si="9"/>
        <v>-7.596604935651537E-3</v>
      </c>
      <c r="G174" s="4">
        <f t="shared" si="10"/>
        <v>-2.9794103117993073E-2</v>
      </c>
      <c r="H174" s="4">
        <f t="shared" si="11"/>
        <v>-7.7668430308896318E-3</v>
      </c>
    </row>
    <row r="175" spans="1:8" x14ac:dyDescent="0.35">
      <c r="A175" s="2">
        <v>45728</v>
      </c>
      <c r="B175">
        <v>216.98</v>
      </c>
      <c r="C175" s="1">
        <v>5599.3</v>
      </c>
      <c r="D175" s="3">
        <f t="shared" si="8"/>
        <v>-1.7633274021539299E-2</v>
      </c>
      <c r="E175" s="3">
        <f t="shared" si="9"/>
        <v>4.8749712752344252E-3</v>
      </c>
      <c r="G175" s="4">
        <f t="shared" si="10"/>
        <v>-1.7803512116777394E-2</v>
      </c>
      <c r="H175" s="4">
        <f t="shared" si="11"/>
        <v>4.7047331799963303E-3</v>
      </c>
    </row>
    <row r="176" spans="1:8" x14ac:dyDescent="0.35">
      <c r="A176" s="2">
        <v>45729</v>
      </c>
      <c r="B176">
        <v>209.68</v>
      </c>
      <c r="C176" s="1">
        <v>5521.52</v>
      </c>
      <c r="D176" s="3">
        <f t="shared" si="8"/>
        <v>-3.4222624379153584E-2</v>
      </c>
      <c r="E176" s="3">
        <f t="shared" si="9"/>
        <v>-1.3988405225352909E-2</v>
      </c>
      <c r="G176" s="4">
        <f t="shared" si="10"/>
        <v>-3.4392862474391682E-2</v>
      </c>
      <c r="H176" s="4">
        <f t="shared" si="11"/>
        <v>-1.4158643320591004E-2</v>
      </c>
    </row>
    <row r="177" spans="1:8" x14ac:dyDescent="0.35">
      <c r="A177" s="2">
        <v>45730</v>
      </c>
      <c r="B177">
        <v>213.49</v>
      </c>
      <c r="C177" s="1">
        <v>5638.94</v>
      </c>
      <c r="D177" s="3">
        <f t="shared" si="8"/>
        <v>1.8007434149081746E-2</v>
      </c>
      <c r="E177" s="3">
        <f t="shared" si="9"/>
        <v>2.1042919881408308E-2</v>
      </c>
      <c r="G177" s="4">
        <f t="shared" si="10"/>
        <v>1.7837196053843651E-2</v>
      </c>
      <c r="H177" s="4">
        <f t="shared" si="11"/>
        <v>2.0872681786170213E-2</v>
      </c>
    </row>
    <row r="178" spans="1:8" x14ac:dyDescent="0.35">
      <c r="A178" s="2">
        <v>45733</v>
      </c>
      <c r="B178">
        <v>214</v>
      </c>
      <c r="C178" s="1">
        <v>5675.12</v>
      </c>
      <c r="D178" s="3">
        <f t="shared" si="8"/>
        <v>2.3860218576188547E-3</v>
      </c>
      <c r="E178" s="3">
        <f t="shared" si="9"/>
        <v>6.3956039343475201E-3</v>
      </c>
      <c r="G178" s="4">
        <f t="shared" si="10"/>
        <v>2.2157837623807595E-3</v>
      </c>
      <c r="H178" s="4">
        <f t="shared" si="11"/>
        <v>6.2253658391094252E-3</v>
      </c>
    </row>
    <row r="179" spans="1:8" x14ac:dyDescent="0.35">
      <c r="A179" s="2">
        <v>45734</v>
      </c>
      <c r="B179">
        <v>212.69</v>
      </c>
      <c r="C179" s="1">
        <v>5614.66</v>
      </c>
      <c r="D179" s="3">
        <f t="shared" si="8"/>
        <v>-6.1403084953978448E-3</v>
      </c>
      <c r="E179" s="3">
        <f t="shared" si="9"/>
        <v>-1.071067425391002E-2</v>
      </c>
      <c r="G179" s="4">
        <f t="shared" si="10"/>
        <v>-6.3105465906359397E-3</v>
      </c>
      <c r="H179" s="4">
        <f t="shared" si="11"/>
        <v>-1.0880912349148114E-2</v>
      </c>
    </row>
    <row r="180" spans="1:8" x14ac:dyDescent="0.35">
      <c r="A180" s="2">
        <v>45735</v>
      </c>
      <c r="B180">
        <v>215.24</v>
      </c>
      <c r="C180" s="1">
        <v>5675.29</v>
      </c>
      <c r="D180" s="3">
        <f t="shared" si="8"/>
        <v>1.1917978094765389E-2</v>
      </c>
      <c r="E180" s="3">
        <f t="shared" si="9"/>
        <v>1.0740629118978858E-2</v>
      </c>
      <c r="G180" s="4">
        <f t="shared" si="10"/>
        <v>1.1747739999527294E-2</v>
      </c>
      <c r="H180" s="4">
        <f t="shared" si="11"/>
        <v>1.0570391023740763E-2</v>
      </c>
    </row>
    <row r="181" spans="1:8" x14ac:dyDescent="0.35">
      <c r="A181" s="2">
        <v>45736</v>
      </c>
      <c r="B181">
        <v>214.1</v>
      </c>
      <c r="C181" s="1">
        <v>5662.89</v>
      </c>
      <c r="D181" s="3">
        <f t="shared" si="8"/>
        <v>-5.3104890255818429E-3</v>
      </c>
      <c r="E181" s="3">
        <f t="shared" si="9"/>
        <v>-2.1873007738032347E-3</v>
      </c>
      <c r="G181" s="4">
        <f t="shared" si="10"/>
        <v>-5.4807271208199377E-3</v>
      </c>
      <c r="H181" s="4">
        <f t="shared" si="11"/>
        <v>-2.35753886904133E-3</v>
      </c>
    </row>
    <row r="182" spans="1:8" x14ac:dyDescent="0.35">
      <c r="A182" s="2">
        <v>45737</v>
      </c>
      <c r="B182">
        <v>218.27</v>
      </c>
      <c r="C182" s="1">
        <v>5667.56</v>
      </c>
      <c r="D182" s="3">
        <f t="shared" si="8"/>
        <v>1.9289632955349155E-2</v>
      </c>
      <c r="E182" s="3">
        <f t="shared" si="9"/>
        <v>8.2432741231720308E-4</v>
      </c>
      <c r="G182" s="4">
        <f t="shared" si="10"/>
        <v>1.911939486011106E-2</v>
      </c>
      <c r="H182" s="4">
        <f t="shared" si="11"/>
        <v>6.5408931707910782E-4</v>
      </c>
    </row>
    <row r="183" spans="1:8" x14ac:dyDescent="0.35">
      <c r="A183" s="2">
        <v>45740</v>
      </c>
      <c r="B183">
        <v>220.73</v>
      </c>
      <c r="C183" s="1">
        <v>5767.57</v>
      </c>
      <c r="D183" s="3">
        <f t="shared" si="8"/>
        <v>1.1207406602134005E-2</v>
      </c>
      <c r="E183" s="3">
        <f t="shared" si="9"/>
        <v>1.7492157944606672E-2</v>
      </c>
      <c r="G183" s="4">
        <f t="shared" si="10"/>
        <v>1.1037168506895911E-2</v>
      </c>
      <c r="H183" s="4">
        <f t="shared" si="11"/>
        <v>1.7321919849368577E-2</v>
      </c>
    </row>
    <row r="184" spans="1:8" x14ac:dyDescent="0.35">
      <c r="A184" s="2">
        <v>45741</v>
      </c>
      <c r="B184">
        <v>223.75</v>
      </c>
      <c r="C184" s="1">
        <v>5776.65</v>
      </c>
      <c r="D184" s="3">
        <f t="shared" si="8"/>
        <v>1.3589122001844327E-2</v>
      </c>
      <c r="E184" s="3">
        <f t="shared" si="9"/>
        <v>1.5730819184730236E-3</v>
      </c>
      <c r="G184" s="4">
        <f t="shared" si="10"/>
        <v>1.3418883906606232E-2</v>
      </c>
      <c r="H184" s="4">
        <f t="shared" si="11"/>
        <v>1.4028438232349283E-3</v>
      </c>
    </row>
    <row r="185" spans="1:8" x14ac:dyDescent="0.35">
      <c r="A185" s="2">
        <v>45742</v>
      </c>
      <c r="B185">
        <v>221.53</v>
      </c>
      <c r="C185" s="1">
        <v>5712.2</v>
      </c>
      <c r="D185" s="3">
        <f t="shared" si="8"/>
        <v>-9.9713366603807335E-3</v>
      </c>
      <c r="E185" s="3">
        <f t="shared" si="9"/>
        <v>-1.1219691455108281E-2</v>
      </c>
      <c r="G185" s="4">
        <f t="shared" si="10"/>
        <v>-1.0141574755618828E-2</v>
      </c>
      <c r="H185" s="4">
        <f t="shared" si="11"/>
        <v>-1.1389929550346376E-2</v>
      </c>
    </row>
    <row r="186" spans="1:8" x14ac:dyDescent="0.35">
      <c r="A186" s="2">
        <v>45743</v>
      </c>
      <c r="B186">
        <v>223.85</v>
      </c>
      <c r="C186" s="1">
        <v>5693.31</v>
      </c>
      <c r="D186" s="3">
        <f t="shared" si="8"/>
        <v>1.041816419239041E-2</v>
      </c>
      <c r="E186" s="3">
        <f t="shared" si="9"/>
        <v>-3.3124371066493626E-3</v>
      </c>
      <c r="G186" s="4">
        <f t="shared" si="10"/>
        <v>1.0247926097152315E-2</v>
      </c>
      <c r="H186" s="4">
        <f t="shared" si="11"/>
        <v>-3.4826752018874579E-3</v>
      </c>
    </row>
    <row r="187" spans="1:8" x14ac:dyDescent="0.35">
      <c r="A187" s="2">
        <v>45744</v>
      </c>
      <c r="B187">
        <v>217.9</v>
      </c>
      <c r="C187" s="1">
        <v>5580.94</v>
      </c>
      <c r="D187" s="3">
        <f t="shared" si="8"/>
        <v>-2.693994273640031E-2</v>
      </c>
      <c r="E187" s="3">
        <f t="shared" si="9"/>
        <v>-1.9934580336265845E-2</v>
      </c>
      <c r="G187" s="4">
        <f t="shared" si="10"/>
        <v>-2.7110180831638405E-2</v>
      </c>
      <c r="H187" s="4">
        <f t="shared" si="11"/>
        <v>-2.010481843150394E-2</v>
      </c>
    </row>
    <row r="188" spans="1:8" x14ac:dyDescent="0.35">
      <c r="A188" s="2">
        <v>45746</v>
      </c>
      <c r="B188">
        <v>222.13</v>
      </c>
      <c r="C188" s="1">
        <v>5611.85</v>
      </c>
      <c r="D188" s="3">
        <f t="shared" si="8"/>
        <v>1.9226554118956955E-2</v>
      </c>
      <c r="E188" s="3">
        <f t="shared" si="9"/>
        <v>5.523212456950013E-3</v>
      </c>
      <c r="G188" s="4">
        <f t="shared" si="10"/>
        <v>1.905631602371886E-2</v>
      </c>
      <c r="H188" s="4">
        <f t="shared" si="11"/>
        <v>5.3529743617119182E-3</v>
      </c>
    </row>
    <row r="189" spans="1:8" x14ac:dyDescent="0.35">
      <c r="A189" s="2">
        <v>45747</v>
      </c>
      <c r="B189">
        <v>223.19</v>
      </c>
      <c r="C189" s="1">
        <v>5633.07</v>
      </c>
      <c r="D189" s="3">
        <f t="shared" si="8"/>
        <v>4.7606305665627204E-3</v>
      </c>
      <c r="E189" s="3">
        <f t="shared" si="9"/>
        <v>3.7741531622356647E-3</v>
      </c>
      <c r="G189" s="4">
        <f t="shared" si="10"/>
        <v>4.5903924713246256E-3</v>
      </c>
      <c r="H189" s="4">
        <f t="shared" si="11"/>
        <v>3.6039150669975695E-3</v>
      </c>
    </row>
    <row r="191" spans="1:8" x14ac:dyDescent="0.35">
      <c r="B191">
        <f>COUNT(B2:B189)</f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932C-0DF6-4262-9304-7CD86CA24D90}">
  <dimension ref="A1:H195"/>
  <sheetViews>
    <sheetView topLeftCell="G31" zoomScale="106" zoomScaleNormal="106" workbookViewId="0">
      <selection activeCell="H10" sqref="H10"/>
    </sheetView>
  </sheetViews>
  <sheetFormatPr defaultRowHeight="14.5" x14ac:dyDescent="0.35"/>
  <cols>
    <col min="1" max="1" width="11.6328125" style="6" bestFit="1" customWidth="1"/>
    <col min="2" max="2" width="8.7265625" style="6"/>
    <col min="3" max="3" width="10.36328125" bestFit="1" customWidth="1"/>
    <col min="4" max="5" width="11.36328125" bestFit="1" customWidth="1"/>
    <col min="6" max="6" width="13.6328125" style="6" customWidth="1"/>
    <col min="7" max="7" width="10.36328125" style="6" bestFit="1" customWidth="1"/>
    <col min="8" max="8" width="10" style="6" bestFit="1" customWidth="1"/>
  </cols>
  <sheetData>
    <row r="1" spans="1:8" x14ac:dyDescent="0.35">
      <c r="B1" s="6" t="s">
        <v>26</v>
      </c>
      <c r="C1" s="6">
        <v>9</v>
      </c>
      <c r="D1" s="6">
        <v>12</v>
      </c>
      <c r="E1" s="6">
        <v>26</v>
      </c>
      <c r="G1" s="6">
        <v>9</v>
      </c>
    </row>
    <row r="2" spans="1:8" x14ac:dyDescent="0.35">
      <c r="B2" s="6" t="s">
        <v>25</v>
      </c>
      <c r="C2" s="11">
        <f>2/(1+C1)</f>
        <v>0.2</v>
      </c>
      <c r="D2" s="11">
        <f>2/(1+D1)</f>
        <v>0.15384615384615385</v>
      </c>
      <c r="E2" s="11">
        <f>2/(1+E1)</f>
        <v>7.407407407407407E-2</v>
      </c>
      <c r="F2" s="7"/>
      <c r="G2" s="11">
        <f>2/(1+G1)</f>
        <v>0.2</v>
      </c>
    </row>
    <row r="4" spans="1:8" x14ac:dyDescent="0.35">
      <c r="A4" s="10" t="s">
        <v>0</v>
      </c>
      <c r="B4" s="10" t="s">
        <v>27</v>
      </c>
      <c r="C4" t="s">
        <v>24</v>
      </c>
      <c r="D4" t="s">
        <v>23</v>
      </c>
      <c r="E4" t="s">
        <v>22</v>
      </c>
      <c r="F4" s="6" t="s">
        <v>21</v>
      </c>
      <c r="G4" s="6" t="s">
        <v>20</v>
      </c>
      <c r="H4" s="6" t="s">
        <v>19</v>
      </c>
    </row>
    <row r="5" spans="1:8" x14ac:dyDescent="0.35">
      <c r="A5" s="2">
        <v>45474</v>
      </c>
      <c r="B5">
        <v>63.15</v>
      </c>
      <c r="C5" s="8">
        <f>IF(COUNTA($B$5:$B5)&lt;=C$1,AVERAGE($B$5:$B5),C$2*($B5-$C4)+$C4)</f>
        <v>63.15</v>
      </c>
      <c r="D5" s="8">
        <f>IF(COUNTA($B$5:$B5)&lt;=D$1,AVERAGE($B$5:$B5),D$2*($B5-$D4)+$D4)</f>
        <v>63.15</v>
      </c>
      <c r="E5" s="8">
        <f>IF(COUNTA($B$5:$B5)&lt;=E$1,AVERAGE($B$5:$B5),E$2*($B5-$E4)+$E4)</f>
        <v>63.15</v>
      </c>
      <c r="F5" s="7"/>
    </row>
    <row r="6" spans="1:8" x14ac:dyDescent="0.35">
      <c r="A6" s="2">
        <v>45475</v>
      </c>
      <c r="B6">
        <v>63.33</v>
      </c>
      <c r="C6" s="8">
        <f>IF(COUNTA($B$5:$B6)&lt;=C$1,AVERAGE($B$5:$B6),C$2*($B6-$C5)+$C5)</f>
        <v>63.239999999999995</v>
      </c>
      <c r="D6" s="8">
        <f>IF(COUNTA($B$5:$B6)&lt;=D$1,AVERAGE($B$5:$B6),D$2*($B6-$D5)+$D5)</f>
        <v>63.239999999999995</v>
      </c>
      <c r="E6" s="8">
        <f>IF(COUNTA($B$5:$B6)&lt;=E$1,AVERAGE($B$5:$B6),E$2*($B6-$E5)+$E5)</f>
        <v>63.239999999999995</v>
      </c>
      <c r="F6" s="7"/>
    </row>
    <row r="7" spans="1:8" x14ac:dyDescent="0.35">
      <c r="A7" s="2">
        <v>45477</v>
      </c>
      <c r="B7">
        <v>63.76</v>
      </c>
      <c r="C7" s="8">
        <f>IF(COUNTA($B$5:$B7)&lt;=C$1,AVERAGE($B$5:$B7),C$2*($B7-$C6)+$C6)</f>
        <v>63.413333333333327</v>
      </c>
      <c r="D7" s="8">
        <f>IF(COUNTA($B$5:$B7)&lt;=D$1,AVERAGE($B$5:$B7),D$2*($B7-$D6)+$D6)</f>
        <v>63.413333333333327</v>
      </c>
      <c r="E7" s="8">
        <f>IF(COUNTA($B$5:$B7)&lt;=E$1,AVERAGE($B$5:$B7),E$2*($B7-$E6)+$E6)</f>
        <v>63.413333333333327</v>
      </c>
      <c r="F7" s="7"/>
    </row>
    <row r="8" spans="1:8" x14ac:dyDescent="0.35">
      <c r="A8" s="2">
        <v>45480</v>
      </c>
      <c r="B8">
        <v>62.96</v>
      </c>
      <c r="C8" s="8">
        <f>IF(COUNTA($B$5:$B8)&lt;=C$1,AVERAGE($B$5:$B8),C$2*($B8-$C7)+$C7)</f>
        <v>63.3</v>
      </c>
      <c r="D8" s="8">
        <f>IF(COUNTA($B$5:$B8)&lt;=D$1,AVERAGE($B$5:$B8),D$2*($B8-$D7)+$D7)</f>
        <v>63.3</v>
      </c>
      <c r="E8" s="8">
        <f>IF(COUNTA($B$5:$B8)&lt;=E$1,AVERAGE($B$5:$B8),E$2*($B8-$E7)+$E7)</f>
        <v>63.3</v>
      </c>
      <c r="F8" s="7"/>
    </row>
    <row r="9" spans="1:8" x14ac:dyDescent="0.35">
      <c r="A9" s="2">
        <v>45481</v>
      </c>
      <c r="B9">
        <v>62.69</v>
      </c>
      <c r="C9" s="8">
        <f>IF(COUNTA($B$5:$B9)&lt;=C$1,AVERAGE($B$5:$B9),C$2*($B9-$C8)+$C8)</f>
        <v>63.177999999999997</v>
      </c>
      <c r="D9" s="8">
        <f>IF(COUNTA($B$5:$B9)&lt;=D$1,AVERAGE($B$5:$B9),D$2*($B9-$D8)+$D8)</f>
        <v>63.177999999999997</v>
      </c>
      <c r="E9" s="8">
        <f>IF(COUNTA($B$5:$B9)&lt;=E$1,AVERAGE($B$5:$B9),E$2*($B9-$E8)+$E8)</f>
        <v>63.177999999999997</v>
      </c>
      <c r="F9" s="7"/>
    </row>
    <row r="10" spans="1:8" x14ac:dyDescent="0.35">
      <c r="A10" s="2">
        <v>45482</v>
      </c>
      <c r="B10">
        <v>62.83</v>
      </c>
      <c r="C10" s="8">
        <f>IF(COUNTA($B$5:$B10)&lt;=C$1,AVERAGE($B$5:$B10),C$2*($B10-$C9)+$C9)</f>
        <v>63.12</v>
      </c>
      <c r="D10" s="8">
        <f>IF(COUNTA($B$5:$B10)&lt;=D$1,AVERAGE($B$5:$B10),D$2*($B10-$D9)+$D9)</f>
        <v>63.12</v>
      </c>
      <c r="E10" s="8">
        <f>IF(COUNTA($B$5:$B10)&lt;=E$1,AVERAGE($B$5:$B10),E$2*($B10-$E9)+$E9)</f>
        <v>63.12</v>
      </c>
      <c r="F10" s="7"/>
    </row>
    <row r="11" spans="1:8" x14ac:dyDescent="0.35">
      <c r="A11" s="2">
        <v>45483</v>
      </c>
      <c r="B11">
        <v>63.1</v>
      </c>
      <c r="C11" s="8">
        <f>IF(COUNTA($B$5:$B11)&lt;=C$1,AVERAGE($B$5:$B11),C$2*($B11-$C10)+$C10)</f>
        <v>63.117142857142859</v>
      </c>
      <c r="D11" s="8">
        <f>IF(COUNTA($B$5:$B11)&lt;=D$1,AVERAGE($B$5:$B11),D$2*($B11-$D10)+$D10)</f>
        <v>63.117142857142859</v>
      </c>
      <c r="E11" s="8">
        <f>IF(COUNTA($B$5:$B11)&lt;=E$1,AVERAGE($B$5:$B11),E$2*($B11-$E10)+$E10)</f>
        <v>63.117142857142859</v>
      </c>
      <c r="F11" s="7"/>
    </row>
    <row r="12" spans="1:8" x14ac:dyDescent="0.35">
      <c r="A12" s="2">
        <v>45484</v>
      </c>
      <c r="B12">
        <v>63.7</v>
      </c>
      <c r="C12" s="8">
        <f>IF(COUNTA($B$5:$B12)&lt;=C$1,AVERAGE($B$5:$B12),C$2*($B12-$C11)+$C11)</f>
        <v>63.19</v>
      </c>
      <c r="D12" s="8">
        <f>IF(COUNTA($B$5:$B12)&lt;=D$1,AVERAGE($B$5:$B12),D$2*($B12-$D11)+$D11)</f>
        <v>63.19</v>
      </c>
      <c r="E12" s="8">
        <f>IF(COUNTA($B$5:$B12)&lt;=E$1,AVERAGE($B$5:$B12),E$2*($B12-$E11)+$E11)</f>
        <v>63.19</v>
      </c>
      <c r="F12" s="7"/>
    </row>
    <row r="13" spans="1:8" x14ac:dyDescent="0.35">
      <c r="A13" s="2">
        <v>45487</v>
      </c>
      <c r="B13">
        <v>63.41</v>
      </c>
      <c r="C13" s="8">
        <f>IF(COUNTA($B$5:$B13)&lt;=C$1,AVERAGE($B$5:$B13),C$2*($B13-$C12)+$C12)</f>
        <v>63.214444444444439</v>
      </c>
      <c r="D13" s="8">
        <f>IF(COUNTA($B$5:$B13)&lt;=D$1,AVERAGE($B$5:$B13),D$2*($B13-$D12)+$D12)</f>
        <v>63.214444444444439</v>
      </c>
      <c r="E13" s="8">
        <f>IF(COUNTA($B$5:$B13)&lt;=E$1,AVERAGE($B$5:$B13),E$2*($B13-$E12)+$E12)</f>
        <v>63.214444444444439</v>
      </c>
      <c r="F13" s="7"/>
    </row>
    <row r="14" spans="1:8" x14ac:dyDescent="0.35">
      <c r="A14" s="2">
        <v>45488</v>
      </c>
      <c r="B14">
        <v>64.27</v>
      </c>
      <c r="C14" s="8">
        <f>IF(COUNTA($B$5:$B14)&lt;=C$1,AVERAGE($B$5:$B14),C$2*($B14-$C13)+$C13)</f>
        <v>63.425555555555547</v>
      </c>
      <c r="D14" s="8">
        <f>IF(COUNTA($B$5:$B14)&lt;=D$1,AVERAGE($B$5:$B14),D$2*($B14-$D13)+$D13)</f>
        <v>63.319999999999993</v>
      </c>
      <c r="E14" s="8">
        <f>IF(COUNTA($B$5:$B14)&lt;=E$1,AVERAGE($B$5:$B14),E$2*($B14-$E13)+$E13)</f>
        <v>63.319999999999993</v>
      </c>
      <c r="F14" s="7"/>
    </row>
    <row r="15" spans="1:8" x14ac:dyDescent="0.35">
      <c r="A15" s="2">
        <v>45489</v>
      </c>
      <c r="B15">
        <v>65.209999999999994</v>
      </c>
      <c r="C15" s="8">
        <f>IF(COUNTA($B$5:$B15)&lt;=C$1,AVERAGE($B$5:$B15),C$2*($B15-$C14)+$C14)</f>
        <v>63.782444444444437</v>
      </c>
      <c r="D15" s="8">
        <f>IF(COUNTA($B$5:$B15)&lt;=D$1,AVERAGE($B$5:$B15),D$2*($B15-$D14)+$D14)</f>
        <v>63.491818181818182</v>
      </c>
      <c r="E15" s="8">
        <f>IF(COUNTA($B$5:$B15)&lt;=E$1,AVERAGE($B$5:$B15),E$2*($B15-$E14)+$E14)</f>
        <v>63.491818181818182</v>
      </c>
      <c r="F15" s="7"/>
    </row>
    <row r="16" spans="1:8" x14ac:dyDescent="0.35">
      <c r="A16" s="2">
        <v>45490</v>
      </c>
      <c r="B16">
        <v>65.19</v>
      </c>
      <c r="C16" s="8">
        <f>IF(COUNTA($B$5:$B16)&lt;=C$1,AVERAGE($B$5:$B16),C$2*($B16-$C15)+$C15)</f>
        <v>64.063955555555552</v>
      </c>
      <c r="D16" s="8">
        <f>IF(COUNTA($B$5:$B16)&lt;=D$1,AVERAGE($B$5:$B16),D$2*($B16-$D15)+$D15)</f>
        <v>63.633333333333326</v>
      </c>
      <c r="E16" s="8">
        <f>IF(COUNTA($B$5:$B16)&lt;=E$1,AVERAGE($B$5:$B16),E$2*($B16-$E15)+$E15)</f>
        <v>63.633333333333326</v>
      </c>
      <c r="F16" s="7"/>
    </row>
    <row r="17" spans="1:8" x14ac:dyDescent="0.35">
      <c r="A17" s="2">
        <v>45491</v>
      </c>
      <c r="B17">
        <v>65.290000000000006</v>
      </c>
      <c r="C17" s="8">
        <f>IF(COUNTA($B$5:$B17)&lt;=C$1,AVERAGE($B$5:$B17),C$2*($B17-$C16)+$C16)</f>
        <v>64.309164444444448</v>
      </c>
      <c r="D17" s="8">
        <f>IF(COUNTA($B$5:$B17)&lt;=D$1,AVERAGE($B$5:$B17),D$2*($B17-$D16)+$D16)</f>
        <v>63.888205128205122</v>
      </c>
      <c r="E17" s="8">
        <f>IF(COUNTA($B$5:$B17)&lt;=E$1,AVERAGE($B$5:$B17),E$2*($B17-$E16)+$E16)</f>
        <v>63.76076923076922</v>
      </c>
      <c r="F17" s="7">
        <f t="shared" ref="F17:F48" si="0">D17-E17</f>
        <v>0.12743589743590178</v>
      </c>
      <c r="G17" s="7">
        <f>IF(COUNTA($F$5:$F17)&lt;=G$1,AVERAGE($F$5:$F17),G$2*($F17-$G16)+$G16)</f>
        <v>0.12743589743590178</v>
      </c>
      <c r="H17" s="7">
        <f t="shared" ref="H17:H48" si="1">F17-G17</f>
        <v>0</v>
      </c>
    </row>
    <row r="18" spans="1:8" x14ac:dyDescent="0.35">
      <c r="A18" s="2">
        <v>45494</v>
      </c>
      <c r="B18">
        <v>64.77</v>
      </c>
      <c r="C18" s="8">
        <f>IF(COUNTA($B$5:$B18)&lt;=C$1,AVERAGE($B$5:$B18),C$2*($B18-$C17)+$C17)</f>
        <v>64.401331555555558</v>
      </c>
      <c r="D18" s="8">
        <f>IF(COUNTA($B$5:$B18)&lt;=D$1,AVERAGE($B$5:$B18),D$2*($B18-$D17)+$D17)</f>
        <v>64.023865877712026</v>
      </c>
      <c r="E18" s="8">
        <f>IF(COUNTA($B$5:$B18)&lt;=E$1,AVERAGE($B$5:$B18),E$2*($B18-$E17)+$E17)</f>
        <v>63.832857142857129</v>
      </c>
      <c r="F18" s="7">
        <f t="shared" si="0"/>
        <v>0.191008734854897</v>
      </c>
      <c r="G18" s="7">
        <f>IF(COUNTA($F$5:$F18)&lt;=G$1,AVERAGE($F$5:$F18),G$2*($F18-$G17)+$G17)</f>
        <v>0.15922231614539939</v>
      </c>
      <c r="H18" s="7">
        <f t="shared" si="1"/>
        <v>3.178641870949761E-2</v>
      </c>
    </row>
    <row r="19" spans="1:8" x14ac:dyDescent="0.35">
      <c r="A19" s="2">
        <v>45495</v>
      </c>
      <c r="B19">
        <v>64.959999999999994</v>
      </c>
      <c r="C19" s="8">
        <f>IF(COUNTA($B$5:$B19)&lt;=C$1,AVERAGE($B$5:$B19),C$2*($B19-$C18)+$C18)</f>
        <v>64.513065244444448</v>
      </c>
      <c r="D19" s="8">
        <f>IF(COUNTA($B$5:$B19)&lt;=D$1,AVERAGE($B$5:$B19),D$2*($B19-$D18)+$D18)</f>
        <v>64.167886511910169</v>
      </c>
      <c r="E19" s="8">
        <f>IF(COUNTA($B$5:$B19)&lt;=E$1,AVERAGE($B$5:$B19),E$2*($B19-$E18)+$E18)</f>
        <v>63.907999999999994</v>
      </c>
      <c r="F19" s="7">
        <f t="shared" si="0"/>
        <v>0.25988651191017453</v>
      </c>
      <c r="G19" s="7">
        <f>IF(COUNTA($F$5:$F19)&lt;=G$1,AVERAGE($F$5:$F19),G$2*($F19-$G18)+$G18)</f>
        <v>0.19277704806699111</v>
      </c>
      <c r="H19" s="7">
        <f t="shared" si="1"/>
        <v>6.710946384318342E-2</v>
      </c>
    </row>
    <row r="20" spans="1:8" x14ac:dyDescent="0.35">
      <c r="A20" s="2">
        <v>45496</v>
      </c>
      <c r="B20">
        <v>65.81</v>
      </c>
      <c r="C20" s="8">
        <f>IF(COUNTA($B$5:$B20)&lt;=C$1,AVERAGE($B$5:$B20),C$2*($B20-$C19)+$C19)</f>
        <v>64.772452195555559</v>
      </c>
      <c r="D20" s="8">
        <f>IF(COUNTA($B$5:$B20)&lt;=D$1,AVERAGE($B$5:$B20),D$2*($B20-$D19)+$D19)</f>
        <v>64.420519356231679</v>
      </c>
      <c r="E20" s="8">
        <f>IF(COUNTA($B$5:$B20)&lt;=E$1,AVERAGE($B$5:$B20),E$2*($B20-$E19)+$E19)</f>
        <v>64.02687499999999</v>
      </c>
      <c r="F20" s="7">
        <f t="shared" si="0"/>
        <v>0.39364435623168959</v>
      </c>
      <c r="G20" s="7">
        <f>IF(COUNTA($F$5:$F20)&lt;=G$1,AVERAGE($F$5:$F20),G$2*($F20-$G19)+$G19)</f>
        <v>0.24299387510816572</v>
      </c>
      <c r="H20" s="7">
        <f t="shared" si="1"/>
        <v>0.15065048112352386</v>
      </c>
    </row>
    <row r="21" spans="1:8" x14ac:dyDescent="0.35">
      <c r="A21" s="2">
        <v>45497</v>
      </c>
      <c r="B21">
        <v>66.069999999999993</v>
      </c>
      <c r="C21" s="8">
        <f>IF(COUNTA($B$5:$B21)&lt;=C$1,AVERAGE($B$5:$B21),C$2*($B21-$C20)+$C20)</f>
        <v>65.031961756444446</v>
      </c>
      <c r="D21" s="8">
        <f>IF(COUNTA($B$5:$B21)&lt;=D$1,AVERAGE($B$5:$B21),D$2*($B21-$D20)+$D20)</f>
        <v>64.67428560911911</v>
      </c>
      <c r="E21" s="8">
        <f>IF(COUNTA($B$5:$B21)&lt;=E$1,AVERAGE($B$5:$B21),E$2*($B21-$E20)+$E20)</f>
        <v>64.147058823529392</v>
      </c>
      <c r="F21" s="7">
        <f t="shared" si="0"/>
        <v>0.52722678558971836</v>
      </c>
      <c r="G21" s="7">
        <f>IF(COUNTA($F$5:$F21)&lt;=G$1,AVERAGE($F$5:$F21),G$2*($F21-$G20)+$G20)</f>
        <v>0.29984045720447627</v>
      </c>
      <c r="H21" s="7">
        <f t="shared" si="1"/>
        <v>0.22738632838524209</v>
      </c>
    </row>
    <row r="22" spans="1:8" x14ac:dyDescent="0.35">
      <c r="A22" s="2">
        <v>45498</v>
      </c>
      <c r="B22">
        <v>67.05</v>
      </c>
      <c r="C22" s="8">
        <f>IF(COUNTA($B$5:$B22)&lt;=C$1,AVERAGE($B$5:$B22),C$2*($B22-$C21)+$C21)</f>
        <v>65.435569405155562</v>
      </c>
      <c r="D22" s="8">
        <f>IF(COUNTA($B$5:$B22)&lt;=D$1,AVERAGE($B$5:$B22),D$2*($B22-$D21)+$D21)</f>
        <v>65.039780130793091</v>
      </c>
      <c r="E22" s="8">
        <f>IF(COUNTA($B$5:$B22)&lt;=E$1,AVERAGE($B$5:$B22),E$2*($B22-$E21)+$E21)</f>
        <v>64.308333333333323</v>
      </c>
      <c r="F22" s="7">
        <f t="shared" si="0"/>
        <v>0.73144679745976759</v>
      </c>
      <c r="G22" s="7">
        <f>IF(COUNTA($F$5:$F22)&lt;=G$1,AVERAGE($F$5:$F22),G$2*($F22-$G21)+$G21)</f>
        <v>0.37177484724702481</v>
      </c>
      <c r="H22" s="7">
        <f t="shared" si="1"/>
        <v>0.35967195021274279</v>
      </c>
    </row>
    <row r="23" spans="1:8" x14ac:dyDescent="0.35">
      <c r="A23" s="2">
        <v>45501</v>
      </c>
      <c r="B23">
        <v>66.83</v>
      </c>
      <c r="C23" s="8">
        <f>IF(COUNTA($B$5:$B23)&lt;=C$1,AVERAGE($B$5:$B23),C$2*($B23-$C22)+$C22)</f>
        <v>65.714455524124446</v>
      </c>
      <c r="D23" s="8">
        <f>IF(COUNTA($B$5:$B23)&lt;=D$1,AVERAGE($B$5:$B23),D$2*($B23-$D22)+$D22)</f>
        <v>65.315198572209539</v>
      </c>
      <c r="E23" s="8">
        <f>IF(COUNTA($B$5:$B23)&lt;=E$1,AVERAGE($B$5:$B23),E$2*($B23-$E22)+$E22)</f>
        <v>64.441052631578927</v>
      </c>
      <c r="F23" s="7">
        <f t="shared" si="0"/>
        <v>0.87414594063061202</v>
      </c>
      <c r="G23" s="7">
        <f>IF(COUNTA($F$5:$F23)&lt;=G$1,AVERAGE($F$5:$F23),G$2*($F23-$G22)+$G22)</f>
        <v>0.44354214630182298</v>
      </c>
      <c r="H23" s="7">
        <f t="shared" si="1"/>
        <v>0.43060379432878904</v>
      </c>
    </row>
    <row r="24" spans="1:8" x14ac:dyDescent="0.35">
      <c r="A24" s="2">
        <v>45502</v>
      </c>
      <c r="B24">
        <v>67.680000000000007</v>
      </c>
      <c r="C24" s="8">
        <f>IF(COUNTA($B$5:$B24)&lt;=C$1,AVERAGE($B$5:$B24),C$2*($B24-$C23)+$C23)</f>
        <v>66.107564419299564</v>
      </c>
      <c r="D24" s="8">
        <f>IF(COUNTA($B$5:$B24)&lt;=D$1,AVERAGE($B$5:$B24),D$2*($B24-$D23)+$D23)</f>
        <v>65.679014176484998</v>
      </c>
      <c r="E24" s="8">
        <f>IF(COUNTA($B$5:$B24)&lt;=E$1,AVERAGE($B$5:$B24),E$2*($B24-$E23)+$E23)</f>
        <v>64.60299999999998</v>
      </c>
      <c r="F24" s="7">
        <f t="shared" si="0"/>
        <v>1.0760141764850175</v>
      </c>
      <c r="G24" s="7">
        <f>IF(COUNTA($F$5:$F24)&lt;=G$1,AVERAGE($F$5:$F24),G$2*($F24-$G23)+$G23)</f>
        <v>0.5226011500747223</v>
      </c>
      <c r="H24" s="7">
        <f t="shared" si="1"/>
        <v>0.55341302641029522</v>
      </c>
    </row>
    <row r="25" spans="1:8" x14ac:dyDescent="0.35">
      <c r="A25" s="2">
        <v>45503</v>
      </c>
      <c r="B25">
        <v>66.739999999999995</v>
      </c>
      <c r="C25" s="8">
        <f>IF(COUNTA($B$5:$B25)&lt;=C$1,AVERAGE($B$5:$B25),C$2*($B25-$C24)+$C24)</f>
        <v>66.234051535439647</v>
      </c>
      <c r="D25" s="8">
        <f>IF(COUNTA($B$5:$B25)&lt;=D$1,AVERAGE($B$5:$B25),D$2*($B25-$D24)+$D24)</f>
        <v>65.84224276471808</v>
      </c>
      <c r="E25" s="8">
        <f>IF(COUNTA($B$5:$B25)&lt;=E$1,AVERAGE($B$5:$B25),E$2*($B25-$E24)+$E24)</f>
        <v>64.704761904761895</v>
      </c>
      <c r="F25" s="7">
        <f t="shared" si="0"/>
        <v>1.1374808599561845</v>
      </c>
      <c r="G25" s="7">
        <f>IF(COUNTA($F$5:$F25)&lt;=G$1,AVERAGE($F$5:$F25),G$2*($F25-$G24)+$G24)</f>
        <v>0.59092111783932921</v>
      </c>
      <c r="H25" s="7">
        <f t="shared" si="1"/>
        <v>0.54655974211685532</v>
      </c>
    </row>
    <row r="26" spans="1:8" x14ac:dyDescent="0.35">
      <c r="A26" s="2">
        <v>45504</v>
      </c>
      <c r="B26">
        <v>67.959999999999994</v>
      </c>
      <c r="C26" s="8">
        <f>IF(COUNTA($B$5:$B26)&lt;=C$1,AVERAGE($B$5:$B26),C$2*($B26-$C25)+$C25)</f>
        <v>66.579241228351719</v>
      </c>
      <c r="D26" s="8">
        <f>IF(COUNTA($B$5:$B26)&lt;=D$1,AVERAGE($B$5:$B26),D$2*($B26-$D25)+$D25)</f>
        <v>66.168051570146062</v>
      </c>
      <c r="E26" s="8">
        <f>IF(COUNTA($B$5:$B26)&lt;=E$1,AVERAGE($B$5:$B26),E$2*($B26-$E25)+$E25)</f>
        <v>64.852727272727265</v>
      </c>
      <c r="F26" s="7">
        <f t="shared" si="0"/>
        <v>1.3153242974187975</v>
      </c>
      <c r="G26" s="7">
        <f>IF(COUNTA($F$5:$F26)&lt;=G$1,AVERAGE($F$5:$F26),G$2*($F26-$G25)+$G25)</f>
        <v>0.73580175375522283</v>
      </c>
      <c r="H26" s="7">
        <f t="shared" si="1"/>
        <v>0.5795225436635747</v>
      </c>
    </row>
    <row r="27" spans="1:8" x14ac:dyDescent="0.35">
      <c r="A27" s="2">
        <v>45505</v>
      </c>
      <c r="B27">
        <v>69.33</v>
      </c>
      <c r="C27" s="8">
        <f>IF(COUNTA($B$5:$B27)&lt;=C$1,AVERAGE($B$5:$B27),C$2*($B27-$C26)+$C26)</f>
        <v>67.129392982681381</v>
      </c>
      <c r="D27" s="8">
        <f>IF(COUNTA($B$5:$B27)&lt;=D$1,AVERAGE($B$5:$B27),D$2*($B27-$D26)+$D26)</f>
        <v>66.654505174738972</v>
      </c>
      <c r="E27" s="8">
        <f>IF(COUNTA($B$5:$B27)&lt;=E$1,AVERAGE($B$5:$B27),E$2*($B27-$E26)+$E26)</f>
        <v>65.047391304347812</v>
      </c>
      <c r="F27" s="7">
        <f t="shared" si="0"/>
        <v>1.60711387039116</v>
      </c>
      <c r="G27" s="7">
        <f>IF(COUNTA($F$5:$F27)&lt;=G$1,AVERAGE($F$5:$F27),G$2*($F27-$G26)+$G26)</f>
        <v>0.91006417708241027</v>
      </c>
      <c r="H27" s="7">
        <f t="shared" si="1"/>
        <v>0.69704969330874977</v>
      </c>
    </row>
    <row r="28" spans="1:8" x14ac:dyDescent="0.35">
      <c r="A28" s="2">
        <v>45508</v>
      </c>
      <c r="B28">
        <v>68.099999999999994</v>
      </c>
      <c r="C28" s="8">
        <f>IF(COUNTA($B$5:$B28)&lt;=C$1,AVERAGE($B$5:$B28),C$2*($B28-$C27)+$C27)</f>
        <v>67.323514386145106</v>
      </c>
      <c r="D28" s="8">
        <f>IF(COUNTA($B$5:$B28)&lt;=D$1,AVERAGE($B$5:$B28),D$2*($B28-$D27)+$D27)</f>
        <v>66.876888994009903</v>
      </c>
      <c r="E28" s="8">
        <f>IF(COUNTA($B$5:$B28)&lt;=E$1,AVERAGE($B$5:$B28),E$2*($B28-$E27)+$E27)</f>
        <v>65.174583333333317</v>
      </c>
      <c r="F28" s="7">
        <f t="shared" si="0"/>
        <v>1.7023056606765863</v>
      </c>
      <c r="G28" s="7">
        <f>IF(COUNTA($F$5:$F28)&lt;=G$1,AVERAGE($F$5:$F28),G$2*($F28-$G27)+$G27)</f>
        <v>1.0685124738012455</v>
      </c>
      <c r="H28" s="7">
        <f t="shared" si="1"/>
        <v>0.63379318687534081</v>
      </c>
    </row>
    <row r="29" spans="1:8" x14ac:dyDescent="0.35">
      <c r="A29" s="2">
        <v>45509</v>
      </c>
      <c r="B29">
        <v>68.05</v>
      </c>
      <c r="C29" s="8">
        <f>IF(COUNTA($B$5:$B29)&lt;=C$1,AVERAGE($B$5:$B29),C$2*($B29-$C28)+$C28)</f>
        <v>67.46881150891609</v>
      </c>
      <c r="D29" s="8">
        <f>IF(COUNTA($B$5:$B29)&lt;=D$1,AVERAGE($B$5:$B29),D$2*($B29-$D28)+$D28)</f>
        <v>67.057367610316078</v>
      </c>
      <c r="E29" s="8">
        <f>IF(COUNTA($B$5:$B29)&lt;=E$1,AVERAGE($B$5:$B29),E$2*($B29-$E28)+$E28)</f>
        <v>65.289599999999979</v>
      </c>
      <c r="F29" s="7">
        <f t="shared" si="0"/>
        <v>1.7677676103160991</v>
      </c>
      <c r="G29" s="7">
        <f>IF(COUNTA($F$5:$F29)&lt;=G$1,AVERAGE($F$5:$F29),G$2*($F29-$G28)+$G28)</f>
        <v>1.2083635011042162</v>
      </c>
      <c r="H29" s="7">
        <f t="shared" si="1"/>
        <v>0.55940410921188288</v>
      </c>
    </row>
    <row r="30" spans="1:8" x14ac:dyDescent="0.35">
      <c r="A30" s="2">
        <v>45510</v>
      </c>
      <c r="B30">
        <v>68.459999999999994</v>
      </c>
      <c r="C30" s="8">
        <f>IF(COUNTA($B$5:$B30)&lt;=C$1,AVERAGE($B$5:$B30),C$2*($B30-$C29)+$C29)</f>
        <v>67.667049207132877</v>
      </c>
      <c r="D30" s="8">
        <f>IF(COUNTA($B$5:$B30)&lt;=D$1,AVERAGE($B$5:$B30),D$2*($B30-$D29)+$D29)</f>
        <v>67.273157208728989</v>
      </c>
      <c r="E30" s="8">
        <f>IF(COUNTA($B$5:$B30)&lt;=E$1,AVERAGE($B$5:$B30),E$2*($B30-$E29)+$E29)</f>
        <v>65.411538461538441</v>
      </c>
      <c r="F30" s="7">
        <f t="shared" si="0"/>
        <v>1.8616187471905477</v>
      </c>
      <c r="G30" s="7">
        <f>IF(COUNTA($F$5:$F30)&lt;=G$1,AVERAGE($F$5:$F30),G$2*($F30-$G29)+$G29)</f>
        <v>1.3390145503214825</v>
      </c>
      <c r="H30" s="7">
        <f t="shared" si="1"/>
        <v>0.52260419686906512</v>
      </c>
    </row>
    <row r="31" spans="1:8" x14ac:dyDescent="0.35">
      <c r="A31" s="2">
        <v>45511</v>
      </c>
      <c r="B31">
        <v>68.73</v>
      </c>
      <c r="C31" s="8">
        <f>IF(COUNTA($B$5:$B31)&lt;=C$1,AVERAGE($B$5:$B31),C$2*($B31-$C30)+$C30)</f>
        <v>67.879639365706296</v>
      </c>
      <c r="D31" s="8">
        <f>IF(COUNTA($B$5:$B31)&lt;=D$1,AVERAGE($B$5:$B31),D$2*($B31-$D30)+$D30)</f>
        <v>67.497286868924533</v>
      </c>
      <c r="E31" s="8">
        <f>IF(COUNTA($B$5:$B31)&lt;=E$1,AVERAGE($B$5:$B31),E$2*($B31-$E30)+$E30)</f>
        <v>65.657350427350408</v>
      </c>
      <c r="F31" s="7">
        <f t="shared" si="0"/>
        <v>1.8399364415741246</v>
      </c>
      <c r="G31" s="7">
        <f>IF(COUNTA($F$5:$F31)&lt;=G$1,AVERAGE($F$5:$F31),G$2*($F31-$G30)+$G30)</f>
        <v>1.439198928572011</v>
      </c>
      <c r="H31" s="7">
        <f t="shared" si="1"/>
        <v>0.40073751300211358</v>
      </c>
    </row>
    <row r="32" spans="1:8" x14ac:dyDescent="0.35">
      <c r="A32" s="2">
        <v>45512</v>
      </c>
      <c r="B32">
        <v>68.680000000000007</v>
      </c>
      <c r="C32" s="8">
        <f>IF(COUNTA($B$5:$B32)&lt;=C$1,AVERAGE($B$5:$B32),C$2*($B32-$C31)+$C31)</f>
        <v>68.039711492565033</v>
      </c>
      <c r="D32" s="8">
        <f>IF(COUNTA($B$5:$B32)&lt;=D$1,AVERAGE($B$5:$B32),D$2*($B32-$D31)+$D31)</f>
        <v>67.679242735243832</v>
      </c>
      <c r="E32" s="8">
        <f>IF(COUNTA($B$5:$B32)&lt;=E$1,AVERAGE($B$5:$B32),E$2*($B32-$E31)+$E31)</f>
        <v>65.881250395694821</v>
      </c>
      <c r="F32" s="7">
        <f t="shared" si="0"/>
        <v>1.7979923395490118</v>
      </c>
      <c r="G32" s="7">
        <f>IF(COUNTA($F$5:$F32)&lt;=G$1,AVERAGE($F$5:$F32),G$2*($F32-$G31)+$G31)</f>
        <v>1.5109576107674112</v>
      </c>
      <c r="H32" s="7">
        <f t="shared" si="1"/>
        <v>0.28703472878160063</v>
      </c>
    </row>
    <row r="33" spans="1:8" x14ac:dyDescent="0.35">
      <c r="A33" s="2">
        <v>45515</v>
      </c>
      <c r="B33">
        <v>68.17</v>
      </c>
      <c r="C33" s="8">
        <f>IF(COUNTA($B$5:$B33)&lt;=C$1,AVERAGE($B$5:$B33),C$2*($B33-$C32)+$C32)</f>
        <v>68.065769194052024</v>
      </c>
      <c r="D33" s="8">
        <f>IF(COUNTA($B$5:$B33)&lt;=D$1,AVERAGE($B$5:$B33),D$2*($B33-$D32)+$D32)</f>
        <v>67.754743852898628</v>
      </c>
      <c r="E33" s="8">
        <f>IF(COUNTA($B$5:$B33)&lt;=E$1,AVERAGE($B$5:$B33),E$2*($B33-$E32)+$E32)</f>
        <v>66.050787403421126</v>
      </c>
      <c r="F33" s="7">
        <f t="shared" si="0"/>
        <v>1.7039564494775021</v>
      </c>
      <c r="G33" s="7">
        <f>IF(COUNTA($F$5:$F33)&lt;=G$1,AVERAGE($F$5:$F33),G$2*($F33-$G32)+$G32)</f>
        <v>1.5495573785094294</v>
      </c>
      <c r="H33" s="7">
        <f t="shared" si="1"/>
        <v>0.1543990709680727</v>
      </c>
    </row>
    <row r="34" spans="1:8" x14ac:dyDescent="0.35">
      <c r="A34" s="2">
        <v>45516</v>
      </c>
      <c r="B34">
        <v>68.459999999999994</v>
      </c>
      <c r="C34" s="8">
        <f>IF(COUNTA($B$5:$B34)&lt;=C$1,AVERAGE($B$5:$B34),C$2*($B34-$C33)+$C33)</f>
        <v>68.144615355241612</v>
      </c>
      <c r="D34" s="8">
        <f>IF(COUNTA($B$5:$B34)&lt;=D$1,AVERAGE($B$5:$B34),D$2*($B34-$D33)+$D33)</f>
        <v>67.86324479860653</v>
      </c>
      <c r="E34" s="8">
        <f>IF(COUNTA($B$5:$B34)&lt;=E$1,AVERAGE($B$5:$B34),E$2*($B34-$E33)+$E33)</f>
        <v>66.229247595760299</v>
      </c>
      <c r="F34" s="7">
        <f t="shared" si="0"/>
        <v>1.6339972028462313</v>
      </c>
      <c r="G34" s="7">
        <f>IF(COUNTA($F$5:$F34)&lt;=G$1,AVERAGE($F$5:$F34),G$2*($F34-$G33)+$G33)</f>
        <v>1.5664453433767898</v>
      </c>
      <c r="H34" s="7">
        <f t="shared" si="1"/>
        <v>6.7551859469441533E-2</v>
      </c>
    </row>
    <row r="35" spans="1:8" x14ac:dyDescent="0.35">
      <c r="A35" s="2">
        <v>45517</v>
      </c>
      <c r="B35">
        <v>68.58</v>
      </c>
      <c r="C35" s="8">
        <f>IF(COUNTA($B$5:$B35)&lt;=C$1,AVERAGE($B$5:$B35),C$2*($B35-$C34)+$C34)</f>
        <v>68.231692284193286</v>
      </c>
      <c r="D35" s="8">
        <f>IF(COUNTA($B$5:$B35)&lt;=D$1,AVERAGE($B$5:$B35),D$2*($B35-$D34)+$D34)</f>
        <v>67.973514829590144</v>
      </c>
      <c r="E35" s="8">
        <f>IF(COUNTA($B$5:$B35)&lt;=E$1,AVERAGE($B$5:$B35),E$2*($B35-$E34)+$E34)</f>
        <v>66.403377403481755</v>
      </c>
      <c r="F35" s="7">
        <f t="shared" si="0"/>
        <v>1.5701374261083885</v>
      </c>
      <c r="G35" s="7">
        <f>IF(COUNTA($F$5:$F35)&lt;=G$1,AVERAGE($F$5:$F35),G$2*($F35-$G34)+$G34)</f>
        <v>1.5671837599231095</v>
      </c>
      <c r="H35" s="7">
        <f t="shared" si="1"/>
        <v>2.9536661852789248E-3</v>
      </c>
    </row>
    <row r="36" spans="1:8" x14ac:dyDescent="0.35">
      <c r="A36" s="2">
        <v>45518</v>
      </c>
      <c r="B36">
        <v>68.650000000000006</v>
      </c>
      <c r="C36" s="8">
        <f>IF(COUNTA($B$5:$B36)&lt;=C$1,AVERAGE($B$5:$B36),C$2*($B36-$C35)+$C35)</f>
        <v>68.315353827354627</v>
      </c>
      <c r="D36" s="8">
        <f>IF(COUNTA($B$5:$B36)&lt;=D$1,AVERAGE($B$5:$B36),D$2*($B36-$D35)+$D35)</f>
        <v>68.077589471191658</v>
      </c>
      <c r="E36" s="8">
        <f>IF(COUNTA($B$5:$B36)&lt;=E$1,AVERAGE($B$5:$B36),E$2*($B36-$E35)+$E35)</f>
        <v>66.569793892112742</v>
      </c>
      <c r="F36" s="7">
        <f t="shared" si="0"/>
        <v>1.5077955790789161</v>
      </c>
      <c r="G36" s="7">
        <f>IF(COUNTA($F$5:$F36)&lt;=G$1,AVERAGE($F$5:$F36),G$2*($F36-$G35)+$G35)</f>
        <v>1.5553061237542709</v>
      </c>
      <c r="H36" s="7">
        <f t="shared" si="1"/>
        <v>-4.751054467535476E-2</v>
      </c>
    </row>
    <row r="37" spans="1:8" x14ac:dyDescent="0.35">
      <c r="A37" s="2">
        <v>45519</v>
      </c>
      <c r="B37">
        <v>69.180000000000007</v>
      </c>
      <c r="C37" s="8">
        <f>IF(COUNTA($B$5:$B37)&lt;=C$1,AVERAGE($B$5:$B37),C$2*($B37-$C36)+$C36)</f>
        <v>68.488283061883706</v>
      </c>
      <c r="D37" s="8">
        <f>IF(COUNTA($B$5:$B37)&lt;=D$1,AVERAGE($B$5:$B37),D$2*($B37-$D36)+$D36)</f>
        <v>68.247191091008332</v>
      </c>
      <c r="E37" s="8">
        <f>IF(COUNTA($B$5:$B37)&lt;=E$1,AVERAGE($B$5:$B37),E$2*($B37-$E36)+$E36)</f>
        <v>66.763142492696986</v>
      </c>
      <c r="F37" s="7">
        <f t="shared" si="0"/>
        <v>1.4840485983113467</v>
      </c>
      <c r="G37" s="7">
        <f>IF(COUNTA($F$5:$F37)&lt;=G$1,AVERAGE($F$5:$F37),G$2*($F37-$G36)+$G36)</f>
        <v>1.5410546186656862</v>
      </c>
      <c r="H37" s="7">
        <f t="shared" si="1"/>
        <v>-5.7006020354339437E-2</v>
      </c>
    </row>
    <row r="38" spans="1:8" x14ac:dyDescent="0.35">
      <c r="A38" s="2">
        <v>45522</v>
      </c>
      <c r="B38">
        <v>68.98</v>
      </c>
      <c r="C38" s="8">
        <f>IF(COUNTA($B$5:$B38)&lt;=C$1,AVERAGE($B$5:$B38),C$2*($B38-$C37)+$C37)</f>
        <v>68.586626449506966</v>
      </c>
      <c r="D38" s="8">
        <f>IF(COUNTA($B$5:$B38)&lt;=D$1,AVERAGE($B$5:$B38),D$2*($B38-$D37)+$D37)</f>
        <v>68.359930923160903</v>
      </c>
      <c r="E38" s="8">
        <f>IF(COUNTA($B$5:$B38)&lt;=E$1,AVERAGE($B$5:$B38),E$2*($B38-$E37)+$E37)</f>
        <v>66.92735415990461</v>
      </c>
      <c r="F38" s="7">
        <f t="shared" si="0"/>
        <v>1.4325767632562929</v>
      </c>
      <c r="G38" s="7">
        <f>IF(COUNTA($F$5:$F38)&lt;=G$1,AVERAGE($F$5:$F38),G$2*($F38-$G37)+$G37)</f>
        <v>1.5193590475838075</v>
      </c>
      <c r="H38" s="7">
        <f t="shared" si="1"/>
        <v>-8.6782284327514558E-2</v>
      </c>
    </row>
    <row r="39" spans="1:8" x14ac:dyDescent="0.35">
      <c r="A39" s="2">
        <v>45523</v>
      </c>
      <c r="B39">
        <v>69.38</v>
      </c>
      <c r="C39" s="8">
        <f>IF(COUNTA($B$5:$B39)&lt;=C$1,AVERAGE($B$5:$B39),C$2*($B39-$C38)+$C38)</f>
        <v>68.745301159605575</v>
      </c>
      <c r="D39" s="8">
        <f>IF(COUNTA($B$5:$B39)&lt;=D$1,AVERAGE($B$5:$B39),D$2*($B39-$D38)+$D38)</f>
        <v>68.516864627289991</v>
      </c>
      <c r="E39" s="8">
        <f>IF(COUNTA($B$5:$B39)&lt;=E$1,AVERAGE($B$5:$B39),E$2*($B39-$E38)+$E38)</f>
        <v>67.109031629541306</v>
      </c>
      <c r="F39" s="7">
        <f t="shared" si="0"/>
        <v>1.4078329977486845</v>
      </c>
      <c r="G39" s="7">
        <f>IF(COUNTA($F$5:$F39)&lt;=G$1,AVERAGE($F$5:$F39),G$2*($F39-$G38)+$G38)</f>
        <v>1.4970538376167828</v>
      </c>
      <c r="H39" s="7">
        <f t="shared" si="1"/>
        <v>-8.9220839868098256E-2</v>
      </c>
    </row>
    <row r="40" spans="1:8" x14ac:dyDescent="0.35">
      <c r="A40" s="2">
        <v>45524</v>
      </c>
      <c r="B40">
        <v>69.569999999999993</v>
      </c>
      <c r="C40" s="8">
        <f>IF(COUNTA($B$5:$B40)&lt;=C$1,AVERAGE($B$5:$B40),C$2*($B40-$C39)+$C39)</f>
        <v>68.910240927684455</v>
      </c>
      <c r="D40" s="8">
        <f>IF(COUNTA($B$5:$B40)&lt;=D$1,AVERAGE($B$5:$B40),D$2*($B40-$D39)+$D39)</f>
        <v>68.678885453860758</v>
      </c>
      <c r="E40" s="8">
        <f>IF(COUNTA($B$5:$B40)&lt;=E$1,AVERAGE($B$5:$B40),E$2*($B40-$E39)+$E39)</f>
        <v>67.291325582908613</v>
      </c>
      <c r="F40" s="7">
        <f t="shared" si="0"/>
        <v>1.3875598709521455</v>
      </c>
      <c r="G40" s="7">
        <f>IF(COUNTA($F$5:$F40)&lt;=G$1,AVERAGE($F$5:$F40),G$2*($F40-$G39)+$G39)</f>
        <v>1.4751550442838552</v>
      </c>
      <c r="H40" s="7">
        <f t="shared" si="1"/>
        <v>-8.7595173331709741E-2</v>
      </c>
    </row>
    <row r="41" spans="1:8" x14ac:dyDescent="0.35">
      <c r="A41" s="2">
        <v>45525</v>
      </c>
      <c r="B41">
        <v>69.33</v>
      </c>
      <c r="C41" s="8">
        <f>IF(COUNTA($B$5:$B41)&lt;=C$1,AVERAGE($B$5:$B41),C$2*($B41-$C40)+$C40)</f>
        <v>68.994192742147561</v>
      </c>
      <c r="D41" s="8">
        <f>IF(COUNTA($B$5:$B41)&lt;=D$1,AVERAGE($B$5:$B41),D$2*($B41-$D40)+$D40)</f>
        <v>68.77905692249756</v>
      </c>
      <c r="E41" s="8">
        <f>IF(COUNTA($B$5:$B41)&lt;=E$1,AVERAGE($B$5:$B41),E$2*($B41-$E40)+$E40)</f>
        <v>67.442338502693161</v>
      </c>
      <c r="F41" s="7">
        <f t="shared" si="0"/>
        <v>1.3367184198043986</v>
      </c>
      <c r="G41" s="7">
        <f>IF(COUNTA($F$5:$F41)&lt;=G$1,AVERAGE($F$5:$F41),G$2*($F41-$G40)+$G40)</f>
        <v>1.4474677193879639</v>
      </c>
      <c r="H41" s="7">
        <f t="shared" si="1"/>
        <v>-0.11074929958356527</v>
      </c>
    </row>
    <row r="42" spans="1:8" x14ac:dyDescent="0.35">
      <c r="A42" s="2">
        <v>45526</v>
      </c>
      <c r="B42">
        <v>69.790000000000006</v>
      </c>
      <c r="C42" s="8">
        <f>IF(COUNTA($B$5:$B42)&lt;=C$1,AVERAGE($B$5:$B42),C$2*($B42-$C41)+$C41)</f>
        <v>69.153354193718044</v>
      </c>
      <c r="D42" s="8">
        <f>IF(COUNTA($B$5:$B42)&lt;=D$1,AVERAGE($B$5:$B42),D$2*($B42-$D41)+$D41)</f>
        <v>68.934586626728702</v>
      </c>
      <c r="E42" s="8">
        <f>IF(COUNTA($B$5:$B42)&lt;=E$1,AVERAGE($B$5:$B42),E$2*($B42-$E41)+$E41)</f>
        <v>67.616239354345524</v>
      </c>
      <c r="F42" s="7">
        <f t="shared" si="0"/>
        <v>1.3183472723831784</v>
      </c>
      <c r="G42" s="7">
        <f>IF(COUNTA($F$5:$F42)&lt;=G$1,AVERAGE($F$5:$F42),G$2*($F42-$G41)+$G41)</f>
        <v>1.4216436299870068</v>
      </c>
      <c r="H42" s="7">
        <f t="shared" si="1"/>
        <v>-0.10329635760382838</v>
      </c>
    </row>
    <row r="43" spans="1:8" x14ac:dyDescent="0.35">
      <c r="A43" s="2">
        <v>45529</v>
      </c>
      <c r="B43">
        <v>70.84</v>
      </c>
      <c r="C43" s="8">
        <f>IF(COUNTA($B$5:$B43)&lt;=C$1,AVERAGE($B$5:$B43),C$2*($B43-$C42)+$C42)</f>
        <v>69.490683354974436</v>
      </c>
      <c r="D43" s="8">
        <f>IF(COUNTA($B$5:$B43)&lt;=D$1,AVERAGE($B$5:$B43),D$2*($B43-$D42)+$D42)</f>
        <v>69.227727145693521</v>
      </c>
      <c r="E43" s="8">
        <f>IF(COUNTA($B$5:$B43)&lt;=E$1,AVERAGE($B$5:$B43),E$2*($B43-$E42)+$E42)</f>
        <v>67.855036439208817</v>
      </c>
      <c r="F43" s="7">
        <f t="shared" si="0"/>
        <v>1.372690706484704</v>
      </c>
      <c r="G43" s="7">
        <f>IF(COUNTA($F$5:$F43)&lt;=G$1,AVERAGE($F$5:$F43),G$2*($F43-$G42)+$G42)</f>
        <v>1.4118530452865463</v>
      </c>
      <c r="H43" s="7">
        <f t="shared" si="1"/>
        <v>-3.9162338801842278E-2</v>
      </c>
    </row>
    <row r="44" spans="1:8" x14ac:dyDescent="0.35">
      <c r="A44" s="2">
        <v>45530</v>
      </c>
      <c r="B44">
        <v>71.5</v>
      </c>
      <c r="C44" s="8">
        <f>IF(COUNTA($B$5:$B44)&lt;=C$1,AVERAGE($B$5:$B44),C$2*($B44-$C43)+$C43)</f>
        <v>69.892546683979546</v>
      </c>
      <c r="D44" s="8">
        <f>IF(COUNTA($B$5:$B44)&lt;=D$1,AVERAGE($B$5:$B44),D$2*($B44-$D43)+$D43)</f>
        <v>69.577307584817589</v>
      </c>
      <c r="E44" s="8">
        <f>IF(COUNTA($B$5:$B44)&lt;=E$1,AVERAGE($B$5:$B44),E$2*($B44-$E43)+$E43)</f>
        <v>68.125033740008163</v>
      </c>
      <c r="F44" s="7">
        <f t="shared" si="0"/>
        <v>1.4522738448094259</v>
      </c>
      <c r="G44" s="7">
        <f>IF(COUNTA($F$5:$F44)&lt;=G$1,AVERAGE($F$5:$F44),G$2*($F44-$G43)+$G43)</f>
        <v>1.4199372051911223</v>
      </c>
      <c r="H44" s="7">
        <f t="shared" si="1"/>
        <v>3.2336639618303575E-2</v>
      </c>
    </row>
    <row r="45" spans="1:8" x14ac:dyDescent="0.35">
      <c r="A45" s="2">
        <v>45531</v>
      </c>
      <c r="B45">
        <v>71.75</v>
      </c>
      <c r="C45" s="8">
        <f>IF(COUNTA($B$5:$B45)&lt;=C$1,AVERAGE($B$5:$B45),C$2*($B45-$C44)+$C44)</f>
        <v>70.264037347183631</v>
      </c>
      <c r="D45" s="8">
        <f>IF(COUNTA($B$5:$B45)&lt;=D$1,AVERAGE($B$5:$B45),D$2*($B45-$D44)+$D44)</f>
        <v>69.911567956384118</v>
      </c>
      <c r="E45" s="8">
        <f>IF(COUNTA($B$5:$B45)&lt;=E$1,AVERAGE($B$5:$B45),E$2*($B45-$E44)+$E44)</f>
        <v>68.393549759266818</v>
      </c>
      <c r="F45" s="7">
        <f t="shared" si="0"/>
        <v>1.5180181971172999</v>
      </c>
      <c r="G45" s="7">
        <f>IF(COUNTA($F$5:$F45)&lt;=G$1,AVERAGE($F$5:$F45),G$2*($F45-$G44)+$G44)</f>
        <v>1.4395534035763577</v>
      </c>
      <c r="H45" s="7">
        <f t="shared" si="1"/>
        <v>7.8464793540942157E-2</v>
      </c>
    </row>
    <row r="46" spans="1:8" x14ac:dyDescent="0.35">
      <c r="A46" s="2">
        <v>45532</v>
      </c>
      <c r="B46">
        <v>72.05</v>
      </c>
      <c r="C46" s="8">
        <f>IF(COUNTA($B$5:$B46)&lt;=C$1,AVERAGE($B$5:$B46),C$2*($B46-$C45)+$C45)</f>
        <v>70.621229877746899</v>
      </c>
      <c r="D46" s="8">
        <f>IF(COUNTA($B$5:$B46)&lt;=D$1,AVERAGE($B$5:$B46),D$2*($B46-$D45)+$D45)</f>
        <v>70.240557501555799</v>
      </c>
      <c r="E46" s="8">
        <f>IF(COUNTA($B$5:$B46)&lt;=E$1,AVERAGE($B$5:$B46),E$2*($B46-$E45)+$E45)</f>
        <v>68.664397925247059</v>
      </c>
      <c r="F46" s="7">
        <f t="shared" si="0"/>
        <v>1.5761595763087399</v>
      </c>
      <c r="G46" s="7">
        <f>IF(COUNTA($F$5:$F46)&lt;=G$1,AVERAGE($F$5:$F46),G$2*($F46-$G45)+$G45)</f>
        <v>1.4668746381228341</v>
      </c>
      <c r="H46" s="7">
        <f t="shared" si="1"/>
        <v>0.10928493818590579</v>
      </c>
    </row>
    <row r="47" spans="1:8" x14ac:dyDescent="0.35">
      <c r="A47" s="2">
        <v>45533</v>
      </c>
      <c r="B47">
        <v>72.47</v>
      </c>
      <c r="C47" s="8">
        <f>IF(COUNTA($B$5:$B47)&lt;=C$1,AVERAGE($B$5:$B47),C$2*($B47-$C46)+$C46)</f>
        <v>70.990983902197513</v>
      </c>
      <c r="D47" s="8">
        <f>IF(COUNTA($B$5:$B47)&lt;=D$1,AVERAGE($B$5:$B47),D$2*($B47-$D46)+$D46)</f>
        <v>70.583548655162602</v>
      </c>
      <c r="E47" s="8">
        <f>IF(COUNTA($B$5:$B47)&lt;=E$1,AVERAGE($B$5:$B47),E$2*($B47-$E46)+$E46)</f>
        <v>68.94629437522876</v>
      </c>
      <c r="F47" s="7">
        <f t="shared" si="0"/>
        <v>1.6372542799338419</v>
      </c>
      <c r="G47" s="7">
        <f>IF(COUNTA($F$5:$F47)&lt;=G$1,AVERAGE($F$5:$F47),G$2*($F47-$G46)+$G46)</f>
        <v>1.5009505664850358</v>
      </c>
      <c r="H47" s="7">
        <f t="shared" si="1"/>
        <v>0.1363037134488061</v>
      </c>
    </row>
    <row r="48" spans="1:8" x14ac:dyDescent="0.35">
      <c r="A48" s="2">
        <v>45537</v>
      </c>
      <c r="B48">
        <v>73.010000000000005</v>
      </c>
      <c r="C48" s="8">
        <f>IF(COUNTA($B$5:$B48)&lt;=C$1,AVERAGE($B$5:$B48),C$2*($B48-$C47)+$C47)</f>
        <v>71.394787121758014</v>
      </c>
      <c r="D48" s="8">
        <f>IF(COUNTA($B$5:$B48)&lt;=D$1,AVERAGE($B$5:$B48),D$2*($B48-$D47)+$D47)</f>
        <v>70.956848862060667</v>
      </c>
      <c r="E48" s="8">
        <f>IF(COUNTA($B$5:$B48)&lt;=E$1,AVERAGE($B$5:$B48),E$2*($B48-$E47)+$E47)</f>
        <v>69.247309606693292</v>
      </c>
      <c r="F48" s="7">
        <f t="shared" si="0"/>
        <v>1.7095392553673747</v>
      </c>
      <c r="G48" s="7">
        <f>IF(COUNTA($F$5:$F48)&lt;=G$1,AVERAGE($F$5:$F48),G$2*($F48-$G47)+$G47)</f>
        <v>1.5426683042615035</v>
      </c>
      <c r="H48" s="7">
        <f t="shared" si="1"/>
        <v>0.16687095110587125</v>
      </c>
    </row>
    <row r="49" spans="1:8" x14ac:dyDescent="0.35">
      <c r="A49" s="2">
        <v>45538</v>
      </c>
      <c r="B49">
        <v>72.56</v>
      </c>
      <c r="C49" s="8">
        <f>IF(COUNTA($B$5:$B49)&lt;=C$1,AVERAGE($B$5:$B49),C$2*($B49-$C48)+$C48)</f>
        <v>71.627829697406412</v>
      </c>
      <c r="D49" s="8">
        <f>IF(COUNTA($B$5:$B49)&lt;=D$1,AVERAGE($B$5:$B49),D$2*($B49-$D48)+$D48)</f>
        <v>71.203487498666718</v>
      </c>
      <c r="E49" s="8">
        <f>IF(COUNTA($B$5:$B49)&lt;=E$1,AVERAGE($B$5:$B49),E$2*($B49-$E48)+$E48)</f>
        <v>69.492694080271562</v>
      </c>
      <c r="F49" s="7">
        <f t="shared" ref="F49:F80" si="2">D49-E49</f>
        <v>1.7107934183951556</v>
      </c>
      <c r="G49" s="7">
        <f>IF(COUNTA($F$5:$F49)&lt;=G$1,AVERAGE($F$5:$F49),G$2*($F49-$G48)+$G48)</f>
        <v>1.576293327088234</v>
      </c>
      <c r="H49" s="7">
        <f t="shared" ref="H49:H80" si="3">F49-G49</f>
        <v>0.13450009130692164</v>
      </c>
    </row>
    <row r="50" spans="1:8" x14ac:dyDescent="0.35">
      <c r="A50" s="2">
        <v>45539</v>
      </c>
      <c r="B50">
        <v>71.17</v>
      </c>
      <c r="C50" s="8">
        <f>IF(COUNTA($B$5:$B50)&lt;=C$1,AVERAGE($B$5:$B50),C$2*($B50-$C49)+$C49)</f>
        <v>71.536263757925127</v>
      </c>
      <c r="D50" s="8">
        <f>IF(COUNTA($B$5:$B50)&lt;=D$1,AVERAGE($B$5:$B50),D$2*($B50-$D49)+$D49)</f>
        <v>71.198335575794914</v>
      </c>
      <c r="E50" s="8">
        <f>IF(COUNTA($B$5:$B50)&lt;=E$1,AVERAGE($B$5:$B50),E$2*($B50-$E49)+$E49)</f>
        <v>69.616938963214409</v>
      </c>
      <c r="F50" s="7">
        <f t="shared" si="2"/>
        <v>1.5813966125805052</v>
      </c>
      <c r="G50" s="7">
        <f>IF(COUNTA($F$5:$F50)&lt;=G$1,AVERAGE($F$5:$F50),G$2*($F50-$G49)+$G49)</f>
        <v>1.5773139841866883</v>
      </c>
      <c r="H50" s="7">
        <f t="shared" si="3"/>
        <v>4.0826283938169006E-3</v>
      </c>
    </row>
    <row r="51" spans="1:8" x14ac:dyDescent="0.35">
      <c r="A51" s="2">
        <v>45540</v>
      </c>
      <c r="B51">
        <v>71.14</v>
      </c>
      <c r="C51" s="8">
        <f>IF(COUNTA($B$5:$B51)&lt;=C$1,AVERAGE($B$5:$B51),C$2*($B51-$C50)+$C50)</f>
        <v>71.457011006340096</v>
      </c>
      <c r="D51" s="8">
        <f>IF(COUNTA($B$5:$B51)&lt;=D$1,AVERAGE($B$5:$B51),D$2*($B51-$D50)+$D50)</f>
        <v>71.189360871826466</v>
      </c>
      <c r="E51" s="8">
        <f>IF(COUNTA($B$5:$B51)&lt;=E$1,AVERAGE($B$5:$B51),E$2*($B51-$E50)+$E50)</f>
        <v>69.729758299272603</v>
      </c>
      <c r="F51" s="7">
        <f t="shared" si="2"/>
        <v>1.4596025725538624</v>
      </c>
      <c r="G51" s="7">
        <f>IF(COUNTA($F$5:$F51)&lt;=G$1,AVERAGE($F$5:$F51),G$2*($F51-$G50)+$G50)</f>
        <v>1.5537717018601231</v>
      </c>
      <c r="H51" s="7">
        <f t="shared" si="3"/>
        <v>-9.4169129306260757E-2</v>
      </c>
    </row>
    <row r="52" spans="1:8" x14ac:dyDescent="0.35">
      <c r="A52" s="2">
        <v>45543</v>
      </c>
      <c r="B52">
        <v>71.849999999999994</v>
      </c>
      <c r="C52" s="8">
        <f>IF(COUNTA($B$5:$B52)&lt;=C$1,AVERAGE($B$5:$B52),C$2*($B52-$C51)+$C51)</f>
        <v>71.535608805072073</v>
      </c>
      <c r="D52" s="8">
        <f>IF(COUNTA($B$5:$B52)&lt;=D$1,AVERAGE($B$5:$B52),D$2*($B52-$D51)+$D51)</f>
        <v>71.290997660776242</v>
      </c>
      <c r="E52" s="8">
        <f>IF(COUNTA($B$5:$B52)&lt;=E$1,AVERAGE($B$5:$B52),E$2*($B52-$E51)+$E51)</f>
        <v>69.886813240067227</v>
      </c>
      <c r="F52" s="7">
        <f t="shared" si="2"/>
        <v>1.4041844207090151</v>
      </c>
      <c r="G52" s="7">
        <f>IF(COUNTA($F$5:$F52)&lt;=G$1,AVERAGE($F$5:$F52),G$2*($F52-$G51)+$G51)</f>
        <v>1.5238542456299016</v>
      </c>
      <c r="H52" s="7">
        <f t="shared" si="3"/>
        <v>-0.11966982492088651</v>
      </c>
    </row>
    <row r="53" spans="1:8" x14ac:dyDescent="0.35">
      <c r="A53" s="2">
        <v>45544</v>
      </c>
      <c r="B53">
        <v>71.55</v>
      </c>
      <c r="C53" s="8">
        <f>IF(COUNTA($B$5:$B53)&lt;=C$1,AVERAGE($B$5:$B53),C$2*($B53-$C52)+$C52)</f>
        <v>71.538487044057661</v>
      </c>
      <c r="D53" s="8">
        <f>IF(COUNTA($B$5:$B53)&lt;=D$1,AVERAGE($B$5:$B53),D$2*($B53-$D52)+$D52)</f>
        <v>71.330844174502971</v>
      </c>
      <c r="E53" s="8">
        <f>IF(COUNTA($B$5:$B53)&lt;=E$1,AVERAGE($B$5:$B53),E$2*($B53-$E52)+$E52)</f>
        <v>70.010012259321499</v>
      </c>
      <c r="F53" s="7">
        <f t="shared" si="2"/>
        <v>1.320831915181472</v>
      </c>
      <c r="G53" s="7">
        <f>IF(COUNTA($F$5:$F53)&lt;=G$1,AVERAGE($F$5:$F53),G$2*($F53-$G52)+$G52)</f>
        <v>1.4832497795402158</v>
      </c>
      <c r="H53" s="7">
        <f t="shared" si="3"/>
        <v>-0.16241786435874372</v>
      </c>
    </row>
    <row r="54" spans="1:8" x14ac:dyDescent="0.35">
      <c r="A54" s="2">
        <v>45545</v>
      </c>
      <c r="B54">
        <v>71.08</v>
      </c>
      <c r="C54" s="8">
        <f>IF(COUNTA($B$5:$B54)&lt;=C$1,AVERAGE($B$5:$B54),C$2*($B54-$C53)+$C53)</f>
        <v>71.446789635246134</v>
      </c>
      <c r="D54" s="8">
        <f>IF(COUNTA($B$5:$B54)&lt;=D$1,AVERAGE($B$5:$B54),D$2*($B54-$D53)+$D53)</f>
        <v>71.292252763040977</v>
      </c>
      <c r="E54" s="8">
        <f>IF(COUNTA($B$5:$B54)&lt;=E$1,AVERAGE($B$5:$B54),E$2*($B54-$E53)+$E53)</f>
        <v>70.08927061048287</v>
      </c>
      <c r="F54" s="7">
        <f t="shared" si="2"/>
        <v>1.202982152558107</v>
      </c>
      <c r="G54" s="7">
        <f>IF(COUNTA($F$5:$F54)&lt;=G$1,AVERAGE($F$5:$F54),G$2*($F54-$G53)+$G53)</f>
        <v>1.4271962541437939</v>
      </c>
      <c r="H54" s="7">
        <f t="shared" si="3"/>
        <v>-0.22421410158568689</v>
      </c>
    </row>
    <row r="55" spans="1:8" x14ac:dyDescent="0.35">
      <c r="A55" s="2">
        <v>45546</v>
      </c>
      <c r="B55">
        <v>71.23</v>
      </c>
      <c r="C55" s="8">
        <f>IF(COUNTA($B$5:$B55)&lt;=C$1,AVERAGE($B$5:$B55),C$2*($B55-$C54)+$C54)</f>
        <v>71.403431708196905</v>
      </c>
      <c r="D55" s="8">
        <f>IF(COUNTA($B$5:$B55)&lt;=D$1,AVERAGE($B$5:$B55),D$2*($B55-$D54)+$D54)</f>
        <v>71.282675414880828</v>
      </c>
      <c r="E55" s="8">
        <f>IF(COUNTA($B$5:$B55)&lt;=E$1,AVERAGE($B$5:$B55),E$2*($B55-$E54)+$E54)</f>
        <v>70.173769083780442</v>
      </c>
      <c r="F55" s="7">
        <f t="shared" si="2"/>
        <v>1.1089063311003855</v>
      </c>
      <c r="G55" s="7">
        <f>IF(COUNTA($F$5:$F55)&lt;=G$1,AVERAGE($F$5:$F55),G$2*($F55-$G54)+$G54)</f>
        <v>1.3635382695351121</v>
      </c>
      <c r="H55" s="7">
        <f t="shared" si="3"/>
        <v>-0.25463193843472665</v>
      </c>
    </row>
    <row r="56" spans="1:8" x14ac:dyDescent="0.35">
      <c r="A56" s="2">
        <v>45547</v>
      </c>
      <c r="B56">
        <v>71.41</v>
      </c>
      <c r="C56" s="8">
        <f>IF(COUNTA($B$5:$B56)&lt;=C$1,AVERAGE($B$5:$B56),C$2*($B56-$C55)+$C55)</f>
        <v>71.40474536655752</v>
      </c>
      <c r="D56" s="8">
        <f>IF(COUNTA($B$5:$B56)&lt;=D$1,AVERAGE($B$5:$B56),D$2*($B56-$D55)+$D55)</f>
        <v>71.302263812591463</v>
      </c>
      <c r="E56" s="8">
        <f>IF(COUNTA($B$5:$B56)&lt;=E$1,AVERAGE($B$5:$B56),E$2*($B56-$E55)+$E55)</f>
        <v>70.265341744241155</v>
      </c>
      <c r="F56" s="7">
        <f t="shared" si="2"/>
        <v>1.0369220683503073</v>
      </c>
      <c r="G56" s="7">
        <f>IF(COUNTA($F$5:$F56)&lt;=G$1,AVERAGE($F$5:$F56),G$2*($F56-$G55)+$G55)</f>
        <v>1.2982150292981511</v>
      </c>
      <c r="H56" s="7">
        <f t="shared" si="3"/>
        <v>-0.26129296094784382</v>
      </c>
    </row>
    <row r="57" spans="1:8" x14ac:dyDescent="0.35">
      <c r="A57" s="2">
        <v>45550</v>
      </c>
      <c r="B57">
        <v>72.099999999999994</v>
      </c>
      <c r="C57" s="8">
        <f>IF(COUNTA($B$5:$B57)&lt;=C$1,AVERAGE($B$5:$B57),C$2*($B57-$C56)+$C56)</f>
        <v>71.543796293246018</v>
      </c>
      <c r="D57" s="8">
        <f>IF(COUNTA($B$5:$B57)&lt;=D$1,AVERAGE($B$5:$B57),D$2*($B57-$D56)+$D56)</f>
        <v>71.424992456808155</v>
      </c>
      <c r="E57" s="8">
        <f>IF(COUNTA($B$5:$B57)&lt;=E$1,AVERAGE($B$5:$B57),E$2*($B57-$E56)+$E56)</f>
        <v>70.401242355778848</v>
      </c>
      <c r="F57" s="7">
        <f t="shared" si="2"/>
        <v>1.0237501010293073</v>
      </c>
      <c r="G57" s="7">
        <f>IF(COUNTA($F$5:$F57)&lt;=G$1,AVERAGE($F$5:$F57),G$2*($F57-$G56)+$G56)</f>
        <v>1.2433220436443824</v>
      </c>
      <c r="H57" s="7">
        <f t="shared" si="3"/>
        <v>-0.21957194261507507</v>
      </c>
    </row>
    <row r="58" spans="1:8" x14ac:dyDescent="0.35">
      <c r="A58" s="2">
        <v>45551</v>
      </c>
      <c r="B58">
        <v>71.8</v>
      </c>
      <c r="C58" s="8">
        <f>IF(COUNTA($B$5:$B58)&lt;=C$1,AVERAGE($B$5:$B58),C$2*($B58-$C57)+$C57)</f>
        <v>71.595037034596814</v>
      </c>
      <c r="D58" s="8">
        <f>IF(COUNTA($B$5:$B58)&lt;=D$1,AVERAGE($B$5:$B58),D$2*($B58-$D57)+$D57)</f>
        <v>71.482685924991515</v>
      </c>
      <c r="E58" s="8">
        <f>IF(COUNTA($B$5:$B58)&lt;=E$1,AVERAGE($B$5:$B58),E$2*($B58-$E57)+$E57)</f>
        <v>70.504854033128566</v>
      </c>
      <c r="F58" s="7">
        <f t="shared" si="2"/>
        <v>0.97783189186294805</v>
      </c>
      <c r="G58" s="7">
        <f>IF(COUNTA($F$5:$F58)&lt;=G$1,AVERAGE($F$5:$F58),G$2*($F58-$G57)+$G57)</f>
        <v>1.1902240132880955</v>
      </c>
      <c r="H58" s="7">
        <f t="shared" si="3"/>
        <v>-0.21239212142514741</v>
      </c>
    </row>
    <row r="59" spans="1:8" x14ac:dyDescent="0.35">
      <c r="A59" s="2">
        <v>45552</v>
      </c>
      <c r="B59">
        <v>71.75</v>
      </c>
      <c r="C59" s="8">
        <f>IF(COUNTA($B$5:$B59)&lt;=C$1,AVERAGE($B$5:$B59),C$2*($B59-$C58)+$C58)</f>
        <v>71.626029627677454</v>
      </c>
      <c r="D59" s="8">
        <f>IF(COUNTA($B$5:$B59)&lt;=D$1,AVERAGE($B$5:$B59),D$2*($B59-$D58)+$D58)</f>
        <v>71.523811167300508</v>
      </c>
      <c r="E59" s="8">
        <f>IF(COUNTA($B$5:$B59)&lt;=E$1,AVERAGE($B$5:$B59),E$2*($B59-$E58)+$E58)</f>
        <v>70.597087067711641</v>
      </c>
      <c r="F59" s="7">
        <f t="shared" si="2"/>
        <v>0.92672409958886703</v>
      </c>
      <c r="G59" s="7">
        <f>IF(COUNTA($F$5:$F59)&lt;=G$1,AVERAGE($F$5:$F59),G$2*($F59-$G58)+$G58)</f>
        <v>1.1375240305482497</v>
      </c>
      <c r="H59" s="7">
        <f t="shared" si="3"/>
        <v>-0.21079993095938265</v>
      </c>
    </row>
    <row r="60" spans="1:8" x14ac:dyDescent="0.35">
      <c r="A60" s="2">
        <v>45553</v>
      </c>
      <c r="B60">
        <v>70.62</v>
      </c>
      <c r="C60" s="8">
        <f>IF(COUNTA($B$5:$B60)&lt;=C$1,AVERAGE($B$5:$B60),C$2*($B60-$C59)+$C59)</f>
        <v>71.424823702141964</v>
      </c>
      <c r="D60" s="8">
        <f>IF(COUNTA($B$5:$B60)&lt;=D$1,AVERAGE($B$5:$B60),D$2*($B60-$D59)+$D59)</f>
        <v>71.384763295408121</v>
      </c>
      <c r="E60" s="8">
        <f>IF(COUNTA($B$5:$B60)&lt;=E$1,AVERAGE($B$5:$B60),E$2*($B60-$E59)+$E59)</f>
        <v>70.598784321955222</v>
      </c>
      <c r="F60" s="7">
        <f t="shared" si="2"/>
        <v>0.7859789734528988</v>
      </c>
      <c r="G60" s="7">
        <f>IF(COUNTA($F$5:$F60)&lt;=G$1,AVERAGE($F$5:$F60),G$2*($F60-$G59)+$G59)</f>
        <v>1.0672150191291796</v>
      </c>
      <c r="H60" s="7">
        <f t="shared" si="3"/>
        <v>-0.2812360456762808</v>
      </c>
    </row>
    <row r="61" spans="1:8" x14ac:dyDescent="0.35">
      <c r="A61" s="2">
        <v>45554</v>
      </c>
      <c r="B61">
        <v>71.64</v>
      </c>
      <c r="C61" s="8">
        <f>IF(COUNTA($B$5:$B61)&lt;=C$1,AVERAGE($B$5:$B61),C$2*($B61-$C60)+$C60)</f>
        <v>71.467858961713574</v>
      </c>
      <c r="D61" s="8">
        <f>IF(COUNTA($B$5:$B61)&lt;=D$1,AVERAGE($B$5:$B61),D$2*($B61-$D60)+$D60)</f>
        <v>71.424030480729954</v>
      </c>
      <c r="E61" s="8">
        <f>IF(COUNTA($B$5:$B61)&lt;=E$1,AVERAGE($B$5:$B61),E$2*($B61-$E60)+$E60)</f>
        <v>70.675911409217804</v>
      </c>
      <c r="F61" s="7">
        <f t="shared" si="2"/>
        <v>0.74811907151214996</v>
      </c>
      <c r="G61" s="7">
        <f>IF(COUNTA($F$5:$F61)&lt;=G$1,AVERAGE($F$5:$F61),G$2*($F61-$G60)+$G60)</f>
        <v>1.0033958296057737</v>
      </c>
      <c r="H61" s="7">
        <f t="shared" si="3"/>
        <v>-0.25527675809362371</v>
      </c>
    </row>
    <row r="62" spans="1:8" x14ac:dyDescent="0.35">
      <c r="A62" s="2">
        <v>45557</v>
      </c>
      <c r="B62">
        <v>71.73</v>
      </c>
      <c r="C62" s="8">
        <f>IF(COUNTA($B$5:$B62)&lt;=C$1,AVERAGE($B$5:$B62),C$2*($B62-$C61)+$C61)</f>
        <v>71.52028716937086</v>
      </c>
      <c r="D62" s="8">
        <f>IF(COUNTA($B$5:$B62)&lt;=D$1,AVERAGE($B$5:$B62),D$2*($B62-$D61)+$D61)</f>
        <v>71.471102714463811</v>
      </c>
      <c r="E62" s="8">
        <f>IF(COUNTA($B$5:$B62)&lt;=E$1,AVERAGE($B$5:$B62),E$2*($B62-$E61)+$E61)</f>
        <v>70.753992045572048</v>
      </c>
      <c r="F62" s="7">
        <f t="shared" si="2"/>
        <v>0.71711066889176323</v>
      </c>
      <c r="G62" s="7">
        <f>IF(COUNTA($F$5:$F62)&lt;=G$1,AVERAGE($F$5:$F62),G$2*($F62-$G61)+$G61)</f>
        <v>0.94613879746297158</v>
      </c>
      <c r="H62" s="7">
        <f t="shared" si="3"/>
        <v>-0.22902812857120836</v>
      </c>
    </row>
    <row r="63" spans="1:8" x14ac:dyDescent="0.35">
      <c r="A63" s="2">
        <v>45558</v>
      </c>
      <c r="B63">
        <v>71.33</v>
      </c>
      <c r="C63" s="8">
        <f>IF(COUNTA($B$5:$B63)&lt;=C$1,AVERAGE($B$5:$B63),C$2*($B63-$C62)+$C62)</f>
        <v>71.482229735496688</v>
      </c>
      <c r="D63" s="8">
        <f>IF(COUNTA($B$5:$B63)&lt;=D$1,AVERAGE($B$5:$B63),D$2*($B63-$D62)+$D62)</f>
        <v>71.449394604546299</v>
      </c>
      <c r="E63" s="8">
        <f>IF(COUNTA($B$5:$B63)&lt;=E$1,AVERAGE($B$5:$B63),E$2*($B63-$E62)+$E62)</f>
        <v>70.796659301455605</v>
      </c>
      <c r="F63" s="7">
        <f t="shared" si="2"/>
        <v>0.65273530309069372</v>
      </c>
      <c r="G63" s="7">
        <f>IF(COUNTA($F$5:$F63)&lt;=G$1,AVERAGE($F$5:$F63),G$2*($F63-$G62)+$G62)</f>
        <v>0.88745809858851599</v>
      </c>
      <c r="H63" s="7">
        <f t="shared" si="3"/>
        <v>-0.23472279549782227</v>
      </c>
    </row>
    <row r="64" spans="1:8" x14ac:dyDescent="0.35">
      <c r="A64" s="2">
        <v>45559</v>
      </c>
      <c r="B64">
        <v>71.45</v>
      </c>
      <c r="C64" s="8">
        <f>IF(COUNTA($B$5:$B64)&lt;=C$1,AVERAGE($B$5:$B64),C$2*($B64-$C63)+$C63)</f>
        <v>71.475783788397351</v>
      </c>
      <c r="D64" s="8">
        <f>IF(COUNTA($B$5:$B64)&lt;=D$1,AVERAGE($B$5:$B64),D$2*($B64-$D63)+$D63)</f>
        <v>71.449487742308406</v>
      </c>
      <c r="E64" s="8">
        <f>IF(COUNTA($B$5:$B64)&lt;=E$1,AVERAGE($B$5:$B64),E$2*($B64-$E63)+$E63)</f>
        <v>70.845054908755188</v>
      </c>
      <c r="F64" s="7">
        <f t="shared" si="2"/>
        <v>0.60443283355321853</v>
      </c>
      <c r="G64" s="7">
        <f>IF(COUNTA($F$5:$F64)&lt;=G$1,AVERAGE($F$5:$F64),G$2*($F64-$G63)+$G63)</f>
        <v>0.83085304558145645</v>
      </c>
      <c r="H64" s="7">
        <f t="shared" si="3"/>
        <v>-0.22642021202823792</v>
      </c>
    </row>
    <row r="65" spans="1:8" x14ac:dyDescent="0.35">
      <c r="A65" s="2">
        <v>45560</v>
      </c>
      <c r="B65">
        <v>71.400000000000006</v>
      </c>
      <c r="C65" s="8">
        <f>IF(COUNTA($B$5:$B65)&lt;=C$1,AVERAGE($B$5:$B65),C$2*($B65-$C64)+$C64)</f>
        <v>71.460627030717887</v>
      </c>
      <c r="D65" s="8">
        <f>IF(COUNTA($B$5:$B65)&lt;=D$1,AVERAGE($B$5:$B65),D$2*($B65-$D64)+$D64)</f>
        <v>71.441874243491725</v>
      </c>
      <c r="E65" s="8">
        <f>IF(COUNTA($B$5:$B65)&lt;=E$1,AVERAGE($B$5:$B65),E$2*($B65-$E64)+$E64)</f>
        <v>70.886161952551106</v>
      </c>
      <c r="F65" s="7">
        <f t="shared" si="2"/>
        <v>0.55571229094061891</v>
      </c>
      <c r="G65" s="7">
        <f>IF(COUNTA($F$5:$F65)&lt;=G$1,AVERAGE($F$5:$F65),G$2*($F65-$G64)+$G64)</f>
        <v>0.77582489465328897</v>
      </c>
      <c r="H65" s="7">
        <f t="shared" si="3"/>
        <v>-0.22011260371267005</v>
      </c>
    </row>
    <row r="66" spans="1:8" x14ac:dyDescent="0.35">
      <c r="A66" s="2">
        <v>45561</v>
      </c>
      <c r="B66">
        <v>71.790000000000006</v>
      </c>
      <c r="C66" s="8">
        <f>IF(COUNTA($B$5:$B66)&lt;=C$1,AVERAGE($B$5:$B66),C$2*($B66-$C65)+$C65)</f>
        <v>71.526501624574308</v>
      </c>
      <c r="D66" s="8">
        <f>IF(COUNTA($B$5:$B66)&lt;=D$1,AVERAGE($B$5:$B66),D$2*($B66-$D65)+$D65)</f>
        <v>71.495432052185308</v>
      </c>
      <c r="E66" s="8">
        <f>IF(COUNTA($B$5:$B66)&lt;=E$1,AVERAGE($B$5:$B66),E$2*($B66-$E65)+$E65)</f>
        <v>70.953112919028797</v>
      </c>
      <c r="F66" s="7">
        <f t="shared" si="2"/>
        <v>0.5423191331565107</v>
      </c>
      <c r="G66" s="7">
        <f>IF(COUNTA($F$5:$F66)&lt;=G$1,AVERAGE($F$5:$F66),G$2*($F66-$G65)+$G65)</f>
        <v>0.72912374235393329</v>
      </c>
      <c r="H66" s="7">
        <f t="shared" si="3"/>
        <v>-0.18680460919742259</v>
      </c>
    </row>
    <row r="67" spans="1:8" x14ac:dyDescent="0.35">
      <c r="A67" s="2">
        <v>45564</v>
      </c>
      <c r="B67">
        <v>71.86</v>
      </c>
      <c r="C67" s="8">
        <f>IF(COUNTA($B$5:$B67)&lt;=C$1,AVERAGE($B$5:$B67),C$2*($B67-$C66)+$C66)</f>
        <v>71.593201299659441</v>
      </c>
      <c r="D67" s="8">
        <f>IF(COUNTA($B$5:$B67)&lt;=D$1,AVERAGE($B$5:$B67),D$2*($B67-$D66)+$D66)</f>
        <v>71.551519428772181</v>
      </c>
      <c r="E67" s="8">
        <f>IF(COUNTA($B$5:$B67)&lt;=E$1,AVERAGE($B$5:$B67),E$2*($B67-$E66)+$E66)</f>
        <v>71.020289739841473</v>
      </c>
      <c r="F67" s="7">
        <f t="shared" si="2"/>
        <v>0.53122968893070777</v>
      </c>
      <c r="G67" s="7">
        <f>IF(COUNTA($F$5:$F67)&lt;=G$1,AVERAGE($F$5:$F67),G$2*($F67-$G66)+$G66)</f>
        <v>0.68954493166928821</v>
      </c>
      <c r="H67" s="7">
        <f t="shared" si="3"/>
        <v>-0.15831524273858044</v>
      </c>
    </row>
    <row r="68" spans="1:8" x14ac:dyDescent="0.35">
      <c r="A68" s="2">
        <v>45565</v>
      </c>
      <c r="B68">
        <v>71.709999999999994</v>
      </c>
      <c r="C68" s="8">
        <f>IF(COUNTA($B$5:$B68)&lt;=C$1,AVERAGE($B$5:$B68),C$2*($B68-$C67)+$C67)</f>
        <v>71.616561039727557</v>
      </c>
      <c r="D68" s="8">
        <f>IF(COUNTA($B$5:$B68)&lt;=D$1,AVERAGE($B$5:$B68),D$2*($B68-$D67)+$D67)</f>
        <v>71.575901055114926</v>
      </c>
      <c r="E68" s="8">
        <f>IF(COUNTA($B$5:$B68)&lt;=E$1,AVERAGE($B$5:$B68),E$2*($B68-$E67)+$E67)</f>
        <v>71.071379388742102</v>
      </c>
      <c r="F68" s="7">
        <f t="shared" si="2"/>
        <v>0.50452166637282403</v>
      </c>
      <c r="G68" s="7">
        <f>IF(COUNTA($F$5:$F68)&lt;=G$1,AVERAGE($F$5:$F68),G$2*($F68-$G67)+$G67)</f>
        <v>0.65254027860999542</v>
      </c>
      <c r="H68" s="7">
        <f t="shared" si="3"/>
        <v>-0.14801861223717139</v>
      </c>
    </row>
    <row r="69" spans="1:8" x14ac:dyDescent="0.35">
      <c r="A69" s="2">
        <v>45566</v>
      </c>
      <c r="B69">
        <v>71.010000000000005</v>
      </c>
      <c r="C69" s="8">
        <f>IF(COUNTA($B$5:$B69)&lt;=C$1,AVERAGE($B$5:$B69),C$2*($B69-$C68)+$C68)</f>
        <v>71.49524883178205</v>
      </c>
      <c r="D69" s="8">
        <f>IF(COUNTA($B$5:$B69)&lt;=D$1,AVERAGE($B$5:$B69),D$2*($B69-$D68)+$D68)</f>
        <v>71.488839354328022</v>
      </c>
      <c r="E69" s="8">
        <f>IF(COUNTA($B$5:$B69)&lt;=E$1,AVERAGE($B$5:$B69),E$2*($B69-$E68)+$E68)</f>
        <v>71.066832767353802</v>
      </c>
      <c r="F69" s="7">
        <f t="shared" si="2"/>
        <v>0.42200658697422</v>
      </c>
      <c r="G69" s="7">
        <f>IF(COUNTA($F$5:$F69)&lt;=G$1,AVERAGE($F$5:$F69),G$2*($F69-$G68)+$G68)</f>
        <v>0.60643354028284036</v>
      </c>
      <c r="H69" s="7">
        <f t="shared" si="3"/>
        <v>-0.18442695330862036</v>
      </c>
    </row>
    <row r="70" spans="1:8" x14ac:dyDescent="0.35">
      <c r="A70" s="2">
        <v>45567</v>
      </c>
      <c r="B70">
        <v>70.52</v>
      </c>
      <c r="C70" s="8">
        <f>IF(COUNTA($B$5:$B70)&lt;=C$1,AVERAGE($B$5:$B70),C$2*($B70-$C69)+$C69)</f>
        <v>71.300199065425645</v>
      </c>
      <c r="D70" s="8">
        <f>IF(COUNTA($B$5:$B70)&lt;=D$1,AVERAGE($B$5:$B70),D$2*($B70-$D69)+$D69)</f>
        <v>71.339787145969865</v>
      </c>
      <c r="E70" s="8">
        <f>IF(COUNTA($B$5:$B70)&lt;=E$1,AVERAGE($B$5:$B70),E$2*($B70-$E69)+$E69)</f>
        <v>71.026326636438711</v>
      </c>
      <c r="F70" s="7">
        <f t="shared" si="2"/>
        <v>0.31346050953115423</v>
      </c>
      <c r="G70" s="7">
        <f>IF(COUNTA($F$5:$F70)&lt;=G$1,AVERAGE($F$5:$F70),G$2*($F70-$G69)+$G69)</f>
        <v>0.54783893413250317</v>
      </c>
      <c r="H70" s="7">
        <f t="shared" si="3"/>
        <v>-0.23437842460134894</v>
      </c>
    </row>
    <row r="71" spans="1:8" x14ac:dyDescent="0.35">
      <c r="A71" s="2">
        <v>45568</v>
      </c>
      <c r="B71">
        <v>70.17</v>
      </c>
      <c r="C71" s="8">
        <f>IF(COUNTA($B$5:$B71)&lt;=C$1,AVERAGE($B$5:$B71),C$2*($B71-$C70)+$C70)</f>
        <v>71.074159252340522</v>
      </c>
      <c r="D71" s="8">
        <f>IF(COUNTA($B$5:$B71)&lt;=D$1,AVERAGE($B$5:$B71),D$2*($B71-$D70)+$D70)</f>
        <v>71.159819892743727</v>
      </c>
      <c r="E71" s="8">
        <f>IF(COUNTA($B$5:$B71)&lt;=E$1,AVERAGE($B$5:$B71),E$2*($B71-$E70)+$E70)</f>
        <v>70.962895033739542</v>
      </c>
      <c r="F71" s="7">
        <f t="shared" si="2"/>
        <v>0.19692485900418433</v>
      </c>
      <c r="G71" s="7">
        <f>IF(COUNTA($F$5:$F71)&lt;=G$1,AVERAGE($F$5:$F71),G$2*($F71-$G70)+$G70)</f>
        <v>0.47765611910683942</v>
      </c>
      <c r="H71" s="7">
        <f t="shared" si="3"/>
        <v>-0.28073126010265509</v>
      </c>
    </row>
    <row r="72" spans="1:8" x14ac:dyDescent="0.35">
      <c r="A72" s="2">
        <v>45571</v>
      </c>
      <c r="B72">
        <v>69.010000000000005</v>
      </c>
      <c r="C72" s="8">
        <f>IF(COUNTA($B$5:$B72)&lt;=C$1,AVERAGE($B$5:$B72),C$2*($B72-$C71)+$C71)</f>
        <v>70.661327401872413</v>
      </c>
      <c r="D72" s="8">
        <f>IF(COUNTA($B$5:$B72)&lt;=D$1,AVERAGE($B$5:$B72),D$2*($B72-$D71)+$D71)</f>
        <v>70.829078370783151</v>
      </c>
      <c r="E72" s="8">
        <f>IF(COUNTA($B$5:$B72)&lt;=E$1,AVERAGE($B$5:$B72),E$2*($B72-$E71)+$E71)</f>
        <v>70.818236142351424</v>
      </c>
      <c r="F72" s="7">
        <f t="shared" si="2"/>
        <v>1.0842228431727108E-2</v>
      </c>
      <c r="G72" s="7">
        <f>IF(COUNTA($F$5:$F72)&lt;=G$1,AVERAGE($F$5:$F72),G$2*($F72-$G71)+$G71)</f>
        <v>0.38429334097181694</v>
      </c>
      <c r="H72" s="7">
        <f t="shared" si="3"/>
        <v>-0.37345111254008984</v>
      </c>
    </row>
    <row r="73" spans="1:8" x14ac:dyDescent="0.35">
      <c r="A73" s="2">
        <v>45572</v>
      </c>
      <c r="B73">
        <v>69.180000000000007</v>
      </c>
      <c r="C73" s="8">
        <f>IF(COUNTA($B$5:$B73)&lt;=C$1,AVERAGE($B$5:$B73),C$2*($B73-$C72)+$C72)</f>
        <v>70.365061921497926</v>
      </c>
      <c r="D73" s="8">
        <f>IF(COUNTA($B$5:$B73)&lt;=D$1,AVERAGE($B$5:$B73),D$2*($B73-$D72)+$D72)</f>
        <v>70.575374006047284</v>
      </c>
      <c r="E73" s="8">
        <f>IF(COUNTA($B$5:$B73)&lt;=E$1,AVERAGE($B$5:$B73),E$2*($B73-$E72)+$E72)</f>
        <v>70.696885316992066</v>
      </c>
      <c r="F73" s="7">
        <f t="shared" si="2"/>
        <v>-0.12151131094478274</v>
      </c>
      <c r="G73" s="7">
        <f>IF(COUNTA($F$5:$F73)&lt;=G$1,AVERAGE($F$5:$F73),G$2*($F73-$G72)+$G72)</f>
        <v>0.28313241058849697</v>
      </c>
      <c r="H73" s="7">
        <f t="shared" si="3"/>
        <v>-0.40464372153327971</v>
      </c>
    </row>
    <row r="74" spans="1:8" x14ac:dyDescent="0.35">
      <c r="A74" s="2">
        <v>45573</v>
      </c>
      <c r="B74">
        <v>69.569999999999993</v>
      </c>
      <c r="C74" s="8">
        <f>IF(COUNTA($B$5:$B74)&lt;=C$1,AVERAGE($B$5:$B74),C$2*($B74-$C73)+$C73)</f>
        <v>70.206049537198339</v>
      </c>
      <c r="D74" s="8">
        <f>IF(COUNTA($B$5:$B74)&lt;=D$1,AVERAGE($B$5:$B74),D$2*($B74-$D73)+$D73)</f>
        <v>70.420701082040011</v>
      </c>
      <c r="E74" s="8">
        <f>IF(COUNTA($B$5:$B74)&lt;=E$1,AVERAGE($B$5:$B74),E$2*($B74-$E73)+$E73)</f>
        <v>70.613412330548215</v>
      </c>
      <c r="F74" s="7">
        <f t="shared" si="2"/>
        <v>-0.19271124850820343</v>
      </c>
      <c r="G74" s="7">
        <f>IF(COUNTA($F$5:$F74)&lt;=G$1,AVERAGE($F$5:$F74),G$2*($F74-$G73)+$G73)</f>
        <v>0.18796367876915687</v>
      </c>
      <c r="H74" s="7">
        <f t="shared" si="3"/>
        <v>-0.3806749272773603</v>
      </c>
    </row>
    <row r="75" spans="1:8" x14ac:dyDescent="0.35">
      <c r="A75" s="2">
        <v>45574</v>
      </c>
      <c r="B75">
        <v>69.25</v>
      </c>
      <c r="C75" s="8">
        <f>IF(COUNTA($B$5:$B75)&lt;=C$1,AVERAGE($B$5:$B75),C$2*($B75-$C74)+$C74)</f>
        <v>70.014839629758669</v>
      </c>
      <c r="D75" s="8">
        <f>IF(COUNTA($B$5:$B75)&lt;=D$1,AVERAGE($B$5:$B75),D$2*($B75-$D74)+$D74)</f>
        <v>70.240593223264625</v>
      </c>
      <c r="E75" s="8">
        <f>IF(COUNTA($B$5:$B75)&lt;=E$1,AVERAGE($B$5:$B75),E$2*($B75-$E74)+$E74)</f>
        <v>70.512418824581687</v>
      </c>
      <c r="F75" s="7">
        <f t="shared" si="2"/>
        <v>-0.27182560131706168</v>
      </c>
      <c r="G75" s="7">
        <f>IF(COUNTA($F$5:$F75)&lt;=G$1,AVERAGE($F$5:$F75),G$2*($F75-$G74)+$G74)</f>
        <v>9.6005822751913161E-2</v>
      </c>
      <c r="H75" s="7">
        <f t="shared" si="3"/>
        <v>-0.36783142406897484</v>
      </c>
    </row>
    <row r="76" spans="1:8" x14ac:dyDescent="0.35">
      <c r="A76" s="2">
        <v>45575</v>
      </c>
      <c r="B76">
        <v>69.569999999999993</v>
      </c>
      <c r="C76" s="8">
        <f>IF(COUNTA($B$5:$B76)&lt;=C$1,AVERAGE($B$5:$B76),C$2*($B76-$C75)+$C75)</f>
        <v>69.925871703806934</v>
      </c>
      <c r="D76" s="8">
        <f>IF(COUNTA($B$5:$B76)&lt;=D$1,AVERAGE($B$5:$B76),D$2*($B76-$D75)+$D75)</f>
        <v>70.137425035070066</v>
      </c>
      <c r="E76" s="8">
        <f>IF(COUNTA($B$5:$B76)&lt;=E$1,AVERAGE($B$5:$B76),E$2*($B76-$E75)+$E75)</f>
        <v>70.442610022760817</v>
      </c>
      <c r="F76" s="7">
        <f t="shared" si="2"/>
        <v>-0.30518498769075109</v>
      </c>
      <c r="G76" s="7">
        <f>IF(COUNTA($F$5:$F76)&lt;=G$1,AVERAGE($F$5:$F76),G$2*($F76-$G75)+$G75)</f>
        <v>1.5767660663380312E-2</v>
      </c>
      <c r="H76" s="7">
        <f t="shared" si="3"/>
        <v>-0.3209526483541314</v>
      </c>
    </row>
    <row r="77" spans="1:8" x14ac:dyDescent="0.35">
      <c r="A77" s="2">
        <v>45578</v>
      </c>
      <c r="B77">
        <v>70.34</v>
      </c>
      <c r="C77" s="8">
        <f>IF(COUNTA($B$5:$B77)&lt;=C$1,AVERAGE($B$5:$B77),C$2*($B77-$C76)+$C76)</f>
        <v>70.008697363045542</v>
      </c>
      <c r="D77" s="8">
        <f>IF(COUNTA($B$5:$B77)&lt;=D$1,AVERAGE($B$5:$B77),D$2*($B77-$D76)+$D76)</f>
        <v>70.168590414290051</v>
      </c>
      <c r="E77" s="8">
        <f>IF(COUNTA($B$5:$B77)&lt;=E$1,AVERAGE($B$5:$B77),E$2*($B77-$E76)+$E76)</f>
        <v>70.435009280334086</v>
      </c>
      <c r="F77" s="7">
        <f t="shared" si="2"/>
        <v>-0.26641886604403453</v>
      </c>
      <c r="G77" s="7">
        <f>IF(COUNTA($F$5:$F77)&lt;=G$1,AVERAGE($F$5:$F77),G$2*($F77-$G76)+$G76)</f>
        <v>-4.0669644678102662E-2</v>
      </c>
      <c r="H77" s="7">
        <f t="shared" si="3"/>
        <v>-0.22574922136593187</v>
      </c>
    </row>
    <row r="78" spans="1:8" x14ac:dyDescent="0.35">
      <c r="A78" s="2">
        <v>45579</v>
      </c>
      <c r="B78">
        <v>70.34</v>
      </c>
      <c r="C78" s="8">
        <f>IF(COUNTA($B$5:$B78)&lt;=C$1,AVERAGE($B$5:$B78),C$2*($B78-$C77)+$C77)</f>
        <v>70.074957890436437</v>
      </c>
      <c r="D78" s="8">
        <f>IF(COUNTA($B$5:$B78)&lt;=D$1,AVERAGE($B$5:$B78),D$2*($B78-$D77)+$D77)</f>
        <v>70.194961119783883</v>
      </c>
      <c r="E78" s="8">
        <f>IF(COUNTA($B$5:$B78)&lt;=E$1,AVERAGE($B$5:$B78),E$2*($B78-$E77)+$E77)</f>
        <v>70.4279715558649</v>
      </c>
      <c r="F78" s="7">
        <f t="shared" si="2"/>
        <v>-0.23301043608101679</v>
      </c>
      <c r="G78" s="7">
        <f>IF(COUNTA($F$5:$F78)&lt;=G$1,AVERAGE($F$5:$F78),G$2*($F78-$G77)+$G77)</f>
        <v>-7.9137802958685499E-2</v>
      </c>
      <c r="H78" s="7">
        <f t="shared" si="3"/>
        <v>-0.15387263312233129</v>
      </c>
    </row>
    <row r="79" spans="1:8" x14ac:dyDescent="0.35">
      <c r="A79" s="2">
        <v>45580</v>
      </c>
      <c r="B79">
        <v>70.569999999999993</v>
      </c>
      <c r="C79" s="8">
        <f>IF(COUNTA($B$5:$B79)&lt;=C$1,AVERAGE($B$5:$B79),C$2*($B79-$C78)+$C78)</f>
        <v>70.173966312349151</v>
      </c>
      <c r="D79" s="8">
        <f>IF(COUNTA($B$5:$B79)&lt;=D$1,AVERAGE($B$5:$B79),D$2*($B79-$D78)+$D78)</f>
        <v>70.252659409047894</v>
      </c>
      <c r="E79" s="8">
        <f>IF(COUNTA($B$5:$B79)&lt;=E$1,AVERAGE($B$5:$B79),E$2*($B79-$E78)+$E78)</f>
        <v>70.438492181356395</v>
      </c>
      <c r="F79" s="7">
        <f t="shared" si="2"/>
        <v>-0.18583277230850115</v>
      </c>
      <c r="G79" s="7">
        <f>IF(COUNTA($F$5:$F79)&lt;=G$1,AVERAGE($F$5:$F79),G$2*($F79-$G78)+$G78)</f>
        <v>-0.10047679682864863</v>
      </c>
      <c r="H79" s="7">
        <f t="shared" si="3"/>
        <v>-8.5355975479852519E-2</v>
      </c>
    </row>
    <row r="80" spans="1:8" x14ac:dyDescent="0.35">
      <c r="A80" s="2">
        <v>45581</v>
      </c>
      <c r="B80">
        <v>69.900000000000006</v>
      </c>
      <c r="C80" s="8">
        <f>IF(COUNTA($B$5:$B80)&lt;=C$1,AVERAGE($B$5:$B80),C$2*($B80-$C79)+$C79)</f>
        <v>70.119173049879322</v>
      </c>
      <c r="D80" s="8">
        <f>IF(COUNTA($B$5:$B80)&lt;=D$1,AVERAGE($B$5:$B80),D$2*($B80-$D79)+$D79)</f>
        <v>70.198404115348225</v>
      </c>
      <c r="E80" s="8">
        <f>IF(COUNTA($B$5:$B80)&lt;=E$1,AVERAGE($B$5:$B80),E$2*($B80-$E79)+$E79)</f>
        <v>70.398603871626293</v>
      </c>
      <c r="F80" s="7">
        <f t="shared" si="2"/>
        <v>-0.2001997562780673</v>
      </c>
      <c r="G80" s="7">
        <f>IF(COUNTA($F$5:$F80)&lt;=G$1,AVERAGE($F$5:$F80),G$2*($F80-$G79)+$G79)</f>
        <v>-0.12042138871853236</v>
      </c>
      <c r="H80" s="7">
        <f t="shared" si="3"/>
        <v>-7.9778367559534935E-2</v>
      </c>
    </row>
    <row r="81" spans="1:8" x14ac:dyDescent="0.35">
      <c r="A81" s="2">
        <v>45582</v>
      </c>
      <c r="B81">
        <v>70.44</v>
      </c>
      <c r="C81" s="8">
        <f>IF(COUNTA($B$5:$B81)&lt;=C$1,AVERAGE($B$5:$B81),C$2*($B81-$C80)+$C80)</f>
        <v>70.183338439903451</v>
      </c>
      <c r="D81" s="8">
        <f>IF(COUNTA($B$5:$B81)&lt;=D$1,AVERAGE($B$5:$B81),D$2*($B81-$D80)+$D80)</f>
        <v>70.235572712986965</v>
      </c>
      <c r="E81" s="8">
        <f>IF(COUNTA($B$5:$B81)&lt;=E$1,AVERAGE($B$5:$B81),E$2*($B81-$E80)+$E80)</f>
        <v>70.40167025150582</v>
      </c>
      <c r="F81" s="7">
        <f t="shared" ref="F81:F112" si="4">D81-E81</f>
        <v>-0.166097538518855</v>
      </c>
      <c r="G81" s="7">
        <f>IF(COUNTA($F$5:$F81)&lt;=G$1,AVERAGE($F$5:$F81),G$2*($F81-$G80)+$G80)</f>
        <v>-0.12955661867859689</v>
      </c>
      <c r="H81" s="7">
        <f t="shared" ref="H81:H112" si="5">F81-G81</f>
        <v>-3.6540919840258118E-2</v>
      </c>
    </row>
    <row r="82" spans="1:8" x14ac:dyDescent="0.35">
      <c r="A82" s="2">
        <v>45585</v>
      </c>
      <c r="B82">
        <v>69.45</v>
      </c>
      <c r="C82" s="8">
        <f>IF(COUNTA($B$5:$B82)&lt;=C$1,AVERAGE($B$5:$B82),C$2*($B82-$C81)+$C81)</f>
        <v>70.036670751922756</v>
      </c>
      <c r="D82" s="8">
        <f>IF(COUNTA($B$5:$B82)&lt;=D$1,AVERAGE($B$5:$B82),D$2*($B82-$D81)+$D81)</f>
        <v>70.114715372527428</v>
      </c>
      <c r="E82" s="8">
        <f>IF(COUNTA($B$5:$B82)&lt;=E$1,AVERAGE($B$5:$B82),E$2*($B82-$E81)+$E81)</f>
        <v>70.331176158801682</v>
      </c>
      <c r="F82" s="7">
        <f t="shared" si="4"/>
        <v>-0.21646078627425425</v>
      </c>
      <c r="G82" s="7">
        <f>IF(COUNTA($F$5:$F82)&lt;=G$1,AVERAGE($F$5:$F82),G$2*($F82-$G81)+$G81)</f>
        <v>-0.14693745219772836</v>
      </c>
      <c r="H82" s="7">
        <f t="shared" si="5"/>
        <v>-6.9523334076525889E-2</v>
      </c>
    </row>
    <row r="83" spans="1:8" x14ac:dyDescent="0.35">
      <c r="A83" s="2">
        <v>45586</v>
      </c>
      <c r="B83">
        <v>69.45</v>
      </c>
      <c r="C83" s="8">
        <f>IF(COUNTA($B$5:$B83)&lt;=C$1,AVERAGE($B$5:$B83),C$2*($B83-$C82)+$C82)</f>
        <v>69.919336601538205</v>
      </c>
      <c r="D83" s="8">
        <f>IF(COUNTA($B$5:$B83)&lt;=D$1,AVERAGE($B$5:$B83),D$2*($B83-$D82)+$D82)</f>
        <v>70.012451469061673</v>
      </c>
      <c r="E83" s="8">
        <f>IF(COUNTA($B$5:$B83)&lt;=E$1,AVERAGE($B$5:$B83),E$2*($B83-$E82)+$E82)</f>
        <v>70.265903850742305</v>
      </c>
      <c r="F83" s="7">
        <f t="shared" si="4"/>
        <v>-0.25345238168063133</v>
      </c>
      <c r="G83" s="7">
        <f>IF(COUNTA($F$5:$F83)&lt;=G$1,AVERAGE($F$5:$F83),G$2*($F83-$G82)+$G82)</f>
        <v>-0.16824043809430894</v>
      </c>
      <c r="H83" s="7">
        <f t="shared" si="5"/>
        <v>-8.5211943586322392E-2</v>
      </c>
    </row>
    <row r="84" spans="1:8" x14ac:dyDescent="0.35">
      <c r="A84" s="2">
        <v>45587</v>
      </c>
      <c r="B84">
        <v>68.010000000000005</v>
      </c>
      <c r="C84" s="8">
        <f>IF(COUNTA($B$5:$B84)&lt;=C$1,AVERAGE($B$5:$B84),C$2*($B84-$C83)+$C83)</f>
        <v>69.537469281230571</v>
      </c>
      <c r="D84" s="8">
        <f>IF(COUNTA($B$5:$B84)&lt;=D$1,AVERAGE($B$5:$B84),D$2*($B84-$D83)+$D83)</f>
        <v>69.704382012282949</v>
      </c>
      <c r="E84" s="8">
        <f>IF(COUNTA($B$5:$B84)&lt;=E$1,AVERAGE($B$5:$B84),E$2*($B84-$E83)+$E83)</f>
        <v>70.098799861798426</v>
      </c>
      <c r="F84" s="7">
        <f t="shared" si="4"/>
        <v>-0.39441784951547731</v>
      </c>
      <c r="G84" s="7">
        <f>IF(COUNTA($F$5:$F84)&lt;=G$1,AVERAGE($F$5:$F84),G$2*($F84-$G83)+$G83)</f>
        <v>-0.21347592037854263</v>
      </c>
      <c r="H84" s="7">
        <f t="shared" si="5"/>
        <v>-0.18094192913693469</v>
      </c>
    </row>
    <row r="85" spans="1:8" x14ac:dyDescent="0.35">
      <c r="A85" s="2">
        <v>45588</v>
      </c>
      <c r="B85">
        <v>67.3</v>
      </c>
      <c r="C85" s="8">
        <f>IF(COUNTA($B$5:$B85)&lt;=C$1,AVERAGE($B$5:$B85),C$2*($B85-$C84)+$C84)</f>
        <v>69.089975424984459</v>
      </c>
      <c r="D85" s="8">
        <f>IF(COUNTA($B$5:$B85)&lt;=D$1,AVERAGE($B$5:$B85),D$2*($B85-$D84)+$D84)</f>
        <v>69.334477087316344</v>
      </c>
      <c r="E85" s="8">
        <f>IF(COUNTA($B$5:$B85)&lt;=E$1,AVERAGE($B$5:$B85),E$2*($B85-$E84)+$E84)</f>
        <v>69.891481353517065</v>
      </c>
      <c r="F85" s="7">
        <f t="shared" si="4"/>
        <v>-0.55700426620072108</v>
      </c>
      <c r="G85" s="7">
        <f>IF(COUNTA($F$5:$F85)&lt;=G$1,AVERAGE($F$5:$F85),G$2*($F85-$G84)+$G84)</f>
        <v>-0.28218158954297834</v>
      </c>
      <c r="H85" s="7">
        <f t="shared" si="5"/>
        <v>-0.27482267665774274</v>
      </c>
    </row>
    <row r="86" spans="1:8" x14ac:dyDescent="0.35">
      <c r="A86" s="2">
        <v>45589</v>
      </c>
      <c r="B86">
        <v>66.92</v>
      </c>
      <c r="C86" s="8">
        <f>IF(COUNTA($B$5:$B86)&lt;=C$1,AVERAGE($B$5:$B86),C$2*($B86-$C85)+$C85)</f>
        <v>68.655980339987565</v>
      </c>
      <c r="D86" s="8">
        <f>IF(COUNTA($B$5:$B86)&lt;=D$1,AVERAGE($B$5:$B86),D$2*($B86-$D85)+$D85)</f>
        <v>68.963019073883061</v>
      </c>
      <c r="E86" s="8">
        <f>IF(COUNTA($B$5:$B86)&lt;=E$1,AVERAGE($B$5:$B86),E$2*($B86-$E85)+$E85)</f>
        <v>69.671371623626911</v>
      </c>
      <c r="F86" s="7">
        <f t="shared" si="4"/>
        <v>-0.70835254974385009</v>
      </c>
      <c r="G86" s="7">
        <f>IF(COUNTA($F$5:$F86)&lt;=G$1,AVERAGE($F$5:$F86),G$2*($F86-$G85)+$G85)</f>
        <v>-0.36741578158315269</v>
      </c>
      <c r="H86" s="7">
        <f t="shared" si="5"/>
        <v>-0.3409367681606974</v>
      </c>
    </row>
    <row r="87" spans="1:8" x14ac:dyDescent="0.35">
      <c r="A87" s="2">
        <v>45593</v>
      </c>
      <c r="B87">
        <v>66.67</v>
      </c>
      <c r="C87" s="8">
        <f>IF(COUNTA($B$5:$B87)&lt;=C$1,AVERAGE($B$5:$B87),C$2*($B87-$C86)+$C86)</f>
        <v>68.258784271990052</v>
      </c>
      <c r="D87" s="8">
        <f>IF(COUNTA($B$5:$B87)&lt;=D$1,AVERAGE($B$5:$B87),D$2*($B87-$D86)+$D86)</f>
        <v>68.610246908670277</v>
      </c>
      <c r="E87" s="8">
        <f>IF(COUNTA($B$5:$B87)&lt;=E$1,AVERAGE($B$5:$B87),E$2*($B87-$E86)+$E86)</f>
        <v>69.449047799654551</v>
      </c>
      <c r="F87" s="7">
        <f t="shared" si="4"/>
        <v>-0.83880089098427391</v>
      </c>
      <c r="G87" s="7">
        <f>IF(COUNTA($F$5:$F87)&lt;=G$1,AVERAGE($F$5:$F87),G$2*($F87-$G86)+$G86)</f>
        <v>-0.46169280346337693</v>
      </c>
      <c r="H87" s="7">
        <f t="shared" si="5"/>
        <v>-0.37710808752089697</v>
      </c>
    </row>
    <row r="88" spans="1:8" x14ac:dyDescent="0.35">
      <c r="A88" s="2">
        <v>45594</v>
      </c>
      <c r="B88">
        <v>65.56</v>
      </c>
      <c r="C88" s="8">
        <f>IF(COUNTA($B$5:$B88)&lt;=C$1,AVERAGE($B$5:$B88),C$2*($B88-$C87)+$C87)</f>
        <v>67.719027417592045</v>
      </c>
      <c r="D88" s="8">
        <f>IF(COUNTA($B$5:$B88)&lt;=D$1,AVERAGE($B$5:$B88),D$2*($B88-$D87)+$D87)</f>
        <v>68.140978153490238</v>
      </c>
      <c r="E88" s="8">
        <f>IF(COUNTA($B$5:$B88)&lt;=E$1,AVERAGE($B$5:$B88),E$2*($B88-$E87)+$E87)</f>
        <v>69.16097018486532</v>
      </c>
      <c r="F88" s="7">
        <f t="shared" si="4"/>
        <v>-1.0199920313750823</v>
      </c>
      <c r="G88" s="7">
        <f>IF(COUNTA($F$5:$F88)&lt;=G$1,AVERAGE($F$5:$F88),G$2*($F88-$G87)+$G87)</f>
        <v>-0.57335264904571803</v>
      </c>
      <c r="H88" s="7">
        <f t="shared" si="5"/>
        <v>-0.44663938232936429</v>
      </c>
    </row>
    <row r="89" spans="1:8" x14ac:dyDescent="0.35">
      <c r="A89" s="2">
        <v>45595</v>
      </c>
      <c r="B89">
        <v>65.92</v>
      </c>
      <c r="C89" s="8">
        <f>IF(COUNTA($B$5:$B89)&lt;=C$1,AVERAGE($B$5:$B89),C$2*($B89-$C88)+$C88)</f>
        <v>67.359221934073631</v>
      </c>
      <c r="D89" s="8">
        <f>IF(COUNTA($B$5:$B89)&lt;=D$1,AVERAGE($B$5:$B89),D$2*($B89-$D88)+$D88)</f>
        <v>67.799289206799429</v>
      </c>
      <c r="E89" s="8">
        <f>IF(COUNTA($B$5:$B89)&lt;=E$1,AVERAGE($B$5:$B89),E$2*($B89-$E88)+$E88)</f>
        <v>68.920898319319747</v>
      </c>
      <c r="F89" s="7">
        <f t="shared" si="4"/>
        <v>-1.1216091125203178</v>
      </c>
      <c r="G89" s="7">
        <f>IF(COUNTA($F$5:$F89)&lt;=G$1,AVERAGE($F$5:$F89),G$2*($F89-$G88)+$G88)</f>
        <v>-0.68300394174063794</v>
      </c>
      <c r="H89" s="7">
        <f t="shared" si="5"/>
        <v>-0.43860517077967986</v>
      </c>
    </row>
    <row r="90" spans="1:8" x14ac:dyDescent="0.35">
      <c r="A90" s="2">
        <v>45596</v>
      </c>
      <c r="B90">
        <v>65.31</v>
      </c>
      <c r="C90" s="8">
        <f>IF(COUNTA($B$5:$B90)&lt;=C$1,AVERAGE($B$5:$B90),C$2*($B90-$C89)+$C89)</f>
        <v>66.949377547258905</v>
      </c>
      <c r="D90" s="8">
        <f>IF(COUNTA($B$5:$B90)&lt;=D$1,AVERAGE($B$5:$B90),D$2*($B90-$D89)+$D89)</f>
        <v>67.416321636522596</v>
      </c>
      <c r="E90" s="8">
        <f>IF(COUNTA($B$5:$B90)&lt;=E$1,AVERAGE($B$5:$B90),E$2*($B90-$E89)+$E89)</f>
        <v>68.653424369740506</v>
      </c>
      <c r="F90" s="7">
        <f t="shared" si="4"/>
        <v>-1.2371027332179096</v>
      </c>
      <c r="G90" s="7">
        <f>IF(COUNTA($F$5:$F90)&lt;=G$1,AVERAGE($F$5:$F90),G$2*($F90-$G89)+$G89)</f>
        <v>-0.79382370003609226</v>
      </c>
      <c r="H90" s="7">
        <f t="shared" si="5"/>
        <v>-0.44327903318181738</v>
      </c>
    </row>
    <row r="91" spans="1:8" x14ac:dyDescent="0.35">
      <c r="A91" s="2">
        <v>45597</v>
      </c>
      <c r="B91">
        <v>65.010000000000005</v>
      </c>
      <c r="C91" s="8">
        <f>IF(COUNTA($B$5:$B91)&lt;=C$1,AVERAGE($B$5:$B91),C$2*($B91-$C90)+$C90)</f>
        <v>66.561502037807131</v>
      </c>
      <c r="D91" s="8">
        <f>IF(COUNTA($B$5:$B91)&lt;=D$1,AVERAGE($B$5:$B91),D$2*($B91-$D90)+$D90)</f>
        <v>67.046118307826816</v>
      </c>
      <c r="E91" s="8">
        <f>IF(COUNTA($B$5:$B91)&lt;=E$1,AVERAGE($B$5:$B91),E$2*($B91-$E90)+$E90)</f>
        <v>68.383541083093064</v>
      </c>
      <c r="F91" s="7">
        <f t="shared" si="4"/>
        <v>-1.3374227752662478</v>
      </c>
      <c r="G91" s="7">
        <f>IF(COUNTA($F$5:$F91)&lt;=G$1,AVERAGE($F$5:$F91),G$2*($F91-$G90)+$G90)</f>
        <v>-0.90254351508212338</v>
      </c>
      <c r="H91" s="7">
        <f t="shared" si="5"/>
        <v>-0.43487926018412437</v>
      </c>
    </row>
    <row r="92" spans="1:8" x14ac:dyDescent="0.35">
      <c r="A92" s="2">
        <v>45600</v>
      </c>
      <c r="B92">
        <v>65.11</v>
      </c>
      <c r="C92" s="8">
        <f>IF(COUNTA($B$5:$B92)&lt;=C$1,AVERAGE($B$5:$B92),C$2*($B92-$C91)+$C91)</f>
        <v>66.271201630245699</v>
      </c>
      <c r="D92" s="8">
        <f>IF(COUNTA($B$5:$B92)&lt;=D$1,AVERAGE($B$5:$B92),D$2*($B92-$D91)+$D91)</f>
        <v>66.748253952776537</v>
      </c>
      <c r="E92" s="8">
        <f>IF(COUNTA($B$5:$B92)&lt;=E$1,AVERAGE($B$5:$B92),E$2*($B92-$E91)+$E91)</f>
        <v>68.141056558419507</v>
      </c>
      <c r="F92" s="7">
        <f t="shared" si="4"/>
        <v>-1.3928026056429701</v>
      </c>
      <c r="G92" s="7">
        <f>IF(COUNTA($F$5:$F92)&lt;=G$1,AVERAGE($F$5:$F92),G$2*($F92-$G91)+$G91)</f>
        <v>-1.0005953331942927</v>
      </c>
      <c r="H92" s="7">
        <f t="shared" si="5"/>
        <v>-0.39220727244867737</v>
      </c>
    </row>
    <row r="93" spans="1:8" x14ac:dyDescent="0.35">
      <c r="A93" s="2">
        <v>45601</v>
      </c>
      <c r="B93">
        <v>65.37</v>
      </c>
      <c r="C93" s="8">
        <f>IF(COUNTA($B$5:$B93)&lt;=C$1,AVERAGE($B$5:$B93),C$2*($B93-$C92)+$C92)</f>
        <v>66.090961304196554</v>
      </c>
      <c r="D93" s="8">
        <f>IF(COUNTA($B$5:$B93)&lt;=D$1,AVERAGE($B$5:$B93),D$2*($B93-$D92)+$D92)</f>
        <v>66.536214883118603</v>
      </c>
      <c r="E93" s="8">
        <f>IF(COUNTA($B$5:$B93)&lt;=E$1,AVERAGE($B$5:$B93),E$2*($B93-$E92)+$E92)</f>
        <v>67.93579310964769</v>
      </c>
      <c r="F93" s="7">
        <f t="shared" si="4"/>
        <v>-1.399578226529087</v>
      </c>
      <c r="G93" s="7">
        <f>IF(COUNTA($F$5:$F93)&lt;=G$1,AVERAGE($F$5:$F93),G$2*($F93-$G92)+$G92)</f>
        <v>-1.0803919118612515</v>
      </c>
      <c r="H93" s="7">
        <f t="shared" si="5"/>
        <v>-0.31918631466783554</v>
      </c>
    </row>
    <row r="94" spans="1:8" x14ac:dyDescent="0.35">
      <c r="A94" s="2">
        <v>45602</v>
      </c>
      <c r="B94">
        <v>63.7</v>
      </c>
      <c r="C94" s="8">
        <f>IF(COUNTA($B$5:$B94)&lt;=C$1,AVERAGE($B$5:$B94),C$2*($B94-$C93)+$C93)</f>
        <v>65.612769043357247</v>
      </c>
      <c r="D94" s="8">
        <f>IF(COUNTA($B$5:$B94)&lt;=D$1,AVERAGE($B$5:$B94),D$2*($B94-$D93)+$D93)</f>
        <v>66.099874131869583</v>
      </c>
      <c r="E94" s="8">
        <f>IF(COUNTA($B$5:$B94)&lt;=E$1,AVERAGE($B$5:$B94),E$2*($B94-$E93)+$E93)</f>
        <v>67.622030657081197</v>
      </c>
      <c r="F94" s="7">
        <f t="shared" si="4"/>
        <v>-1.5221565252116136</v>
      </c>
      <c r="G94" s="7">
        <f>IF(COUNTA($F$5:$F94)&lt;=G$1,AVERAGE($F$5:$F94),G$2*($F94-$G93)+$G93)</f>
        <v>-1.1687448345313238</v>
      </c>
      <c r="H94" s="7">
        <f t="shared" si="5"/>
        <v>-0.35341169068028977</v>
      </c>
    </row>
    <row r="95" spans="1:8" x14ac:dyDescent="0.35">
      <c r="A95" s="2">
        <v>45603</v>
      </c>
      <c r="B95">
        <v>63.66</v>
      </c>
      <c r="C95" s="8">
        <f>IF(COUNTA($B$5:$B95)&lt;=C$1,AVERAGE($B$5:$B95),C$2*($B95-$C94)+$C94)</f>
        <v>65.222215234685791</v>
      </c>
      <c r="D95" s="8">
        <f>IF(COUNTA($B$5:$B95)&lt;=D$1,AVERAGE($B$5:$B95),D$2*($B95-$D94)+$D94)</f>
        <v>65.724508880812721</v>
      </c>
      <c r="E95" s="8">
        <f>IF(COUNTA($B$5:$B95)&lt;=E$1,AVERAGE($B$5:$B95),E$2*($B95-$E94)+$E94)</f>
        <v>67.328546904704808</v>
      </c>
      <c r="F95" s="7">
        <f t="shared" si="4"/>
        <v>-1.6040380238920875</v>
      </c>
      <c r="G95" s="7">
        <f>IF(COUNTA($F$5:$F95)&lt;=G$1,AVERAGE($F$5:$F95),G$2*($F95-$G94)+$G94)</f>
        <v>-1.2558034724034766</v>
      </c>
      <c r="H95" s="7">
        <f t="shared" si="5"/>
        <v>-0.34823455148861093</v>
      </c>
    </row>
    <row r="96" spans="1:8" x14ac:dyDescent="0.35">
      <c r="A96" s="2">
        <v>45604</v>
      </c>
      <c r="B96">
        <v>63.92</v>
      </c>
      <c r="C96" s="8">
        <f>IF(COUNTA($B$5:$B96)&lt;=C$1,AVERAGE($B$5:$B96),C$2*($B96-$C95)+$C95)</f>
        <v>64.961772187748636</v>
      </c>
      <c r="D96" s="8">
        <f>IF(COUNTA($B$5:$B96)&lt;=D$1,AVERAGE($B$5:$B96),D$2*($B96-$D95)+$D95)</f>
        <v>65.446892129918453</v>
      </c>
      <c r="E96" s="8">
        <f>IF(COUNTA($B$5:$B96)&lt;=E$1,AVERAGE($B$5:$B96),E$2*($B96-$E95)+$E95)</f>
        <v>67.076061948800742</v>
      </c>
      <c r="F96" s="7">
        <f t="shared" si="4"/>
        <v>-1.6291698188822892</v>
      </c>
      <c r="G96" s="7">
        <f>IF(COUNTA($F$5:$F96)&lt;=G$1,AVERAGE($F$5:$F96),G$2*($F96-$G95)+$G95)</f>
        <v>-1.3304767416992391</v>
      </c>
      <c r="H96" s="7">
        <f t="shared" si="5"/>
        <v>-0.29869307718305005</v>
      </c>
    </row>
    <row r="97" spans="1:8" x14ac:dyDescent="0.35">
      <c r="A97" s="2">
        <v>45607</v>
      </c>
      <c r="B97">
        <v>63.36</v>
      </c>
      <c r="C97" s="8">
        <f>IF(COUNTA($B$5:$B97)&lt;=C$1,AVERAGE($B$5:$B97),C$2*($B97-$C96)+$C96)</f>
        <v>64.641417750198912</v>
      </c>
      <c r="D97" s="8">
        <f>IF(COUNTA($B$5:$B97)&lt;=D$1,AVERAGE($B$5:$B97),D$2*($B97-$D96)+$D96)</f>
        <v>65.125831802238693</v>
      </c>
      <c r="E97" s="8">
        <f>IF(COUNTA($B$5:$B97)&lt;=E$1,AVERAGE($B$5:$B97),E$2*($B97-$E96)+$E96)</f>
        <v>66.800798100741432</v>
      </c>
      <c r="F97" s="7">
        <f t="shared" si="4"/>
        <v>-1.6749662985027385</v>
      </c>
      <c r="G97" s="7">
        <f>IF(COUNTA($F$5:$F97)&lt;=G$1,AVERAGE($F$5:$F97),G$2*($F97-$G96)+$G96)</f>
        <v>-1.3993746530599389</v>
      </c>
      <c r="H97" s="7">
        <f t="shared" si="5"/>
        <v>-0.27559164544279957</v>
      </c>
    </row>
    <row r="98" spans="1:8" x14ac:dyDescent="0.35">
      <c r="A98" s="2">
        <v>45608</v>
      </c>
      <c r="B98">
        <v>63.2</v>
      </c>
      <c r="C98" s="8">
        <f>IF(COUNTA($B$5:$B98)&lt;=C$1,AVERAGE($B$5:$B98),C$2*($B98-$C97)+$C97)</f>
        <v>64.353134200159133</v>
      </c>
      <c r="D98" s="8">
        <f>IF(COUNTA($B$5:$B98)&lt;=D$1,AVERAGE($B$5:$B98),D$2*($B98-$D97)+$D97)</f>
        <v>64.829549986509662</v>
      </c>
      <c r="E98" s="8">
        <f>IF(COUNTA($B$5:$B98)&lt;=E$1,AVERAGE($B$5:$B98),E$2*($B98-$E97)+$E97)</f>
        <v>66.534072315501319</v>
      </c>
      <c r="F98" s="7">
        <f t="shared" si="4"/>
        <v>-1.7045223289916578</v>
      </c>
      <c r="G98" s="7">
        <f>IF(COUNTA($F$5:$F98)&lt;=G$1,AVERAGE($F$5:$F98),G$2*($F98-$G97)+$G97)</f>
        <v>-1.4604041882462826</v>
      </c>
      <c r="H98" s="7">
        <f t="shared" si="5"/>
        <v>-0.24411814074537519</v>
      </c>
    </row>
    <row r="99" spans="1:8" x14ac:dyDescent="0.35">
      <c r="A99" s="2">
        <v>45609</v>
      </c>
      <c r="B99">
        <v>63</v>
      </c>
      <c r="C99" s="8">
        <f>IF(COUNTA($B$5:$B99)&lt;=C$1,AVERAGE($B$5:$B99),C$2*($B99-$C98)+$C98)</f>
        <v>64.082507360127309</v>
      </c>
      <c r="D99" s="8">
        <f>IF(COUNTA($B$5:$B99)&lt;=D$1,AVERAGE($B$5:$B99),D$2*($B99-$D98)+$D98)</f>
        <v>64.548080757815868</v>
      </c>
      <c r="E99" s="8">
        <f>IF(COUNTA($B$5:$B99)&lt;=E$1,AVERAGE($B$5:$B99),E$2*($B99-$E98)+$E98)</f>
        <v>66.272289181019744</v>
      </c>
      <c r="F99" s="7">
        <f t="shared" si="4"/>
        <v>-1.7242084232038764</v>
      </c>
      <c r="G99" s="7">
        <f>IF(COUNTA($F$5:$F99)&lt;=G$1,AVERAGE($F$5:$F99),G$2*($F99-$G98)+$G98)</f>
        <v>-1.5131650352378014</v>
      </c>
      <c r="H99" s="7">
        <f t="shared" si="5"/>
        <v>-0.21104338796607491</v>
      </c>
    </row>
    <row r="100" spans="1:8" x14ac:dyDescent="0.35">
      <c r="A100" s="2">
        <v>45610</v>
      </c>
      <c r="B100">
        <v>62.55</v>
      </c>
      <c r="C100" s="8">
        <f>IF(COUNTA($B$5:$B100)&lt;=C$1,AVERAGE($B$5:$B100),C$2*($B100-$C99)+$C99)</f>
        <v>63.776005888101849</v>
      </c>
      <c r="D100" s="8">
        <f>IF(COUNTA($B$5:$B100)&lt;=D$1,AVERAGE($B$5:$B100),D$2*($B100-$D99)+$D99)</f>
        <v>64.240683718151885</v>
      </c>
      <c r="E100" s="8">
        <f>IF(COUNTA($B$5:$B100)&lt;=E$1,AVERAGE($B$5:$B100),E$2*($B100-$E99)+$E99)</f>
        <v>65.996564056499764</v>
      </c>
      <c r="F100" s="7">
        <f t="shared" si="4"/>
        <v>-1.7558803383478789</v>
      </c>
      <c r="G100" s="7">
        <f>IF(COUNTA($F$5:$F100)&lt;=G$1,AVERAGE($F$5:$F100),G$2*($F100-$G99)+$G99)</f>
        <v>-1.5617080958598168</v>
      </c>
      <c r="H100" s="7">
        <f t="shared" si="5"/>
        <v>-0.19417224248806209</v>
      </c>
    </row>
    <row r="101" spans="1:8" x14ac:dyDescent="0.35">
      <c r="A101" s="2">
        <v>45611</v>
      </c>
      <c r="B101">
        <v>61.74</v>
      </c>
      <c r="C101" s="8">
        <f>IF(COUNTA($B$5:$B101)&lt;=C$1,AVERAGE($B$5:$B101),C$2*($B101-$C100)+$C100)</f>
        <v>63.368804710481477</v>
      </c>
      <c r="D101" s="8">
        <f>IF(COUNTA($B$5:$B101)&lt;=D$1,AVERAGE($B$5:$B101),D$2*($B101-$D100)+$D100)</f>
        <v>63.855963146128516</v>
      </c>
      <c r="E101" s="8">
        <f>IF(COUNTA($B$5:$B101)&lt;=E$1,AVERAGE($B$5:$B101),E$2*($B101-$E100)+$E100)</f>
        <v>65.681263015277565</v>
      </c>
      <c r="F101" s="7">
        <f t="shared" si="4"/>
        <v>-1.825299869149049</v>
      </c>
      <c r="G101" s="7">
        <f>IF(COUNTA($F$5:$F101)&lt;=G$1,AVERAGE($F$5:$F101),G$2*($F101-$G100)+$G100)</f>
        <v>-1.6144264505176633</v>
      </c>
      <c r="H101" s="7">
        <f t="shared" si="5"/>
        <v>-0.21087341863138565</v>
      </c>
    </row>
    <row r="102" spans="1:8" x14ac:dyDescent="0.35">
      <c r="A102" s="2">
        <v>45614</v>
      </c>
      <c r="B102">
        <v>61.86</v>
      </c>
      <c r="C102" s="8">
        <f>IF(COUNTA($B$5:$B102)&lt;=C$1,AVERAGE($B$5:$B102),C$2*($B102-$C101)+$C101)</f>
        <v>63.067043768385183</v>
      </c>
      <c r="D102" s="8">
        <f>IF(COUNTA($B$5:$B102)&lt;=D$1,AVERAGE($B$5:$B102),D$2*($B102-$D101)+$D101)</f>
        <v>63.548891892877975</v>
      </c>
      <c r="E102" s="8">
        <f>IF(COUNTA($B$5:$B102)&lt;=E$1,AVERAGE($B$5:$B102),E$2*($B102-$E101)+$E101)</f>
        <v>65.398206495627377</v>
      </c>
      <c r="F102" s="7">
        <f t="shared" si="4"/>
        <v>-1.8493146027494021</v>
      </c>
      <c r="G102" s="7">
        <f>IF(COUNTA($F$5:$F102)&lt;=G$1,AVERAGE($F$5:$F102),G$2*($F102-$G101)+$G101)</f>
        <v>-1.6614040809640112</v>
      </c>
      <c r="H102" s="7">
        <f t="shared" si="5"/>
        <v>-0.18791052178539092</v>
      </c>
    </row>
    <row r="103" spans="1:8" x14ac:dyDescent="0.35">
      <c r="A103" s="2">
        <v>45615</v>
      </c>
      <c r="B103">
        <v>62.59</v>
      </c>
      <c r="C103" s="8">
        <f>IF(COUNTA($B$5:$B103)&lt;=C$1,AVERAGE($B$5:$B103),C$2*($B103-$C102)+$C102)</f>
        <v>62.971635014708149</v>
      </c>
      <c r="D103" s="8">
        <f>IF(COUNTA($B$5:$B103)&lt;=D$1,AVERAGE($B$5:$B103),D$2*($B103-$D102)+$D102)</f>
        <v>63.401370063204439</v>
      </c>
      <c r="E103" s="8">
        <f>IF(COUNTA($B$5:$B103)&lt;=E$1,AVERAGE($B$5:$B103),E$2*($B103-$E102)+$E102)</f>
        <v>65.190191199654976</v>
      </c>
      <c r="F103" s="7">
        <f t="shared" si="4"/>
        <v>-1.7888211364505366</v>
      </c>
      <c r="G103" s="7">
        <f>IF(COUNTA($F$5:$F103)&lt;=G$1,AVERAGE($F$5:$F103),G$2*($F103-$G102)+$G102)</f>
        <v>-1.6868874920613162</v>
      </c>
      <c r="H103" s="7">
        <f t="shared" si="5"/>
        <v>-0.10193364438922048</v>
      </c>
    </row>
    <row r="104" spans="1:8" x14ac:dyDescent="0.35">
      <c r="A104" s="2">
        <v>45616</v>
      </c>
      <c r="B104">
        <v>62.99</v>
      </c>
      <c r="C104" s="8">
        <f>IF(COUNTA($B$5:$B104)&lt;=C$1,AVERAGE($B$5:$B104),C$2*($B104-$C103)+$C103)</f>
        <v>62.975308011766522</v>
      </c>
      <c r="D104" s="8">
        <f>IF(COUNTA($B$5:$B104)&lt;=D$1,AVERAGE($B$5:$B104),D$2*($B104-$D103)+$D103)</f>
        <v>63.338082361172987</v>
      </c>
      <c r="E104" s="8">
        <f>IF(COUNTA($B$5:$B104)&lt;=E$1,AVERAGE($B$5:$B104),E$2*($B104-$E103)+$E103)</f>
        <v>65.027214073754607</v>
      </c>
      <c r="F104" s="7">
        <f t="shared" si="4"/>
        <v>-1.6891317125816201</v>
      </c>
      <c r="G104" s="7">
        <f>IF(COUNTA($F$5:$F104)&lt;=G$1,AVERAGE($F$5:$F104),G$2*($F104-$G103)+$G103)</f>
        <v>-1.687336336165377</v>
      </c>
      <c r="H104" s="7">
        <f t="shared" si="5"/>
        <v>-1.7953764162430552E-3</v>
      </c>
    </row>
    <row r="105" spans="1:8" x14ac:dyDescent="0.35">
      <c r="A105" s="2">
        <v>45617</v>
      </c>
      <c r="B105">
        <v>63.76</v>
      </c>
      <c r="C105" s="8">
        <f>IF(COUNTA($B$5:$B105)&lt;=C$1,AVERAGE($B$5:$B105),C$2*($B105-$C104)+$C104)</f>
        <v>63.13224640941322</v>
      </c>
      <c r="D105" s="8">
        <f>IF(COUNTA($B$5:$B105)&lt;=D$1,AVERAGE($B$5:$B105),D$2*($B105-$D104)+$D104)</f>
        <v>63.402992767146372</v>
      </c>
      <c r="E105" s="8">
        <f>IF(COUNTA($B$5:$B105)&lt;=E$1,AVERAGE($B$5:$B105),E$2*($B105-$E104)+$E104)</f>
        <v>64.933346364587592</v>
      </c>
      <c r="F105" s="7">
        <f t="shared" si="4"/>
        <v>-1.5303535974412199</v>
      </c>
      <c r="G105" s="7">
        <f>IF(COUNTA($F$5:$F105)&lt;=G$1,AVERAGE($F$5:$F105),G$2*($F105-$G104)+$G104)</f>
        <v>-1.6559397884205456</v>
      </c>
      <c r="H105" s="7">
        <f t="shared" si="5"/>
        <v>0.12558619097932566</v>
      </c>
    </row>
    <row r="106" spans="1:8" x14ac:dyDescent="0.35">
      <c r="A106" s="2">
        <v>45618</v>
      </c>
      <c r="B106">
        <v>63.92</v>
      </c>
      <c r="C106" s="8">
        <f>IF(COUNTA($B$5:$B106)&lt;=C$1,AVERAGE($B$5:$B106),C$2*($B106-$C105)+$C105)</f>
        <v>63.289797127530576</v>
      </c>
      <c r="D106" s="8">
        <f>IF(COUNTA($B$5:$B106)&lt;=D$1,AVERAGE($B$5:$B106),D$2*($B106-$D105)+$D105)</f>
        <v>63.482532341431543</v>
      </c>
      <c r="E106" s="8">
        <f>IF(COUNTA($B$5:$B106)&lt;=E$1,AVERAGE($B$5:$B106),E$2*($B106-$E105)+$E105)</f>
        <v>64.858283670914432</v>
      </c>
      <c r="F106" s="7">
        <f t="shared" si="4"/>
        <v>-1.3757513294828883</v>
      </c>
      <c r="G106" s="7">
        <f>IF(COUNTA($F$5:$F106)&lt;=G$1,AVERAGE($F$5:$F106),G$2*($F106-$G105)+$G105)</f>
        <v>-1.5999020966330142</v>
      </c>
      <c r="H106" s="7">
        <f t="shared" si="5"/>
        <v>0.22415076715012594</v>
      </c>
    </row>
    <row r="107" spans="1:8" x14ac:dyDescent="0.35">
      <c r="A107" s="2">
        <v>45621</v>
      </c>
      <c r="B107">
        <v>64.38</v>
      </c>
      <c r="C107" s="8">
        <f>IF(COUNTA($B$5:$B107)&lt;=C$1,AVERAGE($B$5:$B107),C$2*($B107-$C106)+$C106)</f>
        <v>63.50783770202446</v>
      </c>
      <c r="D107" s="8">
        <f>IF(COUNTA($B$5:$B107)&lt;=D$1,AVERAGE($B$5:$B107),D$2*($B107-$D106)+$D106)</f>
        <v>63.620604288903614</v>
      </c>
      <c r="E107" s="8">
        <f>IF(COUNTA($B$5:$B107)&lt;=E$1,AVERAGE($B$5:$B107),E$2*($B107-$E106)+$E106)</f>
        <v>64.8228552508467</v>
      </c>
      <c r="F107" s="7">
        <f t="shared" si="4"/>
        <v>-1.2022509619430863</v>
      </c>
      <c r="G107" s="7">
        <f>IF(COUNTA($F$5:$F107)&lt;=G$1,AVERAGE($F$5:$F107),G$2*($F107-$G106)+$G106)</f>
        <v>-1.5203718696950286</v>
      </c>
      <c r="H107" s="7">
        <f t="shared" si="5"/>
        <v>0.31812090775194224</v>
      </c>
    </row>
    <row r="108" spans="1:8" x14ac:dyDescent="0.35">
      <c r="A108" s="2">
        <v>45622</v>
      </c>
      <c r="B108">
        <v>64.55</v>
      </c>
      <c r="C108" s="8">
        <f>IF(COUNTA($B$5:$B108)&lt;=C$1,AVERAGE($B$5:$B108),C$2*($B108-$C107)+$C107)</f>
        <v>63.716270161619569</v>
      </c>
      <c r="D108" s="8">
        <f>IF(COUNTA($B$5:$B108)&lt;=D$1,AVERAGE($B$5:$B108),D$2*($B108-$D107)+$D107)</f>
        <v>63.763588244456905</v>
      </c>
      <c r="E108" s="8">
        <f>IF(COUNTA($B$5:$B108)&lt;=E$1,AVERAGE($B$5:$B108),E$2*($B108-$E107)+$E107)</f>
        <v>64.802643750783986</v>
      </c>
      <c r="F108" s="7">
        <f t="shared" si="4"/>
        <v>-1.039055506327081</v>
      </c>
      <c r="G108" s="7">
        <f>IF(COUNTA($F$5:$F108)&lt;=G$1,AVERAGE($F$5:$F108),G$2*($F108-$G107)+$G107)</f>
        <v>-1.4241085970214391</v>
      </c>
      <c r="H108" s="7">
        <f t="shared" si="5"/>
        <v>0.38505309069435811</v>
      </c>
    </row>
    <row r="109" spans="1:8" x14ac:dyDescent="0.35">
      <c r="A109" s="2">
        <v>45623</v>
      </c>
      <c r="B109">
        <v>64.430000000000007</v>
      </c>
      <c r="C109" s="8">
        <f>IF(COUNTA($B$5:$B109)&lt;=C$1,AVERAGE($B$5:$B109),C$2*($B109-$C108)+$C108)</f>
        <v>63.859016129295654</v>
      </c>
      <c r="D109" s="8">
        <f>IF(COUNTA($B$5:$B109)&lt;=D$1,AVERAGE($B$5:$B109),D$2*($B109-$D108)+$D108)</f>
        <v>63.866113129925075</v>
      </c>
      <c r="E109" s="8">
        <f>IF(COUNTA($B$5:$B109)&lt;=E$1,AVERAGE($B$5:$B109),E$2*($B109-$E108)+$E108)</f>
        <v>64.775040509985175</v>
      </c>
      <c r="F109" s="7">
        <f t="shared" si="4"/>
        <v>-0.90892738006009921</v>
      </c>
      <c r="G109" s="7">
        <f>IF(COUNTA($F$5:$F109)&lt;=G$1,AVERAGE($F$5:$F109),G$2*($F109-$G108)+$G108)</f>
        <v>-1.3210723536291711</v>
      </c>
      <c r="H109" s="7">
        <f t="shared" si="5"/>
        <v>0.41214497356907187</v>
      </c>
    </row>
    <row r="110" spans="1:8" x14ac:dyDescent="0.35">
      <c r="A110" s="2">
        <v>45625</v>
      </c>
      <c r="B110">
        <v>64.08</v>
      </c>
      <c r="C110" s="8">
        <f>IF(COUNTA($B$5:$B110)&lt;=C$1,AVERAGE($B$5:$B110),C$2*($B110-$C109)+$C109)</f>
        <v>63.903212903436525</v>
      </c>
      <c r="D110" s="8">
        <f>IF(COUNTA($B$5:$B110)&lt;=D$1,AVERAGE($B$5:$B110),D$2*($B110-$D109)+$D109)</f>
        <v>63.899018802244292</v>
      </c>
      <c r="E110" s="8">
        <f>IF(COUNTA($B$5:$B110)&lt;=E$1,AVERAGE($B$5:$B110),E$2*($B110-$E109)+$E109)</f>
        <v>64.723556027764047</v>
      </c>
      <c r="F110" s="7">
        <f t="shared" si="4"/>
        <v>-0.82453722551975517</v>
      </c>
      <c r="G110" s="7">
        <f>IF(COUNTA($F$5:$F110)&lt;=G$1,AVERAGE($F$5:$F110),G$2*($F110-$G109)+$G109)</f>
        <v>-1.221765328007288</v>
      </c>
      <c r="H110" s="7">
        <f t="shared" si="5"/>
        <v>0.39722810248753282</v>
      </c>
    </row>
    <row r="111" spans="1:8" x14ac:dyDescent="0.35">
      <c r="A111" s="2">
        <v>45628</v>
      </c>
      <c r="B111">
        <v>63.65</v>
      </c>
      <c r="C111" s="8">
        <f>IF(COUNTA($B$5:$B111)&lt;=C$1,AVERAGE($B$5:$B111),C$2*($B111-$C110)+$C110)</f>
        <v>63.852570322749223</v>
      </c>
      <c r="D111" s="8">
        <f>IF(COUNTA($B$5:$B111)&lt;=D$1,AVERAGE($B$5:$B111),D$2*($B111-$D110)+$D110)</f>
        <v>63.86070821728363</v>
      </c>
      <c r="E111" s="8">
        <f>IF(COUNTA($B$5:$B111)&lt;=E$1,AVERAGE($B$5:$B111),E$2*($B111-$E110)+$E110)</f>
        <v>64.64403335904079</v>
      </c>
      <c r="F111" s="7">
        <f t="shared" si="4"/>
        <v>-0.78332514175716028</v>
      </c>
      <c r="G111" s="7">
        <f>IF(COUNTA($F$5:$F111)&lt;=G$1,AVERAGE($F$5:$F111),G$2*($F111-$G110)+$G110)</f>
        <v>-1.1340772907572625</v>
      </c>
      <c r="H111" s="7">
        <f t="shared" si="5"/>
        <v>0.35075214900010221</v>
      </c>
    </row>
    <row r="112" spans="1:8" x14ac:dyDescent="0.35">
      <c r="A112" s="2">
        <v>45629</v>
      </c>
      <c r="B112">
        <v>63.52</v>
      </c>
      <c r="C112" s="8">
        <f>IF(COUNTA($B$5:$B112)&lt;=C$1,AVERAGE($B$5:$B112),C$2*($B112-$C111)+$C111)</f>
        <v>63.78605625819938</v>
      </c>
      <c r="D112" s="8">
        <f>IF(COUNTA($B$5:$B112)&lt;=D$1,AVERAGE($B$5:$B112),D$2*($B112-$D111)+$D111)</f>
        <v>63.808291568470764</v>
      </c>
      <c r="E112" s="8">
        <f>IF(COUNTA($B$5:$B112)&lt;=E$1,AVERAGE($B$5:$B112),E$2*($B112-$E111)+$E111)</f>
        <v>64.560771628741477</v>
      </c>
      <c r="F112" s="7">
        <f t="shared" si="4"/>
        <v>-0.75248006027071312</v>
      </c>
      <c r="G112" s="7">
        <f>IF(COUNTA($F$5:$F112)&lt;=G$1,AVERAGE($F$5:$F112),G$2*($F112-$G111)+$G111)</f>
        <v>-1.0577578446599527</v>
      </c>
      <c r="H112" s="7">
        <f t="shared" si="5"/>
        <v>0.30527778438923958</v>
      </c>
    </row>
    <row r="113" spans="1:8" x14ac:dyDescent="0.35">
      <c r="A113" s="2">
        <v>45630</v>
      </c>
      <c r="B113">
        <v>62.21</v>
      </c>
      <c r="C113" s="8">
        <f>IF(COUNTA($B$5:$B113)&lt;=C$1,AVERAGE($B$5:$B113),C$2*($B113-$C112)+$C112)</f>
        <v>63.470845006559507</v>
      </c>
      <c r="D113" s="8">
        <f>IF(COUNTA($B$5:$B113)&lt;=D$1,AVERAGE($B$5:$B113),D$2*($B113-$D112)+$D112)</f>
        <v>63.562400557936797</v>
      </c>
      <c r="E113" s="8">
        <f>IF(COUNTA($B$5:$B113)&lt;=E$1,AVERAGE($B$5:$B113),E$2*($B113-$E112)+$E112)</f>
        <v>64.386640396982855</v>
      </c>
      <c r="F113" s="7">
        <f t="shared" ref="F113:F144" si="6">D113-E113</f>
        <v>-0.82423983904605791</v>
      </c>
      <c r="G113" s="7">
        <f>IF(COUNTA($F$5:$F113)&lt;=G$1,AVERAGE($F$5:$F113),G$2*($F113-$G112)+$G112)</f>
        <v>-1.0110542435371737</v>
      </c>
      <c r="H113" s="7">
        <f t="shared" ref="H113:H144" si="7">F113-G113</f>
        <v>0.18681440449111575</v>
      </c>
    </row>
    <row r="114" spans="1:8" x14ac:dyDescent="0.35">
      <c r="A114" s="2">
        <v>45631</v>
      </c>
      <c r="B114">
        <v>62.92</v>
      </c>
      <c r="C114" s="8">
        <f>IF(COUNTA($B$5:$B114)&lt;=C$1,AVERAGE($B$5:$B114),C$2*($B114-$C113)+$C113)</f>
        <v>63.360676005247605</v>
      </c>
      <c r="D114" s="8">
        <f>IF(COUNTA($B$5:$B114)&lt;=D$1,AVERAGE($B$5:$B114),D$2*($B114-$D113)+$D113)</f>
        <v>63.463569702869599</v>
      </c>
      <c r="E114" s="8">
        <f>IF(COUNTA($B$5:$B114)&lt;=E$1,AVERAGE($B$5:$B114),E$2*($B114-$E113)+$E113)</f>
        <v>64.278000367576723</v>
      </c>
      <c r="F114" s="7">
        <f t="shared" si="6"/>
        <v>-0.81443066470712466</v>
      </c>
      <c r="G114" s="7">
        <f>IF(COUNTA($F$5:$F114)&lt;=G$1,AVERAGE($F$5:$F114),G$2*($F114-$G113)+$G113)</f>
        <v>-0.97172952777116384</v>
      </c>
      <c r="H114" s="7">
        <f t="shared" si="7"/>
        <v>0.15729886306403917</v>
      </c>
    </row>
    <row r="115" spans="1:8" x14ac:dyDescent="0.35">
      <c r="A115" s="2">
        <v>45632</v>
      </c>
      <c r="B115">
        <v>62.53</v>
      </c>
      <c r="C115" s="8">
        <f>IF(COUNTA($B$5:$B115)&lt;=C$1,AVERAGE($B$5:$B115),C$2*($B115-$C114)+$C114)</f>
        <v>63.194540804198084</v>
      </c>
      <c r="D115" s="8">
        <f>IF(COUNTA($B$5:$B115)&lt;=D$1,AVERAGE($B$5:$B115),D$2*($B115-$D114)+$D114)</f>
        <v>63.319943594735811</v>
      </c>
      <c r="E115" s="8">
        <f>IF(COUNTA($B$5:$B115)&lt;=E$1,AVERAGE($B$5:$B115),E$2*($B115-$E114)+$E114)</f>
        <v>64.148518858867334</v>
      </c>
      <c r="F115" s="7">
        <f t="shared" si="6"/>
        <v>-0.82857526413152272</v>
      </c>
      <c r="G115" s="7">
        <f>IF(COUNTA($F$5:$F115)&lt;=G$1,AVERAGE($F$5:$F115),G$2*($F115-$G114)+$G114)</f>
        <v>-0.94309867504323563</v>
      </c>
      <c r="H115" s="7">
        <f t="shared" si="7"/>
        <v>0.11452341091171292</v>
      </c>
    </row>
    <row r="116" spans="1:8" x14ac:dyDescent="0.35">
      <c r="A116" s="2">
        <v>45635</v>
      </c>
      <c r="B116">
        <v>62.6</v>
      </c>
      <c r="C116" s="8">
        <f>IF(COUNTA($B$5:$B116)&lt;=C$1,AVERAGE($B$5:$B116),C$2*($B116-$C115)+$C115)</f>
        <v>63.075632643358468</v>
      </c>
      <c r="D116" s="8">
        <f>IF(COUNTA($B$5:$B116)&lt;=D$1,AVERAGE($B$5:$B116),D$2*($B116-$D115)+$D115)</f>
        <v>63.209183041699532</v>
      </c>
      <c r="E116" s="8">
        <f>IF(COUNTA($B$5:$B116)&lt;=E$1,AVERAGE($B$5:$B116),E$2*($B116-$E115)+$E115)</f>
        <v>64.033813758210499</v>
      </c>
      <c r="F116" s="7">
        <f t="shared" si="6"/>
        <v>-0.82463071651096698</v>
      </c>
      <c r="G116" s="7">
        <f>IF(COUNTA($F$5:$F116)&lt;=G$1,AVERAGE($F$5:$F116),G$2*($F116-$G115)+$G115)</f>
        <v>-0.91940508333678195</v>
      </c>
      <c r="H116" s="7">
        <f t="shared" si="7"/>
        <v>9.4774366825814971E-2</v>
      </c>
    </row>
    <row r="117" spans="1:8" x14ac:dyDescent="0.35">
      <c r="A117" s="2">
        <v>45636</v>
      </c>
      <c r="B117">
        <v>62.91</v>
      </c>
      <c r="C117" s="8">
        <f>IF(COUNTA($B$5:$B117)&lt;=C$1,AVERAGE($B$5:$B117),C$2*($B117-$C116)+$C116)</f>
        <v>63.042506114686773</v>
      </c>
      <c r="D117" s="8">
        <f>IF(COUNTA($B$5:$B117)&lt;=D$1,AVERAGE($B$5:$B117),D$2*($B117-$D116)+$D116)</f>
        <v>63.163154881438068</v>
      </c>
      <c r="E117" s="8">
        <f>IF(COUNTA($B$5:$B117)&lt;=E$1,AVERAGE($B$5:$B117),E$2*($B117-$E116)+$E116)</f>
        <v>63.950568294639353</v>
      </c>
      <c r="F117" s="7">
        <f t="shared" si="6"/>
        <v>-0.78741341320128555</v>
      </c>
      <c r="G117" s="7">
        <f>IF(COUNTA($F$5:$F117)&lt;=G$1,AVERAGE($F$5:$F117),G$2*($F117-$G116)+$G116)</f>
        <v>-0.89300674930968271</v>
      </c>
      <c r="H117" s="7">
        <f t="shared" si="7"/>
        <v>0.10559333610839716</v>
      </c>
    </row>
    <row r="118" spans="1:8" x14ac:dyDescent="0.35">
      <c r="A118" s="2">
        <v>45637</v>
      </c>
      <c r="B118">
        <v>62.64</v>
      </c>
      <c r="C118" s="8">
        <f>IF(COUNTA($B$5:$B118)&lt;=C$1,AVERAGE($B$5:$B118),C$2*($B118-$C117)+$C117)</f>
        <v>62.962004891749416</v>
      </c>
      <c r="D118" s="8">
        <f>IF(COUNTA($B$5:$B118)&lt;=D$1,AVERAGE($B$5:$B118),D$2*($B118-$D117)+$D117)</f>
        <v>63.082669515062982</v>
      </c>
      <c r="E118" s="8">
        <f>IF(COUNTA($B$5:$B118)&lt;=E$1,AVERAGE($B$5:$B118),E$2*($B118-$E117)+$E117)</f>
        <v>63.853489161703102</v>
      </c>
      <c r="F118" s="7">
        <f t="shared" si="6"/>
        <v>-0.77081964664012048</v>
      </c>
      <c r="G118" s="7">
        <f>IF(COUNTA($F$5:$F118)&lt;=G$1,AVERAGE($F$5:$F118),G$2*($F118-$G117)+$G117)</f>
        <v>-0.86856932877577031</v>
      </c>
      <c r="H118" s="7">
        <f t="shared" si="7"/>
        <v>9.7749682135649829E-2</v>
      </c>
    </row>
    <row r="119" spans="1:8" x14ac:dyDescent="0.35">
      <c r="A119" s="2">
        <v>45638</v>
      </c>
      <c r="B119">
        <v>63.84</v>
      </c>
      <c r="C119" s="8">
        <f>IF(COUNTA($B$5:$B119)&lt;=C$1,AVERAGE($B$5:$B119),C$2*($B119-$C118)+$C118)</f>
        <v>63.137603913399531</v>
      </c>
      <c r="D119" s="8">
        <f>IF(COUNTA($B$5:$B119)&lt;=D$1,AVERAGE($B$5:$B119),D$2*($B119-$D118)+$D118)</f>
        <v>63.199181897360987</v>
      </c>
      <c r="E119" s="8">
        <f>IF(COUNTA($B$5:$B119)&lt;=E$1,AVERAGE($B$5:$B119),E$2*($B119-$E118)+$E118)</f>
        <v>63.852489964539913</v>
      </c>
      <c r="F119" s="7">
        <f t="shared" si="6"/>
        <v>-0.65330806717892642</v>
      </c>
      <c r="G119" s="7">
        <f>IF(COUNTA($F$5:$F119)&lt;=G$1,AVERAGE($F$5:$F119),G$2*($F119-$G118)+$G118)</f>
        <v>-0.82551707645640149</v>
      </c>
      <c r="H119" s="7">
        <f t="shared" si="7"/>
        <v>0.17220900927747507</v>
      </c>
    </row>
    <row r="120" spans="1:8" x14ac:dyDescent="0.35">
      <c r="A120" s="2">
        <v>45639</v>
      </c>
      <c r="B120">
        <v>63.12</v>
      </c>
      <c r="C120" s="8">
        <f>IF(COUNTA($B$5:$B120)&lt;=C$1,AVERAGE($B$5:$B120),C$2*($B120-$C119)+$C119)</f>
        <v>63.134083130719624</v>
      </c>
      <c r="D120" s="8">
        <f>IF(COUNTA($B$5:$B120)&lt;=D$1,AVERAGE($B$5:$B120),D$2*($B120-$D119)+$D119)</f>
        <v>63.187000066997754</v>
      </c>
      <c r="E120" s="8">
        <f>IF(COUNTA($B$5:$B120)&lt;=E$1,AVERAGE($B$5:$B120),E$2*($B120-$E119)+$E119)</f>
        <v>63.798231448648067</v>
      </c>
      <c r="F120" s="7">
        <f t="shared" si="6"/>
        <v>-0.61123138165031321</v>
      </c>
      <c r="G120" s="7">
        <f>IF(COUNTA($F$5:$F120)&lt;=G$1,AVERAGE($F$5:$F120),G$2*($F120-$G119)+$G119)</f>
        <v>-0.78265993749518381</v>
      </c>
      <c r="H120" s="7">
        <f t="shared" si="7"/>
        <v>0.1714285558448706</v>
      </c>
    </row>
    <row r="121" spans="1:8" x14ac:dyDescent="0.35">
      <c r="A121" s="2">
        <v>45642</v>
      </c>
      <c r="B121">
        <v>62.55</v>
      </c>
      <c r="C121" s="8">
        <f>IF(COUNTA($B$5:$B121)&lt;=C$1,AVERAGE($B$5:$B121),C$2*($B121-$C120)+$C120)</f>
        <v>63.017266504575701</v>
      </c>
      <c r="D121" s="8">
        <f>IF(COUNTA($B$5:$B121)&lt;=D$1,AVERAGE($B$5:$B121),D$2*($B121-$D120)+$D120)</f>
        <v>63.089000056690409</v>
      </c>
      <c r="E121" s="8">
        <f>IF(COUNTA($B$5:$B121)&lt;=E$1,AVERAGE($B$5:$B121),E$2*($B121-$E120)+$E120)</f>
        <v>63.705769859859323</v>
      </c>
      <c r="F121" s="7">
        <f t="shared" si="6"/>
        <v>-0.61676980316891417</v>
      </c>
      <c r="G121" s="7">
        <f>IF(COUNTA($F$5:$F121)&lt;=G$1,AVERAGE($F$5:$F121),G$2*($F121-$G120)+$G120)</f>
        <v>-0.74948191062992986</v>
      </c>
      <c r="H121" s="7">
        <f t="shared" si="7"/>
        <v>0.13271210746101569</v>
      </c>
    </row>
    <row r="122" spans="1:8" x14ac:dyDescent="0.35">
      <c r="A122" s="2">
        <v>45643</v>
      </c>
      <c r="B122">
        <v>63.4</v>
      </c>
      <c r="C122" s="8">
        <f>IF(COUNTA($B$5:$B122)&lt;=C$1,AVERAGE($B$5:$B122),C$2*($B122-$C121)+$C121)</f>
        <v>63.093813203660559</v>
      </c>
      <c r="D122" s="8">
        <f>IF(COUNTA($B$5:$B122)&lt;=D$1,AVERAGE($B$5:$B122),D$2*($B122-$D121)+$D121)</f>
        <v>63.136846201814961</v>
      </c>
      <c r="E122" s="8">
        <f>IF(COUNTA($B$5:$B122)&lt;=E$1,AVERAGE($B$5:$B122),E$2*($B122-$E121)+$E121)</f>
        <v>63.683120240610485</v>
      </c>
      <c r="F122" s="7">
        <f t="shared" si="6"/>
        <v>-0.54627403879552361</v>
      </c>
      <c r="G122" s="7">
        <f>IF(COUNTA($F$5:$F122)&lt;=G$1,AVERAGE($F$5:$F122),G$2*($F122-$G121)+$G121)</f>
        <v>-0.70884033626304865</v>
      </c>
      <c r="H122" s="7">
        <f t="shared" si="7"/>
        <v>0.16256629746752504</v>
      </c>
    </row>
    <row r="123" spans="1:8" x14ac:dyDescent="0.35">
      <c r="A123" s="2">
        <v>45644</v>
      </c>
      <c r="B123">
        <v>62.85</v>
      </c>
      <c r="C123" s="8">
        <f>IF(COUNTA($B$5:$B123)&lt;=C$1,AVERAGE($B$5:$B123),C$2*($B123-$C122)+$C122)</f>
        <v>63.045050562928445</v>
      </c>
      <c r="D123" s="8">
        <f>IF(COUNTA($B$5:$B123)&lt;=D$1,AVERAGE($B$5:$B123),D$2*($B123-$D122)+$D122)</f>
        <v>63.092716016920349</v>
      </c>
      <c r="E123" s="8">
        <f>IF(COUNTA($B$5:$B123)&lt;=E$1,AVERAGE($B$5:$B123),E$2*($B123-$E122)+$E122)</f>
        <v>63.621407630194895</v>
      </c>
      <c r="F123" s="7">
        <f t="shared" si="6"/>
        <v>-0.52869161327454606</v>
      </c>
      <c r="G123" s="7">
        <f>IF(COUNTA($F$5:$F123)&lt;=G$1,AVERAGE($F$5:$F123),G$2*($F123-$G122)+$G122)</f>
        <v>-0.67281059166534818</v>
      </c>
      <c r="H123" s="7">
        <f t="shared" si="7"/>
        <v>0.14411897839080212</v>
      </c>
    </row>
    <row r="124" spans="1:8" x14ac:dyDescent="0.35">
      <c r="A124" s="2">
        <v>45645</v>
      </c>
      <c r="B124">
        <v>62.45</v>
      </c>
      <c r="C124" s="8">
        <f>IF(COUNTA($B$5:$B124)&lt;=C$1,AVERAGE($B$5:$B124),C$2*($B124-$C123)+$C123)</f>
        <v>62.926040450342754</v>
      </c>
      <c r="D124" s="8">
        <f>IF(COUNTA($B$5:$B124)&lt;=D$1,AVERAGE($B$5:$B124),D$2*($B124-$D123)+$D123)</f>
        <v>62.993836629701832</v>
      </c>
      <c r="E124" s="8">
        <f>IF(COUNTA($B$5:$B124)&lt;=E$1,AVERAGE($B$5:$B124),E$2*($B124-$E123)+$E123)</f>
        <v>63.534636694624901</v>
      </c>
      <c r="F124" s="7">
        <f t="shared" si="6"/>
        <v>-0.54080006492306865</v>
      </c>
      <c r="G124" s="7">
        <f>IF(COUNTA($F$5:$F124)&lt;=G$1,AVERAGE($F$5:$F124),G$2*($F124-$G123)+$G123)</f>
        <v>-0.64640848631689229</v>
      </c>
      <c r="H124" s="7">
        <f t="shared" si="7"/>
        <v>0.10560842139382365</v>
      </c>
    </row>
    <row r="125" spans="1:8" x14ac:dyDescent="0.35">
      <c r="A125" s="2">
        <v>45646</v>
      </c>
      <c r="B125">
        <v>62.55</v>
      </c>
      <c r="C125" s="8">
        <f>IF(COUNTA($B$5:$B125)&lt;=C$1,AVERAGE($B$5:$B125),C$2*($B125-$C124)+$C124)</f>
        <v>62.850832360274204</v>
      </c>
      <c r="D125" s="8">
        <f>IF(COUNTA($B$5:$B125)&lt;=D$1,AVERAGE($B$5:$B125),D$2*($B125-$D124)+$D124)</f>
        <v>62.925554071286165</v>
      </c>
      <c r="E125" s="8">
        <f>IF(COUNTA($B$5:$B125)&lt;=E$1,AVERAGE($B$5:$B125),E$2*($B125-$E124)+$E124)</f>
        <v>63.461700643171206</v>
      </c>
      <c r="F125" s="7">
        <f t="shared" si="6"/>
        <v>-0.53614657188504111</v>
      </c>
      <c r="G125" s="7">
        <f>IF(COUNTA($F$5:$F125)&lt;=G$1,AVERAGE($F$5:$F125),G$2*($F125-$G124)+$G124)</f>
        <v>-0.62435610343052206</v>
      </c>
      <c r="H125" s="7">
        <f t="shared" si="7"/>
        <v>8.8209531545480946E-2</v>
      </c>
    </row>
    <row r="126" spans="1:8" x14ac:dyDescent="0.35">
      <c r="A126" s="2">
        <v>45649</v>
      </c>
      <c r="B126">
        <v>62.38</v>
      </c>
      <c r="C126" s="8">
        <f>IF(COUNTA($B$5:$B126)&lt;=C$1,AVERAGE($B$5:$B126),C$2*($B126-$C125)+$C125)</f>
        <v>62.756665888219366</v>
      </c>
      <c r="D126" s="8">
        <f>IF(COUNTA($B$5:$B126)&lt;=D$1,AVERAGE($B$5:$B126),D$2*($B126-$D125)+$D125)</f>
        <v>62.841622675703675</v>
      </c>
      <c r="E126" s="8">
        <f>IF(COUNTA($B$5:$B126)&lt;=E$1,AVERAGE($B$5:$B126),E$2*($B126-$E125)+$E125)</f>
        <v>63.381574669602969</v>
      </c>
      <c r="F126" s="7">
        <f t="shared" si="6"/>
        <v>-0.53995199389929383</v>
      </c>
      <c r="G126" s="7">
        <f>IF(COUNTA($F$5:$F126)&lt;=G$1,AVERAGE($F$5:$F126),G$2*($F126-$G125)+$G125)</f>
        <v>-0.60747528152427643</v>
      </c>
      <c r="H126" s="7">
        <f t="shared" si="7"/>
        <v>6.7523287624982609E-2</v>
      </c>
    </row>
    <row r="127" spans="1:8" x14ac:dyDescent="0.35">
      <c r="A127" s="2">
        <v>45650</v>
      </c>
      <c r="B127">
        <v>62.84</v>
      </c>
      <c r="C127" s="8">
        <f>IF(COUNTA($B$5:$B127)&lt;=C$1,AVERAGE($B$5:$B127),C$2*($B127-$C126)+$C126)</f>
        <v>62.773332710575495</v>
      </c>
      <c r="D127" s="8">
        <f>IF(COUNTA($B$5:$B127)&lt;=D$1,AVERAGE($B$5:$B127),D$2*($B127-$D126)+$D126)</f>
        <v>62.841373033287724</v>
      </c>
      <c r="E127" s="8">
        <f>IF(COUNTA($B$5:$B127)&lt;=E$1,AVERAGE($B$5:$B127),E$2*($B127-$E126)+$E126)</f>
        <v>63.341458027410155</v>
      </c>
      <c r="F127" s="7">
        <f t="shared" si="6"/>
        <v>-0.50008499412243168</v>
      </c>
      <c r="G127" s="7">
        <f>IF(COUNTA($F$5:$F127)&lt;=G$1,AVERAGE($F$5:$F127),G$2*($F127-$G126)+$G126)</f>
        <v>-0.58599722404390753</v>
      </c>
      <c r="H127" s="7">
        <f t="shared" si="7"/>
        <v>8.5912229921475847E-2</v>
      </c>
    </row>
    <row r="128" spans="1:8" x14ac:dyDescent="0.35">
      <c r="A128" s="2">
        <v>45652</v>
      </c>
      <c r="B128">
        <v>62.57</v>
      </c>
      <c r="C128" s="8">
        <f>IF(COUNTA($B$5:$B128)&lt;=C$1,AVERAGE($B$5:$B128),C$2*($B128-$C127)+$C127)</f>
        <v>62.732666168460398</v>
      </c>
      <c r="D128" s="8">
        <f>IF(COUNTA($B$5:$B128)&lt;=D$1,AVERAGE($B$5:$B128),D$2*($B128-$D127)+$D127)</f>
        <v>62.79962333585884</v>
      </c>
      <c r="E128" s="8">
        <f>IF(COUNTA($B$5:$B128)&lt;=E$1,AVERAGE($B$5:$B128),E$2*($B128-$E127)+$E127)</f>
        <v>63.284312988342734</v>
      </c>
      <c r="F128" s="7">
        <f t="shared" si="6"/>
        <v>-0.48468965248389395</v>
      </c>
      <c r="G128" s="7">
        <f>IF(COUNTA($F$5:$F128)&lt;=G$1,AVERAGE($F$5:$F128),G$2*($F128-$G127)+$G127)</f>
        <v>-0.56573570973190479</v>
      </c>
      <c r="H128" s="7">
        <f t="shared" si="7"/>
        <v>8.1046057248010839E-2</v>
      </c>
    </row>
    <row r="129" spans="1:8" x14ac:dyDescent="0.35">
      <c r="A129" s="2">
        <v>45653</v>
      </c>
      <c r="B129">
        <v>62.45</v>
      </c>
      <c r="C129" s="8">
        <f>IF(COUNTA($B$5:$B129)&lt;=C$1,AVERAGE($B$5:$B129),C$2*($B129-$C128)+$C128)</f>
        <v>62.676132934768319</v>
      </c>
      <c r="D129" s="8">
        <f>IF(COUNTA($B$5:$B129)&lt;=D$1,AVERAGE($B$5:$B129),D$2*($B129-$D128)+$D128)</f>
        <v>62.745835130342094</v>
      </c>
      <c r="E129" s="8">
        <f>IF(COUNTA($B$5:$B129)&lt;=E$1,AVERAGE($B$5:$B129),E$2*($B129-$E128)+$E128)</f>
        <v>63.222512026243272</v>
      </c>
      <c r="F129" s="7">
        <f t="shared" si="6"/>
        <v>-0.47667689590117845</v>
      </c>
      <c r="G129" s="7">
        <f>IF(COUNTA($F$5:$F129)&lt;=G$1,AVERAGE($F$5:$F129),G$2*($F129-$G128)+$G128)</f>
        <v>-0.54792394696575952</v>
      </c>
      <c r="H129" s="7">
        <f t="shared" si="7"/>
        <v>7.1247051064581068E-2</v>
      </c>
    </row>
    <row r="130" spans="1:8" x14ac:dyDescent="0.35">
      <c r="A130" s="2">
        <v>45656</v>
      </c>
      <c r="B130">
        <v>62.03</v>
      </c>
      <c r="C130" s="8">
        <f>IF(COUNTA($B$5:$B130)&lt;=C$1,AVERAGE($B$5:$B130),C$2*($B130-$C129)+$C129)</f>
        <v>62.546906347814655</v>
      </c>
      <c r="D130" s="8">
        <f>IF(COUNTA($B$5:$B130)&lt;=D$1,AVERAGE($B$5:$B130),D$2*($B130-$D129)+$D129)</f>
        <v>62.635706648751004</v>
      </c>
      <c r="E130" s="8">
        <f>IF(COUNTA($B$5:$B130)&lt;=E$1,AVERAGE($B$5:$B130),E$2*($B130-$E129)+$E129)</f>
        <v>63.134177802077105</v>
      </c>
      <c r="F130" s="7">
        <f t="shared" si="6"/>
        <v>-0.49847115332610059</v>
      </c>
      <c r="G130" s="7">
        <f>IF(COUNTA($F$5:$F130)&lt;=G$1,AVERAGE($F$5:$F130),G$2*($F130-$G129)+$G129)</f>
        <v>-0.53803338823782776</v>
      </c>
      <c r="H130" s="7">
        <f t="shared" si="7"/>
        <v>3.9562234911727168E-2</v>
      </c>
    </row>
    <row r="131" spans="1:8" x14ac:dyDescent="0.35">
      <c r="A131" s="2">
        <v>45657</v>
      </c>
      <c r="B131">
        <v>62.26</v>
      </c>
      <c r="C131" s="8">
        <f>IF(COUNTA($B$5:$B131)&lt;=C$1,AVERAGE($B$5:$B131),C$2*($B131-$C130)+$C130)</f>
        <v>62.489525078251724</v>
      </c>
      <c r="D131" s="8">
        <f>IF(COUNTA($B$5:$B131)&lt;=D$1,AVERAGE($B$5:$B131),D$2*($B131-$D130)+$D130)</f>
        <v>62.577905625866237</v>
      </c>
      <c r="E131" s="8">
        <f>IF(COUNTA($B$5:$B131)&lt;=E$1,AVERAGE($B$5:$B131),E$2*($B131-$E130)+$E130)</f>
        <v>63.069423890812132</v>
      </c>
      <c r="F131" s="7">
        <f t="shared" si="6"/>
        <v>-0.49151826494589557</v>
      </c>
      <c r="G131" s="7">
        <f>IF(COUNTA($F$5:$F131)&lt;=G$1,AVERAGE($F$5:$F131),G$2*($F131-$G130)+$G130)</f>
        <v>-0.52873036357944136</v>
      </c>
      <c r="H131" s="7">
        <f t="shared" si="7"/>
        <v>3.7212098633545798E-2</v>
      </c>
    </row>
    <row r="132" spans="1:8" x14ac:dyDescent="0.35">
      <c r="A132" s="2">
        <v>45659</v>
      </c>
      <c r="B132">
        <v>61.84</v>
      </c>
      <c r="C132" s="8">
        <f>IF(COUNTA($B$5:$B132)&lt;=C$1,AVERAGE($B$5:$B132),C$2*($B132-$C131)+$C131)</f>
        <v>62.35962006260138</v>
      </c>
      <c r="D132" s="8">
        <f>IF(COUNTA($B$5:$B132)&lt;=D$1,AVERAGE($B$5:$B132),D$2*($B132-$D131)+$D131)</f>
        <v>62.46438168342528</v>
      </c>
      <c r="E132" s="8">
        <f>IF(COUNTA($B$5:$B132)&lt;=E$1,AVERAGE($B$5:$B132),E$2*($B132-$E131)+$E131)</f>
        <v>62.978355454455681</v>
      </c>
      <c r="F132" s="7">
        <f t="shared" si="6"/>
        <v>-0.51397377103040043</v>
      </c>
      <c r="G132" s="7">
        <f>IF(COUNTA($F$5:$F132)&lt;=G$1,AVERAGE($F$5:$F132),G$2*($F132-$G131)+$G131)</f>
        <v>-0.52577904506963313</v>
      </c>
      <c r="H132" s="7">
        <f t="shared" si="7"/>
        <v>1.1805274039232705E-2</v>
      </c>
    </row>
    <row r="133" spans="1:8" x14ac:dyDescent="0.35">
      <c r="A133" s="2">
        <v>45660</v>
      </c>
      <c r="B133">
        <v>61.75</v>
      </c>
      <c r="C133" s="8">
        <f>IF(COUNTA($B$5:$B133)&lt;=C$1,AVERAGE($B$5:$B133),C$2*($B133-$C132)+$C132)</f>
        <v>62.237696050081105</v>
      </c>
      <c r="D133" s="8">
        <f>IF(COUNTA($B$5:$B133)&lt;=D$1,AVERAGE($B$5:$B133),D$2*($B133-$D132)+$D132)</f>
        <v>62.354476809052159</v>
      </c>
      <c r="E133" s="8">
        <f>IF(COUNTA($B$5:$B133)&lt;=E$1,AVERAGE($B$5:$B133),E$2*($B133-$E132)+$E132)</f>
        <v>62.887366161533038</v>
      </c>
      <c r="F133" s="7">
        <f t="shared" si="6"/>
        <v>-0.5328893524808791</v>
      </c>
      <c r="G133" s="7">
        <f>IF(COUNTA($F$5:$F133)&lt;=G$1,AVERAGE($F$5:$F133),G$2*($F133-$G132)+$G132)</f>
        <v>-0.52720110655188235</v>
      </c>
      <c r="H133" s="7">
        <f t="shared" si="7"/>
        <v>-5.6882459289967491E-3</v>
      </c>
    </row>
    <row r="134" spans="1:8" x14ac:dyDescent="0.35">
      <c r="A134" s="2">
        <v>45663</v>
      </c>
      <c r="B134">
        <v>60.81</v>
      </c>
      <c r="C134" s="8">
        <f>IF(COUNTA($B$5:$B134)&lt;=C$1,AVERAGE($B$5:$B134),C$2*($B134-$C133)+$C133)</f>
        <v>61.952156840064887</v>
      </c>
      <c r="D134" s="8">
        <f>IF(COUNTA($B$5:$B134)&lt;=D$1,AVERAGE($B$5:$B134),D$2*($B134-$D133)+$D133)</f>
        <v>62.116864992274905</v>
      </c>
      <c r="E134" s="8">
        <f>IF(COUNTA($B$5:$B134)&lt;=E$1,AVERAGE($B$5:$B134),E$2*($B134-$E133)+$E133)</f>
        <v>62.733487186604663</v>
      </c>
      <c r="F134" s="7">
        <f t="shared" si="6"/>
        <v>-0.61662219432975718</v>
      </c>
      <c r="G134" s="7">
        <f>IF(COUNTA($F$5:$F134)&lt;=G$1,AVERAGE($F$5:$F134),G$2*($F134-$G133)+$G133)</f>
        <v>-0.54508532410745736</v>
      </c>
      <c r="H134" s="7">
        <f t="shared" si="7"/>
        <v>-7.153687022229982E-2</v>
      </c>
    </row>
    <row r="135" spans="1:8" x14ac:dyDescent="0.35">
      <c r="A135" s="2">
        <v>45664</v>
      </c>
      <c r="B135">
        <v>60.84</v>
      </c>
      <c r="C135" s="8">
        <f>IF(COUNTA($B$5:$B135)&lt;=C$1,AVERAGE($B$5:$B135),C$2*($B135-$C134)+$C134)</f>
        <v>61.729725472051911</v>
      </c>
      <c r="D135" s="8">
        <f>IF(COUNTA($B$5:$B135)&lt;=D$1,AVERAGE($B$5:$B135),D$2*($B135-$D134)+$D134)</f>
        <v>61.920424224232612</v>
      </c>
      <c r="E135" s="8">
        <f>IF(COUNTA($B$5:$B135)&lt;=E$1,AVERAGE($B$5:$B135),E$2*($B135-$E134)+$E134)</f>
        <v>62.593228876485796</v>
      </c>
      <c r="F135" s="7">
        <f t="shared" si="6"/>
        <v>-0.67280465225318409</v>
      </c>
      <c r="G135" s="7">
        <f>IF(COUNTA($F$5:$F135)&lt;=G$1,AVERAGE($F$5:$F135),G$2*($F135-$G134)+$G134)</f>
        <v>-0.5706291897366027</v>
      </c>
      <c r="H135" s="7">
        <f t="shared" si="7"/>
        <v>-0.10217546251658138</v>
      </c>
    </row>
    <row r="136" spans="1:8" x14ac:dyDescent="0.35">
      <c r="A136" s="2">
        <v>45665</v>
      </c>
      <c r="B136">
        <v>61.71</v>
      </c>
      <c r="C136" s="8">
        <f>IF(COUNTA($B$5:$B136)&lt;=C$1,AVERAGE($B$5:$B136),C$2*($B136-$C135)+$C135)</f>
        <v>61.725780377641527</v>
      </c>
      <c r="D136" s="8">
        <f>IF(COUNTA($B$5:$B136)&lt;=D$1,AVERAGE($B$5:$B136),D$2*($B136-$D135)+$D135)</f>
        <v>61.888051266658366</v>
      </c>
      <c r="E136" s="8">
        <f>IF(COUNTA($B$5:$B136)&lt;=E$1,AVERAGE($B$5:$B136),E$2*($B136-$E135)+$E135)</f>
        <v>62.527804515264627</v>
      </c>
      <c r="F136" s="7">
        <f t="shared" si="6"/>
        <v>-0.63975324860626159</v>
      </c>
      <c r="G136" s="7">
        <f>IF(COUNTA($F$5:$F136)&lt;=G$1,AVERAGE($F$5:$F136),G$2*($F136-$G135)+$G135)</f>
        <v>-0.5844540015105345</v>
      </c>
      <c r="H136" s="7">
        <f t="shared" si="7"/>
        <v>-5.5299247095727089E-2</v>
      </c>
    </row>
    <row r="137" spans="1:8" x14ac:dyDescent="0.35">
      <c r="A137" s="2">
        <v>45667</v>
      </c>
      <c r="B137">
        <v>61.07</v>
      </c>
      <c r="C137" s="8">
        <f>IF(COUNTA($B$5:$B137)&lt;=C$1,AVERAGE($B$5:$B137),C$2*($B137-$C136)+$C136)</f>
        <v>61.594624302113225</v>
      </c>
      <c r="D137" s="8">
        <f>IF(COUNTA($B$5:$B137)&lt;=D$1,AVERAGE($B$5:$B137),D$2*($B137-$D136)+$D136)</f>
        <v>61.762197225634004</v>
      </c>
      <c r="E137" s="8">
        <f>IF(COUNTA($B$5:$B137)&lt;=E$1,AVERAGE($B$5:$B137),E$2*($B137-$E136)+$E136)</f>
        <v>62.419818995615394</v>
      </c>
      <c r="F137" s="7">
        <f t="shared" si="6"/>
        <v>-0.65762176998138955</v>
      </c>
      <c r="G137" s="7">
        <f>IF(COUNTA($F$5:$F137)&lt;=G$1,AVERAGE($F$5:$F137),G$2*($F137-$G136)+$G136)</f>
        <v>-0.59908755520470547</v>
      </c>
      <c r="H137" s="7">
        <f t="shared" si="7"/>
        <v>-5.8534214776684079E-2</v>
      </c>
    </row>
    <row r="138" spans="1:8" x14ac:dyDescent="0.35">
      <c r="A138" s="2">
        <v>45670</v>
      </c>
      <c r="B138">
        <v>61.65</v>
      </c>
      <c r="C138" s="8">
        <f>IF(COUNTA($B$5:$B138)&lt;=C$1,AVERAGE($B$5:$B138),C$2*($B138-$C137)+$C137)</f>
        <v>61.605699441690582</v>
      </c>
      <c r="D138" s="8">
        <f>IF(COUNTA($B$5:$B138)&lt;=D$1,AVERAGE($B$5:$B138),D$2*($B138-$D137)+$D137)</f>
        <v>61.744936113998001</v>
      </c>
      <c r="E138" s="8">
        <f>IF(COUNTA($B$5:$B138)&lt;=E$1,AVERAGE($B$5:$B138),E$2*($B138-$E137)+$E137)</f>
        <v>62.36279536631055</v>
      </c>
      <c r="F138" s="7">
        <f t="shared" si="6"/>
        <v>-0.61785925231254879</v>
      </c>
      <c r="G138" s="7">
        <f>IF(COUNTA($F$5:$F138)&lt;=G$1,AVERAGE($F$5:$F138),G$2*($F138-$G137)+$G137)</f>
        <v>-0.60284189462627413</v>
      </c>
      <c r="H138" s="7">
        <f t="shared" si="7"/>
        <v>-1.5017357686274657E-2</v>
      </c>
    </row>
    <row r="139" spans="1:8" x14ac:dyDescent="0.35">
      <c r="A139" s="2">
        <v>45671</v>
      </c>
      <c r="B139">
        <v>62.04</v>
      </c>
      <c r="C139" s="8">
        <f>IF(COUNTA($B$5:$B139)&lt;=C$1,AVERAGE($B$5:$B139),C$2*($B139-$C138)+$C138)</f>
        <v>61.692559553352467</v>
      </c>
      <c r="D139" s="8">
        <f>IF(COUNTA($B$5:$B139)&lt;=D$1,AVERAGE($B$5:$B139),D$2*($B139-$D138)+$D138)</f>
        <v>61.79033055799831</v>
      </c>
      <c r="E139" s="8">
        <f>IF(COUNTA($B$5:$B139)&lt;=E$1,AVERAGE($B$5:$B139),E$2*($B139-$E138)+$E138)</f>
        <v>62.338884598435698</v>
      </c>
      <c r="F139" s="7">
        <f t="shared" si="6"/>
        <v>-0.54855404043738787</v>
      </c>
      <c r="G139" s="7">
        <f>IF(COUNTA($F$5:$F139)&lt;=G$1,AVERAGE($F$5:$F139),G$2*($F139-$G138)+$G138)</f>
        <v>-0.59198432378849686</v>
      </c>
      <c r="H139" s="7">
        <f t="shared" si="7"/>
        <v>4.3430283351108989E-2</v>
      </c>
    </row>
    <row r="140" spans="1:8" x14ac:dyDescent="0.35">
      <c r="A140" s="2">
        <v>45672</v>
      </c>
      <c r="B140">
        <v>61.77</v>
      </c>
      <c r="C140" s="8">
        <f>IF(COUNTA($B$5:$B140)&lt;=C$1,AVERAGE($B$5:$B140),C$2*($B140-$C139)+$C139)</f>
        <v>61.708047642681976</v>
      </c>
      <c r="D140" s="8">
        <f>IF(COUNTA($B$5:$B140)&lt;=D$1,AVERAGE($B$5:$B140),D$2*($B140-$D139)+$D139)</f>
        <v>61.787202779844726</v>
      </c>
      <c r="E140" s="8">
        <f>IF(COUNTA($B$5:$B140)&lt;=E$1,AVERAGE($B$5:$B140),E$2*($B140-$E139)+$E139)</f>
        <v>62.296744998551574</v>
      </c>
      <c r="F140" s="7">
        <f t="shared" si="6"/>
        <v>-0.5095422187068479</v>
      </c>
      <c r="G140" s="7">
        <f>IF(COUNTA($F$5:$F140)&lt;=G$1,AVERAGE($F$5:$F140),G$2*($F140-$G139)+$G139)</f>
        <v>-0.57549590277216711</v>
      </c>
      <c r="H140" s="7">
        <f t="shared" si="7"/>
        <v>6.5953684065319207E-2</v>
      </c>
    </row>
    <row r="141" spans="1:8" x14ac:dyDescent="0.35">
      <c r="A141" s="2">
        <v>45673</v>
      </c>
      <c r="B141">
        <v>62.25</v>
      </c>
      <c r="C141" s="8">
        <f>IF(COUNTA($B$5:$B141)&lt;=C$1,AVERAGE($B$5:$B141),C$2*($B141-$C140)+$C140)</f>
        <v>61.816438114145583</v>
      </c>
      <c r="D141" s="8">
        <f>IF(COUNTA($B$5:$B141)&lt;=D$1,AVERAGE($B$5:$B141),D$2*($B141-$D140)+$D140)</f>
        <v>61.858402352176306</v>
      </c>
      <c r="E141" s="8">
        <f>IF(COUNTA($B$5:$B141)&lt;=E$1,AVERAGE($B$5:$B141),E$2*($B141-$E140)+$E140)</f>
        <v>62.293282406066275</v>
      </c>
      <c r="F141" s="7">
        <f t="shared" si="6"/>
        <v>-0.43488005388996953</v>
      </c>
      <c r="G141" s="7">
        <f>IF(COUNTA($F$5:$F141)&lt;=G$1,AVERAGE($F$5:$F141),G$2*($F141-$G140)+$G140)</f>
        <v>-0.54737273299572764</v>
      </c>
      <c r="H141" s="7">
        <f t="shared" si="7"/>
        <v>0.11249267910575811</v>
      </c>
    </row>
    <row r="142" spans="1:8" x14ac:dyDescent="0.35">
      <c r="A142" s="2">
        <v>45674</v>
      </c>
      <c r="B142">
        <v>62.71</v>
      </c>
      <c r="C142" s="8">
        <f>IF(COUNTA($B$5:$B142)&lt;=C$1,AVERAGE($B$5:$B142),C$2*($B142-$C141)+$C141)</f>
        <v>61.995150491316465</v>
      </c>
      <c r="D142" s="8">
        <f>IF(COUNTA($B$5:$B142)&lt;=D$1,AVERAGE($B$5:$B142),D$2*($B142-$D141)+$D141)</f>
        <v>61.989417374918411</v>
      </c>
      <c r="E142" s="8">
        <f>IF(COUNTA($B$5:$B142)&lt;=E$1,AVERAGE($B$5:$B142),E$2*($B142-$E141)+$E141)</f>
        <v>62.324150375987294</v>
      </c>
      <c r="F142" s="7">
        <f t="shared" si="6"/>
        <v>-0.3347330010688836</v>
      </c>
      <c r="G142" s="7">
        <f>IF(COUNTA($F$5:$F142)&lt;=G$1,AVERAGE($F$5:$F142),G$2*($F142-$G141)+$G141)</f>
        <v>-0.50484478661035881</v>
      </c>
      <c r="H142" s="7">
        <f t="shared" si="7"/>
        <v>0.17011178554147521</v>
      </c>
    </row>
    <row r="143" spans="1:8" x14ac:dyDescent="0.35">
      <c r="A143" s="2">
        <v>45678</v>
      </c>
      <c r="B143">
        <v>62.42</v>
      </c>
      <c r="C143" s="8">
        <f>IF(COUNTA($B$5:$B143)&lt;=C$1,AVERAGE($B$5:$B143),C$2*($B143-$C142)+$C142)</f>
        <v>62.080120393053171</v>
      </c>
      <c r="D143" s="8">
        <f>IF(COUNTA($B$5:$B143)&lt;=D$1,AVERAGE($B$5:$B143),D$2*($B143-$D142)+$D142)</f>
        <v>62.055660855700197</v>
      </c>
      <c r="E143" s="8">
        <f>IF(COUNTA($B$5:$B143)&lt;=E$1,AVERAGE($B$5:$B143),E$2*($B143-$E142)+$E142)</f>
        <v>62.331250348136386</v>
      </c>
      <c r="F143" s="7">
        <f t="shared" si="6"/>
        <v>-0.27558949243618969</v>
      </c>
      <c r="G143" s="7">
        <f>IF(COUNTA($F$5:$F143)&lt;=G$1,AVERAGE($F$5:$F143),G$2*($F143-$G142)+$G142)</f>
        <v>-0.458993727775525</v>
      </c>
      <c r="H143" s="7">
        <f t="shared" si="7"/>
        <v>0.18340423533933531</v>
      </c>
    </row>
    <row r="144" spans="1:8" x14ac:dyDescent="0.35">
      <c r="A144" s="2">
        <v>45679</v>
      </c>
      <c r="B144">
        <v>61.78</v>
      </c>
      <c r="C144" s="8">
        <f>IF(COUNTA($B$5:$B144)&lt;=C$1,AVERAGE($B$5:$B144),C$2*($B144-$C143)+$C143)</f>
        <v>62.02009631444254</v>
      </c>
      <c r="D144" s="8">
        <f>IF(COUNTA($B$5:$B144)&lt;=D$1,AVERAGE($B$5:$B144),D$2*($B144-$D143)+$D143)</f>
        <v>62.013251493284784</v>
      </c>
      <c r="E144" s="8">
        <f>IF(COUNTA($B$5:$B144)&lt;=E$1,AVERAGE($B$5:$B144),E$2*($B144-$E143)+$E143)</f>
        <v>62.290416989015171</v>
      </c>
      <c r="F144" s="7">
        <f t="shared" si="6"/>
        <v>-0.27716549573038662</v>
      </c>
      <c r="G144" s="7">
        <f>IF(COUNTA($F$5:$F144)&lt;=G$1,AVERAGE($F$5:$F144),G$2*($F144-$G143)+$G143)</f>
        <v>-0.42262808136649732</v>
      </c>
      <c r="H144" s="7">
        <f t="shared" si="7"/>
        <v>0.1454625856361107</v>
      </c>
    </row>
    <row r="145" spans="1:8" x14ac:dyDescent="0.35">
      <c r="A145" s="2">
        <v>45680</v>
      </c>
      <c r="B145">
        <v>61.53</v>
      </c>
      <c r="C145" s="8">
        <f>IF(COUNTA($B$5:$B145)&lt;=C$1,AVERAGE($B$5:$B145),C$2*($B145-$C144)+$C144)</f>
        <v>61.922077051554034</v>
      </c>
      <c r="D145" s="8">
        <f>IF(COUNTA($B$5:$B145)&lt;=D$1,AVERAGE($B$5:$B145),D$2*($B145-$D144)+$D144)</f>
        <v>61.93890510970251</v>
      </c>
      <c r="E145" s="8">
        <f>IF(COUNTA($B$5:$B145)&lt;=E$1,AVERAGE($B$5:$B145),E$2*($B145-$E144)+$E144)</f>
        <v>62.234089804643673</v>
      </c>
      <c r="F145" s="7">
        <f t="shared" ref="F145:F176" si="8">D145-E145</f>
        <v>-0.29518469494116317</v>
      </c>
      <c r="G145" s="7">
        <f>IF(COUNTA($F$5:$F145)&lt;=G$1,AVERAGE($F$5:$F145),G$2*($F145-$G144)+$G144)</f>
        <v>-0.3971394040814305</v>
      </c>
      <c r="H145" s="7">
        <f t="shared" ref="H145:H176" si="9">F145-G145</f>
        <v>0.10195470914026733</v>
      </c>
    </row>
    <row r="146" spans="1:8" x14ac:dyDescent="0.35">
      <c r="A146" s="2">
        <v>45681</v>
      </c>
      <c r="B146">
        <v>61.92</v>
      </c>
      <c r="C146" s="8">
        <f>IF(COUNTA($B$5:$B146)&lt;=C$1,AVERAGE($B$5:$B146),C$2*($B146-$C145)+$C145)</f>
        <v>61.921661641243226</v>
      </c>
      <c r="D146" s="8">
        <f>IF(COUNTA($B$5:$B146)&lt;=D$1,AVERAGE($B$5:$B146),D$2*($B146-$D145)+$D145)</f>
        <v>61.935996631286741</v>
      </c>
      <c r="E146" s="8">
        <f>IF(COUNTA($B$5:$B146)&lt;=E$1,AVERAGE($B$5:$B146),E$2*($B146-$E145)+$E145)</f>
        <v>62.210823893188589</v>
      </c>
      <c r="F146" s="7">
        <f t="shared" si="8"/>
        <v>-0.27482726190184792</v>
      </c>
      <c r="G146" s="7">
        <f>IF(COUNTA($F$5:$F146)&lt;=G$1,AVERAGE($F$5:$F146),G$2*($F146-$G145)+$G145)</f>
        <v>-0.372676975645514</v>
      </c>
      <c r="H146" s="7">
        <f t="shared" si="9"/>
        <v>9.7849713743666078E-2</v>
      </c>
    </row>
    <row r="147" spans="1:8" x14ac:dyDescent="0.35">
      <c r="A147" s="2">
        <v>45684</v>
      </c>
      <c r="B147">
        <v>63.87</v>
      </c>
      <c r="C147" s="8">
        <f>IF(COUNTA($B$5:$B147)&lt;=C$1,AVERAGE($B$5:$B147),C$2*($B147-$C146)+$C146)</f>
        <v>62.31132931299458</v>
      </c>
      <c r="D147" s="8">
        <f>IF(COUNTA($B$5:$B147)&lt;=D$1,AVERAGE($B$5:$B147),D$2*($B147-$D146)+$D146)</f>
        <v>62.233535611088783</v>
      </c>
      <c r="E147" s="8">
        <f>IF(COUNTA($B$5:$B147)&lt;=E$1,AVERAGE($B$5:$B147),E$2*($B147-$E146)+$E146)</f>
        <v>62.33372582702647</v>
      </c>
      <c r="F147" s="7">
        <f t="shared" si="8"/>
        <v>-0.10019021593768684</v>
      </c>
      <c r="G147" s="7">
        <f>IF(COUNTA($F$5:$F147)&lt;=G$1,AVERAGE($F$5:$F147),G$2*($F147-$G146)+$G146)</f>
        <v>-0.31817962370394859</v>
      </c>
      <c r="H147" s="7">
        <f t="shared" si="9"/>
        <v>0.21798940776626174</v>
      </c>
    </row>
    <row r="148" spans="1:8" x14ac:dyDescent="0.35">
      <c r="A148" s="2">
        <v>45685</v>
      </c>
      <c r="B148">
        <v>62.36</v>
      </c>
      <c r="C148" s="8">
        <f>IF(COUNTA($B$5:$B148)&lt;=C$1,AVERAGE($B$5:$B148),C$2*($B148-$C147)+$C147)</f>
        <v>62.321063450395663</v>
      </c>
      <c r="D148" s="8">
        <f>IF(COUNTA($B$5:$B148)&lt;=D$1,AVERAGE($B$5:$B148),D$2*($B148-$D147)+$D147)</f>
        <v>62.252991670921276</v>
      </c>
      <c r="E148" s="8">
        <f>IF(COUNTA($B$5:$B148)&lt;=E$1,AVERAGE($B$5:$B148),E$2*($B148-$E147)+$E147)</f>
        <v>62.335672062061548</v>
      </c>
      <c r="F148" s="7">
        <f t="shared" si="8"/>
        <v>-8.2680391140272036E-2</v>
      </c>
      <c r="G148" s="7">
        <f>IF(COUNTA($F$5:$F148)&lt;=G$1,AVERAGE($F$5:$F148),G$2*($F148-$G147)+$G147)</f>
        <v>-0.27107977719121329</v>
      </c>
      <c r="H148" s="7">
        <f t="shared" si="9"/>
        <v>0.18839938605094125</v>
      </c>
    </row>
    <row r="149" spans="1:8" x14ac:dyDescent="0.35">
      <c r="A149" s="2">
        <v>45686</v>
      </c>
      <c r="B149">
        <v>62.83</v>
      </c>
      <c r="C149" s="8">
        <f>IF(COUNTA($B$5:$B149)&lt;=C$1,AVERAGE($B$5:$B149),C$2*($B149-$C148)+$C148)</f>
        <v>62.422850760316528</v>
      </c>
      <c r="D149" s="8">
        <f>IF(COUNTA($B$5:$B149)&lt;=D$1,AVERAGE($B$5:$B149),D$2*($B149-$D148)+$D148)</f>
        <v>62.341762183087233</v>
      </c>
      <c r="E149" s="8">
        <f>IF(COUNTA($B$5:$B149)&lt;=E$1,AVERAGE($B$5:$B149),E$2*($B149-$E148)+$E148)</f>
        <v>62.372288946353287</v>
      </c>
      <c r="F149" s="7">
        <f t="shared" si="8"/>
        <v>-3.0526763266053081E-2</v>
      </c>
      <c r="G149" s="7">
        <f>IF(COUNTA($F$5:$F149)&lt;=G$1,AVERAGE($F$5:$F149),G$2*($F149-$G148)+$G148)</f>
        <v>-0.22296917440618125</v>
      </c>
      <c r="H149" s="7">
        <f t="shared" si="9"/>
        <v>0.19244241114012817</v>
      </c>
    </row>
    <row r="150" spans="1:8" x14ac:dyDescent="0.35">
      <c r="A150" s="2">
        <v>45687</v>
      </c>
      <c r="B150">
        <v>64.05</v>
      </c>
      <c r="C150" s="8">
        <f>IF(COUNTA($B$5:$B150)&lt;=C$1,AVERAGE($B$5:$B150),C$2*($B150-$C149)+$C149)</f>
        <v>62.748280608253225</v>
      </c>
      <c r="D150" s="8">
        <f>IF(COUNTA($B$5:$B150)&lt;=D$1,AVERAGE($B$5:$B150),D$2*($B150-$D149)+$D149)</f>
        <v>62.604568001073815</v>
      </c>
      <c r="E150" s="8">
        <f>IF(COUNTA($B$5:$B150)&lt;=E$1,AVERAGE($B$5:$B150),E$2*($B150-$E149)+$E149)</f>
        <v>62.496563839216009</v>
      </c>
      <c r="F150" s="7">
        <f t="shared" si="8"/>
        <v>0.10800416185780648</v>
      </c>
      <c r="G150" s="7">
        <f>IF(COUNTA($F$5:$F150)&lt;=G$1,AVERAGE($F$5:$F150),G$2*($F150-$G149)+$G149)</f>
        <v>-0.1567745071533837</v>
      </c>
      <c r="H150" s="7">
        <f t="shared" si="9"/>
        <v>0.26477866901119018</v>
      </c>
    </row>
    <row r="151" spans="1:8" x14ac:dyDescent="0.35">
      <c r="A151" s="2">
        <v>45688</v>
      </c>
      <c r="B151">
        <v>63.48</v>
      </c>
      <c r="C151" s="8">
        <f>IF(COUNTA($B$5:$B151)&lt;=C$1,AVERAGE($B$5:$B151),C$2*($B151-$C150)+$C150)</f>
        <v>62.894624486602581</v>
      </c>
      <c r="D151" s="8">
        <f>IF(COUNTA($B$5:$B151)&lt;=D$1,AVERAGE($B$5:$B151),D$2*($B151-$D150)+$D150)</f>
        <v>62.73924984706246</v>
      </c>
      <c r="E151" s="8">
        <f>IF(COUNTA($B$5:$B151)&lt;=E$1,AVERAGE($B$5:$B151),E$2*($B151-$E150)+$E150)</f>
        <v>62.569410962237043</v>
      </c>
      <c r="F151" s="7">
        <f t="shared" si="8"/>
        <v>0.16983888482541687</v>
      </c>
      <c r="G151" s="7">
        <f>IF(COUNTA($F$5:$F151)&lt;=G$1,AVERAGE($F$5:$F151),G$2*($F151-$G150)+$G150)</f>
        <v>-9.1451828757623588E-2</v>
      </c>
      <c r="H151" s="7">
        <f t="shared" si="9"/>
        <v>0.26129071358304046</v>
      </c>
    </row>
    <row r="152" spans="1:8" x14ac:dyDescent="0.35">
      <c r="A152" s="2">
        <v>45691</v>
      </c>
      <c r="B152">
        <v>63.35</v>
      </c>
      <c r="C152" s="8">
        <f>IF(COUNTA($B$5:$B152)&lt;=C$1,AVERAGE($B$5:$B152),C$2*($B152-$C151)+$C151)</f>
        <v>62.985699589282063</v>
      </c>
      <c r="D152" s="8">
        <f>IF(COUNTA($B$5:$B152)&lt;=D$1,AVERAGE($B$5:$B152),D$2*($B152-$D151)+$D151)</f>
        <v>62.833211409052851</v>
      </c>
      <c r="E152" s="8">
        <f>IF(COUNTA($B$5:$B152)&lt;=E$1,AVERAGE($B$5:$B152),E$2*($B152-$E151)+$E151)</f>
        <v>62.627232372441703</v>
      </c>
      <c r="F152" s="7">
        <f t="shared" si="8"/>
        <v>0.20597903661114714</v>
      </c>
      <c r="G152" s="7">
        <f>IF(COUNTA($F$5:$F152)&lt;=G$1,AVERAGE($F$5:$F152),G$2*($F152-$G151)+$G151)</f>
        <v>-3.1965655683869443E-2</v>
      </c>
      <c r="H152" s="7">
        <f t="shared" si="9"/>
        <v>0.23794469229501658</v>
      </c>
    </row>
    <row r="153" spans="1:8" x14ac:dyDescent="0.35">
      <c r="A153" s="2">
        <v>45692</v>
      </c>
      <c r="B153">
        <v>62.67</v>
      </c>
      <c r="C153" s="8">
        <f>IF(COUNTA($B$5:$B153)&lt;=C$1,AVERAGE($B$5:$B153),C$2*($B153-$C152)+$C152)</f>
        <v>62.922559671425653</v>
      </c>
      <c r="D153" s="8">
        <f>IF(COUNTA($B$5:$B153)&lt;=D$1,AVERAGE($B$5:$B153),D$2*($B153-$D152)+$D152)</f>
        <v>62.80810196150626</v>
      </c>
      <c r="E153" s="8">
        <f>IF(COUNTA($B$5:$B153)&lt;=E$1,AVERAGE($B$5:$B153),E$2*($B153-$E152)+$E152)</f>
        <v>62.630400344853427</v>
      </c>
      <c r="F153" s="7">
        <f t="shared" si="8"/>
        <v>0.17770161665283268</v>
      </c>
      <c r="G153" s="7">
        <f>IF(COUNTA($F$5:$F153)&lt;=G$1,AVERAGE($F$5:$F153),G$2*($F153-$G152)+$G152)</f>
        <v>9.9677987834709825E-3</v>
      </c>
      <c r="H153" s="7">
        <f t="shared" si="9"/>
        <v>0.1677338178693617</v>
      </c>
    </row>
    <row r="154" spans="1:8" x14ac:dyDescent="0.35">
      <c r="A154" s="2">
        <v>45693</v>
      </c>
      <c r="B154">
        <v>63.12</v>
      </c>
      <c r="C154" s="8">
        <f>IF(COUNTA($B$5:$B154)&lt;=C$1,AVERAGE($B$5:$B154),C$2*($B154-$C153)+$C153)</f>
        <v>62.962047737140523</v>
      </c>
      <c r="D154" s="8">
        <f>IF(COUNTA($B$5:$B154)&lt;=D$1,AVERAGE($B$5:$B154),D$2*($B154-$D153)+$D153)</f>
        <v>62.856086275120681</v>
      </c>
      <c r="E154" s="8">
        <f>IF(COUNTA($B$5:$B154)&lt;=E$1,AVERAGE($B$5:$B154),E$2*($B154-$E153)+$E153)</f>
        <v>62.666666985975397</v>
      </c>
      <c r="F154" s="7">
        <f t="shared" si="8"/>
        <v>0.18941928914528461</v>
      </c>
      <c r="G154" s="7">
        <f>IF(COUNTA($F$5:$F154)&lt;=G$1,AVERAGE($F$5:$F154),G$2*($F154-$G153)+$G153)</f>
        <v>4.585809685583371E-2</v>
      </c>
      <c r="H154" s="7">
        <f t="shared" si="9"/>
        <v>0.14356119228945091</v>
      </c>
    </row>
    <row r="155" spans="1:8" x14ac:dyDescent="0.35">
      <c r="A155" s="2">
        <v>45694</v>
      </c>
      <c r="B155">
        <v>63.36</v>
      </c>
      <c r="C155" s="8">
        <f>IF(COUNTA($B$5:$B155)&lt;=C$1,AVERAGE($B$5:$B155),C$2*($B155-$C154)+$C154)</f>
        <v>63.041638189712415</v>
      </c>
      <c r="D155" s="8">
        <f>IF(COUNTA($B$5:$B155)&lt;=D$1,AVERAGE($B$5:$B155),D$2*($B155-$D154)+$D154)</f>
        <v>62.933611463563651</v>
      </c>
      <c r="E155" s="8">
        <f>IF(COUNTA($B$5:$B155)&lt;=E$1,AVERAGE($B$5:$B155),E$2*($B155-$E154)+$E154)</f>
        <v>62.718024987014253</v>
      </c>
      <c r="F155" s="7">
        <f t="shared" si="8"/>
        <v>0.21558647654939733</v>
      </c>
      <c r="G155" s="7">
        <f>IF(COUNTA($F$5:$F155)&lt;=G$1,AVERAGE($F$5:$F155),G$2*($F155-$G154)+$G154)</f>
        <v>7.9803772794546438E-2</v>
      </c>
      <c r="H155" s="7">
        <f t="shared" si="9"/>
        <v>0.13578270375485091</v>
      </c>
    </row>
    <row r="156" spans="1:8" x14ac:dyDescent="0.35">
      <c r="A156" s="2">
        <v>45695</v>
      </c>
      <c r="B156">
        <v>63.84</v>
      </c>
      <c r="C156" s="8">
        <f>IF(COUNTA($B$5:$B156)&lt;=C$1,AVERAGE($B$5:$B156),C$2*($B156-$C155)+$C155)</f>
        <v>63.201310551769936</v>
      </c>
      <c r="D156" s="8">
        <f>IF(COUNTA($B$5:$B156)&lt;=D$1,AVERAGE($B$5:$B156),D$2*($B156-$D155)+$D155)</f>
        <v>63.073055853784631</v>
      </c>
      <c r="E156" s="8">
        <f>IF(COUNTA($B$5:$B156)&lt;=E$1,AVERAGE($B$5:$B156),E$2*($B156-$E155)+$E155)</f>
        <v>62.801134247235417</v>
      </c>
      <c r="F156" s="7">
        <f t="shared" si="8"/>
        <v>0.27192160654921338</v>
      </c>
      <c r="G156" s="7">
        <f>IF(COUNTA($F$5:$F156)&lt;=G$1,AVERAGE($F$5:$F156),G$2*($F156-$G155)+$G155)</f>
        <v>0.11822733954547983</v>
      </c>
      <c r="H156" s="7">
        <f t="shared" si="9"/>
        <v>0.15369426700373356</v>
      </c>
    </row>
    <row r="157" spans="1:8" x14ac:dyDescent="0.35">
      <c r="A157" s="2">
        <v>45698</v>
      </c>
      <c r="B157">
        <v>64.55</v>
      </c>
      <c r="C157" s="8">
        <f>IF(COUNTA($B$5:$B157)&lt;=C$1,AVERAGE($B$5:$B157),C$2*($B157-$C156)+$C156)</f>
        <v>63.471048441415945</v>
      </c>
      <c r="D157" s="8">
        <f>IF(COUNTA($B$5:$B157)&lt;=D$1,AVERAGE($B$5:$B157),D$2*($B157-$D156)+$D156)</f>
        <v>63.300278030125455</v>
      </c>
      <c r="E157" s="8">
        <f>IF(COUNTA($B$5:$B157)&lt;=E$1,AVERAGE($B$5:$B157),E$2*($B157-$E156)+$E156)</f>
        <v>62.930679858551315</v>
      </c>
      <c r="F157" s="7">
        <f t="shared" si="8"/>
        <v>0.36959817157413966</v>
      </c>
      <c r="G157" s="7">
        <f>IF(COUNTA($F$5:$F157)&lt;=G$1,AVERAGE($F$5:$F157),G$2*($F157-$G156)+$G156)</f>
        <v>0.1685015059512118</v>
      </c>
      <c r="H157" s="7">
        <f t="shared" si="9"/>
        <v>0.20109666562292786</v>
      </c>
    </row>
    <row r="158" spans="1:8" x14ac:dyDescent="0.35">
      <c r="A158" s="2">
        <v>45699</v>
      </c>
      <c r="B158">
        <v>67.599999999999994</v>
      </c>
      <c r="C158" s="8">
        <f>IF(COUNTA($B$5:$B158)&lt;=C$1,AVERAGE($B$5:$B158),C$2*($B158-$C157)+$C157)</f>
        <v>64.296838753132761</v>
      </c>
      <c r="D158" s="8">
        <f>IF(COUNTA($B$5:$B158)&lt;=D$1,AVERAGE($B$5:$B158),D$2*($B158-$D157)+$D157)</f>
        <v>63.961773717798458</v>
      </c>
      <c r="E158" s="8">
        <f>IF(COUNTA($B$5:$B158)&lt;=E$1,AVERAGE($B$5:$B158),E$2*($B158-$E157)+$E157)</f>
        <v>63.276555424584551</v>
      </c>
      <c r="F158" s="7">
        <f t="shared" si="8"/>
        <v>0.68521829321390726</v>
      </c>
      <c r="G158" s="7">
        <f>IF(COUNTA($F$5:$F158)&lt;=G$1,AVERAGE($F$5:$F158),G$2*($F158-$G157)+$G157)</f>
        <v>0.27184486340375091</v>
      </c>
      <c r="H158" s="7">
        <f t="shared" si="9"/>
        <v>0.41337342981015635</v>
      </c>
    </row>
    <row r="159" spans="1:8" x14ac:dyDescent="0.35">
      <c r="A159" s="2">
        <v>45700</v>
      </c>
      <c r="B159">
        <v>68.709999999999994</v>
      </c>
      <c r="C159" s="8">
        <f>IF(COUNTA($B$5:$B159)&lt;=C$1,AVERAGE($B$5:$B159),C$2*($B159-$C158)+$C158)</f>
        <v>65.179471002506205</v>
      </c>
      <c r="D159" s="8">
        <f>IF(COUNTA($B$5:$B159)&lt;=D$1,AVERAGE($B$5:$B159),D$2*($B159-$D158)+$D158)</f>
        <v>64.692270068906382</v>
      </c>
      <c r="E159" s="8">
        <f>IF(COUNTA($B$5:$B159)&lt;=E$1,AVERAGE($B$5:$B159),E$2*($B159-$E158)+$E158)</f>
        <v>63.67903280054125</v>
      </c>
      <c r="F159" s="7">
        <f t="shared" si="8"/>
        <v>1.0132372683651312</v>
      </c>
      <c r="G159" s="7">
        <f>IF(COUNTA($F$5:$F159)&lt;=G$1,AVERAGE($F$5:$F159),G$2*($F159-$G158)+$G158)</f>
        <v>0.42012334439602694</v>
      </c>
      <c r="H159" s="7">
        <f t="shared" si="9"/>
        <v>0.59311392396910423</v>
      </c>
    </row>
    <row r="160" spans="1:8" x14ac:dyDescent="0.35">
      <c r="A160" s="2">
        <v>45701</v>
      </c>
      <c r="B160">
        <v>69.5</v>
      </c>
      <c r="C160" s="8">
        <f>IF(COUNTA($B$5:$B160)&lt;=C$1,AVERAGE($B$5:$B160),C$2*($B160-$C159)+$C159)</f>
        <v>66.043576802004964</v>
      </c>
      <c r="D160" s="8">
        <f>IF(COUNTA($B$5:$B160)&lt;=D$1,AVERAGE($B$5:$B160),D$2*($B160-$D159)+$D159)</f>
        <v>65.431920827536175</v>
      </c>
      <c r="E160" s="8">
        <f>IF(COUNTA($B$5:$B160)&lt;=E$1,AVERAGE($B$5:$B160),E$2*($B160-$E159)+$E159)</f>
        <v>64.110215556056716</v>
      </c>
      <c r="F160" s="7">
        <f t="shared" si="8"/>
        <v>1.321705271479459</v>
      </c>
      <c r="G160" s="7">
        <f>IF(COUNTA($F$5:$F160)&lt;=G$1,AVERAGE($F$5:$F160),G$2*($F160-$G159)+$G159)</f>
        <v>0.60043972981271332</v>
      </c>
      <c r="H160" s="7">
        <f t="shared" si="9"/>
        <v>0.72126554166674572</v>
      </c>
    </row>
    <row r="161" spans="1:8" x14ac:dyDescent="0.35">
      <c r="A161" s="2">
        <v>45702</v>
      </c>
      <c r="B161">
        <v>68.87</v>
      </c>
      <c r="C161" s="8">
        <f>IF(COUNTA($B$5:$B161)&lt;=C$1,AVERAGE($B$5:$B161),C$2*($B161-$C160)+$C160)</f>
        <v>66.608861441603977</v>
      </c>
      <c r="D161" s="8">
        <f>IF(COUNTA($B$5:$B161)&lt;=D$1,AVERAGE($B$5:$B161),D$2*($B161-$D160)+$D160)</f>
        <v>65.960856084838298</v>
      </c>
      <c r="E161" s="8">
        <f>IF(COUNTA($B$5:$B161)&lt;=E$1,AVERAGE($B$5:$B161),E$2*($B161-$E160)+$E160)</f>
        <v>64.462792181533999</v>
      </c>
      <c r="F161" s="7">
        <f t="shared" si="8"/>
        <v>1.4980639033042991</v>
      </c>
      <c r="G161" s="7">
        <f>IF(COUNTA($F$5:$F161)&lt;=G$1,AVERAGE($F$5:$F161),G$2*($F161-$G160)+$G160)</f>
        <v>0.77996456451103047</v>
      </c>
      <c r="H161" s="7">
        <f t="shared" si="9"/>
        <v>0.71809933879326859</v>
      </c>
    </row>
    <row r="162" spans="1:8" x14ac:dyDescent="0.35">
      <c r="A162" s="2">
        <v>45706</v>
      </c>
      <c r="B162">
        <v>69.05</v>
      </c>
      <c r="C162" s="8">
        <f>IF(COUNTA($B$5:$B162)&lt;=C$1,AVERAGE($B$5:$B162),C$2*($B162-$C161)+$C161)</f>
        <v>67.097089153283179</v>
      </c>
      <c r="D162" s="8">
        <f>IF(COUNTA($B$5:$B162)&lt;=D$1,AVERAGE($B$5:$B162),D$2*($B162-$D161)+$D161)</f>
        <v>66.436108994863176</v>
      </c>
      <c r="E162" s="8">
        <f>IF(COUNTA($B$5:$B162)&lt;=E$1,AVERAGE($B$5:$B162),E$2*($B162-$E161)+$E161)</f>
        <v>64.802585353272221</v>
      </c>
      <c r="F162" s="7">
        <f t="shared" si="8"/>
        <v>1.6335236415909549</v>
      </c>
      <c r="G162" s="7">
        <f>IF(COUNTA($F$5:$F162)&lt;=G$1,AVERAGE($F$5:$F162),G$2*($F162-$G161)+$G161)</f>
        <v>0.95067637992701537</v>
      </c>
      <c r="H162" s="7">
        <f t="shared" si="9"/>
        <v>0.6828472616639395</v>
      </c>
    </row>
    <row r="163" spans="1:8" x14ac:dyDescent="0.35">
      <c r="A163" s="2">
        <v>45707</v>
      </c>
      <c r="B163">
        <v>70.069999999999993</v>
      </c>
      <c r="C163" s="8">
        <f>IF(COUNTA($B$5:$B163)&lt;=C$1,AVERAGE($B$5:$B163),C$2*($B163-$C162)+$C162)</f>
        <v>67.691671322626547</v>
      </c>
      <c r="D163" s="8">
        <f>IF(COUNTA($B$5:$B163)&lt;=D$1,AVERAGE($B$5:$B163),D$2*($B163-$D162)+$D162)</f>
        <v>66.995169149499603</v>
      </c>
      <c r="E163" s="8">
        <f>IF(COUNTA($B$5:$B163)&lt;=E$1,AVERAGE($B$5:$B163),E$2*($B163-$E162)+$E162)</f>
        <v>65.192764215992796</v>
      </c>
      <c r="F163" s="7">
        <f t="shared" si="8"/>
        <v>1.8024049335068071</v>
      </c>
      <c r="G163" s="7">
        <f>IF(COUNTA($F$5:$F163)&lt;=G$1,AVERAGE($F$5:$F163),G$2*($F163-$G162)+$G162)</f>
        <v>1.1210220906429738</v>
      </c>
      <c r="H163" s="7">
        <f t="shared" si="9"/>
        <v>0.68138284286383333</v>
      </c>
    </row>
    <row r="164" spans="1:8" x14ac:dyDescent="0.35">
      <c r="A164" s="2">
        <v>45708</v>
      </c>
      <c r="B164">
        <v>70.040000000000006</v>
      </c>
      <c r="C164" s="8">
        <f>IF(COUNTA($B$5:$B164)&lt;=C$1,AVERAGE($B$5:$B164),C$2*($B164-$C163)+$C163)</f>
        <v>68.161337058101239</v>
      </c>
      <c r="D164" s="8">
        <f>IF(COUNTA($B$5:$B164)&lt;=D$1,AVERAGE($B$5:$B164),D$2*($B164-$D163)+$D163)</f>
        <v>67.46360466496121</v>
      </c>
      <c r="E164" s="8">
        <f>IF(COUNTA($B$5:$B164)&lt;=E$1,AVERAGE($B$5:$B164),E$2*($B164-$E163)+$E163)</f>
        <v>65.551818718511853</v>
      </c>
      <c r="F164" s="7">
        <f t="shared" si="8"/>
        <v>1.9117859464493563</v>
      </c>
      <c r="G164" s="7">
        <f>IF(COUNTA($F$5:$F164)&lt;=G$1,AVERAGE($F$5:$F164),G$2*($F164-$G163)+$G163)</f>
        <v>1.2791748618042502</v>
      </c>
      <c r="H164" s="7">
        <f t="shared" si="9"/>
        <v>0.63261108464510607</v>
      </c>
    </row>
    <row r="165" spans="1:8" x14ac:dyDescent="0.35">
      <c r="A165" s="2">
        <v>45709</v>
      </c>
      <c r="B165">
        <v>71.349999999999994</v>
      </c>
      <c r="C165" s="8">
        <f>IF(COUNTA($B$5:$B165)&lt;=C$1,AVERAGE($B$5:$B165),C$2*($B165-$C164)+$C164)</f>
        <v>68.799069646480987</v>
      </c>
      <c r="D165" s="8">
        <f>IF(COUNTA($B$5:$B165)&lt;=D$1,AVERAGE($B$5:$B165),D$2*($B165-$D164)+$D164)</f>
        <v>68.061511639582562</v>
      </c>
      <c r="E165" s="8">
        <f>IF(COUNTA($B$5:$B165)&lt;=E$1,AVERAGE($B$5:$B165),E$2*($B165-$E164)+$E164)</f>
        <v>65.981313628251712</v>
      </c>
      <c r="F165" s="7">
        <f t="shared" si="8"/>
        <v>2.0801980113308502</v>
      </c>
      <c r="G165" s="7">
        <f>IF(COUNTA($F$5:$F165)&lt;=G$1,AVERAGE($F$5:$F165),G$2*($F165-$G164)+$G164)</f>
        <v>1.4393794917095701</v>
      </c>
      <c r="H165" s="7">
        <f t="shared" si="9"/>
        <v>0.64081851962128011</v>
      </c>
    </row>
    <row r="166" spans="1:8" x14ac:dyDescent="0.35">
      <c r="A166" s="2">
        <v>45712</v>
      </c>
      <c r="B166">
        <v>70.59</v>
      </c>
      <c r="C166" s="8">
        <f>IF(COUNTA($B$5:$B166)&lt;=C$1,AVERAGE($B$5:$B166),C$2*($B166-$C165)+$C165)</f>
        <v>69.157255717184796</v>
      </c>
      <c r="D166" s="8">
        <f>IF(COUNTA($B$5:$B166)&lt;=D$1,AVERAGE($B$5:$B166),D$2*($B166-$D165)+$D165)</f>
        <v>68.450509848877559</v>
      </c>
      <c r="E166" s="8">
        <f>IF(COUNTA($B$5:$B166)&lt;=E$1,AVERAGE($B$5:$B166),E$2*($B166-$E165)+$E165)</f>
        <v>66.322697803936776</v>
      </c>
      <c r="F166" s="7">
        <f t="shared" si="8"/>
        <v>2.1278120449407822</v>
      </c>
      <c r="G166" s="7">
        <f>IF(COUNTA($F$5:$F166)&lt;=G$1,AVERAGE($F$5:$F166),G$2*($F166-$G165)+$G165)</f>
        <v>1.5770660023558125</v>
      </c>
      <c r="H166" s="7">
        <f t="shared" si="9"/>
        <v>0.55074604258496973</v>
      </c>
    </row>
    <row r="167" spans="1:8" x14ac:dyDescent="0.35">
      <c r="A167" s="2">
        <v>45713</v>
      </c>
      <c r="B167">
        <v>71.489999999999995</v>
      </c>
      <c r="C167" s="8">
        <f>IF(COUNTA($B$5:$B167)&lt;=C$1,AVERAGE($B$5:$B167),C$2*($B167-$C166)+$C166)</f>
        <v>69.623804573747833</v>
      </c>
      <c r="D167" s="8">
        <f>IF(COUNTA($B$5:$B167)&lt;=D$1,AVERAGE($B$5:$B167),D$2*($B167-$D166)+$D166)</f>
        <v>68.918123718281009</v>
      </c>
      <c r="E167" s="8">
        <f>IF(COUNTA($B$5:$B167)&lt;=E$1,AVERAGE($B$5:$B167),E$2*($B167-$E166)+$E166)</f>
        <v>66.705460929571089</v>
      </c>
      <c r="F167" s="7">
        <f t="shared" si="8"/>
        <v>2.2126627887099204</v>
      </c>
      <c r="G167" s="7">
        <f>IF(COUNTA($F$5:$F167)&lt;=G$1,AVERAGE($F$5:$F167),G$2*($F167-$G166)+$G166)</f>
        <v>1.7041853596266341</v>
      </c>
      <c r="H167" s="7">
        <f t="shared" si="9"/>
        <v>0.5084774290832863</v>
      </c>
    </row>
    <row r="168" spans="1:8" x14ac:dyDescent="0.35">
      <c r="A168" s="2">
        <v>45714</v>
      </c>
      <c r="B168">
        <v>70.8</v>
      </c>
      <c r="C168" s="8">
        <f>IF(COUNTA($B$5:$B168)&lt;=C$1,AVERAGE($B$5:$B168),C$2*($B168-$C167)+$C167)</f>
        <v>69.85904365899826</v>
      </c>
      <c r="D168" s="8">
        <f>IF(COUNTA($B$5:$B168)&lt;=D$1,AVERAGE($B$5:$B168),D$2*($B168-$D167)+$D167)</f>
        <v>69.207643146237771</v>
      </c>
      <c r="E168" s="8">
        <f>IF(COUNTA($B$5:$B168)&lt;=E$1,AVERAGE($B$5:$B168),E$2*($B168-$E167)+$E167)</f>
        <v>67.008760119973232</v>
      </c>
      <c r="F168" s="7">
        <f t="shared" si="8"/>
        <v>2.1988830262645394</v>
      </c>
      <c r="G168" s="7">
        <f>IF(COUNTA($F$5:$F168)&lt;=G$1,AVERAGE($F$5:$F168),G$2*($F168-$G167)+$G167)</f>
        <v>1.8031248929542152</v>
      </c>
      <c r="H168" s="7">
        <f t="shared" si="9"/>
        <v>0.39575813331032417</v>
      </c>
    </row>
    <row r="169" spans="1:8" x14ac:dyDescent="0.35">
      <c r="A169" s="2">
        <v>45715</v>
      </c>
      <c r="B169">
        <v>70.87</v>
      </c>
      <c r="C169" s="8">
        <f>IF(COUNTA($B$5:$B169)&lt;=C$1,AVERAGE($B$5:$B169),C$2*($B169-$C168)+$C168)</f>
        <v>70.061234927198612</v>
      </c>
      <c r="D169" s="8">
        <f>IF(COUNTA($B$5:$B169)&lt;=D$1,AVERAGE($B$5:$B169),D$2*($B169-$D168)+$D168)</f>
        <v>69.463390354508888</v>
      </c>
      <c r="E169" s="8">
        <f>IF(COUNTA($B$5:$B169)&lt;=E$1,AVERAGE($B$5:$B169),E$2*($B169-$E168)+$E168)</f>
        <v>67.294777888864104</v>
      </c>
      <c r="F169" s="7">
        <f t="shared" si="8"/>
        <v>2.1686124656447845</v>
      </c>
      <c r="G169" s="7">
        <f>IF(COUNTA($F$5:$F169)&lt;=G$1,AVERAGE($F$5:$F169),G$2*($F169-$G168)+$G168)</f>
        <v>1.876222407492329</v>
      </c>
      <c r="H169" s="7">
        <f t="shared" si="9"/>
        <v>0.29239005815245545</v>
      </c>
    </row>
    <row r="170" spans="1:8" x14ac:dyDescent="0.35">
      <c r="A170" s="2">
        <v>45716</v>
      </c>
      <c r="B170">
        <v>71.209999999999994</v>
      </c>
      <c r="C170" s="8">
        <f>IF(COUNTA($B$5:$B170)&lt;=C$1,AVERAGE($B$5:$B170),C$2*($B170-$C169)+$C169)</f>
        <v>70.290987941758885</v>
      </c>
      <c r="D170" s="8">
        <f>IF(COUNTA($B$5:$B170)&lt;=D$1,AVERAGE($B$5:$B170),D$2*($B170-$D169)+$D169)</f>
        <v>69.732099530738296</v>
      </c>
      <c r="E170" s="8">
        <f>IF(COUNTA($B$5:$B170)&lt;=E$1,AVERAGE($B$5:$B170),E$2*($B170-$E169)+$E169)</f>
        <v>67.584794341540842</v>
      </c>
      <c r="F170" s="7">
        <f t="shared" si="8"/>
        <v>2.1473051891974535</v>
      </c>
      <c r="G170" s="7">
        <f>IF(COUNTA($F$5:$F170)&lt;=G$1,AVERAGE($F$5:$F170),G$2*($F170-$G169)+$G169)</f>
        <v>1.9304389638333539</v>
      </c>
      <c r="H170" s="7">
        <f t="shared" si="9"/>
        <v>0.21686622536409961</v>
      </c>
    </row>
    <row r="171" spans="1:8" x14ac:dyDescent="0.35">
      <c r="A171" s="2">
        <v>45719</v>
      </c>
      <c r="B171">
        <v>72.319999999999993</v>
      </c>
      <c r="C171" s="8">
        <f>IF(COUNTA($B$5:$B171)&lt;=C$1,AVERAGE($B$5:$B171),C$2*($B171-$C170)+$C170)</f>
        <v>70.69679035340711</v>
      </c>
      <c r="D171" s="8">
        <f>IF(COUNTA($B$5:$B171)&lt;=D$1,AVERAGE($B$5:$B171),D$2*($B171-$D170)+$D170)</f>
        <v>70.130238064470859</v>
      </c>
      <c r="E171" s="8">
        <f>IF(COUNTA($B$5:$B171)&lt;=E$1,AVERAGE($B$5:$B171),E$2*($B171-$E170)+$E170)</f>
        <v>67.935550316241518</v>
      </c>
      <c r="F171" s="7">
        <f t="shared" si="8"/>
        <v>2.1946877482293417</v>
      </c>
      <c r="G171" s="7">
        <f>IF(COUNTA($F$5:$F171)&lt;=G$1,AVERAGE($F$5:$F171),G$2*($F171-$G170)+$G170)</f>
        <v>1.9832887207125514</v>
      </c>
      <c r="H171" s="7">
        <f t="shared" si="9"/>
        <v>0.21139902751679029</v>
      </c>
    </row>
    <row r="172" spans="1:8" x14ac:dyDescent="0.35">
      <c r="A172" s="2">
        <v>45720</v>
      </c>
      <c r="B172">
        <v>70.19</v>
      </c>
      <c r="C172" s="8">
        <f>IF(COUNTA($B$5:$B172)&lt;=C$1,AVERAGE($B$5:$B172),C$2*($B172-$C171)+$C171)</f>
        <v>70.595432282725682</v>
      </c>
      <c r="D172" s="8">
        <f>IF(COUNTA($B$5:$B172)&lt;=D$1,AVERAGE($B$5:$B172),D$2*($B172-$D171)+$D171)</f>
        <v>70.139432208398418</v>
      </c>
      <c r="E172" s="8">
        <f>IF(COUNTA($B$5:$B172)&lt;=E$1,AVERAGE($B$5:$B172),E$2*($B172-$E171)+$E171)</f>
        <v>68.102546589112521</v>
      </c>
      <c r="F172" s="7">
        <f t="shared" si="8"/>
        <v>2.0368856192858971</v>
      </c>
      <c r="G172" s="7">
        <f>IF(COUNTA($F$5:$F172)&lt;=G$1,AVERAGE($F$5:$F172),G$2*($F172-$G171)+$G171)</f>
        <v>1.9940081004272205</v>
      </c>
      <c r="H172" s="7">
        <f t="shared" si="9"/>
        <v>4.2877518858676522E-2</v>
      </c>
    </row>
    <row r="173" spans="1:8" x14ac:dyDescent="0.35">
      <c r="A173" s="2">
        <v>45721</v>
      </c>
      <c r="B173">
        <v>70.08</v>
      </c>
      <c r="C173" s="8">
        <f>IF(COUNTA($B$5:$B173)&lt;=C$1,AVERAGE($B$5:$B173),C$2*($B173-$C172)+$C172)</f>
        <v>70.492345826180539</v>
      </c>
      <c r="D173" s="8">
        <f>IF(COUNTA($B$5:$B173)&lt;=D$1,AVERAGE($B$5:$B173),D$2*($B173-$D172)+$D172)</f>
        <v>70.130288791721739</v>
      </c>
      <c r="E173" s="8">
        <f>IF(COUNTA($B$5:$B173)&lt;=E$1,AVERAGE($B$5:$B173),E$2*($B173-$E172)+$E172)</f>
        <v>68.249024619548635</v>
      </c>
      <c r="F173" s="7">
        <f t="shared" si="8"/>
        <v>1.881264172173104</v>
      </c>
      <c r="G173" s="7">
        <f>IF(COUNTA($F$5:$F173)&lt;=G$1,AVERAGE($F$5:$F173),G$2*($F173-$G172)+$G172)</f>
        <v>1.9714593147763972</v>
      </c>
      <c r="H173" s="7">
        <f t="shared" si="9"/>
        <v>-9.0195142603293199E-2</v>
      </c>
    </row>
    <row r="174" spans="1:8" x14ac:dyDescent="0.35">
      <c r="A174" s="2">
        <v>45722</v>
      </c>
      <c r="B174">
        <v>70.459999999999994</v>
      </c>
      <c r="C174" s="8">
        <f>IF(COUNTA($B$5:$B174)&lt;=C$1,AVERAGE($B$5:$B174),C$2*($B174-$C173)+$C173)</f>
        <v>70.485876660944427</v>
      </c>
      <c r="D174" s="8">
        <f>IF(COUNTA($B$5:$B174)&lt;=D$1,AVERAGE($B$5:$B174),D$2*($B174-$D173)+$D173)</f>
        <v>70.181013592995313</v>
      </c>
      <c r="E174" s="8">
        <f>IF(COUNTA($B$5:$B174)&lt;=E$1,AVERAGE($B$5:$B174),E$2*($B174-$E173)+$E173)</f>
        <v>68.412800573656142</v>
      </c>
      <c r="F174" s="7">
        <f t="shared" si="8"/>
        <v>1.7682130193391714</v>
      </c>
      <c r="G174" s="7">
        <f>IF(COUNTA($F$5:$F174)&lt;=G$1,AVERAGE($F$5:$F174),G$2*($F174-$G173)+$G173)</f>
        <v>1.930810055688952</v>
      </c>
      <c r="H174" s="7">
        <f t="shared" si="9"/>
        <v>-0.16259703634978062</v>
      </c>
    </row>
    <row r="175" spans="1:8" x14ac:dyDescent="0.35">
      <c r="A175" s="2">
        <v>45723</v>
      </c>
      <c r="B175">
        <v>71.430000000000007</v>
      </c>
      <c r="C175" s="8">
        <f>IF(COUNTA($B$5:$B175)&lt;=C$1,AVERAGE($B$5:$B175),C$2*($B175-$C174)+$C174)</f>
        <v>70.674701328755546</v>
      </c>
      <c r="D175" s="8">
        <f>IF(COUNTA($B$5:$B175)&lt;=D$1,AVERAGE($B$5:$B175),D$2*($B175-$D174)+$D174)</f>
        <v>70.373165347919112</v>
      </c>
      <c r="E175" s="8">
        <f>IF(COUNTA($B$5:$B175)&lt;=E$1,AVERAGE($B$5:$B175),E$2*($B175-$E174)+$E174)</f>
        <v>68.63629682745939</v>
      </c>
      <c r="F175" s="7">
        <f t="shared" si="8"/>
        <v>1.7368685204597227</v>
      </c>
      <c r="G175" s="7">
        <f>IF(COUNTA($F$5:$F175)&lt;=G$1,AVERAGE($F$5:$F175),G$2*($F175-$G174)+$G174)</f>
        <v>1.8920217486431061</v>
      </c>
      <c r="H175" s="7">
        <f t="shared" si="9"/>
        <v>-0.1551532281833834</v>
      </c>
    </row>
    <row r="176" spans="1:8" x14ac:dyDescent="0.35">
      <c r="A176" s="2">
        <v>45726</v>
      </c>
      <c r="B176">
        <v>71.45</v>
      </c>
      <c r="C176" s="8">
        <f>IF(COUNTA($B$5:$B176)&lt;=C$1,AVERAGE($B$5:$B176),C$2*($B176-$C175)+$C175)</f>
        <v>70.82976106300444</v>
      </c>
      <c r="D176" s="8">
        <f>IF(COUNTA($B$5:$B176)&lt;=D$1,AVERAGE($B$5:$B176),D$2*($B176-$D175)+$D175)</f>
        <v>70.538832217470016</v>
      </c>
      <c r="E176" s="8">
        <f>IF(COUNTA($B$5:$B176)&lt;=E$1,AVERAGE($B$5:$B176),E$2*($B176-$E175)+$E175)</f>
        <v>68.844719284684615</v>
      </c>
      <c r="F176" s="7">
        <f t="shared" si="8"/>
        <v>1.6941129327854014</v>
      </c>
      <c r="G176" s="7">
        <f>IF(COUNTA($F$5:$F176)&lt;=G$1,AVERAGE($F$5:$F176),G$2*($F176-$G175)+$G175)</f>
        <v>1.8524399854715652</v>
      </c>
      <c r="H176" s="7">
        <f t="shared" si="9"/>
        <v>-0.15832705268616376</v>
      </c>
    </row>
    <row r="177" spans="1:8" x14ac:dyDescent="0.35">
      <c r="A177" s="2">
        <v>45727</v>
      </c>
      <c r="B177">
        <v>71.040000000000006</v>
      </c>
      <c r="C177" s="8">
        <f>IF(COUNTA($B$5:$B177)&lt;=C$1,AVERAGE($B$5:$B177),C$2*($B177-$C176)+$C176)</f>
        <v>70.871808850403553</v>
      </c>
      <c r="D177" s="8">
        <f>IF(COUNTA($B$5:$B177)&lt;=D$1,AVERAGE($B$5:$B177),D$2*($B177-$D176)+$D176)</f>
        <v>70.615934953243865</v>
      </c>
      <c r="E177" s="8">
        <f>IF(COUNTA($B$5:$B177)&lt;=E$1,AVERAGE($B$5:$B177),E$2*($B177-$E176)+$E176)</f>
        <v>69.007332671004278</v>
      </c>
      <c r="F177" s="7">
        <f t="shared" ref="F177:F192" si="10">D177-E177</f>
        <v>1.6086022822395876</v>
      </c>
      <c r="G177" s="7">
        <f>IF(COUNTA($F$5:$F177)&lt;=G$1,AVERAGE($F$5:$F177),G$2*($F177-$G176)+$G176)</f>
        <v>1.8036724448251698</v>
      </c>
      <c r="H177" s="7">
        <f t="shared" ref="H177:H192" si="11">F177-G177</f>
        <v>-0.19507016258558219</v>
      </c>
    </row>
    <row r="178" spans="1:8" x14ac:dyDescent="0.35">
      <c r="A178" s="2">
        <v>45728</v>
      </c>
      <c r="B178">
        <v>69.94</v>
      </c>
      <c r="C178" s="8">
        <f>IF(COUNTA($B$5:$B178)&lt;=C$1,AVERAGE($B$5:$B178),C$2*($B178-$C177)+$C177)</f>
        <v>70.685447080322845</v>
      </c>
      <c r="D178" s="8">
        <f>IF(COUNTA($B$5:$B178)&lt;=D$1,AVERAGE($B$5:$B178),D$2*($B178-$D177)+$D177)</f>
        <v>70.51194496043712</v>
      </c>
      <c r="E178" s="8">
        <f>IF(COUNTA($B$5:$B178)&lt;=E$1,AVERAGE($B$5:$B178),E$2*($B178-$E177)+$E177)</f>
        <v>69.076419139818782</v>
      </c>
      <c r="F178" s="7">
        <f t="shared" si="10"/>
        <v>1.4355258206183379</v>
      </c>
      <c r="G178" s="7">
        <f>IF(COUNTA($F$5:$F178)&lt;=G$1,AVERAGE($F$5:$F178),G$2*($F178-$G177)+$G177)</f>
        <v>1.7300431199838033</v>
      </c>
      <c r="H178" s="7">
        <f t="shared" si="11"/>
        <v>-0.29451729936546545</v>
      </c>
    </row>
    <row r="179" spans="1:8" x14ac:dyDescent="0.35">
      <c r="A179" s="2">
        <v>45729</v>
      </c>
      <c r="B179">
        <v>69.62</v>
      </c>
      <c r="C179" s="8">
        <f>IF(COUNTA($B$5:$B179)&lt;=C$1,AVERAGE($B$5:$B179),C$2*($B179-$C178)+$C178)</f>
        <v>70.472357664258283</v>
      </c>
      <c r="D179" s="8">
        <f>IF(COUNTA($B$5:$B179)&lt;=D$1,AVERAGE($B$5:$B179),D$2*($B179-$D178)+$D178)</f>
        <v>70.374722658831416</v>
      </c>
      <c r="E179" s="8">
        <f>IF(COUNTA($B$5:$B179)&lt;=E$1,AVERAGE($B$5:$B179),E$2*($B179-$E178)+$E178)</f>
        <v>69.116684388721097</v>
      </c>
      <c r="F179" s="7">
        <f t="shared" si="10"/>
        <v>1.258038270110319</v>
      </c>
      <c r="G179" s="7">
        <f>IF(COUNTA($F$5:$F179)&lt;=G$1,AVERAGE($F$5:$F179),G$2*($F179-$G178)+$G178)</f>
        <v>1.6356421500091065</v>
      </c>
      <c r="H179" s="7">
        <f t="shared" si="11"/>
        <v>-0.37760387989878752</v>
      </c>
    </row>
    <row r="180" spans="1:8" x14ac:dyDescent="0.35">
      <c r="A180" s="2">
        <v>45730</v>
      </c>
      <c r="B180">
        <v>69.16</v>
      </c>
      <c r="C180" s="8">
        <f>IF(COUNTA($B$5:$B180)&lt;=C$1,AVERAGE($B$5:$B180),C$2*($B180-$C179)+$C179)</f>
        <v>70.20988613140662</v>
      </c>
      <c r="D180" s="8">
        <f>IF(COUNTA($B$5:$B180)&lt;=D$1,AVERAGE($B$5:$B180),D$2*($B180-$D179)+$D179)</f>
        <v>70.187842249780431</v>
      </c>
      <c r="E180" s="8">
        <f>IF(COUNTA($B$5:$B180)&lt;=E$1,AVERAGE($B$5:$B180),E$2*($B180-$E179)+$E179)</f>
        <v>69.119892952519535</v>
      </c>
      <c r="F180" s="7">
        <f t="shared" si="10"/>
        <v>1.0679492972608955</v>
      </c>
      <c r="G180" s="7">
        <f>IF(COUNTA($F$5:$F180)&lt;=G$1,AVERAGE($F$5:$F180),G$2*($F180-$G179)+$G179)</f>
        <v>1.5221035794594644</v>
      </c>
      <c r="H180" s="7">
        <f t="shared" si="11"/>
        <v>-0.4541542821985689</v>
      </c>
    </row>
    <row r="181" spans="1:8" x14ac:dyDescent="0.35">
      <c r="A181" s="2">
        <v>45733</v>
      </c>
      <c r="B181">
        <v>70.12</v>
      </c>
      <c r="C181" s="8">
        <f>IF(COUNTA($B$5:$B181)&lt;=C$1,AVERAGE($B$5:$B181),C$2*($B181-$C180)+$C180)</f>
        <v>70.191908905125302</v>
      </c>
      <c r="D181" s="8">
        <f>IF(COUNTA($B$5:$B181)&lt;=D$1,AVERAGE($B$5:$B181),D$2*($B181-$D180)+$D180)</f>
        <v>70.177404980583447</v>
      </c>
      <c r="E181" s="8">
        <f>IF(COUNTA($B$5:$B181)&lt;=E$1,AVERAGE($B$5:$B181),E$2*($B181-$E180)+$E180)</f>
        <v>69.193974956036612</v>
      </c>
      <c r="F181" s="7">
        <f t="shared" si="10"/>
        <v>0.98343002454683415</v>
      </c>
      <c r="G181" s="7">
        <f>IF(COUNTA($F$5:$F181)&lt;=G$1,AVERAGE($F$5:$F181),G$2*($F181-$G180)+$G180)</f>
        <v>1.4143688684769384</v>
      </c>
      <c r="H181" s="7">
        <f t="shared" si="11"/>
        <v>-0.43093884393010429</v>
      </c>
    </row>
    <row r="182" spans="1:8" x14ac:dyDescent="0.35">
      <c r="A182" s="2">
        <v>45734</v>
      </c>
      <c r="B182">
        <v>69.38</v>
      </c>
      <c r="C182" s="8">
        <f>IF(COUNTA($B$5:$B182)&lt;=C$1,AVERAGE($B$5:$B182),C$2*($B182-$C181)+$C181)</f>
        <v>70.029527124100241</v>
      </c>
      <c r="D182" s="8">
        <f>IF(COUNTA($B$5:$B182)&lt;=D$1,AVERAGE($B$5:$B182),D$2*($B182-$D181)+$D181)</f>
        <v>70.054727291262921</v>
      </c>
      <c r="E182" s="8">
        <f>IF(COUNTA($B$5:$B182)&lt;=E$1,AVERAGE($B$5:$B182),E$2*($B182-$E181)+$E181)</f>
        <v>69.207754588922782</v>
      </c>
      <c r="F182" s="7">
        <f t="shared" si="10"/>
        <v>0.84697270234013899</v>
      </c>
      <c r="G182" s="7">
        <f>IF(COUNTA($F$5:$F182)&lt;=G$1,AVERAGE($F$5:$F182),G$2*($F182-$G181)+$G181)</f>
        <v>1.3008896352495785</v>
      </c>
      <c r="H182" s="7">
        <f t="shared" si="11"/>
        <v>-0.45391693290943946</v>
      </c>
    </row>
    <row r="183" spans="1:8" x14ac:dyDescent="0.35">
      <c r="A183" s="2">
        <v>45735</v>
      </c>
      <c r="B183">
        <v>69.28</v>
      </c>
      <c r="C183" s="8">
        <f>IF(COUNTA($B$5:$B183)&lt;=C$1,AVERAGE($B$5:$B183),C$2*($B183-$C182)+$C182)</f>
        <v>69.879621699280193</v>
      </c>
      <c r="D183" s="8">
        <f>IF(COUNTA($B$5:$B183)&lt;=D$1,AVERAGE($B$5:$B183),D$2*($B183-$D182)+$D182)</f>
        <v>69.935538477222465</v>
      </c>
      <c r="E183" s="8">
        <f>IF(COUNTA($B$5:$B183)&lt;=E$1,AVERAGE($B$5:$B183),E$2*($B183-$E182)+$E182)</f>
        <v>69.213106100854432</v>
      </c>
      <c r="F183" s="7">
        <f t="shared" si="10"/>
        <v>0.72243237636803315</v>
      </c>
      <c r="G183" s="7">
        <f>IF(COUNTA($F$5:$F183)&lt;=G$1,AVERAGE($F$5:$F183),G$2*($F183-$G182)+$G182)</f>
        <v>1.1851981834732694</v>
      </c>
      <c r="H183" s="7">
        <f t="shared" si="11"/>
        <v>-0.46276580710523629</v>
      </c>
    </row>
    <row r="184" spans="1:8" x14ac:dyDescent="0.35">
      <c r="A184" s="2">
        <v>45736</v>
      </c>
      <c r="B184">
        <v>69.709999999999994</v>
      </c>
      <c r="C184" s="8">
        <f>IF(COUNTA($B$5:$B184)&lt;=C$1,AVERAGE($B$5:$B184),C$2*($B184-$C183)+$C183)</f>
        <v>69.84569735942415</v>
      </c>
      <c r="D184" s="8">
        <f>IF(COUNTA($B$5:$B184)&lt;=D$1,AVERAGE($B$5:$B184),D$2*($B184-$D183)+$D183)</f>
        <v>69.900840249957469</v>
      </c>
      <c r="E184" s="8">
        <f>IF(COUNTA($B$5:$B184)&lt;=E$1,AVERAGE($B$5:$B184),E$2*($B184-$E183)+$E183)</f>
        <v>69.249913056346699</v>
      </c>
      <c r="F184" s="7">
        <f t="shared" si="10"/>
        <v>0.65092719361076945</v>
      </c>
      <c r="G184" s="7">
        <f>IF(COUNTA($F$5:$F184)&lt;=G$1,AVERAGE($F$5:$F184),G$2*($F184-$G183)+$G183)</f>
        <v>1.0783439855007695</v>
      </c>
      <c r="H184" s="7">
        <f t="shared" si="11"/>
        <v>-0.42741679189000004</v>
      </c>
    </row>
    <row r="185" spans="1:8" x14ac:dyDescent="0.35">
      <c r="A185" s="2">
        <v>45737</v>
      </c>
      <c r="B185">
        <v>68.67</v>
      </c>
      <c r="C185" s="8">
        <f>IF(COUNTA($B$5:$B185)&lt;=C$1,AVERAGE($B$5:$B185),C$2*($B185-$C184)+$C184)</f>
        <v>69.610557887539315</v>
      </c>
      <c r="D185" s="8">
        <f>IF(COUNTA($B$5:$B185)&lt;=D$1,AVERAGE($B$5:$B185),D$2*($B185-$D184)+$D184)</f>
        <v>69.711480211502476</v>
      </c>
      <c r="E185" s="8">
        <f>IF(COUNTA($B$5:$B185)&lt;=E$1,AVERAGE($B$5:$B185),E$2*($B185-$E184)+$E184)</f>
        <v>69.206956533654349</v>
      </c>
      <c r="F185" s="7">
        <f t="shared" si="10"/>
        <v>0.50452367784812679</v>
      </c>
      <c r="G185" s="7">
        <f>IF(COUNTA($F$5:$F185)&lt;=G$1,AVERAGE($F$5:$F185),G$2*($F185-$G184)+$G184)</f>
        <v>0.96357992397024095</v>
      </c>
      <c r="H185" s="7">
        <f t="shared" si="11"/>
        <v>-0.45905624612211415</v>
      </c>
    </row>
    <row r="186" spans="1:8" x14ac:dyDescent="0.35">
      <c r="A186" s="2">
        <v>45740</v>
      </c>
      <c r="B186">
        <v>68.95</v>
      </c>
      <c r="C186" s="8">
        <f>IF(COUNTA($B$5:$B186)&lt;=C$1,AVERAGE($B$5:$B186),C$2*($B186-$C185)+$C185)</f>
        <v>69.478446310031458</v>
      </c>
      <c r="D186" s="8">
        <f>IF(COUNTA($B$5:$B186)&lt;=D$1,AVERAGE($B$5:$B186),D$2*($B186-$D185)+$D185)</f>
        <v>69.594329409732865</v>
      </c>
      <c r="E186" s="8">
        <f>IF(COUNTA($B$5:$B186)&lt;=E$1,AVERAGE($B$5:$B186),E$2*($B186-$E185)+$E185)</f>
        <v>69.18792271634662</v>
      </c>
      <c r="F186" s="7">
        <f t="shared" si="10"/>
        <v>0.40640669338624491</v>
      </c>
      <c r="G186" s="7">
        <f>IF(COUNTA($F$5:$F186)&lt;=G$1,AVERAGE($F$5:$F186),G$2*($F186-$G185)+$G185)</f>
        <v>0.85214527785344174</v>
      </c>
      <c r="H186" s="7">
        <f t="shared" si="11"/>
        <v>-0.44573858446719683</v>
      </c>
    </row>
    <row r="187" spans="1:8" x14ac:dyDescent="0.35">
      <c r="A187" s="2">
        <v>45741</v>
      </c>
      <c r="B187">
        <v>68.81</v>
      </c>
      <c r="C187" s="8">
        <f>IF(COUNTA($B$5:$B187)&lt;=C$1,AVERAGE($B$5:$B187),C$2*($B187-$C186)+$C186)</f>
        <v>69.344757048025173</v>
      </c>
      <c r="D187" s="8">
        <f>IF(COUNTA($B$5:$B187)&lt;=D$1,AVERAGE($B$5:$B187),D$2*($B187-$D186)+$D186)</f>
        <v>69.473663346697037</v>
      </c>
      <c r="E187" s="8">
        <f>IF(COUNTA($B$5:$B187)&lt;=E$1,AVERAGE($B$5:$B187),E$2*($B187-$E186)+$E186)</f>
        <v>69.15992844106168</v>
      </c>
      <c r="F187" s="7">
        <f t="shared" si="10"/>
        <v>0.31373490563535711</v>
      </c>
      <c r="G187" s="7">
        <f>IF(COUNTA($F$5:$F187)&lt;=G$1,AVERAGE($F$5:$F187),G$2*($F187-$G186)+$G186)</f>
        <v>0.74446320340982486</v>
      </c>
      <c r="H187" s="7">
        <f t="shared" si="11"/>
        <v>-0.43072829777446775</v>
      </c>
    </row>
    <row r="188" spans="1:8" x14ac:dyDescent="0.35">
      <c r="A188" s="2">
        <v>45742</v>
      </c>
      <c r="B188">
        <v>70.02</v>
      </c>
      <c r="C188" s="8">
        <f>IF(COUNTA($B$5:$B188)&lt;=C$1,AVERAGE($B$5:$B188),C$2*($B188-$C187)+$C187)</f>
        <v>69.479805638420132</v>
      </c>
      <c r="D188" s="8">
        <f>IF(COUNTA($B$5:$B188)&lt;=D$1,AVERAGE($B$5:$B188),D$2*($B188-$D187)+$D187)</f>
        <v>69.557715139512879</v>
      </c>
      <c r="E188" s="8">
        <f>IF(COUNTA($B$5:$B188)&lt;=E$1,AVERAGE($B$5:$B188),E$2*($B188-$E187)+$E187)</f>
        <v>69.223637445427485</v>
      </c>
      <c r="F188" s="7">
        <f t="shared" si="10"/>
        <v>0.33407769408539423</v>
      </c>
      <c r="G188" s="7">
        <f>IF(COUNTA($F$5:$F188)&lt;=G$1,AVERAGE($F$5:$F188),G$2*($F188-$G187)+$G187)</f>
        <v>0.66238610154493871</v>
      </c>
      <c r="H188" s="7">
        <f t="shared" si="11"/>
        <v>-0.32830840745954448</v>
      </c>
    </row>
    <row r="189" spans="1:8" x14ac:dyDescent="0.35">
      <c r="A189" s="2">
        <v>45743</v>
      </c>
      <c r="B189">
        <v>70.739999999999995</v>
      </c>
      <c r="C189" s="8">
        <f>IF(COUNTA($B$5:$B189)&lt;=C$1,AVERAGE($B$5:$B189),C$2*($B189-$C188)+$C188)</f>
        <v>69.73184451073611</v>
      </c>
      <c r="D189" s="8">
        <f>IF(COUNTA($B$5:$B189)&lt;=D$1,AVERAGE($B$5:$B189),D$2*($B189-$D188)+$D188)</f>
        <v>69.739605118049354</v>
      </c>
      <c r="E189" s="8">
        <f>IF(COUNTA($B$5:$B189)&lt;=E$1,AVERAGE($B$5:$B189),E$2*($B189-$E188)+$E188)</f>
        <v>69.33596059761804</v>
      </c>
      <c r="F189" s="7">
        <f t="shared" si="10"/>
        <v>0.40364452043131394</v>
      </c>
      <c r="G189" s="7">
        <f>IF(COUNTA($F$5:$F189)&lt;=G$1,AVERAGE($F$5:$F189),G$2*($F189-$G188)+$G188)</f>
        <v>0.6106377853222138</v>
      </c>
      <c r="H189" s="7">
        <f t="shared" si="11"/>
        <v>-0.20699326489089986</v>
      </c>
    </row>
    <row r="190" spans="1:8" x14ac:dyDescent="0.35">
      <c r="A190" s="2">
        <v>45744</v>
      </c>
      <c r="B190">
        <v>70.37</v>
      </c>
      <c r="C190" s="8">
        <f>IF(COUNTA($B$5:$B190)&lt;=C$1,AVERAGE($B$5:$B190),C$2*($B190-$C189)+$C189)</f>
        <v>69.859475608588895</v>
      </c>
      <c r="D190" s="8">
        <f>IF(COUNTA($B$5:$B190)&lt;=D$1,AVERAGE($B$5:$B190),D$2*($B190-$D189)+$D189)</f>
        <v>69.836588946041758</v>
      </c>
      <c r="E190" s="8">
        <f>IF(COUNTA($B$5:$B190)&lt;=E$1,AVERAGE($B$5:$B190),E$2*($B190-$E189)+$E189)</f>
        <v>69.412556108905591</v>
      </c>
      <c r="F190" s="7">
        <f t="shared" si="10"/>
        <v>0.42403283713616702</v>
      </c>
      <c r="G190" s="7">
        <f>IF(COUNTA($F$5:$F190)&lt;=G$1,AVERAGE($F$5:$F190),G$2*($F190-$G189)+$G189)</f>
        <v>0.57331679568500449</v>
      </c>
      <c r="H190" s="7">
        <f t="shared" si="11"/>
        <v>-0.14928395854883747</v>
      </c>
    </row>
    <row r="191" spans="1:8" x14ac:dyDescent="0.35">
      <c r="A191" s="2">
        <v>45746</v>
      </c>
      <c r="B191">
        <v>71.62</v>
      </c>
      <c r="C191" s="8">
        <f>IF(COUNTA($B$5:$B191)&lt;=C$1,AVERAGE($B$5:$B191),C$2*($B191-$C190)+$C190)</f>
        <v>70.211580486871114</v>
      </c>
      <c r="D191" s="8">
        <f>IF(COUNTA($B$5:$B191)&lt;=D$1,AVERAGE($B$5:$B191),D$2*($B191-$D190)+$D190)</f>
        <v>70.110959877419944</v>
      </c>
      <c r="E191" s="8">
        <f>IF(COUNTA($B$5:$B191)&lt;=E$1,AVERAGE($B$5:$B191),E$2*($B191-$E190)+$E190)</f>
        <v>69.57607047120888</v>
      </c>
      <c r="F191" s="7">
        <f t="shared" si="10"/>
        <v>0.53488940621106451</v>
      </c>
      <c r="G191" s="7">
        <f>IF(COUNTA($F$5:$F191)&lt;=G$1,AVERAGE($F$5:$F191),G$2*($F191-$G190)+$G190)</f>
        <v>0.56563131779021647</v>
      </c>
      <c r="H191" s="7">
        <f t="shared" si="11"/>
        <v>-3.0741911579151959E-2</v>
      </c>
    </row>
    <row r="192" spans="1:8" x14ac:dyDescent="0.35">
      <c r="A192" s="2">
        <v>45747</v>
      </c>
      <c r="B192">
        <v>71.87</v>
      </c>
      <c r="C192" s="8">
        <f>IF(COUNTA($B$5:$B192)&lt;=C$1,AVERAGE($B$5:$B192),C$2*($B192-$C191)+$C191)</f>
        <v>70.543264389496898</v>
      </c>
      <c r="D192" s="8">
        <f>IF(COUNTA($B$5:$B192)&lt;=D$1,AVERAGE($B$5:$B192),D$2*($B192-$D191)+$D191)</f>
        <v>70.381581434739957</v>
      </c>
      <c r="E192" s="8">
        <f>IF(COUNTA($B$5:$B192)&lt;=E$1,AVERAGE($B$5:$B192),E$2*($B192-$E191)+$E191)</f>
        <v>69.745991177045255</v>
      </c>
      <c r="F192" s="7">
        <f t="shared" si="10"/>
        <v>0.63559025769470168</v>
      </c>
      <c r="G192" s="7">
        <f>IF(COUNTA($F$5:$F192)&lt;=G$1,AVERAGE($F$5:$F192),G$2*($F192-$G191)+$G191)</f>
        <v>0.57962310577111353</v>
      </c>
      <c r="H192" s="7">
        <f t="shared" si="11"/>
        <v>5.5967151923588143E-2</v>
      </c>
    </row>
    <row r="193" spans="1:8" x14ac:dyDescent="0.35">
      <c r="A193" s="9"/>
      <c r="C193" s="8"/>
      <c r="D193" s="8"/>
      <c r="E193" s="8"/>
      <c r="F193" s="7"/>
      <c r="G193" s="7"/>
      <c r="H193" s="7"/>
    </row>
    <row r="194" spans="1:8" x14ac:dyDescent="0.35">
      <c r="A194" s="9"/>
      <c r="C194" s="8"/>
      <c r="D194" s="8"/>
      <c r="E194" s="8"/>
      <c r="F194" s="7"/>
      <c r="G194" s="7"/>
      <c r="H194" s="7"/>
    </row>
    <row r="195" spans="1:8" x14ac:dyDescent="0.35">
      <c r="A195" s="6">
        <f>COUNT(A5:A192)</f>
        <v>188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CAFA-0D95-4CF8-BE8C-7389EF7E6D30}">
  <dimension ref="A1:I189"/>
  <sheetViews>
    <sheetView zoomScale="93" zoomScaleNormal="93" workbookViewId="0">
      <selection activeCell="X27" sqref="X27"/>
    </sheetView>
  </sheetViews>
  <sheetFormatPr defaultRowHeight="14" x14ac:dyDescent="0.35"/>
  <cols>
    <col min="1" max="1" width="11.81640625" style="12" bestFit="1" customWidth="1"/>
    <col min="2" max="2" width="7.453125" style="12" bestFit="1" customWidth="1"/>
    <col min="3" max="3" width="7.7265625" style="12" bestFit="1" customWidth="1"/>
    <col min="4" max="5" width="6.453125" style="12" bestFit="1" customWidth="1"/>
    <col min="6" max="9" width="12.7265625" style="12" bestFit="1" customWidth="1"/>
    <col min="10" max="16384" width="8.7265625" style="12"/>
  </cols>
  <sheetData>
    <row r="1" spans="1:9" ht="14.5" x14ac:dyDescent="0.35">
      <c r="A1" t="s">
        <v>0</v>
      </c>
      <c r="B1" t="s">
        <v>1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ht="14.5" x14ac:dyDescent="0.35">
      <c r="A2" s="2">
        <v>45474</v>
      </c>
      <c r="B2">
        <v>63.15</v>
      </c>
    </row>
    <row r="3" spans="1:9" ht="14.5" x14ac:dyDescent="0.35">
      <c r="A3" s="2">
        <v>45475</v>
      </c>
      <c r="B3">
        <v>63.33</v>
      </c>
      <c r="C3" s="12">
        <f t="shared" ref="C3:C66" si="0">B3-B2</f>
        <v>0.17999999999999972</v>
      </c>
      <c r="D3" s="12">
        <f t="shared" ref="D3:D66" si="1">IF(C3&gt;0,C3,0)</f>
        <v>0.17999999999999972</v>
      </c>
      <c r="E3" s="12">
        <f t="shared" ref="E3:E66" si="2">IF(C3&lt;0,-C3,0)</f>
        <v>0</v>
      </c>
    </row>
    <row r="4" spans="1:9" ht="14.5" x14ac:dyDescent="0.35">
      <c r="A4" s="2">
        <v>45477</v>
      </c>
      <c r="B4">
        <v>63.76</v>
      </c>
      <c r="C4" s="12">
        <f t="shared" si="0"/>
        <v>0.42999999999999972</v>
      </c>
      <c r="D4" s="12">
        <f t="shared" si="1"/>
        <v>0.42999999999999972</v>
      </c>
      <c r="E4" s="12">
        <f t="shared" si="2"/>
        <v>0</v>
      </c>
    </row>
    <row r="5" spans="1:9" ht="14.5" x14ac:dyDescent="0.35">
      <c r="A5" s="2">
        <v>45480</v>
      </c>
      <c r="B5">
        <v>62.96</v>
      </c>
      <c r="C5" s="12">
        <f t="shared" si="0"/>
        <v>-0.79999999999999716</v>
      </c>
      <c r="D5" s="12">
        <f t="shared" si="1"/>
        <v>0</v>
      </c>
      <c r="E5" s="12">
        <f t="shared" si="2"/>
        <v>0.79999999999999716</v>
      </c>
    </row>
    <row r="6" spans="1:9" ht="14.5" x14ac:dyDescent="0.35">
      <c r="A6" s="2">
        <v>45481</v>
      </c>
      <c r="B6">
        <v>62.69</v>
      </c>
      <c r="C6" s="12">
        <f t="shared" si="0"/>
        <v>-0.27000000000000313</v>
      </c>
      <c r="D6" s="12">
        <f t="shared" si="1"/>
        <v>0</v>
      </c>
      <c r="E6" s="12">
        <f t="shared" si="2"/>
        <v>0.27000000000000313</v>
      </c>
    </row>
    <row r="7" spans="1:9" ht="14.5" x14ac:dyDescent="0.35">
      <c r="A7" s="2">
        <v>45482</v>
      </c>
      <c r="B7">
        <v>62.83</v>
      </c>
      <c r="C7" s="12">
        <f t="shared" si="0"/>
        <v>0.14000000000000057</v>
      </c>
      <c r="D7" s="12">
        <f t="shared" si="1"/>
        <v>0.14000000000000057</v>
      </c>
      <c r="E7" s="12">
        <f t="shared" si="2"/>
        <v>0</v>
      </c>
    </row>
    <row r="8" spans="1:9" ht="14.5" x14ac:dyDescent="0.35">
      <c r="A8" s="2">
        <v>45483</v>
      </c>
      <c r="B8">
        <v>63.1</v>
      </c>
      <c r="C8" s="12">
        <f t="shared" si="0"/>
        <v>0.27000000000000313</v>
      </c>
      <c r="D8" s="12">
        <f t="shared" si="1"/>
        <v>0.27000000000000313</v>
      </c>
      <c r="E8" s="12">
        <f t="shared" si="2"/>
        <v>0</v>
      </c>
    </row>
    <row r="9" spans="1:9" ht="14.5" x14ac:dyDescent="0.35">
      <c r="A9" s="2">
        <v>45484</v>
      </c>
      <c r="B9">
        <v>63.7</v>
      </c>
      <c r="C9" s="12">
        <f t="shared" si="0"/>
        <v>0.60000000000000142</v>
      </c>
      <c r="D9" s="12">
        <f t="shared" si="1"/>
        <v>0.60000000000000142</v>
      </c>
      <c r="E9" s="12">
        <f t="shared" si="2"/>
        <v>0</v>
      </c>
    </row>
    <row r="10" spans="1:9" ht="14.5" x14ac:dyDescent="0.35">
      <c r="A10" s="2">
        <v>45487</v>
      </c>
      <c r="B10">
        <v>63.41</v>
      </c>
      <c r="C10" s="12">
        <f t="shared" si="0"/>
        <v>-0.29000000000000625</v>
      </c>
      <c r="D10" s="12">
        <f t="shared" si="1"/>
        <v>0</v>
      </c>
      <c r="E10" s="12">
        <f t="shared" si="2"/>
        <v>0.29000000000000625</v>
      </c>
    </row>
    <row r="11" spans="1:9" ht="14.5" x14ac:dyDescent="0.35">
      <c r="A11" s="2">
        <v>45488</v>
      </c>
      <c r="B11">
        <v>64.27</v>
      </c>
      <c r="C11" s="12">
        <f t="shared" si="0"/>
        <v>0.85999999999999943</v>
      </c>
      <c r="D11" s="12">
        <f t="shared" si="1"/>
        <v>0.85999999999999943</v>
      </c>
      <c r="E11" s="12">
        <f t="shared" si="2"/>
        <v>0</v>
      </c>
      <c r="F11" s="12">
        <f>SUM(D2:D11)/14</f>
        <v>0.17714285714285744</v>
      </c>
      <c r="G11" s="12">
        <f>SUM(E2:E11)/14</f>
        <v>9.7142857142857614E-2</v>
      </c>
      <c r="H11" s="12">
        <f>F11/G11</f>
        <v>1.8235294117647001</v>
      </c>
      <c r="I11" s="12">
        <f>IF(G11=0,100,100-(100/(1+H11)))</f>
        <v>64.583333333333258</v>
      </c>
    </row>
    <row r="12" spans="1:9" ht="14.5" x14ac:dyDescent="0.35">
      <c r="A12" s="2">
        <v>45489</v>
      </c>
      <c r="B12">
        <v>65.209999999999994</v>
      </c>
      <c r="C12" s="12">
        <f t="shared" si="0"/>
        <v>0.93999999999999773</v>
      </c>
      <c r="D12" s="12">
        <f t="shared" si="1"/>
        <v>0.93999999999999773</v>
      </c>
      <c r="E12" s="12">
        <f t="shared" si="2"/>
        <v>0</v>
      </c>
      <c r="F12" s="12">
        <f>((F11*13)+D12)/14</f>
        <v>0.23163265306122457</v>
      </c>
      <c r="G12" s="12">
        <f>((G11*13)+E12)/14</f>
        <v>9.0204081632653491E-2</v>
      </c>
      <c r="H12" s="12">
        <f t="shared" ref="H12:H75" si="3">F12/G12</f>
        <v>2.5678733031674095</v>
      </c>
      <c r="I12" s="12">
        <f t="shared" ref="I12:I75" si="4">IF(G12=0,100,100-(100/(1+H12)))</f>
        <v>71.97209892200371</v>
      </c>
    </row>
    <row r="13" spans="1:9" ht="14.5" x14ac:dyDescent="0.35">
      <c r="A13" s="2">
        <v>45490</v>
      </c>
      <c r="B13">
        <v>65.19</v>
      </c>
      <c r="C13" s="12">
        <f t="shared" si="0"/>
        <v>-1.9999999999996021E-2</v>
      </c>
      <c r="D13" s="12">
        <f t="shared" si="1"/>
        <v>0</v>
      </c>
      <c r="E13" s="12">
        <f t="shared" si="2"/>
        <v>1.9999999999996021E-2</v>
      </c>
      <c r="F13" s="12">
        <f t="shared" ref="F13:G28" si="5">((F12*13)+D13)/14</f>
        <v>0.21508746355685138</v>
      </c>
      <c r="G13" s="12">
        <f t="shared" si="5"/>
        <v>8.518950437317796E-2</v>
      </c>
      <c r="H13" s="12">
        <f t="shared" si="3"/>
        <v>2.5248117727583819</v>
      </c>
      <c r="I13" s="12">
        <f t="shared" si="4"/>
        <v>71.629690761687442</v>
      </c>
    </row>
    <row r="14" spans="1:9" ht="14.5" x14ac:dyDescent="0.35">
      <c r="A14" s="2">
        <v>45491</v>
      </c>
      <c r="B14">
        <v>65.290000000000006</v>
      </c>
      <c r="C14" s="12">
        <f t="shared" si="0"/>
        <v>0.10000000000000853</v>
      </c>
      <c r="D14" s="12">
        <f t="shared" si="1"/>
        <v>0.10000000000000853</v>
      </c>
      <c r="E14" s="12">
        <f t="shared" si="2"/>
        <v>0</v>
      </c>
      <c r="F14" s="12">
        <f t="shared" si="5"/>
        <v>0.2068669304456483</v>
      </c>
      <c r="G14" s="12">
        <f t="shared" si="5"/>
        <v>7.9104539775093824E-2</v>
      </c>
      <c r="H14" s="12">
        <f t="shared" si="3"/>
        <v>2.6151081977570727</v>
      </c>
      <c r="I14" s="12">
        <f t="shared" si="4"/>
        <v>72.338310631465149</v>
      </c>
    </row>
    <row r="15" spans="1:9" ht="14.5" x14ac:dyDescent="0.35">
      <c r="A15" s="2">
        <v>45494</v>
      </c>
      <c r="B15">
        <v>64.77</v>
      </c>
      <c r="C15" s="12">
        <f t="shared" si="0"/>
        <v>-0.52000000000001023</v>
      </c>
      <c r="D15" s="12">
        <f t="shared" si="1"/>
        <v>0</v>
      </c>
      <c r="E15" s="12">
        <f t="shared" si="2"/>
        <v>0.52000000000001023</v>
      </c>
      <c r="F15" s="12">
        <f t="shared" si="5"/>
        <v>0.19209072112810199</v>
      </c>
      <c r="G15" s="12">
        <f t="shared" si="5"/>
        <v>0.11059707264830214</v>
      </c>
      <c r="H15" s="12">
        <f t="shared" si="3"/>
        <v>1.7368517676679296</v>
      </c>
      <c r="I15" s="12">
        <f t="shared" si="4"/>
        <v>63.461667459904135</v>
      </c>
    </row>
    <row r="16" spans="1:9" ht="14.5" x14ac:dyDescent="0.35">
      <c r="A16" s="2">
        <v>45495</v>
      </c>
      <c r="B16">
        <v>64.959999999999994</v>
      </c>
      <c r="C16" s="12">
        <f t="shared" si="0"/>
        <v>0.18999999999999773</v>
      </c>
      <c r="D16" s="12">
        <f t="shared" si="1"/>
        <v>0.18999999999999773</v>
      </c>
      <c r="E16" s="12">
        <f t="shared" si="2"/>
        <v>0</v>
      </c>
      <c r="F16" s="12">
        <f t="shared" si="5"/>
        <v>0.19194138390466597</v>
      </c>
      <c r="G16" s="12">
        <f t="shared" si="5"/>
        <v>0.10269728174485197</v>
      </c>
      <c r="H16" s="12">
        <f t="shared" si="3"/>
        <v>1.8690016000767971</v>
      </c>
      <c r="I16" s="12">
        <f t="shared" si="4"/>
        <v>65.144669142978785</v>
      </c>
    </row>
    <row r="17" spans="1:9" ht="14.5" x14ac:dyDescent="0.35">
      <c r="A17" s="2">
        <v>45496</v>
      </c>
      <c r="B17">
        <v>65.81</v>
      </c>
      <c r="C17" s="12">
        <f t="shared" si="0"/>
        <v>0.85000000000000853</v>
      </c>
      <c r="D17" s="12">
        <f t="shared" si="1"/>
        <v>0.85000000000000853</v>
      </c>
      <c r="E17" s="12">
        <f t="shared" si="2"/>
        <v>0</v>
      </c>
      <c r="F17" s="12">
        <f t="shared" si="5"/>
        <v>0.23894557076861903</v>
      </c>
      <c r="G17" s="12">
        <f t="shared" si="5"/>
        <v>9.5361761620219684E-2</v>
      </c>
      <c r="H17" s="12">
        <f t="shared" si="3"/>
        <v>2.5056748817227708</v>
      </c>
      <c r="I17" s="12">
        <f t="shared" si="4"/>
        <v>71.474822003215067</v>
      </c>
    </row>
    <row r="18" spans="1:9" ht="14.5" x14ac:dyDescent="0.35">
      <c r="A18" s="2">
        <v>45497</v>
      </c>
      <c r="B18">
        <v>66.069999999999993</v>
      </c>
      <c r="C18" s="12">
        <f t="shared" si="0"/>
        <v>0.25999999999999091</v>
      </c>
      <c r="D18" s="12">
        <f t="shared" si="1"/>
        <v>0.25999999999999091</v>
      </c>
      <c r="E18" s="12">
        <f t="shared" si="2"/>
        <v>0</v>
      </c>
      <c r="F18" s="12">
        <f t="shared" si="5"/>
        <v>0.24044945857085986</v>
      </c>
      <c r="G18" s="12">
        <f t="shared" si="5"/>
        <v>8.855020721877542E-2</v>
      </c>
      <c r="H18" s="12">
        <f t="shared" si="3"/>
        <v>2.7154025509708468</v>
      </c>
      <c r="I18" s="12">
        <f t="shared" si="4"/>
        <v>73.085016057312643</v>
      </c>
    </row>
    <row r="19" spans="1:9" ht="14.5" x14ac:dyDescent="0.35">
      <c r="A19" s="2">
        <v>45498</v>
      </c>
      <c r="B19">
        <v>67.05</v>
      </c>
      <c r="C19" s="12">
        <f t="shared" si="0"/>
        <v>0.98000000000000398</v>
      </c>
      <c r="D19" s="12">
        <f t="shared" si="1"/>
        <v>0.98000000000000398</v>
      </c>
      <c r="E19" s="12">
        <f t="shared" si="2"/>
        <v>0</v>
      </c>
      <c r="F19" s="12">
        <f t="shared" si="5"/>
        <v>0.2932744972443701</v>
      </c>
      <c r="G19" s="12">
        <f t="shared" si="5"/>
        <v>8.2225192417434312E-2</v>
      </c>
      <c r="H19" s="12">
        <f t="shared" si="3"/>
        <v>3.5667231492204663</v>
      </c>
      <c r="I19" s="12">
        <f t="shared" si="4"/>
        <v>78.102460619477256</v>
      </c>
    </row>
    <row r="20" spans="1:9" ht="14.5" x14ac:dyDescent="0.35">
      <c r="A20" s="2">
        <v>45501</v>
      </c>
      <c r="B20">
        <v>66.83</v>
      </c>
      <c r="C20" s="12">
        <f t="shared" si="0"/>
        <v>-0.21999999999999886</v>
      </c>
      <c r="D20" s="12">
        <f t="shared" si="1"/>
        <v>0</v>
      </c>
      <c r="E20" s="12">
        <f t="shared" si="2"/>
        <v>0.21999999999999886</v>
      </c>
      <c r="F20" s="12">
        <f t="shared" si="5"/>
        <v>0.27232631886977227</v>
      </c>
      <c r="G20" s="12">
        <f t="shared" si="5"/>
        <v>9.2066250101903196E-2</v>
      </c>
      <c r="H20" s="12">
        <f t="shared" si="3"/>
        <v>2.9579386427528966</v>
      </c>
      <c r="I20" s="12">
        <f t="shared" si="4"/>
        <v>74.734322831632824</v>
      </c>
    </row>
    <row r="21" spans="1:9" ht="14.5" x14ac:dyDescent="0.35">
      <c r="A21" s="2">
        <v>45502</v>
      </c>
      <c r="B21">
        <v>67.680000000000007</v>
      </c>
      <c r="C21" s="12">
        <f t="shared" si="0"/>
        <v>0.85000000000000853</v>
      </c>
      <c r="D21" s="12">
        <f t="shared" si="1"/>
        <v>0.85000000000000853</v>
      </c>
      <c r="E21" s="12">
        <f t="shared" si="2"/>
        <v>0</v>
      </c>
      <c r="F21" s="12">
        <f t="shared" si="5"/>
        <v>0.31358872466478915</v>
      </c>
      <c r="G21" s="12">
        <f t="shared" si="5"/>
        <v>8.5490089380338682E-2</v>
      </c>
      <c r="H21" s="12">
        <f t="shared" si="3"/>
        <v>3.668129568442227</v>
      </c>
      <c r="I21" s="12">
        <f t="shared" si="4"/>
        <v>78.578143872435319</v>
      </c>
    </row>
    <row r="22" spans="1:9" ht="14.5" x14ac:dyDescent="0.35">
      <c r="A22" s="2">
        <v>45503</v>
      </c>
      <c r="B22">
        <v>66.739999999999995</v>
      </c>
      <c r="C22" s="12">
        <f t="shared" si="0"/>
        <v>-0.94000000000001194</v>
      </c>
      <c r="D22" s="12">
        <f t="shared" si="1"/>
        <v>0</v>
      </c>
      <c r="E22" s="12">
        <f t="shared" si="2"/>
        <v>0.94000000000001194</v>
      </c>
      <c r="F22" s="12">
        <f t="shared" si="5"/>
        <v>0.29118953004587567</v>
      </c>
      <c r="G22" s="12">
        <f t="shared" si="5"/>
        <v>0.14652651156745819</v>
      </c>
      <c r="H22" s="12">
        <f t="shared" si="3"/>
        <v>1.9872822121464155</v>
      </c>
      <c r="I22" s="12">
        <f t="shared" si="4"/>
        <v>66.524756317499637</v>
      </c>
    </row>
    <row r="23" spans="1:9" ht="14.5" x14ac:dyDescent="0.35">
      <c r="A23" s="2">
        <v>45504</v>
      </c>
      <c r="B23">
        <v>67.959999999999994</v>
      </c>
      <c r="C23" s="12">
        <f t="shared" si="0"/>
        <v>1.2199999999999989</v>
      </c>
      <c r="D23" s="12">
        <f t="shared" si="1"/>
        <v>1.2199999999999989</v>
      </c>
      <c r="E23" s="12">
        <f t="shared" si="2"/>
        <v>0</v>
      </c>
      <c r="F23" s="12">
        <f t="shared" si="5"/>
        <v>0.35753313504259882</v>
      </c>
      <c r="G23" s="12">
        <f t="shared" si="5"/>
        <v>0.13606033216978261</v>
      </c>
      <c r="H23" s="12">
        <f t="shared" si="3"/>
        <v>2.6277543891077073</v>
      </c>
      <c r="I23" s="12">
        <f t="shared" si="4"/>
        <v>72.43473805717143</v>
      </c>
    </row>
    <row r="24" spans="1:9" ht="14.5" x14ac:dyDescent="0.35">
      <c r="A24" s="2">
        <v>45505</v>
      </c>
      <c r="B24">
        <v>69.33</v>
      </c>
      <c r="C24" s="12">
        <f t="shared" si="0"/>
        <v>1.3700000000000045</v>
      </c>
      <c r="D24" s="12">
        <f t="shared" si="1"/>
        <v>1.3700000000000045</v>
      </c>
      <c r="E24" s="12">
        <f t="shared" si="2"/>
        <v>0</v>
      </c>
      <c r="F24" s="12">
        <f t="shared" si="5"/>
        <v>0.42985219682527065</v>
      </c>
      <c r="G24" s="12">
        <f t="shared" si="5"/>
        <v>0.12634173701479814</v>
      </c>
      <c r="H24" s="12">
        <f t="shared" si="3"/>
        <v>3.4022976649032692</v>
      </c>
      <c r="I24" s="12">
        <f t="shared" si="4"/>
        <v>77.284589182317987</v>
      </c>
    </row>
    <row r="25" spans="1:9" ht="14.5" x14ac:dyDescent="0.35">
      <c r="A25" s="2">
        <v>45508</v>
      </c>
      <c r="B25">
        <v>68.099999999999994</v>
      </c>
      <c r="C25" s="12">
        <f t="shared" si="0"/>
        <v>-1.230000000000004</v>
      </c>
      <c r="D25" s="12">
        <f t="shared" si="1"/>
        <v>0</v>
      </c>
      <c r="E25" s="12">
        <f t="shared" si="2"/>
        <v>1.230000000000004</v>
      </c>
      <c r="F25" s="12">
        <f t="shared" si="5"/>
        <v>0.39914846848060848</v>
      </c>
      <c r="G25" s="12">
        <f t="shared" si="5"/>
        <v>0.20517447008517001</v>
      </c>
      <c r="H25" s="12">
        <f t="shared" si="3"/>
        <v>1.9454100128291687</v>
      </c>
      <c r="I25" s="12">
        <f t="shared" si="4"/>
        <v>66.048869405469787</v>
      </c>
    </row>
    <row r="26" spans="1:9" ht="14.5" x14ac:dyDescent="0.35">
      <c r="A26" s="2">
        <v>45509</v>
      </c>
      <c r="B26">
        <v>68.05</v>
      </c>
      <c r="C26" s="12">
        <f t="shared" si="0"/>
        <v>-4.9999999999997158E-2</v>
      </c>
      <c r="D26" s="12">
        <f t="shared" si="1"/>
        <v>0</v>
      </c>
      <c r="E26" s="12">
        <f t="shared" si="2"/>
        <v>4.9999999999997158E-2</v>
      </c>
      <c r="F26" s="12">
        <f t="shared" si="5"/>
        <v>0.37063786358913647</v>
      </c>
      <c r="G26" s="12">
        <f t="shared" si="5"/>
        <v>0.19409057936480051</v>
      </c>
      <c r="H26" s="12">
        <f t="shared" si="3"/>
        <v>1.9096128457245147</v>
      </c>
      <c r="I26" s="12">
        <f t="shared" si="4"/>
        <v>65.631166308966698</v>
      </c>
    </row>
    <row r="27" spans="1:9" ht="14.5" x14ac:dyDescent="0.35">
      <c r="A27" s="2">
        <v>45510</v>
      </c>
      <c r="B27">
        <v>68.459999999999994</v>
      </c>
      <c r="C27" s="12">
        <f t="shared" si="0"/>
        <v>0.40999999999999659</v>
      </c>
      <c r="D27" s="12">
        <f t="shared" si="1"/>
        <v>0.40999999999999659</v>
      </c>
      <c r="E27" s="12">
        <f t="shared" si="2"/>
        <v>0</v>
      </c>
      <c r="F27" s="12">
        <f t="shared" si="5"/>
        <v>0.37344944476134073</v>
      </c>
      <c r="G27" s="12">
        <f t="shared" si="5"/>
        <v>0.18022696655302903</v>
      </c>
      <c r="H27" s="12">
        <f t="shared" si="3"/>
        <v>2.0721063662327079</v>
      </c>
      <c r="I27" s="12">
        <f t="shared" si="4"/>
        <v>67.449043724801442</v>
      </c>
    </row>
    <row r="28" spans="1:9" ht="14.5" x14ac:dyDescent="0.35">
      <c r="A28" s="2">
        <v>45511</v>
      </c>
      <c r="B28">
        <v>68.73</v>
      </c>
      <c r="C28" s="12">
        <f t="shared" si="0"/>
        <v>0.27000000000001023</v>
      </c>
      <c r="D28" s="12">
        <f t="shared" si="1"/>
        <v>0.27000000000001023</v>
      </c>
      <c r="E28" s="12">
        <f t="shared" si="2"/>
        <v>0</v>
      </c>
      <c r="F28" s="12">
        <f t="shared" si="5"/>
        <v>0.36606019870695994</v>
      </c>
      <c r="G28" s="12">
        <f t="shared" si="5"/>
        <v>0.16735361179924121</v>
      </c>
      <c r="H28" s="12">
        <f t="shared" si="3"/>
        <v>2.1873456734599119</v>
      </c>
      <c r="I28" s="12">
        <f t="shared" si="4"/>
        <v>68.62593196819833</v>
      </c>
    </row>
    <row r="29" spans="1:9" ht="14.5" x14ac:dyDescent="0.35">
      <c r="A29" s="2">
        <v>45512</v>
      </c>
      <c r="B29">
        <v>68.680000000000007</v>
      </c>
      <c r="C29" s="12">
        <f t="shared" si="0"/>
        <v>-4.9999999999997158E-2</v>
      </c>
      <c r="D29" s="12">
        <f t="shared" si="1"/>
        <v>0</v>
      </c>
      <c r="E29" s="12">
        <f t="shared" si="2"/>
        <v>4.9999999999997158E-2</v>
      </c>
      <c r="F29" s="12">
        <f t="shared" ref="F29:G44" si="6">((F28*13)+D29)/14</f>
        <v>0.3399130416564628</v>
      </c>
      <c r="G29" s="12">
        <f t="shared" si="6"/>
        <v>0.15897121095643807</v>
      </c>
      <c r="H29" s="12">
        <f t="shared" si="3"/>
        <v>2.1382050222263649</v>
      </c>
      <c r="I29" s="12">
        <f t="shared" si="4"/>
        <v>68.134650447708452</v>
      </c>
    </row>
    <row r="30" spans="1:9" ht="14.5" x14ac:dyDescent="0.35">
      <c r="A30" s="2">
        <v>45515</v>
      </c>
      <c r="B30">
        <v>68.17</v>
      </c>
      <c r="C30" s="12">
        <f t="shared" si="0"/>
        <v>-0.51000000000000512</v>
      </c>
      <c r="D30" s="12">
        <f t="shared" si="1"/>
        <v>0</v>
      </c>
      <c r="E30" s="12">
        <f t="shared" si="2"/>
        <v>0.51000000000000512</v>
      </c>
      <c r="F30" s="12">
        <f t="shared" si="6"/>
        <v>0.31563353868100119</v>
      </c>
      <c r="G30" s="12">
        <f t="shared" si="6"/>
        <v>0.18404469588812145</v>
      </c>
      <c r="H30" s="12">
        <f t="shared" si="3"/>
        <v>1.7149830760288307</v>
      </c>
      <c r="I30" s="12">
        <f t="shared" si="4"/>
        <v>63.16735788045181</v>
      </c>
    </row>
    <row r="31" spans="1:9" ht="14.5" x14ac:dyDescent="0.35">
      <c r="A31" s="2">
        <v>45516</v>
      </c>
      <c r="B31">
        <v>68.459999999999994</v>
      </c>
      <c r="C31" s="12">
        <f t="shared" si="0"/>
        <v>0.28999999999999204</v>
      </c>
      <c r="D31" s="12">
        <f t="shared" si="1"/>
        <v>0.28999999999999204</v>
      </c>
      <c r="E31" s="12">
        <f t="shared" si="2"/>
        <v>0</v>
      </c>
      <c r="F31" s="12">
        <f t="shared" si="6"/>
        <v>0.3138025716323577</v>
      </c>
      <c r="G31" s="12">
        <f t="shared" si="6"/>
        <v>0.17089864618182707</v>
      </c>
      <c r="H31" s="12">
        <f t="shared" si="3"/>
        <v>1.8361910912886252</v>
      </c>
      <c r="I31" s="12">
        <f t="shared" si="4"/>
        <v>64.741444852869577</v>
      </c>
    </row>
    <row r="32" spans="1:9" ht="14.5" x14ac:dyDescent="0.35">
      <c r="A32" s="2">
        <v>45517</v>
      </c>
      <c r="B32">
        <v>68.58</v>
      </c>
      <c r="C32" s="12">
        <f t="shared" si="0"/>
        <v>0.12000000000000455</v>
      </c>
      <c r="D32" s="12">
        <f t="shared" si="1"/>
        <v>0.12000000000000455</v>
      </c>
      <c r="E32" s="12">
        <f t="shared" si="2"/>
        <v>0</v>
      </c>
      <c r="F32" s="12">
        <f t="shared" si="6"/>
        <v>0.29995953080147536</v>
      </c>
      <c r="G32" s="12">
        <f t="shared" si="6"/>
        <v>0.15869160002598229</v>
      </c>
      <c r="H32" s="12">
        <f t="shared" si="3"/>
        <v>1.890204212147105</v>
      </c>
      <c r="I32" s="12">
        <f t="shared" si="4"/>
        <v>65.400368742210446</v>
      </c>
    </row>
    <row r="33" spans="1:9" ht="14.5" x14ac:dyDescent="0.35">
      <c r="A33" s="2">
        <v>45518</v>
      </c>
      <c r="B33">
        <v>68.650000000000006</v>
      </c>
      <c r="C33" s="12">
        <f t="shared" si="0"/>
        <v>7.000000000000739E-2</v>
      </c>
      <c r="D33" s="12">
        <f t="shared" si="1"/>
        <v>7.000000000000739E-2</v>
      </c>
      <c r="E33" s="12">
        <f t="shared" si="2"/>
        <v>0</v>
      </c>
      <c r="F33" s="12">
        <f t="shared" si="6"/>
        <v>0.28353385002994191</v>
      </c>
      <c r="G33" s="12">
        <f t="shared" si="6"/>
        <v>0.14735648573841215</v>
      </c>
      <c r="H33" s="12">
        <f t="shared" si="3"/>
        <v>1.9241355316607671</v>
      </c>
      <c r="I33" s="12">
        <f t="shared" si="4"/>
        <v>65.801858731491535</v>
      </c>
    </row>
    <row r="34" spans="1:9" ht="14.5" x14ac:dyDescent="0.35">
      <c r="A34" s="2">
        <v>45519</v>
      </c>
      <c r="B34">
        <v>69.180000000000007</v>
      </c>
      <c r="C34" s="12">
        <f t="shared" si="0"/>
        <v>0.53000000000000114</v>
      </c>
      <c r="D34" s="12">
        <f t="shared" si="1"/>
        <v>0.53000000000000114</v>
      </c>
      <c r="E34" s="12">
        <f t="shared" si="2"/>
        <v>0</v>
      </c>
      <c r="F34" s="12">
        <f t="shared" si="6"/>
        <v>0.30113857502780333</v>
      </c>
      <c r="G34" s="12">
        <f t="shared" si="6"/>
        <v>0.13683102247138271</v>
      </c>
      <c r="H34" s="12">
        <f t="shared" si="3"/>
        <v>2.2008062907721415</v>
      </c>
      <c r="I34" s="12">
        <f t="shared" si="4"/>
        <v>68.757871949859037</v>
      </c>
    </row>
    <row r="35" spans="1:9" ht="14.5" x14ac:dyDescent="0.35">
      <c r="A35" s="2">
        <v>45522</v>
      </c>
      <c r="B35">
        <v>68.98</v>
      </c>
      <c r="C35" s="12">
        <f t="shared" si="0"/>
        <v>-0.20000000000000284</v>
      </c>
      <c r="D35" s="12">
        <f t="shared" si="1"/>
        <v>0</v>
      </c>
      <c r="E35" s="12">
        <f t="shared" si="2"/>
        <v>0.20000000000000284</v>
      </c>
      <c r="F35" s="12">
        <f t="shared" si="6"/>
        <v>0.27962867681153164</v>
      </c>
      <c r="G35" s="12">
        <f t="shared" si="6"/>
        <v>0.14134309229485559</v>
      </c>
      <c r="H35" s="12">
        <f t="shared" si="3"/>
        <v>1.9783681839095379</v>
      </c>
      <c r="I35" s="12">
        <f t="shared" si="4"/>
        <v>66.424567472804654</v>
      </c>
    </row>
    <row r="36" spans="1:9" ht="14.5" x14ac:dyDescent="0.35">
      <c r="A36" s="2">
        <v>45523</v>
      </c>
      <c r="B36">
        <v>69.38</v>
      </c>
      <c r="C36" s="12">
        <f t="shared" si="0"/>
        <v>0.39999999999999147</v>
      </c>
      <c r="D36" s="12">
        <f t="shared" si="1"/>
        <v>0.39999999999999147</v>
      </c>
      <c r="E36" s="12">
        <f t="shared" si="2"/>
        <v>0</v>
      </c>
      <c r="F36" s="12">
        <f t="shared" si="6"/>
        <v>0.28822662846785019</v>
      </c>
      <c r="G36" s="12">
        <f t="shared" si="6"/>
        <v>0.13124715713093732</v>
      </c>
      <c r="H36" s="12">
        <f t="shared" si="3"/>
        <v>2.1960599739337896</v>
      </c>
      <c r="I36" s="12">
        <f t="shared" si="4"/>
        <v>68.711475749650106</v>
      </c>
    </row>
    <row r="37" spans="1:9" ht="14.5" x14ac:dyDescent="0.35">
      <c r="A37" s="2">
        <v>45524</v>
      </c>
      <c r="B37">
        <v>69.569999999999993</v>
      </c>
      <c r="C37" s="12">
        <f t="shared" si="0"/>
        <v>0.18999999999999773</v>
      </c>
      <c r="D37" s="12">
        <f t="shared" si="1"/>
        <v>0.18999999999999773</v>
      </c>
      <c r="E37" s="12">
        <f t="shared" si="2"/>
        <v>0</v>
      </c>
      <c r="F37" s="12">
        <f t="shared" si="6"/>
        <v>0.28121044072014645</v>
      </c>
      <c r="G37" s="12">
        <f t="shared" si="6"/>
        <v>0.12187236019301322</v>
      </c>
      <c r="H37" s="12">
        <f t="shared" si="3"/>
        <v>2.3074176972923501</v>
      </c>
      <c r="I37" s="12">
        <f t="shared" si="4"/>
        <v>69.764931692218383</v>
      </c>
    </row>
    <row r="38" spans="1:9" ht="14.5" x14ac:dyDescent="0.35">
      <c r="A38" s="2">
        <v>45525</v>
      </c>
      <c r="B38">
        <v>69.33</v>
      </c>
      <c r="C38" s="12">
        <f t="shared" si="0"/>
        <v>-0.23999999999999488</v>
      </c>
      <c r="D38" s="12">
        <f t="shared" si="1"/>
        <v>0</v>
      </c>
      <c r="E38" s="12">
        <f t="shared" si="2"/>
        <v>0.23999999999999488</v>
      </c>
      <c r="F38" s="12">
        <f t="shared" si="6"/>
        <v>0.2611239806687074</v>
      </c>
      <c r="G38" s="12">
        <f t="shared" si="6"/>
        <v>0.13031004875065474</v>
      </c>
      <c r="H38" s="12">
        <f t="shared" si="3"/>
        <v>2.0038668020788029</v>
      </c>
      <c r="I38" s="12">
        <f t="shared" si="4"/>
        <v>66.709575827131957</v>
      </c>
    </row>
    <row r="39" spans="1:9" ht="14.5" x14ac:dyDescent="0.35">
      <c r="A39" s="2">
        <v>45526</v>
      </c>
      <c r="B39">
        <v>69.790000000000006</v>
      </c>
      <c r="C39" s="12">
        <f t="shared" si="0"/>
        <v>0.46000000000000796</v>
      </c>
      <c r="D39" s="12">
        <f t="shared" si="1"/>
        <v>0.46000000000000796</v>
      </c>
      <c r="E39" s="12">
        <f t="shared" si="2"/>
        <v>0</v>
      </c>
      <c r="F39" s="12">
        <f t="shared" si="6"/>
        <v>0.27532941062094313</v>
      </c>
      <c r="G39" s="12">
        <f t="shared" si="6"/>
        <v>0.12100218812560797</v>
      </c>
      <c r="H39" s="12">
        <f t="shared" si="3"/>
        <v>2.2754085267874138</v>
      </c>
      <c r="I39" s="12">
        <f t="shared" si="4"/>
        <v>69.469457265508794</v>
      </c>
    </row>
    <row r="40" spans="1:9" ht="14.5" x14ac:dyDescent="0.35">
      <c r="A40" s="2">
        <v>45529</v>
      </c>
      <c r="B40">
        <v>70.84</v>
      </c>
      <c r="C40" s="12">
        <f t="shared" si="0"/>
        <v>1.0499999999999972</v>
      </c>
      <c r="D40" s="12">
        <f t="shared" si="1"/>
        <v>1.0499999999999972</v>
      </c>
      <c r="E40" s="12">
        <f t="shared" si="2"/>
        <v>0</v>
      </c>
      <c r="F40" s="12">
        <f t="shared" si="6"/>
        <v>0.33066302414801846</v>
      </c>
      <c r="G40" s="12">
        <f t="shared" si="6"/>
        <v>0.11235917468806454</v>
      </c>
      <c r="H40" s="12">
        <f t="shared" si="3"/>
        <v>2.9429107597667628</v>
      </c>
      <c r="I40" s="12">
        <f t="shared" si="4"/>
        <v>74.638026044009337</v>
      </c>
    </row>
    <row r="41" spans="1:9" ht="14.5" x14ac:dyDescent="0.35">
      <c r="A41" s="2">
        <v>45530</v>
      </c>
      <c r="B41">
        <v>71.5</v>
      </c>
      <c r="C41" s="12">
        <f t="shared" si="0"/>
        <v>0.65999999999999659</v>
      </c>
      <c r="D41" s="12">
        <f t="shared" si="1"/>
        <v>0.65999999999999659</v>
      </c>
      <c r="E41" s="12">
        <f t="shared" si="2"/>
        <v>0</v>
      </c>
      <c r="F41" s="12">
        <f t="shared" si="6"/>
        <v>0.35418709385173119</v>
      </c>
      <c r="G41" s="12">
        <f t="shared" si="6"/>
        <v>0.10433351935320279</v>
      </c>
      <c r="H41" s="12">
        <f t="shared" si="3"/>
        <v>3.3947584251681673</v>
      </c>
      <c r="I41" s="12">
        <f t="shared" si="4"/>
        <v>77.245620731434528</v>
      </c>
    </row>
    <row r="42" spans="1:9" ht="14.5" x14ac:dyDescent="0.35">
      <c r="A42" s="2">
        <v>45531</v>
      </c>
      <c r="B42">
        <v>71.75</v>
      </c>
      <c r="C42" s="12">
        <f t="shared" si="0"/>
        <v>0.25</v>
      </c>
      <c r="D42" s="12">
        <f t="shared" si="1"/>
        <v>0.25</v>
      </c>
      <c r="E42" s="12">
        <f t="shared" si="2"/>
        <v>0</v>
      </c>
      <c r="F42" s="12">
        <f t="shared" si="6"/>
        <v>0.34674515857660754</v>
      </c>
      <c r="G42" s="12">
        <f t="shared" si="6"/>
        <v>9.6881125113688293E-2</v>
      </c>
      <c r="H42" s="12">
        <f t="shared" si="3"/>
        <v>3.5790785683971795</v>
      </c>
      <c r="I42" s="12">
        <f t="shared" si="4"/>
        <v>78.161545274598083</v>
      </c>
    </row>
    <row r="43" spans="1:9" ht="14.5" x14ac:dyDescent="0.35">
      <c r="A43" s="2">
        <v>45532</v>
      </c>
      <c r="B43">
        <v>72.05</v>
      </c>
      <c r="C43" s="12">
        <f t="shared" si="0"/>
        <v>0.29999999999999716</v>
      </c>
      <c r="D43" s="12">
        <f t="shared" si="1"/>
        <v>0.29999999999999716</v>
      </c>
      <c r="E43" s="12">
        <f t="shared" si="2"/>
        <v>0</v>
      </c>
      <c r="F43" s="12">
        <f t="shared" si="6"/>
        <v>0.3434062186782782</v>
      </c>
      <c r="G43" s="12">
        <f t="shared" si="6"/>
        <v>8.996104474842484E-2</v>
      </c>
      <c r="H43" s="12">
        <f t="shared" si="3"/>
        <v>3.8172769073392852</v>
      </c>
      <c r="I43" s="12">
        <f t="shared" si="4"/>
        <v>79.241384308291146</v>
      </c>
    </row>
    <row r="44" spans="1:9" ht="14.5" x14ac:dyDescent="0.35">
      <c r="A44" s="2">
        <v>45533</v>
      </c>
      <c r="B44">
        <v>72.47</v>
      </c>
      <c r="C44" s="12">
        <f t="shared" si="0"/>
        <v>0.42000000000000171</v>
      </c>
      <c r="D44" s="12">
        <f t="shared" si="1"/>
        <v>0.42000000000000171</v>
      </c>
      <c r="E44" s="12">
        <f t="shared" si="2"/>
        <v>0</v>
      </c>
      <c r="F44" s="12">
        <f t="shared" si="6"/>
        <v>0.34887720305840125</v>
      </c>
      <c r="G44" s="12">
        <f t="shared" si="6"/>
        <v>8.3535255837823064E-2</v>
      </c>
      <c r="H44" s="12">
        <f t="shared" si="3"/>
        <v>4.1764067106673872</v>
      </c>
      <c r="I44" s="12">
        <f t="shared" si="4"/>
        <v>80.681579792808222</v>
      </c>
    </row>
    <row r="45" spans="1:9" ht="14.5" x14ac:dyDescent="0.35">
      <c r="A45" s="2">
        <v>45537</v>
      </c>
      <c r="B45">
        <v>73.010000000000005</v>
      </c>
      <c r="C45" s="12">
        <f t="shared" si="0"/>
        <v>0.54000000000000625</v>
      </c>
      <c r="D45" s="12">
        <f t="shared" si="1"/>
        <v>0.54000000000000625</v>
      </c>
      <c r="E45" s="12">
        <f t="shared" si="2"/>
        <v>0</v>
      </c>
      <c r="F45" s="12">
        <f t="shared" ref="F45:G60" si="7">((F44*13)+D45)/14</f>
        <v>0.36252883141137299</v>
      </c>
      <c r="G45" s="12">
        <f t="shared" si="7"/>
        <v>7.7568451849407125E-2</v>
      </c>
      <c r="H45" s="12">
        <f t="shared" si="3"/>
        <v>4.6736633614293783</v>
      </c>
      <c r="I45" s="12">
        <f t="shared" si="4"/>
        <v>82.374703321346374</v>
      </c>
    </row>
    <row r="46" spans="1:9" ht="14.5" x14ac:dyDescent="0.35">
      <c r="A46" s="2">
        <v>45538</v>
      </c>
      <c r="B46">
        <v>72.56</v>
      </c>
      <c r="C46" s="12">
        <f t="shared" si="0"/>
        <v>-0.45000000000000284</v>
      </c>
      <c r="D46" s="12">
        <f t="shared" si="1"/>
        <v>0</v>
      </c>
      <c r="E46" s="12">
        <f t="shared" si="2"/>
        <v>0.45000000000000284</v>
      </c>
      <c r="F46" s="12">
        <f t="shared" si="7"/>
        <v>0.33663391488198918</v>
      </c>
      <c r="G46" s="12">
        <f t="shared" si="7"/>
        <v>0.10417070528873539</v>
      </c>
      <c r="H46" s="12">
        <f t="shared" si="3"/>
        <v>3.2315602927802338</v>
      </c>
      <c r="I46" s="12">
        <f t="shared" si="4"/>
        <v>76.368055024380226</v>
      </c>
    </row>
    <row r="47" spans="1:9" ht="14.5" x14ac:dyDescent="0.35">
      <c r="A47" s="2">
        <v>45539</v>
      </c>
      <c r="B47">
        <v>71.17</v>
      </c>
      <c r="C47" s="12">
        <f t="shared" si="0"/>
        <v>-1.3900000000000006</v>
      </c>
      <c r="D47" s="12">
        <f t="shared" si="1"/>
        <v>0</v>
      </c>
      <c r="E47" s="12">
        <f t="shared" si="2"/>
        <v>1.3900000000000006</v>
      </c>
      <c r="F47" s="12">
        <f t="shared" si="7"/>
        <v>0.31258863524756142</v>
      </c>
      <c r="G47" s="12">
        <f t="shared" si="7"/>
        <v>0.19601565491096862</v>
      </c>
      <c r="H47" s="12">
        <f t="shared" si="3"/>
        <v>1.5947126028762391</v>
      </c>
      <c r="I47" s="12">
        <f t="shared" si="4"/>
        <v>61.460086219510401</v>
      </c>
    </row>
    <row r="48" spans="1:9" ht="14.5" x14ac:dyDescent="0.35">
      <c r="A48" s="2">
        <v>45540</v>
      </c>
      <c r="B48">
        <v>71.14</v>
      </c>
      <c r="C48" s="12">
        <f t="shared" si="0"/>
        <v>-3.0000000000001137E-2</v>
      </c>
      <c r="D48" s="12">
        <f t="shared" si="1"/>
        <v>0</v>
      </c>
      <c r="E48" s="12">
        <f t="shared" si="2"/>
        <v>3.0000000000001137E-2</v>
      </c>
      <c r="F48" s="12">
        <f t="shared" si="7"/>
        <v>0.29026087558702135</v>
      </c>
      <c r="G48" s="12">
        <f t="shared" si="7"/>
        <v>0.18415739384589952</v>
      </c>
      <c r="H48" s="12">
        <f t="shared" si="3"/>
        <v>1.5761565122381556</v>
      </c>
      <c r="I48" s="12">
        <f t="shared" si="4"/>
        <v>61.182482692745886</v>
      </c>
    </row>
    <row r="49" spans="1:9" ht="14.5" x14ac:dyDescent="0.35">
      <c r="A49" s="2">
        <v>45543</v>
      </c>
      <c r="B49">
        <v>71.849999999999994</v>
      </c>
      <c r="C49" s="12">
        <f t="shared" si="0"/>
        <v>0.70999999999999375</v>
      </c>
      <c r="D49" s="12">
        <f t="shared" si="1"/>
        <v>0.70999999999999375</v>
      </c>
      <c r="E49" s="12">
        <f t="shared" si="2"/>
        <v>0</v>
      </c>
      <c r="F49" s="12">
        <f t="shared" si="7"/>
        <v>0.32024224161651943</v>
      </c>
      <c r="G49" s="12">
        <f t="shared" si="7"/>
        <v>0.17100329428547814</v>
      </c>
      <c r="H49" s="12">
        <f t="shared" si="3"/>
        <v>1.872725569145453</v>
      </c>
      <c r="I49" s="12">
        <f t="shared" si="4"/>
        <v>65.189852774643242</v>
      </c>
    </row>
    <row r="50" spans="1:9" ht="14.5" x14ac:dyDescent="0.35">
      <c r="A50" s="2">
        <v>45544</v>
      </c>
      <c r="B50">
        <v>71.55</v>
      </c>
      <c r="C50" s="12">
        <f t="shared" si="0"/>
        <v>-0.29999999999999716</v>
      </c>
      <c r="D50" s="12">
        <f t="shared" si="1"/>
        <v>0</v>
      </c>
      <c r="E50" s="12">
        <f t="shared" si="2"/>
        <v>0.29999999999999716</v>
      </c>
      <c r="F50" s="12">
        <f t="shared" si="7"/>
        <v>0.29736779578676803</v>
      </c>
      <c r="G50" s="12">
        <f t="shared" si="7"/>
        <v>0.18021734469365808</v>
      </c>
      <c r="H50" s="12">
        <f t="shared" si="3"/>
        <v>1.6500509220810451</v>
      </c>
      <c r="I50" s="12">
        <f t="shared" si="4"/>
        <v>62.264876056996101</v>
      </c>
    </row>
    <row r="51" spans="1:9" ht="14.5" x14ac:dyDescent="0.35">
      <c r="A51" s="2">
        <v>45545</v>
      </c>
      <c r="B51">
        <v>71.08</v>
      </c>
      <c r="C51" s="12">
        <f t="shared" si="0"/>
        <v>-0.46999999999999886</v>
      </c>
      <c r="D51" s="12">
        <f t="shared" si="1"/>
        <v>0</v>
      </c>
      <c r="E51" s="12">
        <f t="shared" si="2"/>
        <v>0.46999999999999886</v>
      </c>
      <c r="F51" s="12">
        <f t="shared" si="7"/>
        <v>0.27612723894485602</v>
      </c>
      <c r="G51" s="12">
        <f t="shared" si="7"/>
        <v>0.20091610578696814</v>
      </c>
      <c r="H51" s="12">
        <f t="shared" si="3"/>
        <v>1.3743409860712432</v>
      </c>
      <c r="I51" s="12">
        <f t="shared" si="4"/>
        <v>57.883050249885443</v>
      </c>
    </row>
    <row r="52" spans="1:9" ht="14.5" x14ac:dyDescent="0.35">
      <c r="A52" s="2">
        <v>45546</v>
      </c>
      <c r="B52">
        <v>71.23</v>
      </c>
      <c r="C52" s="12">
        <f t="shared" si="0"/>
        <v>0.15000000000000568</v>
      </c>
      <c r="D52" s="12">
        <f t="shared" si="1"/>
        <v>0.15000000000000568</v>
      </c>
      <c r="E52" s="12">
        <f t="shared" si="2"/>
        <v>0</v>
      </c>
      <c r="F52" s="12">
        <f t="shared" si="7"/>
        <v>0.26711815044879528</v>
      </c>
      <c r="G52" s="12">
        <f t="shared" si="7"/>
        <v>0.18656495537361328</v>
      </c>
      <c r="H52" s="12">
        <f t="shared" si="3"/>
        <v>1.4317702374160619</v>
      </c>
      <c r="I52" s="12">
        <f t="shared" si="4"/>
        <v>58.877693927919161</v>
      </c>
    </row>
    <row r="53" spans="1:9" ht="14.5" x14ac:dyDescent="0.35">
      <c r="A53" s="2">
        <v>45547</v>
      </c>
      <c r="B53">
        <v>71.41</v>
      </c>
      <c r="C53" s="12">
        <f t="shared" si="0"/>
        <v>0.17999999999999261</v>
      </c>
      <c r="D53" s="12">
        <f t="shared" si="1"/>
        <v>0.17999999999999261</v>
      </c>
      <c r="E53" s="12">
        <f t="shared" si="2"/>
        <v>0</v>
      </c>
      <c r="F53" s="12">
        <f t="shared" si="7"/>
        <v>0.26089542541673794</v>
      </c>
      <c r="G53" s="12">
        <f t="shared" si="7"/>
        <v>0.17323888713264091</v>
      </c>
      <c r="H53" s="12">
        <f t="shared" si="3"/>
        <v>1.5059865006924371</v>
      </c>
      <c r="I53" s="12">
        <f t="shared" si="4"/>
        <v>60.095555194583575</v>
      </c>
    </row>
    <row r="54" spans="1:9" ht="14.5" x14ac:dyDescent="0.35">
      <c r="A54" s="2">
        <v>45550</v>
      </c>
      <c r="B54">
        <v>72.099999999999994</v>
      </c>
      <c r="C54" s="12">
        <f t="shared" si="0"/>
        <v>0.68999999999999773</v>
      </c>
      <c r="D54" s="12">
        <f t="shared" si="1"/>
        <v>0.68999999999999773</v>
      </c>
      <c r="E54" s="12">
        <f t="shared" si="2"/>
        <v>0</v>
      </c>
      <c r="F54" s="12">
        <f t="shared" si="7"/>
        <v>0.29154575217268508</v>
      </c>
      <c r="G54" s="12">
        <f t="shared" si="7"/>
        <v>0.16086468090888081</v>
      </c>
      <c r="H54" s="12">
        <f t="shared" si="3"/>
        <v>1.8123664593462032</v>
      </c>
      <c r="I54" s="12">
        <f t="shared" si="4"/>
        <v>64.442756146634167</v>
      </c>
    </row>
    <row r="55" spans="1:9" ht="14.5" x14ac:dyDescent="0.35">
      <c r="A55" s="2">
        <v>45551</v>
      </c>
      <c r="B55">
        <v>71.8</v>
      </c>
      <c r="C55" s="12">
        <f t="shared" si="0"/>
        <v>-0.29999999999999716</v>
      </c>
      <c r="D55" s="12">
        <f t="shared" si="1"/>
        <v>0</v>
      </c>
      <c r="E55" s="12">
        <f t="shared" si="2"/>
        <v>0.29999999999999716</v>
      </c>
      <c r="F55" s="12">
        <f t="shared" si="7"/>
        <v>0.27072105558892184</v>
      </c>
      <c r="G55" s="12">
        <f t="shared" si="7"/>
        <v>0.17080291798681771</v>
      </c>
      <c r="H55" s="12">
        <f t="shared" si="3"/>
        <v>1.5849908115142135</v>
      </c>
      <c r="I55" s="12">
        <f t="shared" si="4"/>
        <v>61.31514295734658</v>
      </c>
    </row>
    <row r="56" spans="1:9" ht="14.5" x14ac:dyDescent="0.35">
      <c r="A56" s="2">
        <v>45552</v>
      </c>
      <c r="B56">
        <v>71.75</v>
      </c>
      <c r="C56" s="12">
        <f t="shared" si="0"/>
        <v>-4.9999999999997158E-2</v>
      </c>
      <c r="D56" s="12">
        <f t="shared" si="1"/>
        <v>0</v>
      </c>
      <c r="E56" s="12">
        <f t="shared" si="2"/>
        <v>4.9999999999997158E-2</v>
      </c>
      <c r="F56" s="12">
        <f t="shared" si="7"/>
        <v>0.25138383733257025</v>
      </c>
      <c r="G56" s="12">
        <f t="shared" si="7"/>
        <v>0.16217413813061626</v>
      </c>
      <c r="H56" s="12">
        <f t="shared" si="3"/>
        <v>1.5500858535786011</v>
      </c>
      <c r="I56" s="12">
        <f t="shared" si="4"/>
        <v>60.785633997511326</v>
      </c>
    </row>
    <row r="57" spans="1:9" ht="14.5" x14ac:dyDescent="0.35">
      <c r="A57" s="2">
        <v>45553</v>
      </c>
      <c r="B57">
        <v>70.62</v>
      </c>
      <c r="C57" s="12">
        <f t="shared" si="0"/>
        <v>-1.1299999999999955</v>
      </c>
      <c r="D57" s="12">
        <f t="shared" si="1"/>
        <v>0</v>
      </c>
      <c r="E57" s="12">
        <f t="shared" si="2"/>
        <v>1.1299999999999955</v>
      </c>
      <c r="F57" s="12">
        <f t="shared" si="7"/>
        <v>0.23342784895167237</v>
      </c>
      <c r="G57" s="12">
        <f t="shared" si="7"/>
        <v>0.23130455683557191</v>
      </c>
      <c r="H57" s="12">
        <f t="shared" si="3"/>
        <v>1.0091796380717646</v>
      </c>
      <c r="I57" s="12">
        <f t="shared" si="4"/>
        <v>50.22844244232374</v>
      </c>
    </row>
    <row r="58" spans="1:9" ht="14.5" x14ac:dyDescent="0.35">
      <c r="A58" s="2">
        <v>45554</v>
      </c>
      <c r="B58">
        <v>71.64</v>
      </c>
      <c r="C58" s="12">
        <f t="shared" si="0"/>
        <v>1.019999999999996</v>
      </c>
      <c r="D58" s="12">
        <f t="shared" si="1"/>
        <v>1.019999999999996</v>
      </c>
      <c r="E58" s="12">
        <f t="shared" si="2"/>
        <v>0</v>
      </c>
      <c r="F58" s="12">
        <f t="shared" si="7"/>
        <v>0.28961157402655263</v>
      </c>
      <c r="G58" s="12">
        <f t="shared" si="7"/>
        <v>0.21478280277588821</v>
      </c>
      <c r="H58" s="12">
        <f t="shared" si="3"/>
        <v>1.348392749715364</v>
      </c>
      <c r="I58" s="12">
        <f t="shared" si="4"/>
        <v>57.417684919986037</v>
      </c>
    </row>
    <row r="59" spans="1:9" ht="14.5" x14ac:dyDescent="0.35">
      <c r="A59" s="2">
        <v>45557</v>
      </c>
      <c r="B59">
        <v>71.73</v>
      </c>
      <c r="C59" s="12">
        <f t="shared" si="0"/>
        <v>9.0000000000003411E-2</v>
      </c>
      <c r="D59" s="12">
        <f t="shared" si="1"/>
        <v>9.0000000000003411E-2</v>
      </c>
      <c r="E59" s="12">
        <f t="shared" si="2"/>
        <v>0</v>
      </c>
      <c r="F59" s="12">
        <f t="shared" si="7"/>
        <v>0.27535360445322771</v>
      </c>
      <c r="G59" s="12">
        <f t="shared" si="7"/>
        <v>0.19944117400618191</v>
      </c>
      <c r="H59" s="12">
        <f t="shared" si="3"/>
        <v>1.3806256698262958</v>
      </c>
      <c r="I59" s="12">
        <f t="shared" si="4"/>
        <v>57.994236024810832</v>
      </c>
    </row>
    <row r="60" spans="1:9" ht="14.5" x14ac:dyDescent="0.35">
      <c r="A60" s="2">
        <v>45558</v>
      </c>
      <c r="B60">
        <v>71.33</v>
      </c>
      <c r="C60" s="12">
        <f t="shared" si="0"/>
        <v>-0.40000000000000568</v>
      </c>
      <c r="D60" s="12">
        <f t="shared" si="1"/>
        <v>0</v>
      </c>
      <c r="E60" s="12">
        <f t="shared" si="2"/>
        <v>0.40000000000000568</v>
      </c>
      <c r="F60" s="12">
        <f t="shared" si="7"/>
        <v>0.25568548984942574</v>
      </c>
      <c r="G60" s="12">
        <f t="shared" si="7"/>
        <v>0.21376680443431217</v>
      </c>
      <c r="H60" s="12">
        <f t="shared" si="3"/>
        <v>1.1960953924817388</v>
      </c>
      <c r="I60" s="12">
        <f t="shared" si="4"/>
        <v>54.464637400384909</v>
      </c>
    </row>
    <row r="61" spans="1:9" ht="14.5" x14ac:dyDescent="0.35">
      <c r="A61" s="2">
        <v>45559</v>
      </c>
      <c r="B61">
        <v>71.45</v>
      </c>
      <c r="C61" s="12">
        <f t="shared" si="0"/>
        <v>0.12000000000000455</v>
      </c>
      <c r="D61" s="12">
        <f t="shared" si="1"/>
        <v>0.12000000000000455</v>
      </c>
      <c r="E61" s="12">
        <f t="shared" si="2"/>
        <v>0</v>
      </c>
      <c r="F61" s="12">
        <f t="shared" ref="F61:G76" si="8">((F60*13)+D61)/14</f>
        <v>0.24599366914589565</v>
      </c>
      <c r="G61" s="12">
        <f t="shared" si="8"/>
        <v>0.19849774697471845</v>
      </c>
      <c r="H61" s="12">
        <f t="shared" si="3"/>
        <v>1.2392768829624374</v>
      </c>
      <c r="I61" s="12">
        <f t="shared" si="4"/>
        <v>55.342726591404983</v>
      </c>
    </row>
    <row r="62" spans="1:9" ht="14.5" x14ac:dyDescent="0.35">
      <c r="A62" s="2">
        <v>45560</v>
      </c>
      <c r="B62">
        <v>71.400000000000006</v>
      </c>
      <c r="C62" s="12">
        <f t="shared" si="0"/>
        <v>-4.9999999999997158E-2</v>
      </c>
      <c r="D62" s="12">
        <f t="shared" si="1"/>
        <v>0</v>
      </c>
      <c r="E62" s="12">
        <f t="shared" si="2"/>
        <v>4.9999999999997158E-2</v>
      </c>
      <c r="F62" s="12">
        <f t="shared" si="8"/>
        <v>0.22842269277833169</v>
      </c>
      <c r="G62" s="12">
        <f t="shared" si="8"/>
        <v>0.18789076504795263</v>
      </c>
      <c r="H62" s="12">
        <f t="shared" si="3"/>
        <v>1.2157207019729506</v>
      </c>
      <c r="I62" s="12">
        <f t="shared" si="4"/>
        <v>54.867957901482477</v>
      </c>
    </row>
    <row r="63" spans="1:9" ht="14.5" x14ac:dyDescent="0.35">
      <c r="A63" s="2">
        <v>45561</v>
      </c>
      <c r="B63">
        <v>71.790000000000006</v>
      </c>
      <c r="C63" s="12">
        <f t="shared" si="0"/>
        <v>0.39000000000000057</v>
      </c>
      <c r="D63" s="12">
        <f t="shared" si="1"/>
        <v>0.39000000000000057</v>
      </c>
      <c r="E63" s="12">
        <f t="shared" si="2"/>
        <v>0</v>
      </c>
      <c r="F63" s="12">
        <f t="shared" si="8"/>
        <v>0.2399639290084509</v>
      </c>
      <c r="G63" s="12">
        <f t="shared" si="8"/>
        <v>0.17446999611595601</v>
      </c>
      <c r="H63" s="12">
        <f t="shared" si="3"/>
        <v>1.3753879426292095</v>
      </c>
      <c r="I63" s="12">
        <f t="shared" si="4"/>
        <v>57.901613372123741</v>
      </c>
    </row>
    <row r="64" spans="1:9" ht="14.5" x14ac:dyDescent="0.35">
      <c r="A64" s="2">
        <v>45564</v>
      </c>
      <c r="B64">
        <v>71.86</v>
      </c>
      <c r="C64" s="12">
        <f t="shared" si="0"/>
        <v>6.9999999999993179E-2</v>
      </c>
      <c r="D64" s="12">
        <f t="shared" si="1"/>
        <v>6.9999999999993179E-2</v>
      </c>
      <c r="E64" s="12">
        <f t="shared" si="2"/>
        <v>0</v>
      </c>
      <c r="F64" s="12">
        <f t="shared" si="8"/>
        <v>0.22782364836498964</v>
      </c>
      <c r="G64" s="12">
        <f t="shared" si="8"/>
        <v>0.16200785353624486</v>
      </c>
      <c r="H64" s="12">
        <f t="shared" si="3"/>
        <v>1.4062506439789371</v>
      </c>
      <c r="I64" s="12">
        <f t="shared" si="4"/>
        <v>58.441569563741858</v>
      </c>
    </row>
    <row r="65" spans="1:9" ht="14.5" x14ac:dyDescent="0.35">
      <c r="A65" s="2">
        <v>45565</v>
      </c>
      <c r="B65">
        <v>71.709999999999994</v>
      </c>
      <c r="C65" s="12">
        <f t="shared" si="0"/>
        <v>-0.15000000000000568</v>
      </c>
      <c r="D65" s="12">
        <f t="shared" si="1"/>
        <v>0</v>
      </c>
      <c r="E65" s="12">
        <f t="shared" si="2"/>
        <v>0.15000000000000568</v>
      </c>
      <c r="F65" s="12">
        <f t="shared" si="8"/>
        <v>0.21155053062463325</v>
      </c>
      <c r="G65" s="12">
        <f t="shared" si="8"/>
        <v>0.1611501497122278</v>
      </c>
      <c r="H65" s="12">
        <f t="shared" si="3"/>
        <v>1.3127541674792571</v>
      </c>
      <c r="I65" s="12">
        <f t="shared" si="4"/>
        <v>56.761509110588648</v>
      </c>
    </row>
    <row r="66" spans="1:9" ht="14.5" x14ac:dyDescent="0.35">
      <c r="A66" s="2">
        <v>45566</v>
      </c>
      <c r="B66">
        <v>71.010000000000005</v>
      </c>
      <c r="C66" s="12">
        <f t="shared" si="0"/>
        <v>-0.69999999999998863</v>
      </c>
      <c r="D66" s="12">
        <f t="shared" si="1"/>
        <v>0</v>
      </c>
      <c r="E66" s="12">
        <f t="shared" si="2"/>
        <v>0.69999999999998863</v>
      </c>
      <c r="F66" s="12">
        <f t="shared" si="8"/>
        <v>0.19643977843715943</v>
      </c>
      <c r="G66" s="12">
        <f t="shared" si="8"/>
        <v>0.19963942473278215</v>
      </c>
      <c r="H66" s="12">
        <f t="shared" si="3"/>
        <v>0.98397287359495522</v>
      </c>
      <c r="I66" s="12">
        <f t="shared" si="4"/>
        <v>49.596085041828125</v>
      </c>
    </row>
    <row r="67" spans="1:9" ht="14.5" x14ac:dyDescent="0.35">
      <c r="A67" s="2">
        <v>45567</v>
      </c>
      <c r="B67">
        <v>70.52</v>
      </c>
      <c r="C67" s="12">
        <f t="shared" ref="C67:C130" si="9">B67-B66</f>
        <v>-0.49000000000000909</v>
      </c>
      <c r="D67" s="12">
        <f t="shared" ref="D67:D130" si="10">IF(C67&gt;0,C67,0)</f>
        <v>0</v>
      </c>
      <c r="E67" s="12">
        <f t="shared" ref="E67:E130" si="11">IF(C67&lt;0,-C67,0)</f>
        <v>0.49000000000000909</v>
      </c>
      <c r="F67" s="12">
        <f t="shared" si="8"/>
        <v>0.18240836569164803</v>
      </c>
      <c r="G67" s="12">
        <f t="shared" si="8"/>
        <v>0.22037946582329834</v>
      </c>
      <c r="H67" s="12">
        <f t="shared" si="3"/>
        <v>0.82770127883831168</v>
      </c>
      <c r="I67" s="12">
        <f t="shared" si="4"/>
        <v>45.286463845142094</v>
      </c>
    </row>
    <row r="68" spans="1:9" ht="14.5" x14ac:dyDescent="0.35">
      <c r="A68" s="2">
        <v>45568</v>
      </c>
      <c r="B68">
        <v>70.17</v>
      </c>
      <c r="C68" s="12">
        <f t="shared" si="9"/>
        <v>-0.34999999999999432</v>
      </c>
      <c r="D68" s="12">
        <f t="shared" si="10"/>
        <v>0</v>
      </c>
      <c r="E68" s="12">
        <f t="shared" si="11"/>
        <v>0.34999999999999432</v>
      </c>
      <c r="F68" s="12">
        <f t="shared" si="8"/>
        <v>0.16937919671367316</v>
      </c>
      <c r="G68" s="12">
        <f t="shared" si="8"/>
        <v>0.22963807540734807</v>
      </c>
      <c r="H68" s="12">
        <f t="shared" si="3"/>
        <v>0.73759195383089893</v>
      </c>
      <c r="I68" s="12">
        <f t="shared" si="4"/>
        <v>42.449088936255556</v>
      </c>
    </row>
    <row r="69" spans="1:9" ht="14.5" x14ac:dyDescent="0.35">
      <c r="A69" s="2">
        <v>45571</v>
      </c>
      <c r="B69">
        <v>69.010000000000005</v>
      </c>
      <c r="C69" s="12">
        <f t="shared" si="9"/>
        <v>-1.1599999999999966</v>
      </c>
      <c r="D69" s="12">
        <f t="shared" si="10"/>
        <v>0</v>
      </c>
      <c r="E69" s="12">
        <f t="shared" si="11"/>
        <v>1.1599999999999966</v>
      </c>
      <c r="F69" s="12">
        <f t="shared" si="8"/>
        <v>0.15728068266269649</v>
      </c>
      <c r="G69" s="12">
        <f t="shared" si="8"/>
        <v>0.29609249859253722</v>
      </c>
      <c r="H69" s="12">
        <f t="shared" si="3"/>
        <v>0.5311876640250035</v>
      </c>
      <c r="I69" s="12">
        <f t="shared" si="4"/>
        <v>34.691218882255143</v>
      </c>
    </row>
    <row r="70" spans="1:9" ht="14.5" x14ac:dyDescent="0.35">
      <c r="A70" s="2">
        <v>45572</v>
      </c>
      <c r="B70">
        <v>69.180000000000007</v>
      </c>
      <c r="C70" s="12">
        <f t="shared" si="9"/>
        <v>0.17000000000000171</v>
      </c>
      <c r="D70" s="12">
        <f t="shared" si="10"/>
        <v>0.17000000000000171</v>
      </c>
      <c r="E70" s="12">
        <f t="shared" si="11"/>
        <v>0</v>
      </c>
      <c r="F70" s="12">
        <f t="shared" si="8"/>
        <v>0.15818920532964684</v>
      </c>
      <c r="G70" s="12">
        <f t="shared" si="8"/>
        <v>0.27494303440735596</v>
      </c>
      <c r="H70" s="12">
        <f t="shared" si="3"/>
        <v>0.5753526568535412</v>
      </c>
      <c r="I70" s="12">
        <f t="shared" si="4"/>
        <v>36.522149777097887</v>
      </c>
    </row>
    <row r="71" spans="1:9" ht="14.5" x14ac:dyDescent="0.35">
      <c r="A71" s="2">
        <v>45573</v>
      </c>
      <c r="B71">
        <v>69.569999999999993</v>
      </c>
      <c r="C71" s="12">
        <f t="shared" si="9"/>
        <v>0.38999999999998636</v>
      </c>
      <c r="D71" s="12">
        <f t="shared" si="10"/>
        <v>0.38999999999998636</v>
      </c>
      <c r="E71" s="12">
        <f t="shared" si="11"/>
        <v>0</v>
      </c>
      <c r="F71" s="12">
        <f t="shared" si="8"/>
        <v>0.17474711923467107</v>
      </c>
      <c r="G71" s="12">
        <f t="shared" si="8"/>
        <v>0.25530424623540193</v>
      </c>
      <c r="H71" s="12">
        <f t="shared" si="3"/>
        <v>0.68446616854757047</v>
      </c>
      <c r="I71" s="12">
        <f t="shared" si="4"/>
        <v>40.634011019511952</v>
      </c>
    </row>
    <row r="72" spans="1:9" ht="14.5" x14ac:dyDescent="0.35">
      <c r="A72" s="2">
        <v>45574</v>
      </c>
      <c r="B72">
        <v>69.25</v>
      </c>
      <c r="C72" s="12">
        <f t="shared" si="9"/>
        <v>-0.31999999999999318</v>
      </c>
      <c r="D72" s="12">
        <f t="shared" si="10"/>
        <v>0</v>
      </c>
      <c r="E72" s="12">
        <f t="shared" si="11"/>
        <v>0.31999999999999318</v>
      </c>
      <c r="F72" s="12">
        <f t="shared" si="8"/>
        <v>0.16226518214648028</v>
      </c>
      <c r="G72" s="12">
        <f t="shared" si="8"/>
        <v>0.25992537150430134</v>
      </c>
      <c r="H72" s="12">
        <f t="shared" si="3"/>
        <v>0.62427604203229947</v>
      </c>
      <c r="I72" s="12">
        <f t="shared" si="4"/>
        <v>38.434110082126388</v>
      </c>
    </row>
    <row r="73" spans="1:9" ht="14.5" x14ac:dyDescent="0.35">
      <c r="A73" s="2">
        <v>45575</v>
      </c>
      <c r="B73">
        <v>69.569999999999993</v>
      </c>
      <c r="C73" s="12">
        <f t="shared" si="9"/>
        <v>0.31999999999999318</v>
      </c>
      <c r="D73" s="12">
        <f t="shared" si="10"/>
        <v>0.31999999999999318</v>
      </c>
      <c r="E73" s="12">
        <f t="shared" si="11"/>
        <v>0</v>
      </c>
      <c r="F73" s="12">
        <f t="shared" si="8"/>
        <v>0.17353195485030265</v>
      </c>
      <c r="G73" s="12">
        <f t="shared" si="8"/>
        <v>0.24135927353970837</v>
      </c>
      <c r="H73" s="12">
        <f t="shared" si="3"/>
        <v>0.71897778073877572</v>
      </c>
      <c r="I73" s="12">
        <f t="shared" si="4"/>
        <v>41.825891456827101</v>
      </c>
    </row>
    <row r="74" spans="1:9" ht="14.5" x14ac:dyDescent="0.35">
      <c r="A74" s="2">
        <v>45578</v>
      </c>
      <c r="B74">
        <v>70.34</v>
      </c>
      <c r="C74" s="12">
        <f t="shared" si="9"/>
        <v>0.77000000000001023</v>
      </c>
      <c r="D74" s="12">
        <f t="shared" si="10"/>
        <v>0.77000000000001023</v>
      </c>
      <c r="E74" s="12">
        <f t="shared" si="11"/>
        <v>0</v>
      </c>
      <c r="F74" s="12">
        <f t="shared" si="8"/>
        <v>0.21613681521813891</v>
      </c>
      <c r="G74" s="12">
        <f t="shared" si="8"/>
        <v>0.2241193254297292</v>
      </c>
      <c r="H74" s="12">
        <f t="shared" si="3"/>
        <v>0.96438276709835469</v>
      </c>
      <c r="I74" s="12">
        <f t="shared" si="4"/>
        <v>49.093424318869978</v>
      </c>
    </row>
    <row r="75" spans="1:9" ht="14.5" x14ac:dyDescent="0.35">
      <c r="A75" s="2">
        <v>45579</v>
      </c>
      <c r="B75">
        <v>70.34</v>
      </c>
      <c r="C75" s="12">
        <f t="shared" si="9"/>
        <v>0</v>
      </c>
      <c r="D75" s="12">
        <f t="shared" si="10"/>
        <v>0</v>
      </c>
      <c r="E75" s="12">
        <f t="shared" si="11"/>
        <v>0</v>
      </c>
      <c r="F75" s="12">
        <f t="shared" si="8"/>
        <v>0.20069847127398613</v>
      </c>
      <c r="G75" s="12">
        <f t="shared" si="8"/>
        <v>0.20811080218474856</v>
      </c>
      <c r="H75" s="12">
        <f t="shared" si="3"/>
        <v>0.96438276709835469</v>
      </c>
      <c r="I75" s="12">
        <f t="shared" si="4"/>
        <v>49.093424318869978</v>
      </c>
    </row>
    <row r="76" spans="1:9" ht="14.5" x14ac:dyDescent="0.35">
      <c r="A76" s="2">
        <v>45580</v>
      </c>
      <c r="B76">
        <v>70.569999999999993</v>
      </c>
      <c r="C76" s="12">
        <f t="shared" si="9"/>
        <v>0.22999999999998977</v>
      </c>
      <c r="D76" s="12">
        <f t="shared" si="10"/>
        <v>0.22999999999998977</v>
      </c>
      <c r="E76" s="12">
        <f t="shared" si="11"/>
        <v>0</v>
      </c>
      <c r="F76" s="12">
        <f t="shared" si="8"/>
        <v>0.20279143761155782</v>
      </c>
      <c r="G76" s="12">
        <f t="shared" si="8"/>
        <v>0.19324574488583796</v>
      </c>
      <c r="H76" s="12">
        <f t="shared" ref="H76:H139" si="12">F76/G76</f>
        <v>1.049396651560732</v>
      </c>
      <c r="I76" s="12">
        <f t="shared" ref="I76:I139" si="13">IF(G76=0,100,100-(100/(1+H76)))</f>
        <v>51.205151075149701</v>
      </c>
    </row>
    <row r="77" spans="1:9" ht="14.5" x14ac:dyDescent="0.35">
      <c r="A77" s="2">
        <v>45581</v>
      </c>
      <c r="B77">
        <v>69.900000000000006</v>
      </c>
      <c r="C77" s="12">
        <f t="shared" si="9"/>
        <v>-0.66999999999998749</v>
      </c>
      <c r="D77" s="12">
        <f t="shared" si="10"/>
        <v>0</v>
      </c>
      <c r="E77" s="12">
        <f t="shared" si="11"/>
        <v>0.66999999999998749</v>
      </c>
      <c r="F77" s="12">
        <f t="shared" ref="F77:G92" si="14">((F76*13)+D77)/14</f>
        <v>0.188306334925018</v>
      </c>
      <c r="G77" s="12">
        <f t="shared" si="14"/>
        <v>0.22729962025113434</v>
      </c>
      <c r="H77" s="12">
        <f t="shared" si="12"/>
        <v>0.82844984394151555</v>
      </c>
      <c r="I77" s="12">
        <f t="shared" si="13"/>
        <v>45.308863499129934</v>
      </c>
    </row>
    <row r="78" spans="1:9" ht="14.5" x14ac:dyDescent="0.35">
      <c r="A78" s="2">
        <v>45582</v>
      </c>
      <c r="B78">
        <v>70.44</v>
      </c>
      <c r="C78" s="12">
        <f t="shared" si="9"/>
        <v>0.53999999999999204</v>
      </c>
      <c r="D78" s="12">
        <f t="shared" si="10"/>
        <v>0.53999999999999204</v>
      </c>
      <c r="E78" s="12">
        <f t="shared" si="11"/>
        <v>0</v>
      </c>
      <c r="F78" s="12">
        <f t="shared" si="14"/>
        <v>0.21342731100180187</v>
      </c>
      <c r="G78" s="12">
        <f t="shared" si="14"/>
        <v>0.21106393309033902</v>
      </c>
      <c r="H78" s="12">
        <f t="shared" si="12"/>
        <v>1.0111974503500383</v>
      </c>
      <c r="I78" s="12">
        <f t="shared" si="13"/>
        <v>50.278377698522078</v>
      </c>
    </row>
    <row r="79" spans="1:9" ht="14.5" x14ac:dyDescent="0.35">
      <c r="A79" s="2">
        <v>45585</v>
      </c>
      <c r="B79">
        <v>69.45</v>
      </c>
      <c r="C79" s="12">
        <f t="shared" si="9"/>
        <v>-0.98999999999999488</v>
      </c>
      <c r="D79" s="12">
        <f t="shared" si="10"/>
        <v>0</v>
      </c>
      <c r="E79" s="12">
        <f t="shared" si="11"/>
        <v>0.98999999999999488</v>
      </c>
      <c r="F79" s="12">
        <f t="shared" si="14"/>
        <v>0.19818250307310173</v>
      </c>
      <c r="G79" s="12">
        <f t="shared" si="14"/>
        <v>0.2667022235838859</v>
      </c>
      <c r="H79" s="12">
        <f t="shared" si="12"/>
        <v>0.74308530468913525</v>
      </c>
      <c r="I79" s="12">
        <f t="shared" si="13"/>
        <v>42.630461210942187</v>
      </c>
    </row>
    <row r="80" spans="1:9" ht="14.5" x14ac:dyDescent="0.35">
      <c r="A80" s="2">
        <v>45586</v>
      </c>
      <c r="B80">
        <v>69.45</v>
      </c>
      <c r="C80" s="12">
        <f t="shared" si="9"/>
        <v>0</v>
      </c>
      <c r="D80" s="12">
        <f t="shared" si="10"/>
        <v>0</v>
      </c>
      <c r="E80" s="12">
        <f t="shared" si="11"/>
        <v>0</v>
      </c>
      <c r="F80" s="12">
        <f t="shared" si="14"/>
        <v>0.1840266099964516</v>
      </c>
      <c r="G80" s="12">
        <f t="shared" si="14"/>
        <v>0.24765206475646548</v>
      </c>
      <c r="H80" s="12">
        <f t="shared" si="12"/>
        <v>0.74308530468913525</v>
      </c>
      <c r="I80" s="12">
        <f t="shared" si="13"/>
        <v>42.630461210942187</v>
      </c>
    </row>
    <row r="81" spans="1:9" ht="14.5" x14ac:dyDescent="0.35">
      <c r="A81" s="2">
        <v>45587</v>
      </c>
      <c r="B81">
        <v>68.010000000000005</v>
      </c>
      <c r="C81" s="12">
        <f t="shared" si="9"/>
        <v>-1.4399999999999977</v>
      </c>
      <c r="D81" s="12">
        <f t="shared" si="10"/>
        <v>0</v>
      </c>
      <c r="E81" s="12">
        <f t="shared" si="11"/>
        <v>1.4399999999999977</v>
      </c>
      <c r="F81" s="12">
        <f t="shared" si="14"/>
        <v>0.17088185213956222</v>
      </c>
      <c r="G81" s="12">
        <f t="shared" si="14"/>
        <v>0.33281977441671778</v>
      </c>
      <c r="H81" s="12">
        <f t="shared" si="12"/>
        <v>0.51343659624504179</v>
      </c>
      <c r="I81" s="12">
        <f t="shared" si="13"/>
        <v>33.925213485581054</v>
      </c>
    </row>
    <row r="82" spans="1:9" ht="14.5" x14ac:dyDescent="0.35">
      <c r="A82" s="2">
        <v>45588</v>
      </c>
      <c r="B82">
        <v>67.3</v>
      </c>
      <c r="C82" s="12">
        <f t="shared" si="9"/>
        <v>-0.71000000000000796</v>
      </c>
      <c r="D82" s="12">
        <f t="shared" si="10"/>
        <v>0</v>
      </c>
      <c r="E82" s="12">
        <f t="shared" si="11"/>
        <v>0.71000000000000796</v>
      </c>
      <c r="F82" s="12">
        <f t="shared" si="14"/>
        <v>0.15867600555816491</v>
      </c>
      <c r="G82" s="12">
        <f t="shared" si="14"/>
        <v>0.35976121910123854</v>
      </c>
      <c r="H82" s="12">
        <f t="shared" si="12"/>
        <v>0.44105922799175507</v>
      </c>
      <c r="I82" s="12">
        <f t="shared" si="13"/>
        <v>30.606599605653301</v>
      </c>
    </row>
    <row r="83" spans="1:9" ht="14.5" x14ac:dyDescent="0.35">
      <c r="A83" s="2">
        <v>45589</v>
      </c>
      <c r="B83">
        <v>66.92</v>
      </c>
      <c r="C83" s="12">
        <f t="shared" si="9"/>
        <v>-0.37999999999999545</v>
      </c>
      <c r="D83" s="12">
        <f t="shared" si="10"/>
        <v>0</v>
      </c>
      <c r="E83" s="12">
        <f t="shared" si="11"/>
        <v>0.37999999999999545</v>
      </c>
      <c r="F83" s="12">
        <f t="shared" si="14"/>
        <v>0.14734200516115314</v>
      </c>
      <c r="G83" s="12">
        <f t="shared" si="14"/>
        <v>0.36120684630829258</v>
      </c>
      <c r="H83" s="12">
        <f t="shared" si="12"/>
        <v>0.40791587055189898</v>
      </c>
      <c r="I83" s="12">
        <f t="shared" si="13"/>
        <v>28.973028792693214</v>
      </c>
    </row>
    <row r="84" spans="1:9" ht="14.5" x14ac:dyDescent="0.35">
      <c r="A84" s="2">
        <v>45593</v>
      </c>
      <c r="B84">
        <v>66.67</v>
      </c>
      <c r="C84" s="12">
        <f t="shared" si="9"/>
        <v>-0.25</v>
      </c>
      <c r="D84" s="12">
        <f t="shared" si="10"/>
        <v>0</v>
      </c>
      <c r="E84" s="12">
        <f t="shared" si="11"/>
        <v>0.25</v>
      </c>
      <c r="F84" s="12">
        <f t="shared" si="14"/>
        <v>0.13681757622107077</v>
      </c>
      <c r="G84" s="12">
        <f t="shared" si="14"/>
        <v>0.35326350014341451</v>
      </c>
      <c r="H84" s="12">
        <f t="shared" si="12"/>
        <v>0.38729610097144734</v>
      </c>
      <c r="I84" s="12">
        <f t="shared" si="13"/>
        <v>27.917335073618759</v>
      </c>
    </row>
    <row r="85" spans="1:9" ht="14.5" x14ac:dyDescent="0.35">
      <c r="A85" s="2">
        <v>45594</v>
      </c>
      <c r="B85">
        <v>65.56</v>
      </c>
      <c r="C85" s="12">
        <f t="shared" si="9"/>
        <v>-1.1099999999999994</v>
      </c>
      <c r="D85" s="12">
        <f t="shared" si="10"/>
        <v>0</v>
      </c>
      <c r="E85" s="12">
        <f t="shared" si="11"/>
        <v>1.1099999999999994</v>
      </c>
      <c r="F85" s="12">
        <f t="shared" si="14"/>
        <v>0.12704489220528001</v>
      </c>
      <c r="G85" s="12">
        <f t="shared" si="14"/>
        <v>0.40731610727602774</v>
      </c>
      <c r="H85" s="12">
        <f t="shared" si="12"/>
        <v>0.31190736122592111</v>
      </c>
      <c r="I85" s="12">
        <f t="shared" si="13"/>
        <v>23.775105654903641</v>
      </c>
    </row>
    <row r="86" spans="1:9" ht="14.5" x14ac:dyDescent="0.35">
      <c r="A86" s="2">
        <v>45595</v>
      </c>
      <c r="B86">
        <v>65.92</v>
      </c>
      <c r="C86" s="12">
        <f t="shared" si="9"/>
        <v>0.35999999999999943</v>
      </c>
      <c r="D86" s="12">
        <f t="shared" si="10"/>
        <v>0.35999999999999943</v>
      </c>
      <c r="E86" s="12">
        <f t="shared" si="11"/>
        <v>0</v>
      </c>
      <c r="F86" s="12">
        <f t="shared" si="14"/>
        <v>0.14368454276204567</v>
      </c>
      <c r="G86" s="12">
        <f t="shared" si="14"/>
        <v>0.37822209961345432</v>
      </c>
      <c r="H86" s="12">
        <f t="shared" si="12"/>
        <v>0.3798946251657222</v>
      </c>
      <c r="I86" s="12">
        <f t="shared" si="13"/>
        <v>27.530698231402837</v>
      </c>
    </row>
    <row r="87" spans="1:9" ht="14.5" x14ac:dyDescent="0.35">
      <c r="A87" s="2">
        <v>45596</v>
      </c>
      <c r="B87">
        <v>65.31</v>
      </c>
      <c r="C87" s="12">
        <f t="shared" si="9"/>
        <v>-0.60999999999999943</v>
      </c>
      <c r="D87" s="12">
        <f t="shared" si="10"/>
        <v>0</v>
      </c>
      <c r="E87" s="12">
        <f t="shared" si="11"/>
        <v>0.60999999999999943</v>
      </c>
      <c r="F87" s="12">
        <f t="shared" si="14"/>
        <v>0.13342136113618527</v>
      </c>
      <c r="G87" s="12">
        <f t="shared" si="14"/>
        <v>0.39477766392677893</v>
      </c>
      <c r="H87" s="12">
        <f t="shared" si="12"/>
        <v>0.33796583071359249</v>
      </c>
      <c r="I87" s="12">
        <f t="shared" si="13"/>
        <v>25.259675767156267</v>
      </c>
    </row>
    <row r="88" spans="1:9" ht="14.5" x14ac:dyDescent="0.35">
      <c r="A88" s="2">
        <v>45597</v>
      </c>
      <c r="B88">
        <v>65.010000000000005</v>
      </c>
      <c r="C88" s="12">
        <f t="shared" si="9"/>
        <v>-0.29999999999999716</v>
      </c>
      <c r="D88" s="12">
        <f t="shared" si="10"/>
        <v>0</v>
      </c>
      <c r="E88" s="12">
        <f t="shared" si="11"/>
        <v>0.29999999999999716</v>
      </c>
      <c r="F88" s="12">
        <f t="shared" si="14"/>
        <v>0.12389126391217205</v>
      </c>
      <c r="G88" s="12">
        <f t="shared" si="14"/>
        <v>0.38800783078915169</v>
      </c>
      <c r="H88" s="12">
        <f t="shared" si="12"/>
        <v>0.31930093694293532</v>
      </c>
      <c r="I88" s="12">
        <f t="shared" si="13"/>
        <v>24.202282284648021</v>
      </c>
    </row>
    <row r="89" spans="1:9" ht="14.5" x14ac:dyDescent="0.35">
      <c r="A89" s="2">
        <v>45600</v>
      </c>
      <c r="B89">
        <v>65.11</v>
      </c>
      <c r="C89" s="12">
        <f t="shared" si="9"/>
        <v>9.9999999999994316E-2</v>
      </c>
      <c r="D89" s="12">
        <f t="shared" si="10"/>
        <v>9.9999999999994316E-2</v>
      </c>
      <c r="E89" s="12">
        <f t="shared" si="11"/>
        <v>0</v>
      </c>
      <c r="F89" s="12">
        <f t="shared" si="14"/>
        <v>0.12218474506130221</v>
      </c>
      <c r="G89" s="12">
        <f t="shared" si="14"/>
        <v>0.36029298573278368</v>
      </c>
      <c r="H89" s="12">
        <f t="shared" si="12"/>
        <v>0.33912607211266177</v>
      </c>
      <c r="I89" s="12">
        <f t="shared" si="13"/>
        <v>25.324432043776298</v>
      </c>
    </row>
    <row r="90" spans="1:9" ht="14.5" x14ac:dyDescent="0.35">
      <c r="A90" s="2">
        <v>45601</v>
      </c>
      <c r="B90">
        <v>65.37</v>
      </c>
      <c r="C90" s="12">
        <f t="shared" si="9"/>
        <v>0.26000000000000512</v>
      </c>
      <c r="D90" s="12">
        <f t="shared" si="10"/>
        <v>0.26000000000000512</v>
      </c>
      <c r="E90" s="12">
        <f t="shared" si="11"/>
        <v>0</v>
      </c>
      <c r="F90" s="12">
        <f t="shared" si="14"/>
        <v>0.13202869184263813</v>
      </c>
      <c r="G90" s="12">
        <f t="shared" si="14"/>
        <v>0.33455777246615626</v>
      </c>
      <c r="H90" s="12">
        <f t="shared" si="12"/>
        <v>0.39463645058789992</v>
      </c>
      <c r="I90" s="12">
        <f t="shared" si="13"/>
        <v>28.296725675106472</v>
      </c>
    </row>
    <row r="91" spans="1:9" ht="14.5" x14ac:dyDescent="0.35">
      <c r="A91" s="2">
        <v>45602</v>
      </c>
      <c r="B91">
        <v>63.7</v>
      </c>
      <c r="C91" s="12">
        <f t="shared" si="9"/>
        <v>-1.6700000000000017</v>
      </c>
      <c r="D91" s="12">
        <f t="shared" si="10"/>
        <v>0</v>
      </c>
      <c r="E91" s="12">
        <f t="shared" si="11"/>
        <v>1.6700000000000017</v>
      </c>
      <c r="F91" s="12">
        <f t="shared" si="14"/>
        <v>0.12259807099673541</v>
      </c>
      <c r="G91" s="12">
        <f t="shared" si="14"/>
        <v>0.42994650300428811</v>
      </c>
      <c r="H91" s="12">
        <f t="shared" si="12"/>
        <v>0.28514726864870599</v>
      </c>
      <c r="I91" s="12">
        <f t="shared" si="13"/>
        <v>22.187906055975191</v>
      </c>
    </row>
    <row r="92" spans="1:9" ht="14.5" x14ac:dyDescent="0.35">
      <c r="A92" s="2">
        <v>45603</v>
      </c>
      <c r="B92">
        <v>63.66</v>
      </c>
      <c r="C92" s="12">
        <f t="shared" si="9"/>
        <v>-4.0000000000006253E-2</v>
      </c>
      <c r="D92" s="12">
        <f t="shared" si="10"/>
        <v>0</v>
      </c>
      <c r="E92" s="12">
        <f t="shared" si="11"/>
        <v>4.0000000000006253E-2</v>
      </c>
      <c r="F92" s="12">
        <f t="shared" si="14"/>
        <v>0.11384106592554001</v>
      </c>
      <c r="G92" s="12">
        <f t="shared" si="14"/>
        <v>0.4020931813611251</v>
      </c>
      <c r="H92" s="12">
        <f t="shared" si="12"/>
        <v>0.28312110526265771</v>
      </c>
      <c r="I92" s="12">
        <f t="shared" si="13"/>
        <v>22.065033775958511</v>
      </c>
    </row>
    <row r="93" spans="1:9" ht="14.5" x14ac:dyDescent="0.35">
      <c r="A93" s="2">
        <v>45604</v>
      </c>
      <c r="B93">
        <v>63.92</v>
      </c>
      <c r="C93" s="12">
        <f t="shared" si="9"/>
        <v>0.26000000000000512</v>
      </c>
      <c r="D93" s="12">
        <f t="shared" si="10"/>
        <v>0.26000000000000512</v>
      </c>
      <c r="E93" s="12">
        <f t="shared" si="11"/>
        <v>0</v>
      </c>
      <c r="F93" s="12">
        <f t="shared" ref="F93:G108" si="15">((F92*13)+D93)/14</f>
        <v>0.12428098978800181</v>
      </c>
      <c r="G93" s="12">
        <f t="shared" si="15"/>
        <v>0.37337223983533047</v>
      </c>
      <c r="H93" s="12">
        <f t="shared" si="12"/>
        <v>0.33286081965497449</v>
      </c>
      <c r="I93" s="12">
        <f t="shared" si="13"/>
        <v>24.973411683084748</v>
      </c>
    </row>
    <row r="94" spans="1:9" ht="14.5" x14ac:dyDescent="0.35">
      <c r="A94" s="2">
        <v>45607</v>
      </c>
      <c r="B94">
        <v>63.36</v>
      </c>
      <c r="C94" s="12">
        <f t="shared" si="9"/>
        <v>-0.56000000000000227</v>
      </c>
      <c r="D94" s="12">
        <f t="shared" si="10"/>
        <v>0</v>
      </c>
      <c r="E94" s="12">
        <f t="shared" si="11"/>
        <v>0.56000000000000227</v>
      </c>
      <c r="F94" s="12">
        <f t="shared" si="15"/>
        <v>0.11540377623171597</v>
      </c>
      <c r="G94" s="12">
        <f t="shared" si="15"/>
        <v>0.38670279413280706</v>
      </c>
      <c r="H94" s="12">
        <f t="shared" si="12"/>
        <v>0.29843015872308987</v>
      </c>
      <c r="I94" s="12">
        <f t="shared" si="13"/>
        <v>22.983920753702606</v>
      </c>
    </row>
    <row r="95" spans="1:9" ht="14.5" x14ac:dyDescent="0.35">
      <c r="A95" s="2">
        <v>45608</v>
      </c>
      <c r="B95">
        <v>63.2</v>
      </c>
      <c r="C95" s="12">
        <f t="shared" si="9"/>
        <v>-0.15999999999999659</v>
      </c>
      <c r="D95" s="12">
        <f t="shared" si="10"/>
        <v>0</v>
      </c>
      <c r="E95" s="12">
        <f t="shared" si="11"/>
        <v>0.15999999999999659</v>
      </c>
      <c r="F95" s="12">
        <f t="shared" si="15"/>
        <v>0.10716064935802197</v>
      </c>
      <c r="G95" s="12">
        <f t="shared" si="15"/>
        <v>0.37050973740903487</v>
      </c>
      <c r="H95" s="12">
        <f t="shared" si="12"/>
        <v>0.28922492053081694</v>
      </c>
      <c r="I95" s="12">
        <f t="shared" si="13"/>
        <v>22.434015657386865</v>
      </c>
    </row>
    <row r="96" spans="1:9" ht="14.5" x14ac:dyDescent="0.35">
      <c r="A96" s="2">
        <v>45609</v>
      </c>
      <c r="B96">
        <v>63</v>
      </c>
      <c r="C96" s="12">
        <f t="shared" si="9"/>
        <v>-0.20000000000000284</v>
      </c>
      <c r="D96" s="12">
        <f t="shared" si="10"/>
        <v>0</v>
      </c>
      <c r="E96" s="12">
        <f t="shared" si="11"/>
        <v>0.20000000000000284</v>
      </c>
      <c r="F96" s="12">
        <f t="shared" si="15"/>
        <v>9.9506317261020411E-2</v>
      </c>
      <c r="G96" s="12">
        <f t="shared" si="15"/>
        <v>0.35833047045124689</v>
      </c>
      <c r="H96" s="12">
        <f t="shared" si="12"/>
        <v>0.27769426679152276</v>
      </c>
      <c r="I96" s="12">
        <f t="shared" si="13"/>
        <v>21.734015249896501</v>
      </c>
    </row>
    <row r="97" spans="1:9" ht="14.5" x14ac:dyDescent="0.35">
      <c r="A97" s="2">
        <v>45610</v>
      </c>
      <c r="B97">
        <v>62.55</v>
      </c>
      <c r="C97" s="12">
        <f t="shared" si="9"/>
        <v>-0.45000000000000284</v>
      </c>
      <c r="D97" s="12">
        <f t="shared" si="10"/>
        <v>0</v>
      </c>
      <c r="E97" s="12">
        <f t="shared" si="11"/>
        <v>0.45000000000000284</v>
      </c>
      <c r="F97" s="12">
        <f t="shared" si="15"/>
        <v>9.2398723170947522E-2</v>
      </c>
      <c r="G97" s="12">
        <f t="shared" si="15"/>
        <v>0.36487829399044369</v>
      </c>
      <c r="H97" s="12">
        <f t="shared" si="12"/>
        <v>0.25323162460677223</v>
      </c>
      <c r="I97" s="12">
        <f t="shared" si="13"/>
        <v>20.206290651676539</v>
      </c>
    </row>
    <row r="98" spans="1:9" ht="14.5" x14ac:dyDescent="0.35">
      <c r="A98" s="2">
        <v>45611</v>
      </c>
      <c r="B98">
        <v>61.74</v>
      </c>
      <c r="C98" s="12">
        <f t="shared" si="9"/>
        <v>-0.80999999999999517</v>
      </c>
      <c r="D98" s="12">
        <f t="shared" si="10"/>
        <v>0</v>
      </c>
      <c r="E98" s="12">
        <f t="shared" si="11"/>
        <v>0.80999999999999517</v>
      </c>
      <c r="F98" s="12">
        <f t="shared" si="15"/>
        <v>8.5798814373022697E-2</v>
      </c>
      <c r="G98" s="12">
        <f t="shared" si="15"/>
        <v>0.39667270156255452</v>
      </c>
      <c r="H98" s="12">
        <f t="shared" si="12"/>
        <v>0.21629624129678707</v>
      </c>
      <c r="I98" s="12">
        <f t="shared" si="13"/>
        <v>17.783187512458071</v>
      </c>
    </row>
    <row r="99" spans="1:9" ht="14.5" x14ac:dyDescent="0.35">
      <c r="A99" s="2">
        <v>45614</v>
      </c>
      <c r="B99">
        <v>61.86</v>
      </c>
      <c r="C99" s="12">
        <f t="shared" si="9"/>
        <v>0.11999999999999744</v>
      </c>
      <c r="D99" s="12">
        <f t="shared" si="10"/>
        <v>0.11999999999999744</v>
      </c>
      <c r="E99" s="12">
        <f t="shared" si="11"/>
        <v>0</v>
      </c>
      <c r="F99" s="12">
        <f t="shared" si="15"/>
        <v>8.8241756203520899E-2</v>
      </c>
      <c r="G99" s="12">
        <f t="shared" si="15"/>
        <v>0.3683389371652292</v>
      </c>
      <c r="H99" s="12">
        <f t="shared" si="12"/>
        <v>0.23956673405922729</v>
      </c>
      <c r="I99" s="12">
        <f t="shared" si="13"/>
        <v>19.326650794726845</v>
      </c>
    </row>
    <row r="100" spans="1:9" ht="14.5" x14ac:dyDescent="0.35">
      <c r="A100" s="2">
        <v>45615</v>
      </c>
      <c r="B100">
        <v>62.59</v>
      </c>
      <c r="C100" s="12">
        <f t="shared" si="9"/>
        <v>0.73000000000000398</v>
      </c>
      <c r="D100" s="12">
        <f t="shared" si="10"/>
        <v>0.73000000000000398</v>
      </c>
      <c r="E100" s="12">
        <f t="shared" si="11"/>
        <v>0</v>
      </c>
      <c r="F100" s="12">
        <f t="shared" si="15"/>
        <v>0.13408163076041255</v>
      </c>
      <c r="G100" s="12">
        <f t="shared" si="15"/>
        <v>0.34202901308199857</v>
      </c>
      <c r="H100" s="12">
        <f t="shared" si="12"/>
        <v>0.39201829561829482</v>
      </c>
      <c r="I100" s="12">
        <f t="shared" si="13"/>
        <v>28.161863737873617</v>
      </c>
    </row>
    <row r="101" spans="1:9" ht="14.5" x14ac:dyDescent="0.35">
      <c r="A101" s="2">
        <v>45616</v>
      </c>
      <c r="B101">
        <v>62.99</v>
      </c>
      <c r="C101" s="12">
        <f t="shared" si="9"/>
        <v>0.39999999999999858</v>
      </c>
      <c r="D101" s="12">
        <f t="shared" si="10"/>
        <v>0.39999999999999858</v>
      </c>
      <c r="E101" s="12">
        <f t="shared" si="11"/>
        <v>0</v>
      </c>
      <c r="F101" s="12">
        <f t="shared" si="15"/>
        <v>0.15307579999181156</v>
      </c>
      <c r="G101" s="12">
        <f t="shared" si="15"/>
        <v>0.31759836929042728</v>
      </c>
      <c r="H101" s="12">
        <f t="shared" si="12"/>
        <v>0.48197917493660575</v>
      </c>
      <c r="I101" s="12">
        <f t="shared" si="13"/>
        <v>32.522668542708999</v>
      </c>
    </row>
    <row r="102" spans="1:9" ht="14.5" x14ac:dyDescent="0.35">
      <c r="A102" s="2">
        <v>45617</v>
      </c>
      <c r="B102">
        <v>63.76</v>
      </c>
      <c r="C102" s="12">
        <f t="shared" si="9"/>
        <v>0.76999999999999602</v>
      </c>
      <c r="D102" s="12">
        <f t="shared" si="10"/>
        <v>0.76999999999999602</v>
      </c>
      <c r="E102" s="12">
        <f t="shared" si="11"/>
        <v>0</v>
      </c>
      <c r="F102" s="12">
        <f t="shared" si="15"/>
        <v>0.19714181427811045</v>
      </c>
      <c r="G102" s="12">
        <f t="shared" si="15"/>
        <v>0.29491277148396822</v>
      </c>
      <c r="H102" s="12">
        <f t="shared" si="12"/>
        <v>0.66847499783110376</v>
      </c>
      <c r="I102" s="12">
        <f t="shared" si="13"/>
        <v>40.065029365143182</v>
      </c>
    </row>
    <row r="103" spans="1:9" ht="14.5" x14ac:dyDescent="0.35">
      <c r="A103" s="2">
        <v>45618</v>
      </c>
      <c r="B103">
        <v>63.92</v>
      </c>
      <c r="C103" s="12">
        <f t="shared" si="9"/>
        <v>0.16000000000000369</v>
      </c>
      <c r="D103" s="12">
        <f t="shared" si="10"/>
        <v>0.16000000000000369</v>
      </c>
      <c r="E103" s="12">
        <f t="shared" si="11"/>
        <v>0</v>
      </c>
      <c r="F103" s="12">
        <f t="shared" si="15"/>
        <v>0.19448882754395996</v>
      </c>
      <c r="G103" s="12">
        <f t="shared" si="15"/>
        <v>0.27384757352082761</v>
      </c>
      <c r="H103" s="12">
        <f t="shared" si="12"/>
        <v>0.71020832882847518</v>
      </c>
      <c r="I103" s="12">
        <f t="shared" si="13"/>
        <v>41.527591513659701</v>
      </c>
    </row>
    <row r="104" spans="1:9" ht="14.5" x14ac:dyDescent="0.35">
      <c r="A104" s="2">
        <v>45621</v>
      </c>
      <c r="B104">
        <v>64.38</v>
      </c>
      <c r="C104" s="12">
        <f t="shared" si="9"/>
        <v>0.45999999999999375</v>
      </c>
      <c r="D104" s="12">
        <f t="shared" si="10"/>
        <v>0.45999999999999375</v>
      </c>
      <c r="E104" s="12">
        <f t="shared" si="11"/>
        <v>0</v>
      </c>
      <c r="F104" s="12">
        <f t="shared" si="15"/>
        <v>0.21345391129081953</v>
      </c>
      <c r="G104" s="12">
        <f t="shared" si="15"/>
        <v>0.25428703255505419</v>
      </c>
      <c r="H104" s="12">
        <f t="shared" si="12"/>
        <v>0.83942114210879348</v>
      </c>
      <c r="I104" s="12">
        <f t="shared" si="13"/>
        <v>45.635070886835848</v>
      </c>
    </row>
    <row r="105" spans="1:9" ht="14.5" x14ac:dyDescent="0.35">
      <c r="A105" s="2">
        <v>45622</v>
      </c>
      <c r="B105">
        <v>64.55</v>
      </c>
      <c r="C105" s="12">
        <f t="shared" si="9"/>
        <v>0.17000000000000171</v>
      </c>
      <c r="D105" s="12">
        <f t="shared" si="10"/>
        <v>0.17000000000000171</v>
      </c>
      <c r="E105" s="12">
        <f t="shared" si="11"/>
        <v>0</v>
      </c>
      <c r="F105" s="12">
        <f t="shared" si="15"/>
        <v>0.21035006048433252</v>
      </c>
      <c r="G105" s="12">
        <f t="shared" si="15"/>
        <v>0.23612367308683604</v>
      </c>
      <c r="H105" s="12">
        <f t="shared" si="12"/>
        <v>0.89084697749460684</v>
      </c>
      <c r="I105" s="12">
        <f t="shared" si="13"/>
        <v>47.113647381185174</v>
      </c>
    </row>
    <row r="106" spans="1:9" ht="14.5" x14ac:dyDescent="0.35">
      <c r="A106" s="2">
        <v>45623</v>
      </c>
      <c r="B106">
        <v>64.430000000000007</v>
      </c>
      <c r="C106" s="12">
        <f t="shared" si="9"/>
        <v>-0.11999999999999034</v>
      </c>
      <c r="D106" s="12">
        <f t="shared" si="10"/>
        <v>0</v>
      </c>
      <c r="E106" s="12">
        <f t="shared" si="11"/>
        <v>0.11999999999999034</v>
      </c>
      <c r="F106" s="12">
        <f t="shared" si="15"/>
        <v>0.19532505616402304</v>
      </c>
      <c r="G106" s="12">
        <f t="shared" si="15"/>
        <v>0.22782912500920421</v>
      </c>
      <c r="H106" s="12">
        <f t="shared" si="12"/>
        <v>0.85733137129035619</v>
      </c>
      <c r="I106" s="12">
        <f t="shared" si="13"/>
        <v>46.159311393891798</v>
      </c>
    </row>
    <row r="107" spans="1:9" ht="14.5" x14ac:dyDescent="0.35">
      <c r="A107" s="2">
        <v>45625</v>
      </c>
      <c r="B107">
        <v>64.08</v>
      </c>
      <c r="C107" s="12">
        <f t="shared" si="9"/>
        <v>-0.35000000000000853</v>
      </c>
      <c r="D107" s="12">
        <f t="shared" si="10"/>
        <v>0</v>
      </c>
      <c r="E107" s="12">
        <f t="shared" si="11"/>
        <v>0.35000000000000853</v>
      </c>
      <c r="F107" s="12">
        <f t="shared" si="15"/>
        <v>0.1813732664380214</v>
      </c>
      <c r="G107" s="12">
        <f t="shared" si="15"/>
        <v>0.23655561607997597</v>
      </c>
      <c r="H107" s="12">
        <f t="shared" si="12"/>
        <v>0.76672568355638526</v>
      </c>
      <c r="I107" s="12">
        <f t="shared" si="13"/>
        <v>43.398117245512672</v>
      </c>
    </row>
    <row r="108" spans="1:9" ht="14.5" x14ac:dyDescent="0.35">
      <c r="A108" s="2">
        <v>45628</v>
      </c>
      <c r="B108">
        <v>63.65</v>
      </c>
      <c r="C108" s="12">
        <f t="shared" si="9"/>
        <v>-0.42999999999999972</v>
      </c>
      <c r="D108" s="12">
        <f t="shared" si="10"/>
        <v>0</v>
      </c>
      <c r="E108" s="12">
        <f t="shared" si="11"/>
        <v>0.42999999999999972</v>
      </c>
      <c r="F108" s="12">
        <f t="shared" si="15"/>
        <v>0.16841803312101988</v>
      </c>
      <c r="G108" s="12">
        <f t="shared" si="15"/>
        <v>0.25037307207426335</v>
      </c>
      <c r="H108" s="12">
        <f t="shared" si="12"/>
        <v>0.67266831742618582</v>
      </c>
      <c r="I108" s="12">
        <f t="shared" si="13"/>
        <v>40.215284191025539</v>
      </c>
    </row>
    <row r="109" spans="1:9" ht="14.5" x14ac:dyDescent="0.35">
      <c r="A109" s="2">
        <v>45629</v>
      </c>
      <c r="B109">
        <v>63.52</v>
      </c>
      <c r="C109" s="12">
        <f t="shared" si="9"/>
        <v>-0.12999999999999545</v>
      </c>
      <c r="D109" s="12">
        <f t="shared" si="10"/>
        <v>0</v>
      </c>
      <c r="E109" s="12">
        <f t="shared" si="11"/>
        <v>0.12999999999999545</v>
      </c>
      <c r="F109" s="12">
        <f t="shared" ref="F109:G124" si="16">((F108*13)+D109)/14</f>
        <v>0.15638817361237559</v>
      </c>
      <c r="G109" s="12">
        <f t="shared" si="16"/>
        <v>0.24177499549752993</v>
      </c>
      <c r="H109" s="12">
        <f t="shared" si="12"/>
        <v>0.64683352920990256</v>
      </c>
      <c r="I109" s="12">
        <f t="shared" si="13"/>
        <v>39.277408295192551</v>
      </c>
    </row>
    <row r="110" spans="1:9" ht="14.5" x14ac:dyDescent="0.35">
      <c r="A110" s="2">
        <v>45630</v>
      </c>
      <c r="B110">
        <v>62.21</v>
      </c>
      <c r="C110" s="12">
        <f t="shared" si="9"/>
        <v>-1.3100000000000023</v>
      </c>
      <c r="D110" s="12">
        <f t="shared" si="10"/>
        <v>0</v>
      </c>
      <c r="E110" s="12">
        <f t="shared" si="11"/>
        <v>1.3100000000000023</v>
      </c>
      <c r="F110" s="12">
        <f t="shared" si="16"/>
        <v>0.14521758978292018</v>
      </c>
      <c r="G110" s="12">
        <f t="shared" si="16"/>
        <v>0.31807678153342078</v>
      </c>
      <c r="H110" s="12">
        <f t="shared" si="12"/>
        <v>0.45654885302485354</v>
      </c>
      <c r="I110" s="12">
        <f t="shared" si="13"/>
        <v>31.344561638061535</v>
      </c>
    </row>
    <row r="111" spans="1:9" ht="14.5" x14ac:dyDescent="0.35">
      <c r="A111" s="2">
        <v>45631</v>
      </c>
      <c r="B111">
        <v>62.92</v>
      </c>
      <c r="C111" s="12">
        <f t="shared" si="9"/>
        <v>0.71000000000000085</v>
      </c>
      <c r="D111" s="12">
        <f t="shared" si="10"/>
        <v>0.71000000000000085</v>
      </c>
      <c r="E111" s="12">
        <f t="shared" si="11"/>
        <v>0</v>
      </c>
      <c r="F111" s="12">
        <f t="shared" si="16"/>
        <v>0.18555919051271166</v>
      </c>
      <c r="G111" s="12">
        <f t="shared" si="16"/>
        <v>0.29535701142389076</v>
      </c>
      <c r="H111" s="12">
        <f t="shared" si="12"/>
        <v>0.62825388711155616</v>
      </c>
      <c r="I111" s="12">
        <f t="shared" si="13"/>
        <v>38.584516338913723</v>
      </c>
    </row>
    <row r="112" spans="1:9" ht="14.5" x14ac:dyDescent="0.35">
      <c r="A112" s="2">
        <v>45632</v>
      </c>
      <c r="B112">
        <v>62.53</v>
      </c>
      <c r="C112" s="12">
        <f t="shared" si="9"/>
        <v>-0.39000000000000057</v>
      </c>
      <c r="D112" s="12">
        <f t="shared" si="10"/>
        <v>0</v>
      </c>
      <c r="E112" s="12">
        <f t="shared" si="11"/>
        <v>0.39000000000000057</v>
      </c>
      <c r="F112" s="12">
        <f t="shared" si="16"/>
        <v>0.17230496261894654</v>
      </c>
      <c r="G112" s="12">
        <f t="shared" si="16"/>
        <v>0.30211722489361292</v>
      </c>
      <c r="H112" s="12">
        <f t="shared" si="12"/>
        <v>0.57032485545841261</v>
      </c>
      <c r="I112" s="12">
        <f t="shared" si="13"/>
        <v>36.318909012741962</v>
      </c>
    </row>
    <row r="113" spans="1:9" ht="14.5" x14ac:dyDescent="0.35">
      <c r="A113" s="2">
        <v>45635</v>
      </c>
      <c r="B113">
        <v>62.6</v>
      </c>
      <c r="C113" s="12">
        <f t="shared" si="9"/>
        <v>7.0000000000000284E-2</v>
      </c>
      <c r="D113" s="12">
        <f t="shared" si="10"/>
        <v>7.0000000000000284E-2</v>
      </c>
      <c r="E113" s="12">
        <f t="shared" si="11"/>
        <v>0</v>
      </c>
      <c r="F113" s="12">
        <f t="shared" si="16"/>
        <v>0.16499746528902182</v>
      </c>
      <c r="G113" s="12">
        <f t="shared" si="16"/>
        <v>0.28053742311549773</v>
      </c>
      <c r="H113" s="12">
        <f t="shared" si="12"/>
        <v>0.5881477895414049</v>
      </c>
      <c r="I113" s="12">
        <f t="shared" si="13"/>
        <v>37.03356787161723</v>
      </c>
    </row>
    <row r="114" spans="1:9" ht="14.5" x14ac:dyDescent="0.35">
      <c r="A114" s="2">
        <v>45636</v>
      </c>
      <c r="B114">
        <v>62.91</v>
      </c>
      <c r="C114" s="12">
        <f t="shared" si="9"/>
        <v>0.30999999999999517</v>
      </c>
      <c r="D114" s="12">
        <f t="shared" si="10"/>
        <v>0.30999999999999517</v>
      </c>
      <c r="E114" s="12">
        <f t="shared" si="11"/>
        <v>0</v>
      </c>
      <c r="F114" s="12">
        <f t="shared" si="16"/>
        <v>0.1753547891969485</v>
      </c>
      <c r="G114" s="12">
        <f t="shared" si="16"/>
        <v>0.26049903575010502</v>
      </c>
      <c r="H114" s="12">
        <f t="shared" si="12"/>
        <v>0.67314947516798174</v>
      </c>
      <c r="I114" s="12">
        <f t="shared" si="13"/>
        <v>40.232476844329682</v>
      </c>
    </row>
    <row r="115" spans="1:9" ht="14.5" x14ac:dyDescent="0.35">
      <c r="A115" s="2">
        <v>45637</v>
      </c>
      <c r="B115">
        <v>62.64</v>
      </c>
      <c r="C115" s="12">
        <f t="shared" si="9"/>
        <v>-0.26999999999999602</v>
      </c>
      <c r="D115" s="12">
        <f t="shared" si="10"/>
        <v>0</v>
      </c>
      <c r="E115" s="12">
        <f t="shared" si="11"/>
        <v>0.26999999999999602</v>
      </c>
      <c r="F115" s="12">
        <f t="shared" si="16"/>
        <v>0.16282944711145217</v>
      </c>
      <c r="G115" s="12">
        <f t="shared" si="16"/>
        <v>0.26117767605366865</v>
      </c>
      <c r="H115" s="12">
        <f t="shared" si="12"/>
        <v>0.62344320376751039</v>
      </c>
      <c r="I115" s="12">
        <f t="shared" si="13"/>
        <v>38.402526329266784</v>
      </c>
    </row>
    <row r="116" spans="1:9" ht="14.5" x14ac:dyDescent="0.35">
      <c r="A116" s="2">
        <v>45638</v>
      </c>
      <c r="B116">
        <v>63.84</v>
      </c>
      <c r="C116" s="12">
        <f t="shared" si="9"/>
        <v>1.2000000000000028</v>
      </c>
      <c r="D116" s="12">
        <f t="shared" si="10"/>
        <v>1.2000000000000028</v>
      </c>
      <c r="E116" s="12">
        <f t="shared" si="11"/>
        <v>0</v>
      </c>
      <c r="F116" s="12">
        <f t="shared" si="16"/>
        <v>0.23691305803206292</v>
      </c>
      <c r="G116" s="12">
        <f t="shared" si="16"/>
        <v>0.24252212776412091</v>
      </c>
      <c r="H116" s="12">
        <f t="shared" si="12"/>
        <v>0.97687192594024486</v>
      </c>
      <c r="I116" s="12">
        <f t="shared" si="13"/>
        <v>49.415033575107429</v>
      </c>
    </row>
    <row r="117" spans="1:9" ht="14.5" x14ac:dyDescent="0.35">
      <c r="A117" s="2">
        <v>45639</v>
      </c>
      <c r="B117">
        <v>63.12</v>
      </c>
      <c r="C117" s="12">
        <f t="shared" si="9"/>
        <v>-0.72000000000000597</v>
      </c>
      <c r="D117" s="12">
        <f t="shared" si="10"/>
        <v>0</v>
      </c>
      <c r="E117" s="12">
        <f t="shared" si="11"/>
        <v>0.72000000000000597</v>
      </c>
      <c r="F117" s="12">
        <f t="shared" si="16"/>
        <v>0.21999069674405841</v>
      </c>
      <c r="G117" s="12">
        <f t="shared" si="16"/>
        <v>0.27662769006668414</v>
      </c>
      <c r="H117" s="12">
        <f t="shared" si="12"/>
        <v>0.79525913219687894</v>
      </c>
      <c r="I117" s="12">
        <f t="shared" si="13"/>
        <v>44.297734958390734</v>
      </c>
    </row>
    <row r="118" spans="1:9" ht="14.5" x14ac:dyDescent="0.35">
      <c r="A118" s="2">
        <v>45642</v>
      </c>
      <c r="B118">
        <v>62.55</v>
      </c>
      <c r="C118" s="12">
        <f t="shared" si="9"/>
        <v>-0.57000000000000028</v>
      </c>
      <c r="D118" s="12">
        <f t="shared" si="10"/>
        <v>0</v>
      </c>
      <c r="E118" s="12">
        <f t="shared" si="11"/>
        <v>0.57000000000000028</v>
      </c>
      <c r="F118" s="12">
        <f t="shared" si="16"/>
        <v>0.20427707554805424</v>
      </c>
      <c r="G118" s="12">
        <f t="shared" si="16"/>
        <v>0.297582855061921</v>
      </c>
      <c r="H118" s="12">
        <f t="shared" si="12"/>
        <v>0.68645445150241702</v>
      </c>
      <c r="I118" s="12">
        <f t="shared" si="13"/>
        <v>40.704001871552073</v>
      </c>
    </row>
    <row r="119" spans="1:9" ht="14.5" x14ac:dyDescent="0.35">
      <c r="A119" s="2">
        <v>45643</v>
      </c>
      <c r="B119">
        <v>63.4</v>
      </c>
      <c r="C119" s="12">
        <f t="shared" si="9"/>
        <v>0.85000000000000142</v>
      </c>
      <c r="D119" s="12">
        <f t="shared" si="10"/>
        <v>0.85000000000000142</v>
      </c>
      <c r="E119" s="12">
        <f t="shared" si="11"/>
        <v>0</v>
      </c>
      <c r="F119" s="12">
        <f t="shared" si="16"/>
        <v>0.25040014158033619</v>
      </c>
      <c r="G119" s="12">
        <f t="shared" si="16"/>
        <v>0.27632693684321236</v>
      </c>
      <c r="H119" s="12">
        <f t="shared" si="12"/>
        <v>0.90617347856467934</v>
      </c>
      <c r="I119" s="12">
        <f t="shared" si="13"/>
        <v>47.538877691605208</v>
      </c>
    </row>
    <row r="120" spans="1:9" ht="14.5" x14ac:dyDescent="0.35">
      <c r="A120" s="2">
        <v>45644</v>
      </c>
      <c r="B120">
        <v>62.85</v>
      </c>
      <c r="C120" s="12">
        <f t="shared" si="9"/>
        <v>-0.54999999999999716</v>
      </c>
      <c r="D120" s="12">
        <f t="shared" si="10"/>
        <v>0</v>
      </c>
      <c r="E120" s="12">
        <f t="shared" si="11"/>
        <v>0.54999999999999716</v>
      </c>
      <c r="F120" s="12">
        <f t="shared" si="16"/>
        <v>0.23251441718174076</v>
      </c>
      <c r="G120" s="12">
        <f t="shared" si="16"/>
        <v>0.29587501278298273</v>
      </c>
      <c r="H120" s="12">
        <f t="shared" si="12"/>
        <v>0.78585350954351985</v>
      </c>
      <c r="I120" s="12">
        <f t="shared" si="13"/>
        <v>44.004365718910002</v>
      </c>
    </row>
    <row r="121" spans="1:9" ht="14.5" x14ac:dyDescent="0.35">
      <c r="A121" s="2">
        <v>45645</v>
      </c>
      <c r="B121">
        <v>62.45</v>
      </c>
      <c r="C121" s="12">
        <f t="shared" si="9"/>
        <v>-0.39999999999999858</v>
      </c>
      <c r="D121" s="12">
        <f t="shared" si="10"/>
        <v>0</v>
      </c>
      <c r="E121" s="12">
        <f t="shared" si="11"/>
        <v>0.39999999999999858</v>
      </c>
      <c r="F121" s="12">
        <f t="shared" si="16"/>
        <v>0.21590624452590212</v>
      </c>
      <c r="G121" s="12">
        <f t="shared" si="16"/>
        <v>0.30331251186991243</v>
      </c>
      <c r="H121" s="12">
        <f t="shared" si="12"/>
        <v>0.71182768951681774</v>
      </c>
      <c r="I121" s="12">
        <f t="shared" si="13"/>
        <v>41.582905445216802</v>
      </c>
    </row>
    <row r="122" spans="1:9" ht="14.5" x14ac:dyDescent="0.35">
      <c r="A122" s="2">
        <v>45646</v>
      </c>
      <c r="B122">
        <v>62.55</v>
      </c>
      <c r="C122" s="12">
        <f t="shared" si="9"/>
        <v>9.9999999999994316E-2</v>
      </c>
      <c r="D122" s="12">
        <f t="shared" si="10"/>
        <v>9.9999999999994316E-2</v>
      </c>
      <c r="E122" s="12">
        <f t="shared" si="11"/>
        <v>0</v>
      </c>
      <c r="F122" s="12">
        <f t="shared" si="16"/>
        <v>0.20762722705976586</v>
      </c>
      <c r="G122" s="12">
        <f t="shared" si="16"/>
        <v>0.28164733245063295</v>
      </c>
      <c r="H122" s="12">
        <f t="shared" si="12"/>
        <v>0.7371886864796019</v>
      </c>
      <c r="I122" s="12">
        <f t="shared" si="13"/>
        <v>42.435729188031289</v>
      </c>
    </row>
    <row r="123" spans="1:9" ht="14.5" x14ac:dyDescent="0.35">
      <c r="A123" s="2">
        <v>45649</v>
      </c>
      <c r="B123">
        <v>62.38</v>
      </c>
      <c r="C123" s="12">
        <f t="shared" si="9"/>
        <v>-0.1699999999999946</v>
      </c>
      <c r="D123" s="12">
        <f t="shared" si="10"/>
        <v>0</v>
      </c>
      <c r="E123" s="12">
        <f t="shared" si="11"/>
        <v>0.1699999999999946</v>
      </c>
      <c r="F123" s="12">
        <f t="shared" si="16"/>
        <v>0.19279671084121117</v>
      </c>
      <c r="G123" s="12">
        <f t="shared" si="16"/>
        <v>0.27367252298987305</v>
      </c>
      <c r="H123" s="12">
        <f t="shared" si="12"/>
        <v>0.70447960480250849</v>
      </c>
      <c r="I123" s="12">
        <f t="shared" si="13"/>
        <v>41.33106684395522</v>
      </c>
    </row>
    <row r="124" spans="1:9" ht="14.5" x14ac:dyDescent="0.35">
      <c r="A124" s="2">
        <v>45650</v>
      </c>
      <c r="B124">
        <v>62.84</v>
      </c>
      <c r="C124" s="12">
        <f t="shared" si="9"/>
        <v>0.46000000000000085</v>
      </c>
      <c r="D124" s="12">
        <f t="shared" si="10"/>
        <v>0.46000000000000085</v>
      </c>
      <c r="E124" s="12">
        <f t="shared" si="11"/>
        <v>0</v>
      </c>
      <c r="F124" s="12">
        <f t="shared" si="16"/>
        <v>0.21188266006683901</v>
      </c>
      <c r="G124" s="12">
        <f t="shared" si="16"/>
        <v>0.25412448563345352</v>
      </c>
      <c r="H124" s="12">
        <f t="shared" si="12"/>
        <v>0.83377506712382021</v>
      </c>
      <c r="I124" s="12">
        <f t="shared" si="13"/>
        <v>45.467684781621152</v>
      </c>
    </row>
    <row r="125" spans="1:9" ht="14.5" x14ac:dyDescent="0.35">
      <c r="A125" s="2">
        <v>45652</v>
      </c>
      <c r="B125">
        <v>62.57</v>
      </c>
      <c r="C125" s="12">
        <f t="shared" si="9"/>
        <v>-0.27000000000000313</v>
      </c>
      <c r="D125" s="12">
        <f t="shared" si="10"/>
        <v>0</v>
      </c>
      <c r="E125" s="12">
        <f t="shared" si="11"/>
        <v>0.27000000000000313</v>
      </c>
      <c r="F125" s="12">
        <f t="shared" ref="F125:G140" si="17">((F124*13)+D125)/14</f>
        <v>0.1967481843477791</v>
      </c>
      <c r="G125" s="12">
        <f t="shared" si="17"/>
        <v>0.25525845094534994</v>
      </c>
      <c r="H125" s="12">
        <f t="shared" si="12"/>
        <v>0.77078029588882169</v>
      </c>
      <c r="I125" s="12">
        <f t="shared" si="13"/>
        <v>43.527720388482066</v>
      </c>
    </row>
    <row r="126" spans="1:9" ht="14.5" x14ac:dyDescent="0.35">
      <c r="A126" s="2">
        <v>45653</v>
      </c>
      <c r="B126">
        <v>62.45</v>
      </c>
      <c r="C126" s="12">
        <f t="shared" si="9"/>
        <v>-0.11999999999999744</v>
      </c>
      <c r="D126" s="12">
        <f t="shared" si="10"/>
        <v>0</v>
      </c>
      <c r="E126" s="12">
        <f t="shared" si="11"/>
        <v>0.11999999999999744</v>
      </c>
      <c r="F126" s="12">
        <f t="shared" si="17"/>
        <v>0.18269474260865204</v>
      </c>
      <c r="G126" s="12">
        <f t="shared" si="17"/>
        <v>0.2455971330206819</v>
      </c>
      <c r="H126" s="12">
        <f t="shared" si="12"/>
        <v>0.74387978540965782</v>
      </c>
      <c r="I126" s="12">
        <f t="shared" si="13"/>
        <v>42.656597755957804</v>
      </c>
    </row>
    <row r="127" spans="1:9" ht="14.5" x14ac:dyDescent="0.35">
      <c r="A127" s="2">
        <v>45656</v>
      </c>
      <c r="B127">
        <v>62.03</v>
      </c>
      <c r="C127" s="12">
        <f t="shared" si="9"/>
        <v>-0.42000000000000171</v>
      </c>
      <c r="D127" s="12">
        <f t="shared" si="10"/>
        <v>0</v>
      </c>
      <c r="E127" s="12">
        <f t="shared" si="11"/>
        <v>0.42000000000000171</v>
      </c>
      <c r="F127" s="12">
        <f t="shared" si="17"/>
        <v>0.16964511813660546</v>
      </c>
      <c r="G127" s="12">
        <f t="shared" si="17"/>
        <v>0.25805448066206188</v>
      </c>
      <c r="H127" s="12">
        <f t="shared" si="12"/>
        <v>0.65740039739424683</v>
      </c>
      <c r="I127" s="12">
        <f t="shared" si="13"/>
        <v>39.66454928017437</v>
      </c>
    </row>
    <row r="128" spans="1:9" ht="14.5" x14ac:dyDescent="0.35">
      <c r="A128" s="2">
        <v>45657</v>
      </c>
      <c r="B128">
        <v>62.26</v>
      </c>
      <c r="C128" s="12">
        <f t="shared" si="9"/>
        <v>0.22999999999999687</v>
      </c>
      <c r="D128" s="12">
        <f t="shared" si="10"/>
        <v>0.22999999999999687</v>
      </c>
      <c r="E128" s="12">
        <f t="shared" si="11"/>
        <v>0</v>
      </c>
      <c r="F128" s="12">
        <f t="shared" si="17"/>
        <v>0.17395618112684771</v>
      </c>
      <c r="G128" s="12">
        <f t="shared" si="17"/>
        <v>0.2396220177576289</v>
      </c>
      <c r="H128" s="12">
        <f t="shared" si="12"/>
        <v>0.72596075583838715</v>
      </c>
      <c r="I128" s="12">
        <f t="shared" si="13"/>
        <v>42.061255065197066</v>
      </c>
    </row>
    <row r="129" spans="1:9" ht="14.5" x14ac:dyDescent="0.35">
      <c r="A129" s="2">
        <v>45659</v>
      </c>
      <c r="B129">
        <v>61.84</v>
      </c>
      <c r="C129" s="12">
        <f t="shared" si="9"/>
        <v>-0.4199999999999946</v>
      </c>
      <c r="D129" s="12">
        <f t="shared" si="10"/>
        <v>0</v>
      </c>
      <c r="E129" s="12">
        <f t="shared" si="11"/>
        <v>0.4199999999999946</v>
      </c>
      <c r="F129" s="12">
        <f t="shared" si="17"/>
        <v>0.16153073961778716</v>
      </c>
      <c r="G129" s="12">
        <f t="shared" si="17"/>
        <v>0.25250615934636927</v>
      </c>
      <c r="H129" s="12">
        <f t="shared" si="12"/>
        <v>0.63971009671970513</v>
      </c>
      <c r="I129" s="12">
        <f t="shared" si="13"/>
        <v>39.013609661821718</v>
      </c>
    </row>
    <row r="130" spans="1:9" ht="14.5" x14ac:dyDescent="0.35">
      <c r="A130" s="2">
        <v>45660</v>
      </c>
      <c r="B130">
        <v>61.75</v>
      </c>
      <c r="C130" s="12">
        <f t="shared" si="9"/>
        <v>-9.0000000000003411E-2</v>
      </c>
      <c r="D130" s="12">
        <f t="shared" si="10"/>
        <v>0</v>
      </c>
      <c r="E130" s="12">
        <f t="shared" si="11"/>
        <v>9.0000000000003411E-2</v>
      </c>
      <c r="F130" s="12">
        <f t="shared" si="17"/>
        <v>0.14999282964508809</v>
      </c>
      <c r="G130" s="12">
        <f t="shared" si="17"/>
        <v>0.24089857653591457</v>
      </c>
      <c r="H130" s="12">
        <f t="shared" si="12"/>
        <v>0.62263892050323633</v>
      </c>
      <c r="I130" s="12">
        <f t="shared" si="13"/>
        <v>38.371994695537964</v>
      </c>
    </row>
    <row r="131" spans="1:9" ht="14.5" x14ac:dyDescent="0.35">
      <c r="A131" s="2">
        <v>45663</v>
      </c>
      <c r="B131">
        <v>60.81</v>
      </c>
      <c r="C131" s="12">
        <f t="shared" ref="C131:C189" si="18">B131-B130</f>
        <v>-0.93999999999999773</v>
      </c>
      <c r="D131" s="12">
        <f t="shared" ref="D131:D189" si="19">IF(C131&gt;0,C131,0)</f>
        <v>0</v>
      </c>
      <c r="E131" s="12">
        <f t="shared" ref="E131:E189" si="20">IF(C131&lt;0,-C131,0)</f>
        <v>0.93999999999999773</v>
      </c>
      <c r="F131" s="12">
        <f t="shared" si="17"/>
        <v>0.13927905609901037</v>
      </c>
      <c r="G131" s="12">
        <f t="shared" si="17"/>
        <v>0.29083439249763476</v>
      </c>
      <c r="H131" s="12">
        <f t="shared" si="12"/>
        <v>0.4788947239111106</v>
      </c>
      <c r="I131" s="12">
        <f t="shared" si="13"/>
        <v>32.381934708957331</v>
      </c>
    </row>
    <row r="132" spans="1:9" ht="14.5" x14ac:dyDescent="0.35">
      <c r="A132" s="2">
        <v>45664</v>
      </c>
      <c r="B132">
        <v>60.84</v>
      </c>
      <c r="C132" s="12">
        <f t="shared" si="18"/>
        <v>3.0000000000001137E-2</v>
      </c>
      <c r="D132" s="12">
        <f t="shared" si="19"/>
        <v>3.0000000000001137E-2</v>
      </c>
      <c r="E132" s="12">
        <f t="shared" si="20"/>
        <v>0</v>
      </c>
      <c r="F132" s="12">
        <f t="shared" si="17"/>
        <v>0.13147340923479542</v>
      </c>
      <c r="G132" s="12">
        <f t="shared" si="17"/>
        <v>0.27006050731923226</v>
      </c>
      <c r="H132" s="12">
        <f t="shared" si="12"/>
        <v>0.48682945366529934</v>
      </c>
      <c r="I132" s="12">
        <f t="shared" si="13"/>
        <v>32.742790537622056</v>
      </c>
    </row>
    <row r="133" spans="1:9" ht="14.5" x14ac:dyDescent="0.35">
      <c r="A133" s="2">
        <v>45665</v>
      </c>
      <c r="B133">
        <v>61.71</v>
      </c>
      <c r="C133" s="12">
        <f t="shared" si="18"/>
        <v>0.86999999999999744</v>
      </c>
      <c r="D133" s="12">
        <f t="shared" si="19"/>
        <v>0.86999999999999744</v>
      </c>
      <c r="E133" s="12">
        <f t="shared" si="20"/>
        <v>0</v>
      </c>
      <c r="F133" s="12">
        <f t="shared" si="17"/>
        <v>0.184225308575167</v>
      </c>
      <c r="G133" s="12">
        <f t="shared" si="17"/>
        <v>0.25077047108214423</v>
      </c>
      <c r="H133" s="12">
        <f t="shared" si="12"/>
        <v>0.7346371675268768</v>
      </c>
      <c r="I133" s="12">
        <f t="shared" si="13"/>
        <v>42.351056536755209</v>
      </c>
    </row>
    <row r="134" spans="1:9" ht="14.5" x14ac:dyDescent="0.35">
      <c r="A134" s="2">
        <v>45667</v>
      </c>
      <c r="B134">
        <v>61.07</v>
      </c>
      <c r="C134" s="12">
        <f t="shared" si="18"/>
        <v>-0.64000000000000057</v>
      </c>
      <c r="D134" s="12">
        <f t="shared" si="19"/>
        <v>0</v>
      </c>
      <c r="E134" s="12">
        <f t="shared" si="20"/>
        <v>0.64000000000000057</v>
      </c>
      <c r="F134" s="12">
        <f t="shared" si="17"/>
        <v>0.17106635796265507</v>
      </c>
      <c r="G134" s="12">
        <f t="shared" si="17"/>
        <v>0.27857258029056253</v>
      </c>
      <c r="H134" s="12">
        <f t="shared" si="12"/>
        <v>0.61408182307183967</v>
      </c>
      <c r="I134" s="12">
        <f t="shared" si="13"/>
        <v>38.045272197115132</v>
      </c>
    </row>
    <row r="135" spans="1:9" ht="14.5" x14ac:dyDescent="0.35">
      <c r="A135" s="2">
        <v>45670</v>
      </c>
      <c r="B135">
        <v>61.65</v>
      </c>
      <c r="C135" s="12">
        <f t="shared" si="18"/>
        <v>0.57999999999999829</v>
      </c>
      <c r="D135" s="12">
        <f t="shared" si="19"/>
        <v>0.57999999999999829</v>
      </c>
      <c r="E135" s="12">
        <f t="shared" si="20"/>
        <v>0</v>
      </c>
      <c r="F135" s="12">
        <f t="shared" si="17"/>
        <v>0.2002759038224653</v>
      </c>
      <c r="G135" s="12">
        <f t="shared" si="17"/>
        <v>0.25867453884123665</v>
      </c>
      <c r="H135" s="12">
        <f t="shared" si="12"/>
        <v>0.77423895184901081</v>
      </c>
      <c r="I135" s="12">
        <f t="shared" si="13"/>
        <v>43.637806003646972</v>
      </c>
    </row>
    <row r="136" spans="1:9" ht="14.5" x14ac:dyDescent="0.35">
      <c r="A136" s="2">
        <v>45671</v>
      </c>
      <c r="B136">
        <v>62.04</v>
      </c>
      <c r="C136" s="12">
        <f t="shared" si="18"/>
        <v>0.39000000000000057</v>
      </c>
      <c r="D136" s="12">
        <f t="shared" si="19"/>
        <v>0.39000000000000057</v>
      </c>
      <c r="E136" s="12">
        <f t="shared" si="20"/>
        <v>0</v>
      </c>
      <c r="F136" s="12">
        <f t="shared" si="17"/>
        <v>0.21382762497800353</v>
      </c>
      <c r="G136" s="12">
        <f t="shared" si="17"/>
        <v>0.24019778606686262</v>
      </c>
      <c r="H136" s="12">
        <f t="shared" si="12"/>
        <v>0.89021480372213524</v>
      </c>
      <c r="I136" s="12">
        <f t="shared" si="13"/>
        <v>47.095959780293754</v>
      </c>
    </row>
    <row r="137" spans="1:9" ht="14.5" x14ac:dyDescent="0.35">
      <c r="A137" s="2">
        <v>45672</v>
      </c>
      <c r="B137">
        <v>61.77</v>
      </c>
      <c r="C137" s="12">
        <f t="shared" si="18"/>
        <v>-0.26999999999999602</v>
      </c>
      <c r="D137" s="12">
        <f t="shared" si="19"/>
        <v>0</v>
      </c>
      <c r="E137" s="12">
        <f t="shared" si="20"/>
        <v>0.26999999999999602</v>
      </c>
      <c r="F137" s="12">
        <f t="shared" si="17"/>
        <v>0.19855422319386043</v>
      </c>
      <c r="G137" s="12">
        <f t="shared" si="17"/>
        <v>0.24232651563351501</v>
      </c>
      <c r="H137" s="12">
        <f t="shared" si="12"/>
        <v>0.8193664761562699</v>
      </c>
      <c r="I137" s="12">
        <f t="shared" si="13"/>
        <v>45.035812569621761</v>
      </c>
    </row>
    <row r="138" spans="1:9" ht="14.5" x14ac:dyDescent="0.35">
      <c r="A138" s="2">
        <v>45673</v>
      </c>
      <c r="B138">
        <v>62.25</v>
      </c>
      <c r="C138" s="12">
        <f t="shared" si="18"/>
        <v>0.47999999999999687</v>
      </c>
      <c r="D138" s="12">
        <f t="shared" si="19"/>
        <v>0.47999999999999687</v>
      </c>
      <c r="E138" s="12">
        <f t="shared" si="20"/>
        <v>0</v>
      </c>
      <c r="F138" s="12">
        <f t="shared" si="17"/>
        <v>0.21865749296572731</v>
      </c>
      <c r="G138" s="12">
        <f t="shared" si="17"/>
        <v>0.22501747880254966</v>
      </c>
      <c r="H138" s="12">
        <f t="shared" si="12"/>
        <v>0.97173559196082204</v>
      </c>
      <c r="I138" s="12">
        <f t="shared" si="13"/>
        <v>49.283260692903809</v>
      </c>
    </row>
    <row r="139" spans="1:9" ht="14.5" x14ac:dyDescent="0.35">
      <c r="A139" s="2">
        <v>45674</v>
      </c>
      <c r="B139">
        <v>62.71</v>
      </c>
      <c r="C139" s="12">
        <f t="shared" si="18"/>
        <v>0.46000000000000085</v>
      </c>
      <c r="D139" s="12">
        <f t="shared" si="19"/>
        <v>0.46000000000000085</v>
      </c>
      <c r="E139" s="12">
        <f t="shared" si="20"/>
        <v>0</v>
      </c>
      <c r="F139" s="12">
        <f t="shared" si="17"/>
        <v>0.23589624346817542</v>
      </c>
      <c r="G139" s="12">
        <f t="shared" si="17"/>
        <v>0.20894480174522467</v>
      </c>
      <c r="H139" s="12">
        <f t="shared" si="12"/>
        <v>1.1289883332719317</v>
      </c>
      <c r="I139" s="12">
        <f t="shared" si="13"/>
        <v>53.029333962429376</v>
      </c>
    </row>
    <row r="140" spans="1:9" ht="14.5" x14ac:dyDescent="0.35">
      <c r="A140" s="2">
        <v>45678</v>
      </c>
      <c r="B140">
        <v>62.42</v>
      </c>
      <c r="C140" s="12">
        <f t="shared" si="18"/>
        <v>-0.28999999999999915</v>
      </c>
      <c r="D140" s="12">
        <f t="shared" si="19"/>
        <v>0</v>
      </c>
      <c r="E140" s="12">
        <f t="shared" si="20"/>
        <v>0.28999999999999915</v>
      </c>
      <c r="F140" s="12">
        <f t="shared" si="17"/>
        <v>0.21904651179187717</v>
      </c>
      <c r="G140" s="12">
        <f t="shared" si="17"/>
        <v>0.21473445876342284</v>
      </c>
      <c r="H140" s="12">
        <f t="shared" ref="H140:H189" si="21">F140/G140</f>
        <v>1.0200808619784913</v>
      </c>
      <c r="I140" s="12">
        <f t="shared" ref="I140:I189" si="22">IF(G140=0,100,100-(100/(1+H140)))</f>
        <v>50.497031142575743</v>
      </c>
    </row>
    <row r="141" spans="1:9" ht="14.5" x14ac:dyDescent="0.35">
      <c r="A141" s="2">
        <v>45679</v>
      </c>
      <c r="B141">
        <v>61.78</v>
      </c>
      <c r="C141" s="12">
        <f t="shared" si="18"/>
        <v>-0.64000000000000057</v>
      </c>
      <c r="D141" s="12">
        <f t="shared" si="19"/>
        <v>0</v>
      </c>
      <c r="E141" s="12">
        <f t="shared" si="20"/>
        <v>0.64000000000000057</v>
      </c>
      <c r="F141" s="12">
        <f t="shared" ref="F141:G156" si="23">((F140*13)+D141)/14</f>
        <v>0.20340033237817165</v>
      </c>
      <c r="G141" s="12">
        <f t="shared" si="23"/>
        <v>0.24511056885174984</v>
      </c>
      <c r="H141" s="12">
        <f t="shared" si="21"/>
        <v>0.82983093438616362</v>
      </c>
      <c r="I141" s="12">
        <f t="shared" si="22"/>
        <v>45.350142397966358</v>
      </c>
    </row>
    <row r="142" spans="1:9" ht="14.5" x14ac:dyDescent="0.35">
      <c r="A142" s="2">
        <v>45680</v>
      </c>
      <c r="B142">
        <v>61.53</v>
      </c>
      <c r="C142" s="12">
        <f t="shared" si="18"/>
        <v>-0.25</v>
      </c>
      <c r="D142" s="12">
        <f t="shared" si="19"/>
        <v>0</v>
      </c>
      <c r="E142" s="12">
        <f t="shared" si="20"/>
        <v>0.25</v>
      </c>
      <c r="F142" s="12">
        <f t="shared" si="23"/>
        <v>0.18887173720830225</v>
      </c>
      <c r="G142" s="12">
        <f t="shared" si="23"/>
        <v>0.24545981393376773</v>
      </c>
      <c r="H142" s="12">
        <f t="shared" si="21"/>
        <v>0.76946093204187549</v>
      </c>
      <c r="I142" s="12">
        <f t="shared" si="22"/>
        <v>43.485612940544179</v>
      </c>
    </row>
    <row r="143" spans="1:9" ht="14.5" x14ac:dyDescent="0.35">
      <c r="A143" s="2">
        <v>45681</v>
      </c>
      <c r="B143">
        <v>61.92</v>
      </c>
      <c r="C143" s="12">
        <f t="shared" si="18"/>
        <v>0.39000000000000057</v>
      </c>
      <c r="D143" s="12">
        <f t="shared" si="19"/>
        <v>0.39000000000000057</v>
      </c>
      <c r="E143" s="12">
        <f t="shared" si="20"/>
        <v>0</v>
      </c>
      <c r="F143" s="12">
        <f t="shared" si="23"/>
        <v>0.20323804169342358</v>
      </c>
      <c r="G143" s="12">
        <f t="shared" si="23"/>
        <v>0.22792697008135576</v>
      </c>
      <c r="H143" s="12">
        <f t="shared" si="21"/>
        <v>0.89168053092128685</v>
      </c>
      <c r="I143" s="12">
        <f t="shared" si="22"/>
        <v>47.136951316352572</v>
      </c>
    </row>
    <row r="144" spans="1:9" ht="14.5" x14ac:dyDescent="0.35">
      <c r="A144" s="2">
        <v>45684</v>
      </c>
      <c r="B144">
        <v>63.87</v>
      </c>
      <c r="C144" s="12">
        <f t="shared" si="18"/>
        <v>1.9499999999999957</v>
      </c>
      <c r="D144" s="12">
        <f t="shared" si="19"/>
        <v>1.9499999999999957</v>
      </c>
      <c r="E144" s="12">
        <f t="shared" si="20"/>
        <v>0</v>
      </c>
      <c r="F144" s="12">
        <f t="shared" si="23"/>
        <v>0.32800675300103588</v>
      </c>
      <c r="G144" s="12">
        <f t="shared" si="23"/>
        <v>0.21164647221840177</v>
      </c>
      <c r="H144" s="12">
        <f t="shared" si="21"/>
        <v>1.5497860633488842</v>
      </c>
      <c r="I144" s="12">
        <f t="shared" si="22"/>
        <v>60.781023381757691</v>
      </c>
    </row>
    <row r="145" spans="1:9" ht="14.5" x14ac:dyDescent="0.35">
      <c r="A145" s="2">
        <v>45685</v>
      </c>
      <c r="B145">
        <v>62.36</v>
      </c>
      <c r="C145" s="12">
        <f t="shared" si="18"/>
        <v>-1.509999999999998</v>
      </c>
      <c r="D145" s="12">
        <f t="shared" si="19"/>
        <v>0</v>
      </c>
      <c r="E145" s="12">
        <f t="shared" si="20"/>
        <v>1.509999999999998</v>
      </c>
      <c r="F145" s="12">
        <f t="shared" si="23"/>
        <v>0.30457769921524758</v>
      </c>
      <c r="G145" s="12">
        <f t="shared" si="23"/>
        <v>0.30438600991708725</v>
      </c>
      <c r="H145" s="12">
        <f t="shared" si="21"/>
        <v>1.0006297572553107</v>
      </c>
      <c r="I145" s="12">
        <f t="shared" si="22"/>
        <v>50.01573897551576</v>
      </c>
    </row>
    <row r="146" spans="1:9" ht="14.5" x14ac:dyDescent="0.35">
      <c r="A146" s="2">
        <v>45686</v>
      </c>
      <c r="B146">
        <v>62.83</v>
      </c>
      <c r="C146" s="12">
        <f t="shared" si="18"/>
        <v>0.46999999999999886</v>
      </c>
      <c r="D146" s="12">
        <f t="shared" si="19"/>
        <v>0.46999999999999886</v>
      </c>
      <c r="E146" s="12">
        <f t="shared" si="20"/>
        <v>0</v>
      </c>
      <c r="F146" s="12">
        <f t="shared" si="23"/>
        <v>0.31639357784272981</v>
      </c>
      <c r="G146" s="12">
        <f t="shared" si="23"/>
        <v>0.28264415206586674</v>
      </c>
      <c r="H146" s="12">
        <f t="shared" si="21"/>
        <v>1.1194060642337231</v>
      </c>
      <c r="I146" s="12">
        <f t="shared" si="22"/>
        <v>52.816969957970144</v>
      </c>
    </row>
    <row r="147" spans="1:9" ht="14.5" x14ac:dyDescent="0.35">
      <c r="A147" s="2">
        <v>45687</v>
      </c>
      <c r="B147">
        <v>64.05</v>
      </c>
      <c r="C147" s="12">
        <f t="shared" si="18"/>
        <v>1.2199999999999989</v>
      </c>
      <c r="D147" s="12">
        <f t="shared" si="19"/>
        <v>1.2199999999999989</v>
      </c>
      <c r="E147" s="12">
        <f t="shared" si="20"/>
        <v>0</v>
      </c>
      <c r="F147" s="12">
        <f t="shared" si="23"/>
        <v>0.38093689371110617</v>
      </c>
      <c r="G147" s="12">
        <f t="shared" si="23"/>
        <v>0.26245528406116198</v>
      </c>
      <c r="H147" s="12">
        <f t="shared" si="21"/>
        <v>1.4514354133648668</v>
      </c>
      <c r="I147" s="12">
        <f t="shared" si="22"/>
        <v>59.207573059108697</v>
      </c>
    </row>
    <row r="148" spans="1:9" ht="14.5" x14ac:dyDescent="0.35">
      <c r="A148" s="2">
        <v>45688</v>
      </c>
      <c r="B148">
        <v>63.48</v>
      </c>
      <c r="C148" s="12">
        <f t="shared" si="18"/>
        <v>-0.57000000000000028</v>
      </c>
      <c r="D148" s="12">
        <f t="shared" si="19"/>
        <v>0</v>
      </c>
      <c r="E148" s="12">
        <f t="shared" si="20"/>
        <v>0.57000000000000028</v>
      </c>
      <c r="F148" s="12">
        <f t="shared" si="23"/>
        <v>0.35372711558888431</v>
      </c>
      <c r="G148" s="12">
        <f t="shared" si="23"/>
        <v>0.284422763771079</v>
      </c>
      <c r="H148" s="12">
        <f t="shared" si="21"/>
        <v>1.2436666844064062</v>
      </c>
      <c r="I148" s="12">
        <f t="shared" si="22"/>
        <v>55.430099891840037</v>
      </c>
    </row>
    <row r="149" spans="1:9" ht="14.5" x14ac:dyDescent="0.35">
      <c r="A149" s="2">
        <v>45691</v>
      </c>
      <c r="B149">
        <v>63.35</v>
      </c>
      <c r="C149" s="12">
        <f t="shared" si="18"/>
        <v>-0.12999999999999545</v>
      </c>
      <c r="D149" s="12">
        <f t="shared" si="19"/>
        <v>0</v>
      </c>
      <c r="E149" s="12">
        <f t="shared" si="20"/>
        <v>0.12999999999999545</v>
      </c>
      <c r="F149" s="12">
        <f t="shared" si="23"/>
        <v>0.32846089304682113</v>
      </c>
      <c r="G149" s="12">
        <f t="shared" si="23"/>
        <v>0.27339256635885872</v>
      </c>
      <c r="H149" s="12">
        <f t="shared" si="21"/>
        <v>1.2014258376567526</v>
      </c>
      <c r="I149" s="12">
        <f t="shared" si="22"/>
        <v>54.574894920629134</v>
      </c>
    </row>
    <row r="150" spans="1:9" ht="14.5" x14ac:dyDescent="0.35">
      <c r="A150" s="2">
        <v>45692</v>
      </c>
      <c r="B150">
        <v>62.67</v>
      </c>
      <c r="C150" s="12">
        <f t="shared" si="18"/>
        <v>-0.67999999999999972</v>
      </c>
      <c r="D150" s="12">
        <f t="shared" si="19"/>
        <v>0</v>
      </c>
      <c r="E150" s="12">
        <f t="shared" si="20"/>
        <v>0.67999999999999972</v>
      </c>
      <c r="F150" s="12">
        <f t="shared" si="23"/>
        <v>0.30499940068633391</v>
      </c>
      <c r="G150" s="12">
        <f t="shared" si="23"/>
        <v>0.30243595447608307</v>
      </c>
      <c r="H150" s="12">
        <f t="shared" si="21"/>
        <v>1.0084759968922727</v>
      </c>
      <c r="I150" s="12">
        <f t="shared" si="22"/>
        <v>50.211005680560469</v>
      </c>
    </row>
    <row r="151" spans="1:9" ht="14.5" x14ac:dyDescent="0.35">
      <c r="A151" s="2">
        <v>45693</v>
      </c>
      <c r="B151">
        <v>63.12</v>
      </c>
      <c r="C151" s="12">
        <f t="shared" si="18"/>
        <v>0.44999999999999574</v>
      </c>
      <c r="D151" s="12">
        <f t="shared" si="19"/>
        <v>0.44999999999999574</v>
      </c>
      <c r="E151" s="12">
        <f t="shared" si="20"/>
        <v>0</v>
      </c>
      <c r="F151" s="12">
        <f t="shared" si="23"/>
        <v>0.31535658635159552</v>
      </c>
      <c r="G151" s="12">
        <f t="shared" si="23"/>
        <v>0.28083338629922</v>
      </c>
      <c r="H151" s="12">
        <f t="shared" si="21"/>
        <v>1.1229312529657427</v>
      </c>
      <c r="I151" s="12">
        <f t="shared" si="22"/>
        <v>52.895318743694773</v>
      </c>
    </row>
    <row r="152" spans="1:9" ht="14.5" x14ac:dyDescent="0.35">
      <c r="A152" s="2">
        <v>45694</v>
      </c>
      <c r="B152">
        <v>63.36</v>
      </c>
      <c r="C152" s="12">
        <f t="shared" si="18"/>
        <v>0.24000000000000199</v>
      </c>
      <c r="D152" s="12">
        <f t="shared" si="19"/>
        <v>0.24000000000000199</v>
      </c>
      <c r="E152" s="12">
        <f t="shared" si="20"/>
        <v>0</v>
      </c>
      <c r="F152" s="12">
        <f t="shared" si="23"/>
        <v>0.3099739730407674</v>
      </c>
      <c r="G152" s="12">
        <f t="shared" si="23"/>
        <v>0.26077385870641856</v>
      </c>
      <c r="H152" s="12">
        <f t="shared" si="21"/>
        <v>1.1886696564540955</v>
      </c>
      <c r="I152" s="12">
        <f t="shared" si="22"/>
        <v>54.31014465562982</v>
      </c>
    </row>
    <row r="153" spans="1:9" ht="14.5" x14ac:dyDescent="0.35">
      <c r="A153" s="2">
        <v>45695</v>
      </c>
      <c r="B153">
        <v>63.84</v>
      </c>
      <c r="C153" s="12">
        <f t="shared" si="18"/>
        <v>0.48000000000000398</v>
      </c>
      <c r="D153" s="12">
        <f t="shared" si="19"/>
        <v>0.48000000000000398</v>
      </c>
      <c r="E153" s="12">
        <f t="shared" si="20"/>
        <v>0</v>
      </c>
      <c r="F153" s="12">
        <f t="shared" si="23"/>
        <v>0.32211868925214143</v>
      </c>
      <c r="G153" s="12">
        <f t="shared" si="23"/>
        <v>0.24214715451310292</v>
      </c>
      <c r="H153" s="12">
        <f t="shared" si="21"/>
        <v>1.3302600639674713</v>
      </c>
      <c r="I153" s="12">
        <f t="shared" si="22"/>
        <v>57.086334891848395</v>
      </c>
    </row>
    <row r="154" spans="1:9" ht="14.5" x14ac:dyDescent="0.35">
      <c r="A154" s="2">
        <v>45698</v>
      </c>
      <c r="B154">
        <v>64.55</v>
      </c>
      <c r="C154" s="12">
        <f t="shared" si="18"/>
        <v>0.70999999999999375</v>
      </c>
      <c r="D154" s="12">
        <f t="shared" si="19"/>
        <v>0.70999999999999375</v>
      </c>
      <c r="E154" s="12">
        <f t="shared" si="20"/>
        <v>0</v>
      </c>
      <c r="F154" s="12">
        <f t="shared" si="23"/>
        <v>0.34982449716270231</v>
      </c>
      <c r="G154" s="12">
        <f t="shared" si="23"/>
        <v>0.22485092919073843</v>
      </c>
      <c r="H154" s="12">
        <f t="shared" si="21"/>
        <v>1.5558063220897356</v>
      </c>
      <c r="I154" s="12">
        <f t="shared" si="22"/>
        <v>60.873404555069826</v>
      </c>
    </row>
    <row r="155" spans="1:9" ht="14.5" x14ac:dyDescent="0.35">
      <c r="A155" s="2">
        <v>45699</v>
      </c>
      <c r="B155">
        <v>67.599999999999994</v>
      </c>
      <c r="C155" s="12">
        <f t="shared" si="18"/>
        <v>3.0499999999999972</v>
      </c>
      <c r="D155" s="12">
        <f t="shared" si="19"/>
        <v>3.0499999999999972</v>
      </c>
      <c r="E155" s="12">
        <f t="shared" si="20"/>
        <v>0</v>
      </c>
      <c r="F155" s="12">
        <f t="shared" si="23"/>
        <v>0.54269417593679481</v>
      </c>
      <c r="G155" s="12">
        <f t="shared" si="23"/>
        <v>0.20879014853425712</v>
      </c>
      <c r="H155" s="12">
        <f t="shared" si="21"/>
        <v>2.5992326733162536</v>
      </c>
      <c r="I155" s="12">
        <f t="shared" si="22"/>
        <v>72.216300229386889</v>
      </c>
    </row>
    <row r="156" spans="1:9" ht="14.5" x14ac:dyDescent="0.35">
      <c r="A156" s="2">
        <v>45700</v>
      </c>
      <c r="B156">
        <v>68.709999999999994</v>
      </c>
      <c r="C156" s="12">
        <f t="shared" si="18"/>
        <v>1.1099999999999994</v>
      </c>
      <c r="D156" s="12">
        <f t="shared" si="19"/>
        <v>1.1099999999999994</v>
      </c>
      <c r="E156" s="12">
        <f t="shared" si="20"/>
        <v>0</v>
      </c>
      <c r="F156" s="12">
        <f t="shared" si="23"/>
        <v>0.58321602051273802</v>
      </c>
      <c r="G156" s="12">
        <f t="shared" si="23"/>
        <v>0.19387656649609591</v>
      </c>
      <c r="H156" s="12">
        <f t="shared" si="21"/>
        <v>3.0081821184123467</v>
      </c>
      <c r="I156" s="12">
        <f t="shared" si="22"/>
        <v>75.051033848828624</v>
      </c>
    </row>
    <row r="157" spans="1:9" ht="14.5" x14ac:dyDescent="0.35">
      <c r="A157" s="2">
        <v>45701</v>
      </c>
      <c r="B157">
        <v>69.5</v>
      </c>
      <c r="C157" s="12">
        <f t="shared" si="18"/>
        <v>0.79000000000000625</v>
      </c>
      <c r="D157" s="12">
        <f t="shared" si="19"/>
        <v>0.79000000000000625</v>
      </c>
      <c r="E157" s="12">
        <f t="shared" si="20"/>
        <v>0</v>
      </c>
      <c r="F157" s="12">
        <f t="shared" ref="F157:G172" si="24">((F156*13)+D157)/14</f>
        <v>0.59798630476182857</v>
      </c>
      <c r="G157" s="12">
        <f t="shared" si="24"/>
        <v>0.18002824031780335</v>
      </c>
      <c r="H157" s="12">
        <f t="shared" si="21"/>
        <v>3.3216250056446981</v>
      </c>
      <c r="I157" s="12">
        <f t="shared" si="22"/>
        <v>76.860555955367516</v>
      </c>
    </row>
    <row r="158" spans="1:9" ht="14.5" x14ac:dyDescent="0.35">
      <c r="A158" s="2">
        <v>45702</v>
      </c>
      <c r="B158">
        <v>68.87</v>
      </c>
      <c r="C158" s="12">
        <f t="shared" si="18"/>
        <v>-0.62999999999999545</v>
      </c>
      <c r="D158" s="12">
        <f t="shared" si="19"/>
        <v>0</v>
      </c>
      <c r="E158" s="12">
        <f t="shared" si="20"/>
        <v>0.62999999999999545</v>
      </c>
      <c r="F158" s="12">
        <f t="shared" si="24"/>
        <v>0.55527299727884083</v>
      </c>
      <c r="G158" s="12">
        <f t="shared" si="24"/>
        <v>0.21216908029510279</v>
      </c>
      <c r="H158" s="12">
        <f t="shared" si="21"/>
        <v>2.6171249670617414</v>
      </c>
      <c r="I158" s="12">
        <f t="shared" si="22"/>
        <v>72.353733722052766</v>
      </c>
    </row>
    <row r="159" spans="1:9" ht="14.5" x14ac:dyDescent="0.35">
      <c r="A159" s="2">
        <v>45706</v>
      </c>
      <c r="B159">
        <v>69.05</v>
      </c>
      <c r="C159" s="12">
        <f t="shared" si="18"/>
        <v>0.17999999999999261</v>
      </c>
      <c r="D159" s="12">
        <f t="shared" si="19"/>
        <v>0.17999999999999261</v>
      </c>
      <c r="E159" s="12">
        <f t="shared" si="20"/>
        <v>0</v>
      </c>
      <c r="F159" s="12">
        <f t="shared" si="24"/>
        <v>0.52846778318749454</v>
      </c>
      <c r="G159" s="12">
        <f t="shared" si="24"/>
        <v>0.19701414598830971</v>
      </c>
      <c r="H159" s="12">
        <f t="shared" si="21"/>
        <v>2.6823849654879726</v>
      </c>
      <c r="I159" s="12">
        <f t="shared" si="22"/>
        <v>72.843686649489541</v>
      </c>
    </row>
    <row r="160" spans="1:9" ht="14.5" x14ac:dyDescent="0.35">
      <c r="A160" s="2">
        <v>45707</v>
      </c>
      <c r="B160">
        <v>70.069999999999993</v>
      </c>
      <c r="C160" s="12">
        <f t="shared" si="18"/>
        <v>1.019999999999996</v>
      </c>
      <c r="D160" s="12">
        <f t="shared" si="19"/>
        <v>1.019999999999996</v>
      </c>
      <c r="E160" s="12">
        <f t="shared" si="20"/>
        <v>0</v>
      </c>
      <c r="F160" s="12">
        <f t="shared" si="24"/>
        <v>0.56357722724553039</v>
      </c>
      <c r="G160" s="12">
        <f t="shared" si="24"/>
        <v>0.18294170698914475</v>
      </c>
      <c r="H160" s="12">
        <f t="shared" si="21"/>
        <v>3.0806382892172941</v>
      </c>
      <c r="I160" s="12">
        <f t="shared" si="22"/>
        <v>75.494029876590474</v>
      </c>
    </row>
    <row r="161" spans="1:9" ht="14.5" x14ac:dyDescent="0.35">
      <c r="A161" s="2">
        <v>45708</v>
      </c>
      <c r="B161">
        <v>70.040000000000006</v>
      </c>
      <c r="C161" s="12">
        <f t="shared" si="18"/>
        <v>-2.9999999999986926E-2</v>
      </c>
      <c r="D161" s="12">
        <f t="shared" si="19"/>
        <v>0</v>
      </c>
      <c r="E161" s="12">
        <f t="shared" si="20"/>
        <v>2.9999999999986926E-2</v>
      </c>
      <c r="F161" s="12">
        <f t="shared" si="24"/>
        <v>0.52332171101370684</v>
      </c>
      <c r="G161" s="12">
        <f t="shared" si="24"/>
        <v>0.17201729934706206</v>
      </c>
      <c r="H161" s="12">
        <f t="shared" si="21"/>
        <v>3.0422621038704549</v>
      </c>
      <c r="I161" s="12">
        <f t="shared" si="22"/>
        <v>75.261376568270947</v>
      </c>
    </row>
    <row r="162" spans="1:9" ht="14.5" x14ac:dyDescent="0.35">
      <c r="A162" s="2">
        <v>45709</v>
      </c>
      <c r="B162">
        <v>71.349999999999994</v>
      </c>
      <c r="C162" s="12">
        <f t="shared" si="18"/>
        <v>1.3099999999999881</v>
      </c>
      <c r="D162" s="12">
        <f t="shared" si="19"/>
        <v>1.3099999999999881</v>
      </c>
      <c r="E162" s="12">
        <f t="shared" si="20"/>
        <v>0</v>
      </c>
      <c r="F162" s="12">
        <f t="shared" si="24"/>
        <v>0.57951301736986971</v>
      </c>
      <c r="G162" s="12">
        <f t="shared" si="24"/>
        <v>0.15973034939370048</v>
      </c>
      <c r="H162" s="12">
        <f t="shared" si="21"/>
        <v>3.6280708053890027</v>
      </c>
      <c r="I162" s="12">
        <f t="shared" si="22"/>
        <v>78.392724699985507</v>
      </c>
    </row>
    <row r="163" spans="1:9" ht="14.5" x14ac:dyDescent="0.35">
      <c r="A163" s="2">
        <v>45712</v>
      </c>
      <c r="B163">
        <v>70.59</v>
      </c>
      <c r="C163" s="12">
        <f t="shared" si="18"/>
        <v>-0.75999999999999091</v>
      </c>
      <c r="D163" s="12">
        <f t="shared" si="19"/>
        <v>0</v>
      </c>
      <c r="E163" s="12">
        <f t="shared" si="20"/>
        <v>0.75999999999999091</v>
      </c>
      <c r="F163" s="12">
        <f t="shared" si="24"/>
        <v>0.53811923041487897</v>
      </c>
      <c r="G163" s="12">
        <f t="shared" si="24"/>
        <v>0.2026067530084355</v>
      </c>
      <c r="H163" s="12">
        <f t="shared" si="21"/>
        <v>2.655978749101588</v>
      </c>
      <c r="I163" s="12">
        <f t="shared" si="22"/>
        <v>72.647543417867581</v>
      </c>
    </row>
    <row r="164" spans="1:9" ht="14.5" x14ac:dyDescent="0.35">
      <c r="A164" s="2">
        <v>45713</v>
      </c>
      <c r="B164">
        <v>71.489999999999995</v>
      </c>
      <c r="C164" s="12">
        <f t="shared" si="18"/>
        <v>0.89999999999999147</v>
      </c>
      <c r="D164" s="12">
        <f t="shared" si="19"/>
        <v>0.89999999999999147</v>
      </c>
      <c r="E164" s="12">
        <f t="shared" si="20"/>
        <v>0</v>
      </c>
      <c r="F164" s="12">
        <f t="shared" si="24"/>
        <v>0.56396785681381556</v>
      </c>
      <c r="G164" s="12">
        <f t="shared" si="24"/>
        <v>0.18813484207926154</v>
      </c>
      <c r="H164" s="12">
        <f t="shared" si="21"/>
        <v>2.9976789550561556</v>
      </c>
      <c r="I164" s="12">
        <f t="shared" si="22"/>
        <v>74.9854850466362</v>
      </c>
    </row>
    <row r="165" spans="1:9" ht="14.5" x14ac:dyDescent="0.35">
      <c r="A165" s="2">
        <v>45714</v>
      </c>
      <c r="B165">
        <v>70.8</v>
      </c>
      <c r="C165" s="12">
        <f t="shared" si="18"/>
        <v>-0.68999999999999773</v>
      </c>
      <c r="D165" s="12">
        <f t="shared" si="19"/>
        <v>0</v>
      </c>
      <c r="E165" s="12">
        <f t="shared" si="20"/>
        <v>0.68999999999999773</v>
      </c>
      <c r="F165" s="12">
        <f t="shared" si="24"/>
        <v>0.52368443846997159</v>
      </c>
      <c r="G165" s="12">
        <f t="shared" si="24"/>
        <v>0.22398235335931413</v>
      </c>
      <c r="H165" s="12">
        <f t="shared" si="21"/>
        <v>2.3380611490846923</v>
      </c>
      <c r="I165" s="12">
        <f t="shared" si="22"/>
        <v>70.042490076186795</v>
      </c>
    </row>
    <row r="166" spans="1:9" ht="14.5" x14ac:dyDescent="0.35">
      <c r="A166" s="2">
        <v>45715</v>
      </c>
      <c r="B166">
        <v>70.87</v>
      </c>
      <c r="C166" s="12">
        <f t="shared" si="18"/>
        <v>7.000000000000739E-2</v>
      </c>
      <c r="D166" s="12">
        <f t="shared" si="19"/>
        <v>7.000000000000739E-2</v>
      </c>
      <c r="E166" s="12">
        <f t="shared" si="20"/>
        <v>0</v>
      </c>
      <c r="F166" s="12">
        <f t="shared" si="24"/>
        <v>0.49127840715068843</v>
      </c>
      <c r="G166" s="12">
        <f t="shared" si="24"/>
        <v>0.20798361383364883</v>
      </c>
      <c r="H166" s="12">
        <f t="shared" si="21"/>
        <v>2.3621015045138449</v>
      </c>
      <c r="I166" s="12">
        <f t="shared" si="22"/>
        <v>70.256698119987348</v>
      </c>
    </row>
    <row r="167" spans="1:9" ht="14.5" x14ac:dyDescent="0.35">
      <c r="A167" s="2">
        <v>45716</v>
      </c>
      <c r="B167">
        <v>71.209999999999994</v>
      </c>
      <c r="C167" s="12">
        <f t="shared" si="18"/>
        <v>0.3399999999999892</v>
      </c>
      <c r="D167" s="12">
        <f t="shared" si="19"/>
        <v>0.3399999999999892</v>
      </c>
      <c r="E167" s="12">
        <f t="shared" si="20"/>
        <v>0</v>
      </c>
      <c r="F167" s="12">
        <f t="shared" si="24"/>
        <v>0.48047280663992425</v>
      </c>
      <c r="G167" s="12">
        <f t="shared" si="24"/>
        <v>0.19312764141695962</v>
      </c>
      <c r="H167" s="12">
        <f t="shared" si="21"/>
        <v>2.4878510559893954</v>
      </c>
      <c r="I167" s="12">
        <f t="shared" si="22"/>
        <v>71.32905092713797</v>
      </c>
    </row>
    <row r="168" spans="1:9" ht="14.5" x14ac:dyDescent="0.35">
      <c r="A168" s="2">
        <v>45719</v>
      </c>
      <c r="B168">
        <v>72.319999999999993</v>
      </c>
      <c r="C168" s="12">
        <f t="shared" si="18"/>
        <v>1.1099999999999994</v>
      </c>
      <c r="D168" s="12">
        <f t="shared" si="19"/>
        <v>1.1099999999999994</v>
      </c>
      <c r="E168" s="12">
        <f t="shared" si="20"/>
        <v>0</v>
      </c>
      <c r="F168" s="12">
        <f t="shared" si="24"/>
        <v>0.52543903473707254</v>
      </c>
      <c r="G168" s="12">
        <f t="shared" si="24"/>
        <v>0.17933280988717679</v>
      </c>
      <c r="H168" s="12">
        <f t="shared" si="21"/>
        <v>2.9299659948876098</v>
      </c>
      <c r="I168" s="12">
        <f t="shared" si="22"/>
        <v>74.554487206737321</v>
      </c>
    </row>
    <row r="169" spans="1:9" ht="14.5" x14ac:dyDescent="0.35">
      <c r="A169" s="2">
        <v>45720</v>
      </c>
      <c r="B169">
        <v>70.19</v>
      </c>
      <c r="C169" s="12">
        <f t="shared" si="18"/>
        <v>-2.1299999999999955</v>
      </c>
      <c r="D169" s="12">
        <f t="shared" si="19"/>
        <v>0</v>
      </c>
      <c r="E169" s="12">
        <f t="shared" si="20"/>
        <v>2.1299999999999955</v>
      </c>
      <c r="F169" s="12">
        <f t="shared" si="24"/>
        <v>0.48790767511299593</v>
      </c>
      <c r="G169" s="12">
        <f t="shared" si="24"/>
        <v>0.31866618060952095</v>
      </c>
      <c r="H169" s="12">
        <f t="shared" si="21"/>
        <v>1.5310933660414243</v>
      </c>
      <c r="I169" s="12">
        <f t="shared" si="22"/>
        <v>60.491382363978985</v>
      </c>
    </row>
    <row r="170" spans="1:9" ht="14.5" x14ac:dyDescent="0.35">
      <c r="A170" s="2">
        <v>45721</v>
      </c>
      <c r="B170">
        <v>70.08</v>
      </c>
      <c r="C170" s="12">
        <f t="shared" si="18"/>
        <v>-0.10999999999999943</v>
      </c>
      <c r="D170" s="12">
        <f t="shared" si="19"/>
        <v>0</v>
      </c>
      <c r="E170" s="12">
        <f t="shared" si="20"/>
        <v>0.10999999999999943</v>
      </c>
      <c r="F170" s="12">
        <f t="shared" si="24"/>
        <v>0.45305712689063909</v>
      </c>
      <c r="G170" s="12">
        <f t="shared" si="24"/>
        <v>0.3037614534231266</v>
      </c>
      <c r="H170" s="12">
        <f t="shared" si="21"/>
        <v>1.4914898575348534</v>
      </c>
      <c r="I170" s="12">
        <f t="shared" si="22"/>
        <v>59.863372633215263</v>
      </c>
    </row>
    <row r="171" spans="1:9" ht="14.5" x14ac:dyDescent="0.35">
      <c r="A171" s="2">
        <v>45722</v>
      </c>
      <c r="B171">
        <v>70.459999999999994</v>
      </c>
      <c r="C171" s="12">
        <f t="shared" si="18"/>
        <v>0.37999999999999545</v>
      </c>
      <c r="D171" s="12">
        <f t="shared" si="19"/>
        <v>0.37999999999999545</v>
      </c>
      <c r="E171" s="12">
        <f t="shared" si="20"/>
        <v>0</v>
      </c>
      <c r="F171" s="12">
        <f t="shared" si="24"/>
        <v>0.44783876068416456</v>
      </c>
      <c r="G171" s="12">
        <f t="shared" si="24"/>
        <v>0.28206420675004612</v>
      </c>
      <c r="H171" s="12">
        <f t="shared" si="21"/>
        <v>1.5877192141611258</v>
      </c>
      <c r="I171" s="12">
        <f t="shared" si="22"/>
        <v>61.355930947702333</v>
      </c>
    </row>
    <row r="172" spans="1:9" ht="14.5" x14ac:dyDescent="0.35">
      <c r="A172" s="2">
        <v>45723</v>
      </c>
      <c r="B172">
        <v>71.430000000000007</v>
      </c>
      <c r="C172" s="12">
        <f t="shared" si="18"/>
        <v>0.97000000000001307</v>
      </c>
      <c r="D172" s="12">
        <f t="shared" si="19"/>
        <v>0.97000000000001307</v>
      </c>
      <c r="E172" s="12">
        <f t="shared" si="20"/>
        <v>0</v>
      </c>
      <c r="F172" s="12">
        <f t="shared" si="24"/>
        <v>0.48513599206386804</v>
      </c>
      <c r="G172" s="12">
        <f t="shared" si="24"/>
        <v>0.26191676341075715</v>
      </c>
      <c r="H172" s="12">
        <f t="shared" si="21"/>
        <v>1.8522525467491444</v>
      </c>
      <c r="I172" s="12">
        <f t="shared" si="22"/>
        <v>64.93999098572985</v>
      </c>
    </row>
    <row r="173" spans="1:9" ht="14.5" x14ac:dyDescent="0.35">
      <c r="A173" s="2">
        <v>45726</v>
      </c>
      <c r="B173">
        <v>71.45</v>
      </c>
      <c r="C173" s="12">
        <f t="shared" si="18"/>
        <v>1.9999999999996021E-2</v>
      </c>
      <c r="D173" s="12">
        <f t="shared" si="19"/>
        <v>1.9999999999996021E-2</v>
      </c>
      <c r="E173" s="12">
        <f t="shared" si="20"/>
        <v>0</v>
      </c>
      <c r="F173" s="12">
        <f t="shared" ref="F173:G188" si="25">((F172*13)+D173)/14</f>
        <v>0.45191199263073434</v>
      </c>
      <c r="G173" s="12">
        <f t="shared" si="25"/>
        <v>0.24320842316713165</v>
      </c>
      <c r="H173" s="12">
        <f t="shared" si="21"/>
        <v>1.8581264034600586</v>
      </c>
      <c r="I173" s="12">
        <f t="shared" si="22"/>
        <v>65.012044296242593</v>
      </c>
    </row>
    <row r="174" spans="1:9" ht="14.5" x14ac:dyDescent="0.35">
      <c r="A174" s="2">
        <v>45727</v>
      </c>
      <c r="B174">
        <v>71.040000000000006</v>
      </c>
      <c r="C174" s="12">
        <f t="shared" si="18"/>
        <v>-0.40999999999999659</v>
      </c>
      <c r="D174" s="12">
        <f t="shared" si="19"/>
        <v>0</v>
      </c>
      <c r="E174" s="12">
        <f t="shared" si="20"/>
        <v>0.40999999999999659</v>
      </c>
      <c r="F174" s="12">
        <f t="shared" si="25"/>
        <v>0.41963256458568188</v>
      </c>
      <c r="G174" s="12">
        <f t="shared" si="25"/>
        <v>0.25512210722662199</v>
      </c>
      <c r="H174" s="12">
        <f t="shared" si="21"/>
        <v>1.6448302702867188</v>
      </c>
      <c r="I174" s="12">
        <f t="shared" si="22"/>
        <v>62.190390391607522</v>
      </c>
    </row>
    <row r="175" spans="1:9" ht="14.5" x14ac:dyDescent="0.35">
      <c r="A175" s="2">
        <v>45728</v>
      </c>
      <c r="B175">
        <v>69.94</v>
      </c>
      <c r="C175" s="12">
        <f t="shared" si="18"/>
        <v>-1.1000000000000085</v>
      </c>
      <c r="D175" s="12">
        <f t="shared" si="19"/>
        <v>0</v>
      </c>
      <c r="E175" s="12">
        <f t="shared" si="20"/>
        <v>1.1000000000000085</v>
      </c>
      <c r="F175" s="12">
        <f t="shared" si="25"/>
        <v>0.38965880997241886</v>
      </c>
      <c r="G175" s="12">
        <f t="shared" si="25"/>
        <v>0.31547052813900672</v>
      </c>
      <c r="H175" s="12">
        <f t="shared" si="21"/>
        <v>1.2351670765286904</v>
      </c>
      <c r="I175" s="12">
        <f t="shared" si="22"/>
        <v>55.260615168283415</v>
      </c>
    </row>
    <row r="176" spans="1:9" ht="14.5" x14ac:dyDescent="0.35">
      <c r="A176" s="2">
        <v>45729</v>
      </c>
      <c r="B176">
        <v>69.62</v>
      </c>
      <c r="C176" s="12">
        <f t="shared" si="18"/>
        <v>-0.31999999999999318</v>
      </c>
      <c r="D176" s="12">
        <f t="shared" si="19"/>
        <v>0</v>
      </c>
      <c r="E176" s="12">
        <f t="shared" si="20"/>
        <v>0.31999999999999318</v>
      </c>
      <c r="F176" s="12">
        <f t="shared" si="25"/>
        <v>0.36182603783153183</v>
      </c>
      <c r="G176" s="12">
        <f t="shared" si="25"/>
        <v>0.31579406184336289</v>
      </c>
      <c r="H176" s="12">
        <f t="shared" si="21"/>
        <v>1.1457658061062632</v>
      </c>
      <c r="I176" s="12">
        <f t="shared" si="22"/>
        <v>53.39659168981661</v>
      </c>
    </row>
    <row r="177" spans="1:9" ht="14.5" x14ac:dyDescent="0.35">
      <c r="A177" s="2">
        <v>45730</v>
      </c>
      <c r="B177">
        <v>69.16</v>
      </c>
      <c r="C177" s="12">
        <f t="shared" si="18"/>
        <v>-0.46000000000000796</v>
      </c>
      <c r="D177" s="12">
        <f t="shared" si="19"/>
        <v>0</v>
      </c>
      <c r="E177" s="12">
        <f t="shared" si="20"/>
        <v>0.46000000000000796</v>
      </c>
      <c r="F177" s="12">
        <f t="shared" si="25"/>
        <v>0.3359813208435653</v>
      </c>
      <c r="G177" s="12">
        <f t="shared" si="25"/>
        <v>0.32609448599740898</v>
      </c>
      <c r="H177" s="12">
        <f t="shared" si="21"/>
        <v>1.0303189267856399</v>
      </c>
      <c r="I177" s="12">
        <f t="shared" si="22"/>
        <v>50.746654291245761</v>
      </c>
    </row>
    <row r="178" spans="1:9" ht="14.5" x14ac:dyDescent="0.35">
      <c r="A178" s="2">
        <v>45733</v>
      </c>
      <c r="B178">
        <v>70.12</v>
      </c>
      <c r="C178" s="12">
        <f t="shared" si="18"/>
        <v>0.96000000000000796</v>
      </c>
      <c r="D178" s="12">
        <f t="shared" si="19"/>
        <v>0.96000000000000796</v>
      </c>
      <c r="E178" s="12">
        <f t="shared" si="20"/>
        <v>0</v>
      </c>
      <c r="F178" s="12">
        <f t="shared" si="25"/>
        <v>0.38055408364045407</v>
      </c>
      <c r="G178" s="12">
        <f t="shared" si="25"/>
        <v>0.30280202271187978</v>
      </c>
      <c r="H178" s="12">
        <f t="shared" si="21"/>
        <v>1.2567752362822109</v>
      </c>
      <c r="I178" s="12">
        <f t="shared" si="22"/>
        <v>55.68898559666092</v>
      </c>
    </row>
    <row r="179" spans="1:9" ht="14.5" x14ac:dyDescent="0.35">
      <c r="A179" s="2">
        <v>45734</v>
      </c>
      <c r="B179">
        <v>69.38</v>
      </c>
      <c r="C179" s="12">
        <f t="shared" si="18"/>
        <v>-0.74000000000000909</v>
      </c>
      <c r="D179" s="12">
        <f t="shared" si="19"/>
        <v>0</v>
      </c>
      <c r="E179" s="12">
        <f t="shared" si="20"/>
        <v>0.74000000000000909</v>
      </c>
      <c r="F179" s="12">
        <f t="shared" si="25"/>
        <v>0.35337164909470736</v>
      </c>
      <c r="G179" s="12">
        <f t="shared" si="25"/>
        <v>0.33403044966103185</v>
      </c>
      <c r="H179" s="12">
        <f t="shared" si="21"/>
        <v>1.0579025039582548</v>
      </c>
      <c r="I179" s="12">
        <f t="shared" si="22"/>
        <v>51.406833021653917</v>
      </c>
    </row>
    <row r="180" spans="1:9" ht="14.5" x14ac:dyDescent="0.35">
      <c r="A180" s="2">
        <v>45735</v>
      </c>
      <c r="B180">
        <v>69.28</v>
      </c>
      <c r="C180" s="12">
        <f t="shared" si="18"/>
        <v>-9.9999999999994316E-2</v>
      </c>
      <c r="D180" s="12">
        <f t="shared" si="19"/>
        <v>0</v>
      </c>
      <c r="E180" s="12">
        <f t="shared" si="20"/>
        <v>9.9999999999994316E-2</v>
      </c>
      <c r="F180" s="12">
        <f t="shared" si="25"/>
        <v>0.32813081701651398</v>
      </c>
      <c r="G180" s="12">
        <f t="shared" si="25"/>
        <v>0.31731398897095769</v>
      </c>
      <c r="H180" s="12">
        <f t="shared" si="21"/>
        <v>1.0340887210193128</v>
      </c>
      <c r="I180" s="12">
        <f t="shared" si="22"/>
        <v>50.837935943183204</v>
      </c>
    </row>
    <row r="181" spans="1:9" ht="14.5" x14ac:dyDescent="0.35">
      <c r="A181" s="2">
        <v>45736</v>
      </c>
      <c r="B181">
        <v>69.709999999999994</v>
      </c>
      <c r="C181" s="12">
        <f t="shared" si="18"/>
        <v>0.42999999999999261</v>
      </c>
      <c r="D181" s="12">
        <f t="shared" si="19"/>
        <v>0.42999999999999261</v>
      </c>
      <c r="E181" s="12">
        <f t="shared" si="20"/>
        <v>0</v>
      </c>
      <c r="F181" s="12">
        <f t="shared" si="25"/>
        <v>0.33540718722961954</v>
      </c>
      <c r="G181" s="12">
        <f t="shared" si="25"/>
        <v>0.2946487040444607</v>
      </c>
      <c r="H181" s="12">
        <f t="shared" si="21"/>
        <v>1.1383290767130225</v>
      </c>
      <c r="I181" s="12">
        <f t="shared" si="22"/>
        <v>53.234513298712137</v>
      </c>
    </row>
    <row r="182" spans="1:9" ht="14.5" x14ac:dyDescent="0.35">
      <c r="A182" s="2">
        <v>45737</v>
      </c>
      <c r="B182">
        <v>68.67</v>
      </c>
      <c r="C182" s="12">
        <f t="shared" si="18"/>
        <v>-1.039999999999992</v>
      </c>
      <c r="D182" s="12">
        <f t="shared" si="19"/>
        <v>0</v>
      </c>
      <c r="E182" s="12">
        <f t="shared" si="20"/>
        <v>1.039999999999992</v>
      </c>
      <c r="F182" s="12">
        <f t="shared" si="25"/>
        <v>0.31144953099893241</v>
      </c>
      <c r="G182" s="12">
        <f t="shared" si="25"/>
        <v>0.34788808232699864</v>
      </c>
      <c r="H182" s="12">
        <f t="shared" si="21"/>
        <v>0.89525783382882407</v>
      </c>
      <c r="I182" s="12">
        <f t="shared" si="22"/>
        <v>47.236730425232579</v>
      </c>
    </row>
    <row r="183" spans="1:9" ht="14.5" x14ac:dyDescent="0.35">
      <c r="A183" s="2">
        <v>45740</v>
      </c>
      <c r="B183">
        <v>68.95</v>
      </c>
      <c r="C183" s="12">
        <f t="shared" si="18"/>
        <v>0.28000000000000114</v>
      </c>
      <c r="D183" s="12">
        <f t="shared" si="19"/>
        <v>0.28000000000000114</v>
      </c>
      <c r="E183" s="12">
        <f t="shared" si="20"/>
        <v>0</v>
      </c>
      <c r="F183" s="12">
        <f t="shared" si="25"/>
        <v>0.30920313592758014</v>
      </c>
      <c r="G183" s="12">
        <f t="shared" si="25"/>
        <v>0.32303893358935587</v>
      </c>
      <c r="H183" s="12">
        <f t="shared" si="21"/>
        <v>0.95716987575446966</v>
      </c>
      <c r="I183" s="12">
        <f t="shared" si="22"/>
        <v>48.9058148509204</v>
      </c>
    </row>
    <row r="184" spans="1:9" ht="14.5" x14ac:dyDescent="0.35">
      <c r="A184" s="2">
        <v>45741</v>
      </c>
      <c r="B184">
        <v>68.81</v>
      </c>
      <c r="C184" s="12">
        <f t="shared" si="18"/>
        <v>-0.14000000000000057</v>
      </c>
      <c r="D184" s="12">
        <f t="shared" si="19"/>
        <v>0</v>
      </c>
      <c r="E184" s="12">
        <f t="shared" si="20"/>
        <v>0.14000000000000057</v>
      </c>
      <c r="F184" s="12">
        <f t="shared" si="25"/>
        <v>0.28711719764703869</v>
      </c>
      <c r="G184" s="12">
        <f t="shared" si="25"/>
        <v>0.30996472404725905</v>
      </c>
      <c r="H184" s="12">
        <f t="shared" si="21"/>
        <v>0.92628991421379647</v>
      </c>
      <c r="I184" s="12">
        <f t="shared" si="22"/>
        <v>48.0867343684274</v>
      </c>
    </row>
    <row r="185" spans="1:9" ht="14.5" x14ac:dyDescent="0.35">
      <c r="A185" s="2">
        <v>45742</v>
      </c>
      <c r="B185">
        <v>70.02</v>
      </c>
      <c r="C185" s="12">
        <f t="shared" si="18"/>
        <v>1.2099999999999937</v>
      </c>
      <c r="D185" s="12">
        <f t="shared" si="19"/>
        <v>1.2099999999999937</v>
      </c>
      <c r="E185" s="12">
        <f t="shared" si="20"/>
        <v>0</v>
      </c>
      <c r="F185" s="12">
        <f t="shared" si="25"/>
        <v>0.35303739781510696</v>
      </c>
      <c r="G185" s="12">
        <f t="shared" si="25"/>
        <v>0.28782438661531196</v>
      </c>
      <c r="H185" s="12">
        <f t="shared" si="21"/>
        <v>1.2265722233153045</v>
      </c>
      <c r="I185" s="12">
        <f t="shared" si="22"/>
        <v>55.087915427642059</v>
      </c>
    </row>
    <row r="186" spans="1:9" ht="14.5" x14ac:dyDescent="0.35">
      <c r="A186" s="2">
        <v>45743</v>
      </c>
      <c r="B186">
        <v>70.739999999999995</v>
      </c>
      <c r="C186" s="12">
        <f t="shared" si="18"/>
        <v>0.71999999999999886</v>
      </c>
      <c r="D186" s="12">
        <f t="shared" si="19"/>
        <v>0.71999999999999886</v>
      </c>
      <c r="E186" s="12">
        <f t="shared" si="20"/>
        <v>0</v>
      </c>
      <c r="F186" s="12">
        <f t="shared" si="25"/>
        <v>0.37924901225688495</v>
      </c>
      <c r="G186" s="12">
        <f t="shared" si="25"/>
        <v>0.26726550185707537</v>
      </c>
      <c r="H186" s="12">
        <f t="shared" si="21"/>
        <v>1.4189972503809887</v>
      </c>
      <c r="I186" s="12">
        <f t="shared" si="22"/>
        <v>58.660556565638871</v>
      </c>
    </row>
    <row r="187" spans="1:9" ht="14.5" x14ac:dyDescent="0.35">
      <c r="A187" s="2">
        <v>45744</v>
      </c>
      <c r="B187">
        <v>70.37</v>
      </c>
      <c r="C187" s="12">
        <f t="shared" si="18"/>
        <v>-0.36999999999999034</v>
      </c>
      <c r="D187" s="12">
        <f t="shared" si="19"/>
        <v>0</v>
      </c>
      <c r="E187" s="12">
        <f t="shared" si="20"/>
        <v>0.36999999999999034</v>
      </c>
      <c r="F187" s="12">
        <f t="shared" si="25"/>
        <v>0.35215979709567885</v>
      </c>
      <c r="G187" s="12">
        <f t="shared" si="25"/>
        <v>0.27460368029585502</v>
      </c>
      <c r="H187" s="12">
        <f t="shared" si="21"/>
        <v>1.282429269397503</v>
      </c>
      <c r="I187" s="12">
        <f t="shared" si="22"/>
        <v>56.187032237631101</v>
      </c>
    </row>
    <row r="188" spans="1:9" ht="14.5" x14ac:dyDescent="0.35">
      <c r="A188" s="2">
        <v>45746</v>
      </c>
      <c r="B188">
        <v>71.62</v>
      </c>
      <c r="C188" s="12">
        <f t="shared" si="18"/>
        <v>1.25</v>
      </c>
      <c r="D188" s="12">
        <f t="shared" si="19"/>
        <v>1.25</v>
      </c>
      <c r="E188" s="12">
        <f t="shared" si="20"/>
        <v>0</v>
      </c>
      <c r="F188" s="12">
        <f t="shared" si="25"/>
        <v>0.41629124016027319</v>
      </c>
      <c r="G188" s="12">
        <f t="shared" si="25"/>
        <v>0.25498913170329396</v>
      </c>
      <c r="H188" s="12">
        <f t="shared" si="21"/>
        <v>1.6325842492952634</v>
      </c>
      <c r="I188" s="12">
        <f t="shared" si="22"/>
        <v>62.014511016401556</v>
      </c>
    </row>
    <row r="189" spans="1:9" ht="14.5" x14ac:dyDescent="0.35">
      <c r="A189" s="2">
        <v>45747</v>
      </c>
      <c r="B189">
        <v>71.87</v>
      </c>
      <c r="C189" s="12">
        <f t="shared" si="18"/>
        <v>0.25</v>
      </c>
      <c r="D189" s="12">
        <f t="shared" si="19"/>
        <v>0.25</v>
      </c>
      <c r="E189" s="12">
        <f t="shared" si="20"/>
        <v>0</v>
      </c>
      <c r="F189" s="12">
        <f t="shared" ref="F189:G189" si="26">((F188*13)+D189)/14</f>
        <v>0.40441329443453938</v>
      </c>
      <c r="G189" s="12">
        <f t="shared" si="26"/>
        <v>0.23677562229591581</v>
      </c>
      <c r="H189" s="12">
        <f t="shared" si="21"/>
        <v>1.7080022449655501</v>
      </c>
      <c r="I189" s="12">
        <f t="shared" si="22"/>
        <v>63.072408752278506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F70B-1114-4670-AAC5-D2E68C14F80C}">
  <dimension ref="A1:F189"/>
  <sheetViews>
    <sheetView zoomScale="95" zoomScaleNormal="95" workbookViewId="0">
      <selection activeCell="W24" sqref="W24"/>
    </sheetView>
  </sheetViews>
  <sheetFormatPr defaultRowHeight="14" x14ac:dyDescent="0.35"/>
  <cols>
    <col min="1" max="1" width="11.08984375" style="12" bestFit="1" customWidth="1"/>
    <col min="2" max="2" width="7.453125" style="12" bestFit="1" customWidth="1"/>
    <col min="3" max="3" width="10.453125" style="12" bestFit="1" customWidth="1"/>
    <col min="4" max="6" width="12.7265625" style="12" bestFit="1" customWidth="1"/>
    <col min="7" max="16384" width="8.7265625" style="12"/>
  </cols>
  <sheetData>
    <row r="1" spans="1:6" ht="14.5" x14ac:dyDescent="0.35">
      <c r="A1" t="s">
        <v>0</v>
      </c>
      <c r="B1" t="s">
        <v>68</v>
      </c>
      <c r="C1" s="12" t="s">
        <v>35</v>
      </c>
      <c r="D1" s="12" t="s">
        <v>36</v>
      </c>
      <c r="E1" s="12" t="s">
        <v>37</v>
      </c>
      <c r="F1" s="12" t="s">
        <v>38</v>
      </c>
    </row>
    <row r="2" spans="1:6" ht="14.5" x14ac:dyDescent="0.35">
      <c r="A2" s="2">
        <v>45474</v>
      </c>
      <c r="B2">
        <v>63.15</v>
      </c>
    </row>
    <row r="3" spans="1:6" ht="14.5" x14ac:dyDescent="0.35">
      <c r="A3" s="2">
        <v>45475</v>
      </c>
      <c r="B3">
        <v>63.33</v>
      </c>
    </row>
    <row r="4" spans="1:6" ht="14.5" x14ac:dyDescent="0.35">
      <c r="A4" s="2">
        <v>45477</v>
      </c>
      <c r="B4">
        <v>63.76</v>
      </c>
    </row>
    <row r="5" spans="1:6" ht="14.5" x14ac:dyDescent="0.35">
      <c r="A5" s="2">
        <v>45480</v>
      </c>
      <c r="B5">
        <v>62.96</v>
      </c>
    </row>
    <row r="6" spans="1:6" ht="14.5" x14ac:dyDescent="0.35">
      <c r="A6" s="2">
        <v>45481</v>
      </c>
      <c r="B6">
        <v>62.69</v>
      </c>
    </row>
    <row r="7" spans="1:6" ht="14.5" x14ac:dyDescent="0.35">
      <c r="A7" s="2">
        <v>45482</v>
      </c>
      <c r="B7">
        <v>62.83</v>
      </c>
    </row>
    <row r="8" spans="1:6" ht="14.5" x14ac:dyDescent="0.35">
      <c r="A8" s="2">
        <v>45483</v>
      </c>
      <c r="B8">
        <v>63.1</v>
      </c>
    </row>
    <row r="9" spans="1:6" ht="14.5" x14ac:dyDescent="0.35">
      <c r="A9" s="2">
        <v>45484</v>
      </c>
      <c r="B9">
        <v>63.7</v>
      </c>
    </row>
    <row r="10" spans="1:6" ht="14.5" x14ac:dyDescent="0.35">
      <c r="A10" s="2">
        <v>45487</v>
      </c>
      <c r="B10">
        <v>63.41</v>
      </c>
    </row>
    <row r="11" spans="1:6" ht="14.5" x14ac:dyDescent="0.35">
      <c r="A11" s="2">
        <v>45488</v>
      </c>
      <c r="B11">
        <v>64.27</v>
      </c>
    </row>
    <row r="12" spans="1:6" ht="14.5" x14ac:dyDescent="0.35">
      <c r="A12" s="2">
        <v>45489</v>
      </c>
      <c r="B12">
        <v>65.209999999999994</v>
      </c>
    </row>
    <row r="13" spans="1:6" ht="14.5" x14ac:dyDescent="0.35">
      <c r="A13" s="2">
        <v>45490</v>
      </c>
      <c r="B13">
        <v>65.19</v>
      </c>
    </row>
    <row r="14" spans="1:6" ht="14.5" x14ac:dyDescent="0.35">
      <c r="A14" s="2">
        <v>45491</v>
      </c>
      <c r="B14">
        <v>65.290000000000006</v>
      </c>
    </row>
    <row r="15" spans="1:6" ht="14.5" x14ac:dyDescent="0.35">
      <c r="A15" s="2">
        <v>45494</v>
      </c>
      <c r="B15">
        <v>64.77</v>
      </c>
    </row>
    <row r="16" spans="1:6" ht="14.5" x14ac:dyDescent="0.35">
      <c r="A16" s="2">
        <v>45495</v>
      </c>
      <c r="B16">
        <v>64.959999999999994</v>
      </c>
    </row>
    <row r="17" spans="1:6" ht="14.5" x14ac:dyDescent="0.35">
      <c r="A17" s="2">
        <v>45496</v>
      </c>
      <c r="B17">
        <v>65.81</v>
      </c>
    </row>
    <row r="18" spans="1:6" ht="14.5" x14ac:dyDescent="0.35">
      <c r="A18" s="2">
        <v>45497</v>
      </c>
      <c r="B18">
        <v>66.069999999999993</v>
      </c>
    </row>
    <row r="19" spans="1:6" ht="14.5" x14ac:dyDescent="0.35">
      <c r="A19" s="2">
        <v>45498</v>
      </c>
      <c r="B19">
        <v>67.05</v>
      </c>
    </row>
    <row r="20" spans="1:6" ht="14.5" x14ac:dyDescent="0.35">
      <c r="A20" s="2">
        <v>45501</v>
      </c>
      <c r="B20">
        <v>66.83</v>
      </c>
    </row>
    <row r="21" spans="1:6" ht="14.5" x14ac:dyDescent="0.35">
      <c r="A21" s="2">
        <v>45502</v>
      </c>
      <c r="B21">
        <v>67.680000000000007</v>
      </c>
      <c r="C21" s="12">
        <f t="shared" ref="C21:C84" si="0">AVERAGE(B2:B21)</f>
        <v>64.60299999999998</v>
      </c>
      <c r="D21" s="12">
        <f t="shared" ref="D21:D84" si="1">_xlfn.STDEV.S(B2:B21)</f>
        <v>1.5203534907521035</v>
      </c>
      <c r="E21" s="12">
        <f t="shared" ref="E21:E84" si="2">C21+D21*2</f>
        <v>67.643706981504181</v>
      </c>
      <c r="F21" s="12">
        <f t="shared" ref="F21:F84" si="3">C21+D21*-2</f>
        <v>61.562293018495772</v>
      </c>
    </row>
    <row r="22" spans="1:6" ht="14.5" x14ac:dyDescent="0.35">
      <c r="A22" s="2">
        <v>45503</v>
      </c>
      <c r="B22">
        <v>66.739999999999995</v>
      </c>
      <c r="C22" s="12">
        <f t="shared" si="0"/>
        <v>64.782499999999999</v>
      </c>
      <c r="D22" s="12">
        <f t="shared" si="1"/>
        <v>1.5513860526028094</v>
      </c>
      <c r="E22" s="12">
        <f t="shared" si="2"/>
        <v>67.885272105205615</v>
      </c>
      <c r="F22" s="12">
        <f t="shared" si="3"/>
        <v>61.679727894794382</v>
      </c>
    </row>
    <row r="23" spans="1:6" ht="14.5" x14ac:dyDescent="0.35">
      <c r="A23" s="2">
        <v>45504</v>
      </c>
      <c r="B23">
        <v>67.959999999999994</v>
      </c>
      <c r="C23" s="12">
        <f t="shared" si="0"/>
        <v>65.013999999999996</v>
      </c>
      <c r="D23" s="12">
        <f t="shared" si="1"/>
        <v>1.6645543105082448</v>
      </c>
      <c r="E23" s="12">
        <f t="shared" si="2"/>
        <v>68.343108621016484</v>
      </c>
      <c r="F23" s="12">
        <f t="shared" si="3"/>
        <v>61.684891378983508</v>
      </c>
    </row>
    <row r="24" spans="1:6" ht="14.5" x14ac:dyDescent="0.35">
      <c r="A24" s="2">
        <v>45505</v>
      </c>
      <c r="B24">
        <v>69.33</v>
      </c>
      <c r="C24" s="12">
        <f t="shared" si="0"/>
        <v>65.29249999999999</v>
      </c>
      <c r="D24" s="12">
        <f t="shared" si="1"/>
        <v>1.8938706536169723</v>
      </c>
      <c r="E24" s="12">
        <f t="shared" si="2"/>
        <v>69.080241307233933</v>
      </c>
      <c r="F24" s="12">
        <f t="shared" si="3"/>
        <v>61.504758692766046</v>
      </c>
    </row>
    <row r="25" spans="1:6" ht="14.5" x14ac:dyDescent="0.35">
      <c r="A25" s="2">
        <v>45508</v>
      </c>
      <c r="B25">
        <v>68.099999999999994</v>
      </c>
      <c r="C25" s="12">
        <f t="shared" si="0"/>
        <v>65.549499999999995</v>
      </c>
      <c r="D25" s="12">
        <f t="shared" si="1"/>
        <v>1.9093770684371598</v>
      </c>
      <c r="E25" s="12">
        <f t="shared" si="2"/>
        <v>69.368254136874313</v>
      </c>
      <c r="F25" s="12">
        <f t="shared" si="3"/>
        <v>61.730745863125676</v>
      </c>
    </row>
    <row r="26" spans="1:6" ht="14.5" x14ac:dyDescent="0.35">
      <c r="A26" s="2">
        <v>45509</v>
      </c>
      <c r="B26">
        <v>68.05</v>
      </c>
      <c r="C26" s="12">
        <f t="shared" si="0"/>
        <v>65.817499999999981</v>
      </c>
      <c r="D26" s="12">
        <f t="shared" si="1"/>
        <v>1.8624824266214386</v>
      </c>
      <c r="E26" s="12">
        <f t="shared" si="2"/>
        <v>69.542464853242862</v>
      </c>
      <c r="F26" s="12">
        <f t="shared" si="3"/>
        <v>62.092535146757101</v>
      </c>
    </row>
    <row r="27" spans="1:6" ht="14.5" x14ac:dyDescent="0.35">
      <c r="A27" s="2">
        <v>45510</v>
      </c>
      <c r="B27">
        <v>68.459999999999994</v>
      </c>
      <c r="C27" s="12">
        <f t="shared" si="0"/>
        <v>66.09899999999999</v>
      </c>
      <c r="D27" s="12">
        <f t="shared" si="1"/>
        <v>1.8119599739973336</v>
      </c>
      <c r="E27" s="12">
        <f t="shared" si="2"/>
        <v>69.722919947994654</v>
      </c>
      <c r="F27" s="12">
        <f t="shared" si="3"/>
        <v>62.475080052005325</v>
      </c>
    </row>
    <row r="28" spans="1:6" ht="14.5" x14ac:dyDescent="0.35">
      <c r="A28" s="2">
        <v>45511</v>
      </c>
      <c r="B28">
        <v>68.73</v>
      </c>
      <c r="C28" s="12">
        <f t="shared" si="0"/>
        <v>66.380499999999984</v>
      </c>
      <c r="D28" s="12">
        <f t="shared" si="1"/>
        <v>1.7580505800759154</v>
      </c>
      <c r="E28" s="12">
        <f t="shared" si="2"/>
        <v>69.896601160151818</v>
      </c>
      <c r="F28" s="12">
        <f t="shared" si="3"/>
        <v>62.86439883984815</v>
      </c>
    </row>
    <row r="29" spans="1:6" ht="14.5" x14ac:dyDescent="0.35">
      <c r="A29" s="2">
        <v>45512</v>
      </c>
      <c r="B29">
        <v>68.680000000000007</v>
      </c>
      <c r="C29" s="12">
        <f t="shared" si="0"/>
        <v>66.629500000000007</v>
      </c>
      <c r="D29" s="12">
        <f t="shared" si="1"/>
        <v>1.7104430789464447</v>
      </c>
      <c r="E29" s="12">
        <f t="shared" si="2"/>
        <v>70.050386157892902</v>
      </c>
      <c r="F29" s="12">
        <f t="shared" si="3"/>
        <v>63.20861384210712</v>
      </c>
    </row>
    <row r="30" spans="1:6" ht="14.5" x14ac:dyDescent="0.35">
      <c r="A30" s="2">
        <v>45515</v>
      </c>
      <c r="B30">
        <v>68.17</v>
      </c>
      <c r="C30" s="12">
        <f t="shared" si="0"/>
        <v>66.867500000000007</v>
      </c>
      <c r="D30" s="12">
        <f t="shared" si="1"/>
        <v>1.5637635943285584</v>
      </c>
      <c r="E30" s="12">
        <f t="shared" si="2"/>
        <v>69.995027188657119</v>
      </c>
      <c r="F30" s="12">
        <f t="shared" si="3"/>
        <v>63.739972811342888</v>
      </c>
    </row>
    <row r="31" spans="1:6" ht="14.5" x14ac:dyDescent="0.35">
      <c r="A31" s="2">
        <v>45516</v>
      </c>
      <c r="B31">
        <v>68.459999999999994</v>
      </c>
      <c r="C31" s="12">
        <f t="shared" si="0"/>
        <v>67.077000000000012</v>
      </c>
      <c r="D31" s="12">
        <f t="shared" si="1"/>
        <v>1.4756447297439361</v>
      </c>
      <c r="E31" s="12">
        <f t="shared" si="2"/>
        <v>70.02828945948788</v>
      </c>
      <c r="F31" s="12">
        <f t="shared" si="3"/>
        <v>64.125710540512145</v>
      </c>
    </row>
    <row r="32" spans="1:6" ht="14.5" x14ac:dyDescent="0.35">
      <c r="A32" s="2">
        <v>45517</v>
      </c>
      <c r="B32">
        <v>68.58</v>
      </c>
      <c r="C32" s="12">
        <f t="shared" si="0"/>
        <v>67.245500000000021</v>
      </c>
      <c r="D32" s="12">
        <f t="shared" si="1"/>
        <v>1.4432874572345344</v>
      </c>
      <c r="E32" s="12">
        <f t="shared" si="2"/>
        <v>70.132074914469086</v>
      </c>
      <c r="F32" s="12">
        <f t="shared" si="3"/>
        <v>64.358925085530956</v>
      </c>
    </row>
    <row r="33" spans="1:6" ht="14.5" x14ac:dyDescent="0.35">
      <c r="A33" s="2">
        <v>45518</v>
      </c>
      <c r="B33">
        <v>68.650000000000006</v>
      </c>
      <c r="C33" s="12">
        <f t="shared" si="0"/>
        <v>67.418500000000023</v>
      </c>
      <c r="D33" s="12">
        <f t="shared" si="1"/>
        <v>1.3903323154441976</v>
      </c>
      <c r="E33" s="12">
        <f t="shared" si="2"/>
        <v>70.199164630888419</v>
      </c>
      <c r="F33" s="12">
        <f t="shared" si="3"/>
        <v>64.637835369111627</v>
      </c>
    </row>
    <row r="34" spans="1:6" ht="14.5" x14ac:dyDescent="0.35">
      <c r="A34" s="2">
        <v>45519</v>
      </c>
      <c r="B34">
        <v>69.180000000000007</v>
      </c>
      <c r="C34" s="12">
        <f t="shared" si="0"/>
        <v>67.613000000000014</v>
      </c>
      <c r="D34" s="12">
        <f t="shared" si="1"/>
        <v>1.3483561141354017</v>
      </c>
      <c r="E34" s="12">
        <f t="shared" si="2"/>
        <v>70.309712228270811</v>
      </c>
      <c r="F34" s="12">
        <f t="shared" si="3"/>
        <v>64.916287771729216</v>
      </c>
    </row>
    <row r="35" spans="1:6" ht="14.5" x14ac:dyDescent="0.35">
      <c r="A35" s="2">
        <v>45522</v>
      </c>
      <c r="B35">
        <v>68.98</v>
      </c>
      <c r="C35" s="12">
        <f t="shared" si="0"/>
        <v>67.823499999999996</v>
      </c>
      <c r="D35" s="12">
        <f t="shared" si="1"/>
        <v>1.2018200014101439</v>
      </c>
      <c r="E35" s="12">
        <f t="shared" si="2"/>
        <v>70.227140002820278</v>
      </c>
      <c r="F35" s="12">
        <f t="shared" si="3"/>
        <v>65.419859997179714</v>
      </c>
    </row>
    <row r="36" spans="1:6" ht="14.5" x14ac:dyDescent="0.35">
      <c r="A36" s="2">
        <v>45523</v>
      </c>
      <c r="B36">
        <v>69.38</v>
      </c>
      <c r="C36" s="12">
        <f t="shared" si="0"/>
        <v>68.044500000000014</v>
      </c>
      <c r="D36" s="12">
        <f t="shared" si="1"/>
        <v>1.0435086310893156</v>
      </c>
      <c r="E36" s="12">
        <f t="shared" si="2"/>
        <v>70.131517262178647</v>
      </c>
      <c r="F36" s="12">
        <f t="shared" si="3"/>
        <v>65.95748273782138</v>
      </c>
    </row>
    <row r="37" spans="1:6" ht="14.5" x14ac:dyDescent="0.35">
      <c r="A37" s="2">
        <v>45524</v>
      </c>
      <c r="B37">
        <v>69.569999999999993</v>
      </c>
      <c r="C37" s="12">
        <f t="shared" si="0"/>
        <v>68.232500000000016</v>
      </c>
      <c r="D37" s="12">
        <f t="shared" si="1"/>
        <v>0.9546720296575828</v>
      </c>
      <c r="E37" s="12">
        <f t="shared" si="2"/>
        <v>70.141844059315176</v>
      </c>
      <c r="F37" s="12">
        <f t="shared" si="3"/>
        <v>66.323155940684856</v>
      </c>
    </row>
    <row r="38" spans="1:6" ht="14.5" x14ac:dyDescent="0.35">
      <c r="A38" s="2">
        <v>45525</v>
      </c>
      <c r="B38">
        <v>69.33</v>
      </c>
      <c r="C38" s="12">
        <f t="shared" si="0"/>
        <v>68.395499999999984</v>
      </c>
      <c r="D38" s="12">
        <f t="shared" si="1"/>
        <v>0.83707809482873607</v>
      </c>
      <c r="E38" s="12">
        <f t="shared" si="2"/>
        <v>70.069656189657451</v>
      </c>
      <c r="F38" s="12">
        <f t="shared" si="3"/>
        <v>66.721343810342518</v>
      </c>
    </row>
    <row r="39" spans="1:6" ht="14.5" x14ac:dyDescent="0.35">
      <c r="A39" s="2">
        <v>45526</v>
      </c>
      <c r="B39">
        <v>69.790000000000006</v>
      </c>
      <c r="C39" s="12">
        <f t="shared" si="0"/>
        <v>68.532499999999999</v>
      </c>
      <c r="D39" s="12">
        <f t="shared" si="1"/>
        <v>0.8294632062522832</v>
      </c>
      <c r="E39" s="12">
        <f t="shared" si="2"/>
        <v>70.191426412504569</v>
      </c>
      <c r="F39" s="12">
        <f t="shared" si="3"/>
        <v>66.873573587495429</v>
      </c>
    </row>
    <row r="40" spans="1:6" ht="14.5" x14ac:dyDescent="0.35">
      <c r="A40" s="2">
        <v>45529</v>
      </c>
      <c r="B40">
        <v>70.84</v>
      </c>
      <c r="C40" s="12">
        <f t="shared" si="0"/>
        <v>68.73299999999999</v>
      </c>
      <c r="D40" s="12">
        <f t="shared" si="1"/>
        <v>0.87942026358277781</v>
      </c>
      <c r="E40" s="12">
        <f t="shared" si="2"/>
        <v>70.49184052716555</v>
      </c>
      <c r="F40" s="12">
        <f t="shared" si="3"/>
        <v>66.97415947283443</v>
      </c>
    </row>
    <row r="41" spans="1:6" ht="14.5" x14ac:dyDescent="0.35">
      <c r="A41" s="2">
        <v>45530</v>
      </c>
      <c r="B41">
        <v>71.5</v>
      </c>
      <c r="C41" s="12">
        <f t="shared" si="0"/>
        <v>68.923999999999978</v>
      </c>
      <c r="D41" s="12">
        <f t="shared" si="1"/>
        <v>1.0390299119345605</v>
      </c>
      <c r="E41" s="12">
        <f t="shared" si="2"/>
        <v>71.002059823869104</v>
      </c>
      <c r="F41" s="12">
        <f t="shared" si="3"/>
        <v>66.845940176130853</v>
      </c>
    </row>
    <row r="42" spans="1:6" ht="14.5" x14ac:dyDescent="0.35">
      <c r="A42" s="2">
        <v>45531</v>
      </c>
      <c r="B42">
        <v>71.75</v>
      </c>
      <c r="C42" s="12">
        <f t="shared" si="0"/>
        <v>69.174499999999995</v>
      </c>
      <c r="D42" s="12">
        <f t="shared" si="1"/>
        <v>1.0875732280245738</v>
      </c>
      <c r="E42" s="12">
        <f t="shared" si="2"/>
        <v>71.349646456049143</v>
      </c>
      <c r="F42" s="12">
        <f t="shared" si="3"/>
        <v>66.999353543950846</v>
      </c>
    </row>
    <row r="43" spans="1:6" ht="14.5" x14ac:dyDescent="0.35">
      <c r="A43" s="2">
        <v>45532</v>
      </c>
      <c r="B43">
        <v>72.05</v>
      </c>
      <c r="C43" s="12">
        <f t="shared" si="0"/>
        <v>69.378999999999991</v>
      </c>
      <c r="D43" s="12">
        <f t="shared" si="1"/>
        <v>1.2232523516386447</v>
      </c>
      <c r="E43" s="12">
        <f t="shared" si="2"/>
        <v>71.825504703277275</v>
      </c>
      <c r="F43" s="12">
        <f t="shared" si="3"/>
        <v>66.932495296722706</v>
      </c>
    </row>
    <row r="44" spans="1:6" ht="14.5" x14ac:dyDescent="0.35">
      <c r="A44" s="2">
        <v>45533</v>
      </c>
      <c r="B44">
        <v>72.47</v>
      </c>
      <c r="C44" s="12">
        <f t="shared" si="0"/>
        <v>69.536000000000001</v>
      </c>
      <c r="D44" s="12">
        <f t="shared" si="1"/>
        <v>1.4046816458955353</v>
      </c>
      <c r="E44" s="12">
        <f t="shared" si="2"/>
        <v>72.345363291791074</v>
      </c>
      <c r="F44" s="12">
        <f t="shared" si="3"/>
        <v>66.726636708208929</v>
      </c>
    </row>
    <row r="45" spans="1:6" ht="14.5" x14ac:dyDescent="0.35">
      <c r="A45" s="2">
        <v>45537</v>
      </c>
      <c r="B45">
        <v>73.010000000000005</v>
      </c>
      <c r="C45" s="12">
        <f t="shared" si="0"/>
        <v>69.781500000000008</v>
      </c>
      <c r="D45" s="12">
        <f t="shared" si="1"/>
        <v>1.5608812456935652</v>
      </c>
      <c r="E45" s="12">
        <f t="shared" si="2"/>
        <v>72.903262491387139</v>
      </c>
      <c r="F45" s="12">
        <f t="shared" si="3"/>
        <v>66.659737508612878</v>
      </c>
    </row>
    <row r="46" spans="1:6" ht="14.5" x14ac:dyDescent="0.35">
      <c r="A46" s="2">
        <v>45538</v>
      </c>
      <c r="B46">
        <v>72.56</v>
      </c>
      <c r="C46" s="12">
        <f t="shared" si="0"/>
        <v>70.007000000000005</v>
      </c>
      <c r="D46" s="12">
        <f t="shared" si="1"/>
        <v>1.6221431567690416</v>
      </c>
      <c r="E46" s="12">
        <f t="shared" si="2"/>
        <v>73.251286313538088</v>
      </c>
      <c r="F46" s="12">
        <f t="shared" si="3"/>
        <v>66.762713686461922</v>
      </c>
    </row>
    <row r="47" spans="1:6" ht="14.5" x14ac:dyDescent="0.35">
      <c r="A47" s="2">
        <v>45539</v>
      </c>
      <c r="B47">
        <v>71.17</v>
      </c>
      <c r="C47" s="12">
        <f t="shared" si="0"/>
        <v>70.142499999999998</v>
      </c>
      <c r="D47" s="12">
        <f t="shared" si="1"/>
        <v>1.5991408054919596</v>
      </c>
      <c r="E47" s="12">
        <f t="shared" si="2"/>
        <v>73.340781610983925</v>
      </c>
      <c r="F47" s="12">
        <f t="shared" si="3"/>
        <v>66.944218389016072</v>
      </c>
    </row>
    <row r="48" spans="1:6" ht="14.5" x14ac:dyDescent="0.35">
      <c r="A48" s="2">
        <v>45540</v>
      </c>
      <c r="B48">
        <v>71.14</v>
      </c>
      <c r="C48" s="12">
        <f t="shared" si="0"/>
        <v>70.263000000000005</v>
      </c>
      <c r="D48" s="12">
        <f t="shared" si="1"/>
        <v>1.5777602379389122</v>
      </c>
      <c r="E48" s="12">
        <f t="shared" si="2"/>
        <v>73.418520475877827</v>
      </c>
      <c r="F48" s="12">
        <f t="shared" si="3"/>
        <v>67.107479524122184</v>
      </c>
    </row>
    <row r="49" spans="1:6" ht="14.5" x14ac:dyDescent="0.35">
      <c r="A49" s="2">
        <v>45543</v>
      </c>
      <c r="B49">
        <v>71.849999999999994</v>
      </c>
      <c r="C49" s="12">
        <f t="shared" si="0"/>
        <v>70.421500000000009</v>
      </c>
      <c r="D49" s="12">
        <f t="shared" si="1"/>
        <v>1.5695700886414392</v>
      </c>
      <c r="E49" s="12">
        <f t="shared" si="2"/>
        <v>73.560640177282892</v>
      </c>
      <c r="F49" s="12">
        <f t="shared" si="3"/>
        <v>67.282359822717126</v>
      </c>
    </row>
    <row r="50" spans="1:6" ht="14.5" x14ac:dyDescent="0.35">
      <c r="A50" s="2">
        <v>45544</v>
      </c>
      <c r="B50">
        <v>71.55</v>
      </c>
      <c r="C50" s="12">
        <f t="shared" si="0"/>
        <v>70.590499999999992</v>
      </c>
      <c r="D50" s="12">
        <f t="shared" si="1"/>
        <v>1.4945602239983156</v>
      </c>
      <c r="E50" s="12">
        <f t="shared" si="2"/>
        <v>73.579620447996618</v>
      </c>
      <c r="F50" s="12">
        <f t="shared" si="3"/>
        <v>67.601379552003365</v>
      </c>
    </row>
    <row r="51" spans="1:6" ht="14.5" x14ac:dyDescent="0.35">
      <c r="A51" s="2">
        <v>45545</v>
      </c>
      <c r="B51">
        <v>71.08</v>
      </c>
      <c r="C51" s="12">
        <f t="shared" si="0"/>
        <v>70.721500000000006</v>
      </c>
      <c r="D51" s="12">
        <f t="shared" si="1"/>
        <v>1.410447017606008</v>
      </c>
      <c r="E51" s="12">
        <f t="shared" si="2"/>
        <v>73.542394035212027</v>
      </c>
      <c r="F51" s="12">
        <f t="shared" si="3"/>
        <v>67.900605964787985</v>
      </c>
    </row>
    <row r="52" spans="1:6" ht="14.5" x14ac:dyDescent="0.35">
      <c r="A52" s="2">
        <v>45546</v>
      </c>
      <c r="B52">
        <v>71.23</v>
      </c>
      <c r="C52" s="12">
        <f t="shared" si="0"/>
        <v>70.853999999999999</v>
      </c>
      <c r="D52" s="12">
        <f t="shared" si="1"/>
        <v>1.3202726991042413</v>
      </c>
      <c r="E52" s="12">
        <f t="shared" si="2"/>
        <v>73.494545398208487</v>
      </c>
      <c r="F52" s="12">
        <f t="shared" si="3"/>
        <v>68.213454601791511</v>
      </c>
    </row>
    <row r="53" spans="1:6" ht="14.5" x14ac:dyDescent="0.35">
      <c r="A53" s="2">
        <v>45547</v>
      </c>
      <c r="B53">
        <v>71.41</v>
      </c>
      <c r="C53" s="12">
        <f t="shared" si="0"/>
        <v>70.99199999999999</v>
      </c>
      <c r="D53" s="12">
        <f t="shared" si="1"/>
        <v>1.2180640377254388</v>
      </c>
      <c r="E53" s="12">
        <f t="shared" si="2"/>
        <v>73.428128075450871</v>
      </c>
      <c r="F53" s="12">
        <f t="shared" si="3"/>
        <v>68.555871924549109</v>
      </c>
    </row>
    <row r="54" spans="1:6" ht="14.5" x14ac:dyDescent="0.35">
      <c r="A54" s="2">
        <v>45550</v>
      </c>
      <c r="B54">
        <v>72.099999999999994</v>
      </c>
      <c r="C54" s="12">
        <f t="shared" si="0"/>
        <v>71.137999999999991</v>
      </c>
      <c r="D54" s="12">
        <f t="shared" si="1"/>
        <v>1.1632060956909707</v>
      </c>
      <c r="E54" s="12">
        <f t="shared" si="2"/>
        <v>73.464412191381939</v>
      </c>
      <c r="F54" s="12">
        <f t="shared" si="3"/>
        <v>68.811587808618043</v>
      </c>
    </row>
    <row r="55" spans="1:6" ht="14.5" x14ac:dyDescent="0.35">
      <c r="A55" s="2">
        <v>45551</v>
      </c>
      <c r="B55">
        <v>71.8</v>
      </c>
      <c r="C55" s="12">
        <f t="shared" si="0"/>
        <v>71.278999999999996</v>
      </c>
      <c r="D55" s="12">
        <f t="shared" si="1"/>
        <v>1.0536048395365019</v>
      </c>
      <c r="E55" s="12">
        <f t="shared" si="2"/>
        <v>73.386209679073005</v>
      </c>
      <c r="F55" s="12">
        <f t="shared" si="3"/>
        <v>69.171790320926988</v>
      </c>
    </row>
    <row r="56" spans="1:6" ht="14.5" x14ac:dyDescent="0.35">
      <c r="A56" s="2">
        <v>45552</v>
      </c>
      <c r="B56">
        <v>71.75</v>
      </c>
      <c r="C56" s="12">
        <f t="shared" si="0"/>
        <v>71.397499999999994</v>
      </c>
      <c r="D56" s="12">
        <f t="shared" si="1"/>
        <v>0.95769391330369613</v>
      </c>
      <c r="E56" s="12">
        <f t="shared" si="2"/>
        <v>73.31288782660738</v>
      </c>
      <c r="F56" s="12">
        <f t="shared" si="3"/>
        <v>69.482112173392608</v>
      </c>
    </row>
    <row r="57" spans="1:6" ht="14.5" x14ac:dyDescent="0.35">
      <c r="A57" s="2">
        <v>45553</v>
      </c>
      <c r="B57">
        <v>70.62</v>
      </c>
      <c r="C57" s="12">
        <f t="shared" si="0"/>
        <v>71.45</v>
      </c>
      <c r="D57" s="12">
        <f t="shared" si="1"/>
        <v>0.87767635804645128</v>
      </c>
      <c r="E57" s="12">
        <f t="shared" si="2"/>
        <v>73.205352716092904</v>
      </c>
      <c r="F57" s="12">
        <f t="shared" si="3"/>
        <v>69.694647283907102</v>
      </c>
    </row>
    <row r="58" spans="1:6" ht="14.5" x14ac:dyDescent="0.35">
      <c r="A58" s="2">
        <v>45554</v>
      </c>
      <c r="B58">
        <v>71.64</v>
      </c>
      <c r="C58" s="12">
        <f t="shared" si="0"/>
        <v>71.565500000000014</v>
      </c>
      <c r="D58" s="12">
        <f t="shared" si="1"/>
        <v>0.72223683970812314</v>
      </c>
      <c r="E58" s="12">
        <f t="shared" si="2"/>
        <v>73.009973679416262</v>
      </c>
      <c r="F58" s="12">
        <f t="shared" si="3"/>
        <v>70.121026320583766</v>
      </c>
    </row>
    <row r="59" spans="1:6" ht="14.5" x14ac:dyDescent="0.35">
      <c r="A59" s="2">
        <v>45557</v>
      </c>
      <c r="B59">
        <v>71.73</v>
      </c>
      <c r="C59" s="12">
        <f t="shared" si="0"/>
        <v>71.662500000000009</v>
      </c>
      <c r="D59" s="12">
        <f t="shared" si="1"/>
        <v>0.58926247390945763</v>
      </c>
      <c r="E59" s="12">
        <f t="shared" si="2"/>
        <v>72.841024947818923</v>
      </c>
      <c r="F59" s="12">
        <f t="shared" si="3"/>
        <v>70.483975052181094</v>
      </c>
    </row>
    <row r="60" spans="1:6" ht="14.5" x14ac:dyDescent="0.35">
      <c r="A60" s="2">
        <v>45558</v>
      </c>
      <c r="B60">
        <v>71.33</v>
      </c>
      <c r="C60" s="12">
        <f t="shared" si="0"/>
        <v>71.686999999999998</v>
      </c>
      <c r="D60" s="12">
        <f t="shared" si="1"/>
        <v>0.56286017708429892</v>
      </c>
      <c r="E60" s="12">
        <f t="shared" si="2"/>
        <v>72.81272035416859</v>
      </c>
      <c r="F60" s="12">
        <f t="shared" si="3"/>
        <v>70.561279645831405</v>
      </c>
    </row>
    <row r="61" spans="1:6" ht="14.5" x14ac:dyDescent="0.35">
      <c r="A61" s="2">
        <v>45559</v>
      </c>
      <c r="B61">
        <v>71.45</v>
      </c>
      <c r="C61" s="12">
        <f t="shared" si="0"/>
        <v>71.6845</v>
      </c>
      <c r="D61" s="12">
        <f t="shared" si="1"/>
        <v>0.56384465012420215</v>
      </c>
      <c r="E61" s="12">
        <f t="shared" si="2"/>
        <v>72.812189300248406</v>
      </c>
      <c r="F61" s="12">
        <f t="shared" si="3"/>
        <v>70.556810699751594</v>
      </c>
    </row>
    <row r="62" spans="1:6" ht="14.5" x14ac:dyDescent="0.35">
      <c r="A62" s="2">
        <v>45560</v>
      </c>
      <c r="B62">
        <v>71.400000000000006</v>
      </c>
      <c r="C62" s="12">
        <f t="shared" si="0"/>
        <v>71.667000000000002</v>
      </c>
      <c r="D62" s="12">
        <f t="shared" si="1"/>
        <v>0.56712664509697219</v>
      </c>
      <c r="E62" s="12">
        <f t="shared" si="2"/>
        <v>72.801253290193941</v>
      </c>
      <c r="F62" s="12">
        <f t="shared" si="3"/>
        <v>70.532746709806062</v>
      </c>
    </row>
    <row r="63" spans="1:6" ht="14.5" x14ac:dyDescent="0.35">
      <c r="A63" s="2">
        <v>45561</v>
      </c>
      <c r="B63">
        <v>71.790000000000006</v>
      </c>
      <c r="C63" s="12">
        <f t="shared" si="0"/>
        <v>71.654000000000011</v>
      </c>
      <c r="D63" s="12">
        <f t="shared" si="1"/>
        <v>0.56083021166462599</v>
      </c>
      <c r="E63" s="12">
        <f t="shared" si="2"/>
        <v>72.775660423329256</v>
      </c>
      <c r="F63" s="12">
        <f t="shared" si="3"/>
        <v>70.532339576670765</v>
      </c>
    </row>
    <row r="64" spans="1:6" ht="14.5" x14ac:dyDescent="0.35">
      <c r="A64" s="2">
        <v>45564</v>
      </c>
      <c r="B64">
        <v>71.86</v>
      </c>
      <c r="C64" s="12">
        <f t="shared" si="0"/>
        <v>71.623499999999993</v>
      </c>
      <c r="D64" s="12">
        <f t="shared" si="1"/>
        <v>0.52984878677043812</v>
      </c>
      <c r="E64" s="12">
        <f t="shared" si="2"/>
        <v>72.683197573540866</v>
      </c>
      <c r="F64" s="12">
        <f t="shared" si="3"/>
        <v>70.563802426459119</v>
      </c>
    </row>
    <row r="65" spans="1:6" ht="14.5" x14ac:dyDescent="0.35">
      <c r="A65" s="2">
        <v>45565</v>
      </c>
      <c r="B65">
        <v>71.709999999999994</v>
      </c>
      <c r="C65" s="12">
        <f t="shared" si="0"/>
        <v>71.558500000000009</v>
      </c>
      <c r="D65" s="12">
        <f t="shared" si="1"/>
        <v>0.41893693784952407</v>
      </c>
      <c r="E65" s="12">
        <f t="shared" si="2"/>
        <v>72.396373875699055</v>
      </c>
      <c r="F65" s="12">
        <f t="shared" si="3"/>
        <v>70.720626124300964</v>
      </c>
    </row>
    <row r="66" spans="1:6" ht="14.5" x14ac:dyDescent="0.35">
      <c r="A66" s="2">
        <v>45566</v>
      </c>
      <c r="B66">
        <v>71.010000000000005</v>
      </c>
      <c r="C66" s="12">
        <f t="shared" si="0"/>
        <v>71.480999999999995</v>
      </c>
      <c r="D66" s="12">
        <f t="shared" si="1"/>
        <v>0.36363515550038356</v>
      </c>
      <c r="E66" s="12">
        <f t="shared" si="2"/>
        <v>72.20827031100076</v>
      </c>
      <c r="F66" s="12">
        <f t="shared" si="3"/>
        <v>70.753729688999229</v>
      </c>
    </row>
    <row r="67" spans="1:6" ht="14.5" x14ac:dyDescent="0.35">
      <c r="A67" s="2">
        <v>45567</v>
      </c>
      <c r="B67">
        <v>70.52</v>
      </c>
      <c r="C67" s="12">
        <f t="shared" si="0"/>
        <v>71.448499999999996</v>
      </c>
      <c r="D67" s="12">
        <f t="shared" si="1"/>
        <v>0.41789289738425761</v>
      </c>
      <c r="E67" s="12">
        <f t="shared" si="2"/>
        <v>72.284285794768508</v>
      </c>
      <c r="F67" s="12">
        <f t="shared" si="3"/>
        <v>70.612714205231484</v>
      </c>
    </row>
    <row r="68" spans="1:6" ht="14.5" x14ac:dyDescent="0.35">
      <c r="A68" s="2">
        <v>45568</v>
      </c>
      <c r="B68">
        <v>70.17</v>
      </c>
      <c r="C68" s="12">
        <f t="shared" si="0"/>
        <v>71.400000000000006</v>
      </c>
      <c r="D68" s="12">
        <f t="shared" si="1"/>
        <v>0.50316890540694181</v>
      </c>
      <c r="E68" s="12">
        <f t="shared" si="2"/>
        <v>72.406337810813895</v>
      </c>
      <c r="F68" s="12">
        <f t="shared" si="3"/>
        <v>70.393662189186117</v>
      </c>
    </row>
    <row r="69" spans="1:6" ht="14.5" x14ac:dyDescent="0.35">
      <c r="A69" s="2">
        <v>45571</v>
      </c>
      <c r="B69">
        <v>69.010000000000005</v>
      </c>
      <c r="C69" s="12">
        <f t="shared" si="0"/>
        <v>71.25800000000001</v>
      </c>
      <c r="D69" s="12">
        <f t="shared" si="1"/>
        <v>0.72244905119942227</v>
      </c>
      <c r="E69" s="12">
        <f t="shared" si="2"/>
        <v>72.702898102398848</v>
      </c>
      <c r="F69" s="12">
        <f t="shared" si="3"/>
        <v>69.813101897601172</v>
      </c>
    </row>
    <row r="70" spans="1:6" ht="14.5" x14ac:dyDescent="0.35">
      <c r="A70" s="2">
        <v>45572</v>
      </c>
      <c r="B70">
        <v>69.180000000000007</v>
      </c>
      <c r="C70" s="12">
        <f t="shared" si="0"/>
        <v>71.139500000000012</v>
      </c>
      <c r="D70" s="12">
        <f t="shared" si="1"/>
        <v>0.85436017919228346</v>
      </c>
      <c r="E70" s="12">
        <f t="shared" si="2"/>
        <v>72.84822035838458</v>
      </c>
      <c r="F70" s="12">
        <f t="shared" si="3"/>
        <v>69.430779641615445</v>
      </c>
    </row>
    <row r="71" spans="1:6" ht="14.5" x14ac:dyDescent="0.35">
      <c r="A71" s="2">
        <v>45573</v>
      </c>
      <c r="B71">
        <v>69.569999999999993</v>
      </c>
      <c r="C71" s="12">
        <f t="shared" si="0"/>
        <v>71.064000000000007</v>
      </c>
      <c r="D71" s="12">
        <f t="shared" si="1"/>
        <v>0.92379309599635151</v>
      </c>
      <c r="E71" s="12">
        <f t="shared" si="2"/>
        <v>72.911586191992711</v>
      </c>
      <c r="F71" s="12">
        <f t="shared" si="3"/>
        <v>69.216413808007303</v>
      </c>
    </row>
    <row r="72" spans="1:6" ht="14.5" x14ac:dyDescent="0.35">
      <c r="A72" s="2">
        <v>45574</v>
      </c>
      <c r="B72">
        <v>69.25</v>
      </c>
      <c r="C72" s="12">
        <f t="shared" si="0"/>
        <v>70.965000000000003</v>
      </c>
      <c r="D72" s="12">
        <f t="shared" si="1"/>
        <v>1.007380657682925</v>
      </c>
      <c r="E72" s="12">
        <f t="shared" si="2"/>
        <v>72.979761315365849</v>
      </c>
      <c r="F72" s="12">
        <f t="shared" si="3"/>
        <v>68.950238684634158</v>
      </c>
    </row>
    <row r="73" spans="1:6" ht="14.5" x14ac:dyDescent="0.35">
      <c r="A73" s="2">
        <v>45575</v>
      </c>
      <c r="B73">
        <v>69.569999999999993</v>
      </c>
      <c r="C73" s="12">
        <f t="shared" si="0"/>
        <v>70.87299999999999</v>
      </c>
      <c r="D73" s="12">
        <f t="shared" si="1"/>
        <v>1.0478102479883813</v>
      </c>
      <c r="E73" s="12">
        <f t="shared" si="2"/>
        <v>72.968620495976751</v>
      </c>
      <c r="F73" s="12">
        <f t="shared" si="3"/>
        <v>68.77737950402323</v>
      </c>
    </row>
    <row r="74" spans="1:6" ht="14.5" x14ac:dyDescent="0.35">
      <c r="A74" s="2">
        <v>45578</v>
      </c>
      <c r="B74">
        <v>70.34</v>
      </c>
      <c r="C74" s="12">
        <f t="shared" si="0"/>
        <v>70.784999999999997</v>
      </c>
      <c r="D74" s="12">
        <f t="shared" si="1"/>
        <v>1.0126541468105641</v>
      </c>
      <c r="E74" s="12">
        <f t="shared" si="2"/>
        <v>72.810308293621119</v>
      </c>
      <c r="F74" s="12">
        <f t="shared" si="3"/>
        <v>68.759691706378874</v>
      </c>
    </row>
    <row r="75" spans="1:6" ht="14.5" x14ac:dyDescent="0.35">
      <c r="A75" s="2">
        <v>45579</v>
      </c>
      <c r="B75">
        <v>70.34</v>
      </c>
      <c r="C75" s="12">
        <f t="shared" si="0"/>
        <v>70.711999999999975</v>
      </c>
      <c r="D75" s="12">
        <f t="shared" si="1"/>
        <v>0.98795695623261903</v>
      </c>
      <c r="E75" s="12">
        <f t="shared" si="2"/>
        <v>72.68791391246522</v>
      </c>
      <c r="F75" s="12">
        <f t="shared" si="3"/>
        <v>68.73608608753473</v>
      </c>
    </row>
    <row r="76" spans="1:6" ht="14.5" x14ac:dyDescent="0.35">
      <c r="A76" s="2">
        <v>45580</v>
      </c>
      <c r="B76">
        <v>70.569999999999993</v>
      </c>
      <c r="C76" s="12">
        <f t="shared" si="0"/>
        <v>70.652999999999977</v>
      </c>
      <c r="D76" s="12">
        <f t="shared" si="1"/>
        <v>0.9574698016400478</v>
      </c>
      <c r="E76" s="12">
        <f t="shared" si="2"/>
        <v>72.567939603280067</v>
      </c>
      <c r="F76" s="12">
        <f t="shared" si="3"/>
        <v>68.738060396719888</v>
      </c>
    </row>
    <row r="77" spans="1:6" ht="14.5" x14ac:dyDescent="0.35">
      <c r="A77" s="2">
        <v>45581</v>
      </c>
      <c r="B77">
        <v>69.900000000000006</v>
      </c>
      <c r="C77" s="12">
        <f t="shared" si="0"/>
        <v>70.61699999999999</v>
      </c>
      <c r="D77" s="12">
        <f t="shared" si="1"/>
        <v>0.97219826871076598</v>
      </c>
      <c r="E77" s="12">
        <f t="shared" si="2"/>
        <v>72.561396537421516</v>
      </c>
      <c r="F77" s="12">
        <f t="shared" si="3"/>
        <v>68.672603462578465</v>
      </c>
    </row>
    <row r="78" spans="1:6" ht="14.5" x14ac:dyDescent="0.35">
      <c r="A78" s="2">
        <v>45582</v>
      </c>
      <c r="B78">
        <v>70.44</v>
      </c>
      <c r="C78" s="12">
        <f t="shared" si="0"/>
        <v>70.556999999999988</v>
      </c>
      <c r="D78" s="12">
        <f t="shared" si="1"/>
        <v>0.94231015119897321</v>
      </c>
      <c r="E78" s="12">
        <f t="shared" si="2"/>
        <v>72.441620302397936</v>
      </c>
      <c r="F78" s="12">
        <f t="shared" si="3"/>
        <v>68.67237969760204</v>
      </c>
    </row>
    <row r="79" spans="1:6" ht="14.5" x14ac:dyDescent="0.35">
      <c r="A79" s="2">
        <v>45585</v>
      </c>
      <c r="B79">
        <v>69.45</v>
      </c>
      <c r="C79" s="12">
        <f t="shared" si="0"/>
        <v>70.442999999999998</v>
      </c>
      <c r="D79" s="12">
        <f t="shared" si="1"/>
        <v>0.93077839524380424</v>
      </c>
      <c r="E79" s="12">
        <f t="shared" si="2"/>
        <v>72.304556790487609</v>
      </c>
      <c r="F79" s="12">
        <f t="shared" si="3"/>
        <v>68.581443209512386</v>
      </c>
    </row>
    <row r="80" spans="1:6" ht="14.5" x14ac:dyDescent="0.35">
      <c r="A80" s="2">
        <v>45586</v>
      </c>
      <c r="B80">
        <v>69.45</v>
      </c>
      <c r="C80" s="12">
        <f t="shared" si="0"/>
        <v>70.349000000000004</v>
      </c>
      <c r="D80" s="12">
        <f t="shared" si="1"/>
        <v>0.93141601310782929</v>
      </c>
      <c r="E80" s="12">
        <f t="shared" si="2"/>
        <v>72.21183202621566</v>
      </c>
      <c r="F80" s="12">
        <f t="shared" si="3"/>
        <v>68.486167973784347</v>
      </c>
    </row>
    <row r="81" spans="1:6" ht="14.5" x14ac:dyDescent="0.35">
      <c r="A81" s="2">
        <v>45587</v>
      </c>
      <c r="B81">
        <v>68.010000000000005</v>
      </c>
      <c r="C81" s="12">
        <f t="shared" si="0"/>
        <v>70.177000000000007</v>
      </c>
      <c r="D81" s="12">
        <f t="shared" si="1"/>
        <v>1.0298242057442817</v>
      </c>
      <c r="E81" s="12">
        <f t="shared" si="2"/>
        <v>72.236648411488574</v>
      </c>
      <c r="F81" s="12">
        <f t="shared" si="3"/>
        <v>68.11735158851144</v>
      </c>
    </row>
    <row r="82" spans="1:6" ht="14.5" x14ac:dyDescent="0.35">
      <c r="A82" s="2">
        <v>45588</v>
      </c>
      <c r="B82">
        <v>67.3</v>
      </c>
      <c r="C82" s="12">
        <f t="shared" si="0"/>
        <v>69.972000000000008</v>
      </c>
      <c r="D82" s="12">
        <f t="shared" si="1"/>
        <v>1.1718433522042364</v>
      </c>
      <c r="E82" s="12">
        <f t="shared" si="2"/>
        <v>72.315686704408478</v>
      </c>
      <c r="F82" s="12">
        <f t="shared" si="3"/>
        <v>67.628313295591539</v>
      </c>
    </row>
    <row r="83" spans="1:6" ht="14.5" x14ac:dyDescent="0.35">
      <c r="A83" s="2">
        <v>45589</v>
      </c>
      <c r="B83">
        <v>66.92</v>
      </c>
      <c r="C83" s="12">
        <f t="shared" si="0"/>
        <v>69.728499999999997</v>
      </c>
      <c r="D83" s="12">
        <f t="shared" si="1"/>
        <v>1.2755773718512511</v>
      </c>
      <c r="E83" s="12">
        <f t="shared" si="2"/>
        <v>72.279654743702494</v>
      </c>
      <c r="F83" s="12">
        <f t="shared" si="3"/>
        <v>67.1773452562975</v>
      </c>
    </row>
    <row r="84" spans="1:6" ht="14.5" x14ac:dyDescent="0.35">
      <c r="A84" s="2">
        <v>45593</v>
      </c>
      <c r="B84">
        <v>66.67</v>
      </c>
      <c r="C84" s="12">
        <f t="shared" si="0"/>
        <v>69.469000000000008</v>
      </c>
      <c r="D84" s="12">
        <f t="shared" si="1"/>
        <v>1.3451507448296591</v>
      </c>
      <c r="E84" s="12">
        <f t="shared" si="2"/>
        <v>72.159301489659327</v>
      </c>
      <c r="F84" s="12">
        <f t="shared" si="3"/>
        <v>66.778698510340689</v>
      </c>
    </row>
    <row r="85" spans="1:6" ht="14.5" x14ac:dyDescent="0.35">
      <c r="A85" s="2">
        <v>45594</v>
      </c>
      <c r="B85">
        <v>65.56</v>
      </c>
      <c r="C85" s="12">
        <f t="shared" ref="C85:C148" si="4">AVERAGE(B66:B85)</f>
        <v>69.161500000000004</v>
      </c>
      <c r="D85" s="12">
        <f t="shared" ref="D85:D148" si="5">_xlfn.STDEV.S(B66:B85)</f>
        <v>1.4999342968066436</v>
      </c>
      <c r="E85" s="12">
        <f t="shared" ref="E85:E148" si="6">C85+D85*2</f>
        <v>72.16136859361329</v>
      </c>
      <c r="F85" s="12">
        <f t="shared" ref="F85:F148" si="7">C85+D85*-2</f>
        <v>66.161631406386718</v>
      </c>
    </row>
    <row r="86" spans="1:6" ht="14.5" x14ac:dyDescent="0.35">
      <c r="A86" s="2">
        <v>45595</v>
      </c>
      <c r="B86">
        <v>65.92</v>
      </c>
      <c r="C86" s="12">
        <f t="shared" si="4"/>
        <v>68.907000000000011</v>
      </c>
      <c r="D86" s="12">
        <f t="shared" si="5"/>
        <v>1.5983745032474637</v>
      </c>
      <c r="E86" s="12">
        <f t="shared" si="6"/>
        <v>72.103749006494937</v>
      </c>
      <c r="F86" s="12">
        <f t="shared" si="7"/>
        <v>65.710250993505085</v>
      </c>
    </row>
    <row r="87" spans="1:6" ht="14.5" x14ac:dyDescent="0.35">
      <c r="A87" s="2">
        <v>45596</v>
      </c>
      <c r="B87">
        <v>65.31</v>
      </c>
      <c r="C87" s="12">
        <f t="shared" si="4"/>
        <v>68.646500000000003</v>
      </c>
      <c r="D87" s="12">
        <f t="shared" si="5"/>
        <v>1.7399433596346865</v>
      </c>
      <c r="E87" s="12">
        <f t="shared" si="6"/>
        <v>72.126386719269377</v>
      </c>
      <c r="F87" s="12">
        <f t="shared" si="7"/>
        <v>65.16661328073063</v>
      </c>
    </row>
    <row r="88" spans="1:6" ht="14.5" x14ac:dyDescent="0.35">
      <c r="A88" s="2">
        <v>45597</v>
      </c>
      <c r="B88">
        <v>65.010000000000005</v>
      </c>
      <c r="C88" s="12">
        <f t="shared" si="4"/>
        <v>68.388499999999993</v>
      </c>
      <c r="D88" s="12">
        <f t="shared" si="5"/>
        <v>1.8791439120262341</v>
      </c>
      <c r="E88" s="12">
        <f t="shared" si="6"/>
        <v>72.146787824052467</v>
      </c>
      <c r="F88" s="12">
        <f t="shared" si="7"/>
        <v>64.63021217594752</v>
      </c>
    </row>
    <row r="89" spans="1:6" ht="14.5" x14ac:dyDescent="0.35">
      <c r="A89" s="2">
        <v>45600</v>
      </c>
      <c r="B89">
        <v>65.11</v>
      </c>
      <c r="C89" s="12">
        <f t="shared" si="4"/>
        <v>68.1935</v>
      </c>
      <c r="D89" s="12">
        <f t="shared" si="5"/>
        <v>2.00911416719959</v>
      </c>
      <c r="E89" s="12">
        <f t="shared" si="6"/>
        <v>72.211728334399183</v>
      </c>
      <c r="F89" s="12">
        <f t="shared" si="7"/>
        <v>64.175271665600818</v>
      </c>
    </row>
    <row r="90" spans="1:6" ht="14.5" x14ac:dyDescent="0.35">
      <c r="A90" s="2">
        <v>45601</v>
      </c>
      <c r="B90">
        <v>65.37</v>
      </c>
      <c r="C90" s="12">
        <f t="shared" si="4"/>
        <v>68.003</v>
      </c>
      <c r="D90" s="12">
        <f t="shared" si="5"/>
        <v>2.0896665561255148</v>
      </c>
      <c r="E90" s="12">
        <f t="shared" si="6"/>
        <v>72.18233311225103</v>
      </c>
      <c r="F90" s="12">
        <f t="shared" si="7"/>
        <v>63.823666887748971</v>
      </c>
    </row>
    <row r="91" spans="1:6" ht="14.5" x14ac:dyDescent="0.35">
      <c r="A91" s="2">
        <v>45602</v>
      </c>
      <c r="B91">
        <v>63.7</v>
      </c>
      <c r="C91" s="12">
        <f t="shared" si="4"/>
        <v>67.709499999999991</v>
      </c>
      <c r="D91" s="12">
        <f t="shared" si="5"/>
        <v>2.2630312112646367</v>
      </c>
      <c r="E91" s="12">
        <f t="shared" si="6"/>
        <v>72.23556242252927</v>
      </c>
      <c r="F91" s="12">
        <f t="shared" si="7"/>
        <v>63.18343757747072</v>
      </c>
    </row>
    <row r="92" spans="1:6" ht="14.5" x14ac:dyDescent="0.35">
      <c r="A92" s="2">
        <v>45603</v>
      </c>
      <c r="B92">
        <v>63.66</v>
      </c>
      <c r="C92" s="12">
        <f t="shared" si="4"/>
        <v>67.429999999999993</v>
      </c>
      <c r="D92" s="12">
        <f t="shared" si="5"/>
        <v>2.4035916108147291</v>
      </c>
      <c r="E92" s="12">
        <f t="shared" si="6"/>
        <v>72.237183221629451</v>
      </c>
      <c r="F92" s="12">
        <f t="shared" si="7"/>
        <v>62.622816778370535</v>
      </c>
    </row>
    <row r="93" spans="1:6" ht="14.5" x14ac:dyDescent="0.35">
      <c r="A93" s="2">
        <v>45604</v>
      </c>
      <c r="B93">
        <v>63.92</v>
      </c>
      <c r="C93" s="12">
        <f t="shared" si="4"/>
        <v>67.147499999999994</v>
      </c>
      <c r="D93" s="12">
        <f t="shared" si="5"/>
        <v>2.4699475276761822</v>
      </c>
      <c r="E93" s="12">
        <f t="shared" si="6"/>
        <v>72.08739505535236</v>
      </c>
      <c r="F93" s="12">
        <f t="shared" si="7"/>
        <v>62.207604944647628</v>
      </c>
    </row>
    <row r="94" spans="1:6" ht="14.5" x14ac:dyDescent="0.35">
      <c r="A94" s="2">
        <v>45607</v>
      </c>
      <c r="B94">
        <v>63.36</v>
      </c>
      <c r="C94" s="12">
        <f t="shared" si="4"/>
        <v>66.798500000000004</v>
      </c>
      <c r="D94" s="12">
        <f t="shared" si="5"/>
        <v>2.4881747167457173</v>
      </c>
      <c r="E94" s="12">
        <f t="shared" si="6"/>
        <v>71.77484943349144</v>
      </c>
      <c r="F94" s="12">
        <f t="shared" si="7"/>
        <v>61.822150566508569</v>
      </c>
    </row>
    <row r="95" spans="1:6" ht="14.5" x14ac:dyDescent="0.35">
      <c r="A95" s="2">
        <v>45608</v>
      </c>
      <c r="B95">
        <v>63.2</v>
      </c>
      <c r="C95" s="12">
        <f t="shared" si="4"/>
        <v>66.441500000000005</v>
      </c>
      <c r="D95" s="12">
        <f t="shared" si="5"/>
        <v>2.4654161066536751</v>
      </c>
      <c r="E95" s="12">
        <f t="shared" si="6"/>
        <v>71.372332213307359</v>
      </c>
      <c r="F95" s="12">
        <f t="shared" si="7"/>
        <v>61.510667786692657</v>
      </c>
    </row>
    <row r="96" spans="1:6" ht="14.5" x14ac:dyDescent="0.35">
      <c r="A96" s="2">
        <v>45609</v>
      </c>
      <c r="B96">
        <v>63</v>
      </c>
      <c r="C96" s="12">
        <f t="shared" si="4"/>
        <v>66.063000000000017</v>
      </c>
      <c r="D96" s="12">
        <f t="shared" si="5"/>
        <v>2.3777634338530027</v>
      </c>
      <c r="E96" s="12">
        <f t="shared" si="6"/>
        <v>70.818526867706026</v>
      </c>
      <c r="F96" s="12">
        <f t="shared" si="7"/>
        <v>61.307473132294014</v>
      </c>
    </row>
    <row r="97" spans="1:6" ht="14.5" x14ac:dyDescent="0.35">
      <c r="A97" s="2">
        <v>45610</v>
      </c>
      <c r="B97">
        <v>62.55</v>
      </c>
      <c r="C97" s="12">
        <f t="shared" si="4"/>
        <v>65.695499999999996</v>
      </c>
      <c r="D97" s="12">
        <f t="shared" si="5"/>
        <v>2.3208312372033753</v>
      </c>
      <c r="E97" s="12">
        <f t="shared" si="6"/>
        <v>70.337162474406739</v>
      </c>
      <c r="F97" s="12">
        <f t="shared" si="7"/>
        <v>61.053837525593245</v>
      </c>
    </row>
    <row r="98" spans="1:6" ht="14.5" x14ac:dyDescent="0.35">
      <c r="A98" s="2">
        <v>45611</v>
      </c>
      <c r="B98">
        <v>61.74</v>
      </c>
      <c r="C98" s="12">
        <f t="shared" si="4"/>
        <v>65.260500000000008</v>
      </c>
      <c r="D98" s="12">
        <f t="shared" si="5"/>
        <v>2.1967690988550013</v>
      </c>
      <c r="E98" s="12">
        <f t="shared" si="6"/>
        <v>69.654038197710008</v>
      </c>
      <c r="F98" s="12">
        <f t="shared" si="7"/>
        <v>60.866961802290007</v>
      </c>
    </row>
    <row r="99" spans="1:6" ht="14.5" x14ac:dyDescent="0.35">
      <c r="A99" s="2">
        <v>45614</v>
      </c>
      <c r="B99">
        <v>61.86</v>
      </c>
      <c r="C99" s="12">
        <f t="shared" si="4"/>
        <v>64.881</v>
      </c>
      <c r="D99" s="12">
        <f t="shared" si="5"/>
        <v>2.0878241002738265</v>
      </c>
      <c r="E99" s="12">
        <f t="shared" si="6"/>
        <v>69.056648200547656</v>
      </c>
      <c r="F99" s="12">
        <f t="shared" si="7"/>
        <v>60.705351799452345</v>
      </c>
    </row>
    <row r="100" spans="1:6" ht="14.5" x14ac:dyDescent="0.35">
      <c r="A100" s="2">
        <v>45615</v>
      </c>
      <c r="B100">
        <v>62.59</v>
      </c>
      <c r="C100" s="12">
        <f t="shared" si="4"/>
        <v>64.537999999999982</v>
      </c>
      <c r="D100" s="12">
        <f t="shared" si="5"/>
        <v>1.8473468884635043</v>
      </c>
      <c r="E100" s="12">
        <f t="shared" si="6"/>
        <v>68.232693776926993</v>
      </c>
      <c r="F100" s="12">
        <f t="shared" si="7"/>
        <v>60.843306223072972</v>
      </c>
    </row>
    <row r="101" spans="1:6" ht="14.5" x14ac:dyDescent="0.35">
      <c r="A101" s="2">
        <v>45616</v>
      </c>
      <c r="B101">
        <v>62.99</v>
      </c>
      <c r="C101" s="12">
        <f t="shared" si="4"/>
        <v>64.286999999999992</v>
      </c>
      <c r="D101" s="12">
        <f t="shared" si="5"/>
        <v>1.6846461443219902</v>
      </c>
      <c r="E101" s="12">
        <f t="shared" si="6"/>
        <v>67.656292288643968</v>
      </c>
      <c r="F101" s="12">
        <f t="shared" si="7"/>
        <v>60.917707711356009</v>
      </c>
    </row>
    <row r="102" spans="1:6" ht="14.5" x14ac:dyDescent="0.35">
      <c r="A102" s="2">
        <v>45617</v>
      </c>
      <c r="B102">
        <v>63.76</v>
      </c>
      <c r="C102" s="12">
        <f t="shared" si="4"/>
        <v>64.109999999999985</v>
      </c>
      <c r="D102" s="12">
        <f t="shared" si="5"/>
        <v>1.5303181643731893</v>
      </c>
      <c r="E102" s="12">
        <f t="shared" si="6"/>
        <v>67.170636328746369</v>
      </c>
      <c r="F102" s="12">
        <f t="shared" si="7"/>
        <v>61.049363671253609</v>
      </c>
    </row>
    <row r="103" spans="1:6" ht="14.5" x14ac:dyDescent="0.35">
      <c r="A103" s="2">
        <v>45618</v>
      </c>
      <c r="B103">
        <v>63.92</v>
      </c>
      <c r="C103" s="12">
        <f t="shared" si="4"/>
        <v>63.96</v>
      </c>
      <c r="D103" s="12">
        <f t="shared" si="5"/>
        <v>1.3800381382983213</v>
      </c>
      <c r="E103" s="12">
        <f t="shared" si="6"/>
        <v>66.720076276596643</v>
      </c>
      <c r="F103" s="12">
        <f t="shared" si="7"/>
        <v>61.199923723403359</v>
      </c>
    </row>
    <row r="104" spans="1:6" ht="14.5" x14ac:dyDescent="0.35">
      <c r="A104" s="2">
        <v>45621</v>
      </c>
      <c r="B104">
        <v>64.38</v>
      </c>
      <c r="C104" s="12">
        <f t="shared" si="4"/>
        <v>63.845499999999994</v>
      </c>
      <c r="D104" s="12">
        <f t="shared" si="5"/>
        <v>1.2302266586198451</v>
      </c>
      <c r="E104" s="12">
        <f t="shared" si="6"/>
        <v>66.305953317239684</v>
      </c>
      <c r="F104" s="12">
        <f t="shared" si="7"/>
        <v>61.385046682760304</v>
      </c>
    </row>
    <row r="105" spans="1:6" ht="14.5" x14ac:dyDescent="0.35">
      <c r="A105" s="2">
        <v>45622</v>
      </c>
      <c r="B105">
        <v>64.55</v>
      </c>
      <c r="C105" s="12">
        <f t="shared" si="4"/>
        <v>63.795000000000016</v>
      </c>
      <c r="D105" s="12">
        <f t="shared" si="5"/>
        <v>1.1756633066172972</v>
      </c>
      <c r="E105" s="12">
        <f t="shared" si="6"/>
        <v>66.146326613234606</v>
      </c>
      <c r="F105" s="12">
        <f t="shared" si="7"/>
        <v>61.443673386765418</v>
      </c>
    </row>
    <row r="106" spans="1:6" ht="14.5" x14ac:dyDescent="0.35">
      <c r="A106" s="2">
        <v>45623</v>
      </c>
      <c r="B106">
        <v>64.430000000000007</v>
      </c>
      <c r="C106" s="12">
        <f t="shared" si="4"/>
        <v>63.720499999999994</v>
      </c>
      <c r="D106" s="12">
        <f t="shared" si="5"/>
        <v>1.0769864144185415</v>
      </c>
      <c r="E106" s="12">
        <f t="shared" si="6"/>
        <v>65.874472828837071</v>
      </c>
      <c r="F106" s="12">
        <f t="shared" si="7"/>
        <v>61.56652717116291</v>
      </c>
    </row>
    <row r="107" spans="1:6" ht="14.5" x14ac:dyDescent="0.35">
      <c r="A107" s="2">
        <v>45625</v>
      </c>
      <c r="B107">
        <v>64.08</v>
      </c>
      <c r="C107" s="12">
        <f t="shared" si="4"/>
        <v>63.658999999999992</v>
      </c>
      <c r="D107" s="12">
        <f t="shared" si="5"/>
        <v>1.0147641675726802</v>
      </c>
      <c r="E107" s="12">
        <f t="shared" si="6"/>
        <v>65.68852833514535</v>
      </c>
      <c r="F107" s="12">
        <f t="shared" si="7"/>
        <v>61.629471664854634</v>
      </c>
    </row>
    <row r="108" spans="1:6" ht="14.5" x14ac:dyDescent="0.35">
      <c r="A108" s="2">
        <v>45628</v>
      </c>
      <c r="B108">
        <v>63.65</v>
      </c>
      <c r="C108" s="12">
        <f t="shared" si="4"/>
        <v>63.591000000000008</v>
      </c>
      <c r="D108" s="12">
        <f t="shared" si="5"/>
        <v>0.96375308041012242</v>
      </c>
      <c r="E108" s="12">
        <f t="shared" si="6"/>
        <v>65.518506160820252</v>
      </c>
      <c r="F108" s="12">
        <f t="shared" si="7"/>
        <v>61.663493839179765</v>
      </c>
    </row>
    <row r="109" spans="1:6" ht="14.5" x14ac:dyDescent="0.35">
      <c r="A109" s="2">
        <v>45629</v>
      </c>
      <c r="B109">
        <v>63.52</v>
      </c>
      <c r="C109" s="12">
        <f t="shared" si="4"/>
        <v>63.511499999999998</v>
      </c>
      <c r="D109" s="12">
        <f t="shared" si="5"/>
        <v>0.89498176988196421</v>
      </c>
      <c r="E109" s="12">
        <f t="shared" si="6"/>
        <v>65.30146353976393</v>
      </c>
      <c r="F109" s="12">
        <f t="shared" si="7"/>
        <v>61.721536460236067</v>
      </c>
    </row>
    <row r="110" spans="1:6" ht="14.5" x14ac:dyDescent="0.35">
      <c r="A110" s="2">
        <v>45630</v>
      </c>
      <c r="B110">
        <v>62.21</v>
      </c>
      <c r="C110" s="12">
        <f t="shared" si="4"/>
        <v>63.353499999999997</v>
      </c>
      <c r="D110" s="12">
        <f t="shared" si="5"/>
        <v>0.82587927625493041</v>
      </c>
      <c r="E110" s="12">
        <f t="shared" si="6"/>
        <v>65.005258552509858</v>
      </c>
      <c r="F110" s="12">
        <f t="shared" si="7"/>
        <v>61.701741447490136</v>
      </c>
    </row>
    <row r="111" spans="1:6" ht="14.5" x14ac:dyDescent="0.35">
      <c r="A111" s="2">
        <v>45631</v>
      </c>
      <c r="B111">
        <v>62.92</v>
      </c>
      <c r="C111" s="12">
        <f t="shared" si="4"/>
        <v>63.314499999999995</v>
      </c>
      <c r="D111" s="12">
        <f t="shared" si="5"/>
        <v>0.82707140275985669</v>
      </c>
      <c r="E111" s="12">
        <f t="shared" si="6"/>
        <v>64.968642805519707</v>
      </c>
      <c r="F111" s="12">
        <f t="shared" si="7"/>
        <v>61.660357194480284</v>
      </c>
    </row>
    <row r="112" spans="1:6" ht="14.5" x14ac:dyDescent="0.35">
      <c r="A112" s="2">
        <v>45632</v>
      </c>
      <c r="B112">
        <v>62.53</v>
      </c>
      <c r="C112" s="12">
        <f t="shared" si="4"/>
        <v>63.258000000000003</v>
      </c>
      <c r="D112" s="12">
        <f t="shared" si="5"/>
        <v>0.84071147813841807</v>
      </c>
      <c r="E112" s="12">
        <f t="shared" si="6"/>
        <v>64.939422956276843</v>
      </c>
      <c r="F112" s="12">
        <f t="shared" si="7"/>
        <v>61.576577043723169</v>
      </c>
    </row>
    <row r="113" spans="1:6" ht="14.5" x14ac:dyDescent="0.35">
      <c r="A113" s="2">
        <v>45635</v>
      </c>
      <c r="B113">
        <v>62.6</v>
      </c>
      <c r="C113" s="12">
        <f t="shared" si="4"/>
        <v>63.191999999999993</v>
      </c>
      <c r="D113" s="12">
        <f t="shared" si="5"/>
        <v>0.83781419872125984</v>
      </c>
      <c r="E113" s="12">
        <f t="shared" si="6"/>
        <v>64.867628397442516</v>
      </c>
      <c r="F113" s="12">
        <f t="shared" si="7"/>
        <v>61.51637160255747</v>
      </c>
    </row>
    <row r="114" spans="1:6" ht="14.5" x14ac:dyDescent="0.35">
      <c r="A114" s="2">
        <v>45636</v>
      </c>
      <c r="B114">
        <v>62.91</v>
      </c>
      <c r="C114" s="12">
        <f t="shared" si="4"/>
        <v>63.169500000000006</v>
      </c>
      <c r="D114" s="12">
        <f t="shared" si="5"/>
        <v>0.83910651102354372</v>
      </c>
      <c r="E114" s="12">
        <f t="shared" si="6"/>
        <v>64.847713022047088</v>
      </c>
      <c r="F114" s="12">
        <f t="shared" si="7"/>
        <v>61.491286977952917</v>
      </c>
    </row>
    <row r="115" spans="1:6" ht="14.5" x14ac:dyDescent="0.35">
      <c r="A115" s="2">
        <v>45637</v>
      </c>
      <c r="B115">
        <v>62.64</v>
      </c>
      <c r="C115" s="12">
        <f t="shared" si="4"/>
        <v>63.141500000000008</v>
      </c>
      <c r="D115" s="12">
        <f t="shared" si="5"/>
        <v>0.84733809197112242</v>
      </c>
      <c r="E115" s="12">
        <f t="shared" si="6"/>
        <v>64.836176183942257</v>
      </c>
      <c r="F115" s="12">
        <f t="shared" si="7"/>
        <v>61.446823816057766</v>
      </c>
    </row>
    <row r="116" spans="1:6" ht="14.5" x14ac:dyDescent="0.35">
      <c r="A116" s="2">
        <v>45638</v>
      </c>
      <c r="B116">
        <v>63.84</v>
      </c>
      <c r="C116" s="12">
        <f t="shared" si="4"/>
        <v>63.183500000000002</v>
      </c>
      <c r="D116" s="12">
        <f t="shared" si="5"/>
        <v>0.86066849783054933</v>
      </c>
      <c r="E116" s="12">
        <f t="shared" si="6"/>
        <v>64.9048369956611</v>
      </c>
      <c r="F116" s="12">
        <f t="shared" si="7"/>
        <v>61.462163004338905</v>
      </c>
    </row>
    <row r="117" spans="1:6" ht="14.5" x14ac:dyDescent="0.35">
      <c r="A117" s="2">
        <v>45639</v>
      </c>
      <c r="B117">
        <v>63.12</v>
      </c>
      <c r="C117" s="12">
        <f t="shared" si="4"/>
        <v>63.212000000000003</v>
      </c>
      <c r="D117" s="12">
        <f t="shared" si="5"/>
        <v>0.84792998717930368</v>
      </c>
      <c r="E117" s="12">
        <f t="shared" si="6"/>
        <v>64.907859974358615</v>
      </c>
      <c r="F117" s="12">
        <f t="shared" si="7"/>
        <v>61.516140025641398</v>
      </c>
    </row>
    <row r="118" spans="1:6" ht="14.5" x14ac:dyDescent="0.35">
      <c r="A118" s="2">
        <v>45642</v>
      </c>
      <c r="B118">
        <v>62.55</v>
      </c>
      <c r="C118" s="12">
        <f t="shared" si="4"/>
        <v>63.252499999999984</v>
      </c>
      <c r="D118" s="12">
        <f t="shared" si="5"/>
        <v>0.79138037297929109</v>
      </c>
      <c r="E118" s="12">
        <f t="shared" si="6"/>
        <v>64.835260745958564</v>
      </c>
      <c r="F118" s="12">
        <f t="shared" si="7"/>
        <v>61.669739254041403</v>
      </c>
    </row>
    <row r="119" spans="1:6" ht="14.5" x14ac:dyDescent="0.35">
      <c r="A119" s="2">
        <v>45643</v>
      </c>
      <c r="B119">
        <v>63.4</v>
      </c>
      <c r="C119" s="12">
        <f t="shared" si="4"/>
        <v>63.329499999999996</v>
      </c>
      <c r="D119" s="12">
        <f t="shared" si="5"/>
        <v>0.72050767920229242</v>
      </c>
      <c r="E119" s="12">
        <f t="shared" si="6"/>
        <v>64.77051535840458</v>
      </c>
      <c r="F119" s="12">
        <f t="shared" si="7"/>
        <v>61.888484641595412</v>
      </c>
    </row>
    <row r="120" spans="1:6" ht="14.5" x14ac:dyDescent="0.35">
      <c r="A120" s="2">
        <v>45644</v>
      </c>
      <c r="B120">
        <v>62.85</v>
      </c>
      <c r="C120" s="12">
        <f t="shared" si="4"/>
        <v>63.342499999999994</v>
      </c>
      <c r="D120" s="12">
        <f t="shared" si="5"/>
        <v>0.70871176681430403</v>
      </c>
      <c r="E120" s="12">
        <f t="shared" si="6"/>
        <v>64.759923533628609</v>
      </c>
      <c r="F120" s="12">
        <f t="shared" si="7"/>
        <v>61.925076466371387</v>
      </c>
    </row>
    <row r="121" spans="1:6" ht="14.5" x14ac:dyDescent="0.35">
      <c r="A121" s="2">
        <v>45645</v>
      </c>
      <c r="B121">
        <v>62.45</v>
      </c>
      <c r="C121" s="12">
        <f t="shared" si="4"/>
        <v>63.3155</v>
      </c>
      <c r="D121" s="12">
        <f t="shared" si="5"/>
        <v>0.7327272415614936</v>
      </c>
      <c r="E121" s="12">
        <f t="shared" si="6"/>
        <v>64.780954483122983</v>
      </c>
      <c r="F121" s="12">
        <f t="shared" si="7"/>
        <v>61.85004551687701</v>
      </c>
    </row>
    <row r="122" spans="1:6" ht="14.5" x14ac:dyDescent="0.35">
      <c r="A122" s="2">
        <v>45646</v>
      </c>
      <c r="B122">
        <v>62.55</v>
      </c>
      <c r="C122" s="12">
        <f t="shared" si="4"/>
        <v>63.254999999999995</v>
      </c>
      <c r="D122" s="12">
        <f t="shared" si="5"/>
        <v>0.7439616571896841</v>
      </c>
      <c r="E122" s="12">
        <f t="shared" si="6"/>
        <v>64.742923314379368</v>
      </c>
      <c r="F122" s="12">
        <f t="shared" si="7"/>
        <v>61.76707668562063</v>
      </c>
    </row>
    <row r="123" spans="1:6" ht="14.5" x14ac:dyDescent="0.35">
      <c r="A123" s="2">
        <v>45649</v>
      </c>
      <c r="B123">
        <v>62.38</v>
      </c>
      <c r="C123" s="12">
        <f t="shared" si="4"/>
        <v>63.177999999999997</v>
      </c>
      <c r="D123" s="12">
        <f t="shared" si="5"/>
        <v>0.75117171629955604</v>
      </c>
      <c r="E123" s="12">
        <f t="shared" si="6"/>
        <v>64.680343432599116</v>
      </c>
      <c r="F123" s="12">
        <f t="shared" si="7"/>
        <v>61.675656567400885</v>
      </c>
    </row>
    <row r="124" spans="1:6" ht="14.5" x14ac:dyDescent="0.35">
      <c r="A124" s="2">
        <v>45650</v>
      </c>
      <c r="B124">
        <v>62.84</v>
      </c>
      <c r="C124" s="12">
        <f t="shared" si="4"/>
        <v>63.100999999999999</v>
      </c>
      <c r="D124" s="12">
        <f t="shared" si="5"/>
        <v>0.69856168020628773</v>
      </c>
      <c r="E124" s="12">
        <f t="shared" si="6"/>
        <v>64.498123360412578</v>
      </c>
      <c r="F124" s="12">
        <f t="shared" si="7"/>
        <v>61.703876639587421</v>
      </c>
    </row>
    <row r="125" spans="1:6" ht="14.5" x14ac:dyDescent="0.35">
      <c r="A125" s="2">
        <v>45652</v>
      </c>
      <c r="B125">
        <v>62.57</v>
      </c>
      <c r="C125" s="12">
        <f t="shared" si="4"/>
        <v>63.001999999999995</v>
      </c>
      <c r="D125" s="12">
        <f t="shared" si="5"/>
        <v>0.61806659494707739</v>
      </c>
      <c r="E125" s="12">
        <f t="shared" si="6"/>
        <v>64.238133189894157</v>
      </c>
      <c r="F125" s="12">
        <f t="shared" si="7"/>
        <v>61.765866810105841</v>
      </c>
    </row>
    <row r="126" spans="1:6" ht="14.5" x14ac:dyDescent="0.35">
      <c r="A126" s="2">
        <v>45653</v>
      </c>
      <c r="B126">
        <v>62.45</v>
      </c>
      <c r="C126" s="12">
        <f t="shared" si="4"/>
        <v>62.902999999999999</v>
      </c>
      <c r="D126" s="12">
        <f t="shared" si="5"/>
        <v>0.52952908572766688</v>
      </c>
      <c r="E126" s="12">
        <f t="shared" si="6"/>
        <v>63.962058171455332</v>
      </c>
      <c r="F126" s="12">
        <f t="shared" si="7"/>
        <v>61.843941828544665</v>
      </c>
    </row>
    <row r="127" spans="1:6" ht="14.5" x14ac:dyDescent="0.35">
      <c r="A127" s="2">
        <v>45656</v>
      </c>
      <c r="B127">
        <v>62.03</v>
      </c>
      <c r="C127" s="12">
        <f t="shared" si="4"/>
        <v>62.8005</v>
      </c>
      <c r="D127" s="12">
        <f t="shared" si="5"/>
        <v>0.48635567448654593</v>
      </c>
      <c r="E127" s="12">
        <f t="shared" si="6"/>
        <v>63.773211348973092</v>
      </c>
      <c r="F127" s="12">
        <f t="shared" si="7"/>
        <v>61.827788651026907</v>
      </c>
    </row>
    <row r="128" spans="1:6" ht="14.5" x14ac:dyDescent="0.35">
      <c r="A128" s="2">
        <v>45657</v>
      </c>
      <c r="B128">
        <v>62.26</v>
      </c>
      <c r="C128" s="12">
        <f t="shared" si="4"/>
        <v>62.731000000000009</v>
      </c>
      <c r="D128" s="12">
        <f t="shared" si="5"/>
        <v>0.45700282159672567</v>
      </c>
      <c r="E128" s="12">
        <f t="shared" si="6"/>
        <v>63.645005643193457</v>
      </c>
      <c r="F128" s="12">
        <f t="shared" si="7"/>
        <v>61.816994356806561</v>
      </c>
    </row>
    <row r="129" spans="1:6" ht="14.5" x14ac:dyDescent="0.35">
      <c r="A129" s="2">
        <v>45659</v>
      </c>
      <c r="B129">
        <v>61.84</v>
      </c>
      <c r="C129" s="12">
        <f t="shared" si="4"/>
        <v>62.646999999999991</v>
      </c>
      <c r="D129" s="12">
        <f t="shared" si="5"/>
        <v>0.45874083957582917</v>
      </c>
      <c r="E129" s="12">
        <f t="shared" si="6"/>
        <v>63.564481679151648</v>
      </c>
      <c r="F129" s="12">
        <f t="shared" si="7"/>
        <v>61.729518320848335</v>
      </c>
    </row>
    <row r="130" spans="1:6" ht="14.5" x14ac:dyDescent="0.35">
      <c r="A130" s="2">
        <v>45660</v>
      </c>
      <c r="B130">
        <v>61.75</v>
      </c>
      <c r="C130" s="12">
        <f t="shared" si="4"/>
        <v>62.624000000000009</v>
      </c>
      <c r="D130" s="12">
        <f t="shared" si="5"/>
        <v>0.49212108052260539</v>
      </c>
      <c r="E130" s="12">
        <f t="shared" si="6"/>
        <v>63.608242161045219</v>
      </c>
      <c r="F130" s="12">
        <f t="shared" si="7"/>
        <v>61.6397578389548</v>
      </c>
    </row>
    <row r="131" spans="1:6" ht="14.5" x14ac:dyDescent="0.35">
      <c r="A131" s="2">
        <v>45663</v>
      </c>
      <c r="B131">
        <v>60.81</v>
      </c>
      <c r="C131" s="12">
        <f t="shared" si="4"/>
        <v>62.518499999999996</v>
      </c>
      <c r="D131" s="12">
        <f t="shared" si="5"/>
        <v>0.63170008706663916</v>
      </c>
      <c r="E131" s="12">
        <f t="shared" si="6"/>
        <v>63.781900174133277</v>
      </c>
      <c r="F131" s="12">
        <f t="shared" si="7"/>
        <v>61.255099825866715</v>
      </c>
    </row>
    <row r="132" spans="1:6" ht="14.5" x14ac:dyDescent="0.35">
      <c r="A132" s="2">
        <v>45664</v>
      </c>
      <c r="B132">
        <v>60.84</v>
      </c>
      <c r="C132" s="12">
        <f t="shared" si="4"/>
        <v>62.43399999999999</v>
      </c>
      <c r="D132" s="12">
        <f t="shared" si="5"/>
        <v>0.73471369289425581</v>
      </c>
      <c r="E132" s="12">
        <f t="shared" si="6"/>
        <v>63.903427385788504</v>
      </c>
      <c r="F132" s="12">
        <f t="shared" si="7"/>
        <v>60.964572614211477</v>
      </c>
    </row>
    <row r="133" spans="1:6" ht="14.5" x14ac:dyDescent="0.35">
      <c r="A133" s="2">
        <v>45665</v>
      </c>
      <c r="B133">
        <v>61.71</v>
      </c>
      <c r="C133" s="12">
        <f t="shared" si="4"/>
        <v>62.389499999999998</v>
      </c>
      <c r="D133" s="12">
        <f t="shared" si="5"/>
        <v>0.75090454225483705</v>
      </c>
      <c r="E133" s="12">
        <f t="shared" si="6"/>
        <v>63.891309084509672</v>
      </c>
      <c r="F133" s="12">
        <f t="shared" si="7"/>
        <v>60.887690915490325</v>
      </c>
    </row>
    <row r="134" spans="1:6" ht="14.5" x14ac:dyDescent="0.35">
      <c r="A134" s="2">
        <v>45667</v>
      </c>
      <c r="B134">
        <v>61.07</v>
      </c>
      <c r="C134" s="12">
        <f t="shared" si="4"/>
        <v>62.297499999999999</v>
      </c>
      <c r="D134" s="12">
        <f t="shared" si="5"/>
        <v>0.79518865686074736</v>
      </c>
      <c r="E134" s="12">
        <f t="shared" si="6"/>
        <v>63.887877313721496</v>
      </c>
      <c r="F134" s="12">
        <f t="shared" si="7"/>
        <v>60.707122686278502</v>
      </c>
    </row>
    <row r="135" spans="1:6" ht="14.5" x14ac:dyDescent="0.35">
      <c r="A135" s="2">
        <v>45670</v>
      </c>
      <c r="B135">
        <v>61.65</v>
      </c>
      <c r="C135" s="12">
        <f t="shared" si="4"/>
        <v>62.248000000000005</v>
      </c>
      <c r="D135" s="12">
        <f t="shared" si="5"/>
        <v>0.80351595798518005</v>
      </c>
      <c r="E135" s="12">
        <f t="shared" si="6"/>
        <v>63.855031915970365</v>
      </c>
      <c r="F135" s="12">
        <f t="shared" si="7"/>
        <v>60.640968084029645</v>
      </c>
    </row>
    <row r="136" spans="1:6" ht="14.5" x14ac:dyDescent="0.35">
      <c r="A136" s="2">
        <v>45671</v>
      </c>
      <c r="B136">
        <v>62.04</v>
      </c>
      <c r="C136" s="12">
        <f t="shared" si="4"/>
        <v>62.158000000000001</v>
      </c>
      <c r="D136" s="12">
        <f t="shared" si="5"/>
        <v>0.71133381015784936</v>
      </c>
      <c r="E136" s="12">
        <f t="shared" si="6"/>
        <v>63.580667620315701</v>
      </c>
      <c r="F136" s="12">
        <f t="shared" si="7"/>
        <v>60.735332379684301</v>
      </c>
    </row>
    <row r="137" spans="1:6" ht="14.5" x14ac:dyDescent="0.35">
      <c r="A137" s="2">
        <v>45672</v>
      </c>
      <c r="B137">
        <v>61.77</v>
      </c>
      <c r="C137" s="12">
        <f t="shared" si="4"/>
        <v>62.090500000000006</v>
      </c>
      <c r="D137" s="12">
        <f t="shared" si="5"/>
        <v>0.67853925922955161</v>
      </c>
      <c r="E137" s="12">
        <f t="shared" si="6"/>
        <v>63.44757851845911</v>
      </c>
      <c r="F137" s="12">
        <f t="shared" si="7"/>
        <v>60.733421481540901</v>
      </c>
    </row>
    <row r="138" spans="1:6" ht="14.5" x14ac:dyDescent="0.35">
      <c r="A138" s="2">
        <v>45673</v>
      </c>
      <c r="B138">
        <v>62.25</v>
      </c>
      <c r="C138" s="12">
        <f t="shared" si="4"/>
        <v>62.075500000000012</v>
      </c>
      <c r="D138" s="12">
        <f t="shared" si="5"/>
        <v>0.67112219453688116</v>
      </c>
      <c r="E138" s="12">
        <f t="shared" si="6"/>
        <v>63.417744389073775</v>
      </c>
      <c r="F138" s="12">
        <f t="shared" si="7"/>
        <v>60.73325561092625</v>
      </c>
    </row>
    <row r="139" spans="1:6" ht="14.5" x14ac:dyDescent="0.35">
      <c r="A139" s="2">
        <v>45674</v>
      </c>
      <c r="B139">
        <v>62.71</v>
      </c>
      <c r="C139" s="12">
        <f t="shared" si="4"/>
        <v>62.041000000000011</v>
      </c>
      <c r="D139" s="12">
        <f t="shared" si="5"/>
        <v>0.61482475038356266</v>
      </c>
      <c r="E139" s="12">
        <f t="shared" si="6"/>
        <v>63.270649500767135</v>
      </c>
      <c r="F139" s="12">
        <f t="shared" si="7"/>
        <v>60.811350499232887</v>
      </c>
    </row>
    <row r="140" spans="1:6" ht="14.5" x14ac:dyDescent="0.35">
      <c r="A140" s="2">
        <v>45678</v>
      </c>
      <c r="B140">
        <v>62.42</v>
      </c>
      <c r="C140" s="12">
        <f t="shared" si="4"/>
        <v>62.019500000000015</v>
      </c>
      <c r="D140" s="12">
        <f t="shared" si="5"/>
        <v>0.59214574130645248</v>
      </c>
      <c r="E140" s="12">
        <f t="shared" si="6"/>
        <v>63.203791482612921</v>
      </c>
      <c r="F140" s="12">
        <f t="shared" si="7"/>
        <v>60.835208517387109</v>
      </c>
    </row>
    <row r="141" spans="1:6" ht="14.5" x14ac:dyDescent="0.35">
      <c r="A141" s="2">
        <v>45679</v>
      </c>
      <c r="B141">
        <v>61.78</v>
      </c>
      <c r="C141" s="12">
        <f t="shared" si="4"/>
        <v>61.986000000000004</v>
      </c>
      <c r="D141" s="12">
        <f t="shared" si="5"/>
        <v>0.58542292404722218</v>
      </c>
      <c r="E141" s="12">
        <f t="shared" si="6"/>
        <v>63.156845848094449</v>
      </c>
      <c r="F141" s="12">
        <f t="shared" si="7"/>
        <v>60.81515415190556</v>
      </c>
    </row>
    <row r="142" spans="1:6" ht="14.5" x14ac:dyDescent="0.35">
      <c r="A142" s="2">
        <v>45680</v>
      </c>
      <c r="B142">
        <v>61.53</v>
      </c>
      <c r="C142" s="12">
        <f t="shared" si="4"/>
        <v>61.935000000000002</v>
      </c>
      <c r="D142" s="12">
        <f t="shared" si="5"/>
        <v>0.57808668080688019</v>
      </c>
      <c r="E142" s="12">
        <f t="shared" si="6"/>
        <v>63.091173361613762</v>
      </c>
      <c r="F142" s="12">
        <f t="shared" si="7"/>
        <v>60.778826638386242</v>
      </c>
    </row>
    <row r="143" spans="1:6" ht="14.5" x14ac:dyDescent="0.35">
      <c r="A143" s="2">
        <v>45681</v>
      </c>
      <c r="B143">
        <v>61.92</v>
      </c>
      <c r="C143" s="12">
        <f t="shared" si="4"/>
        <v>61.911999999999999</v>
      </c>
      <c r="D143" s="12">
        <f t="shared" si="5"/>
        <v>0.56852162852899712</v>
      </c>
      <c r="E143" s="12">
        <f t="shared" si="6"/>
        <v>63.049043257057996</v>
      </c>
      <c r="F143" s="12">
        <f t="shared" si="7"/>
        <v>60.774956742942003</v>
      </c>
    </row>
    <row r="144" spans="1:6" ht="14.5" x14ac:dyDescent="0.35">
      <c r="A144" s="2">
        <v>45684</v>
      </c>
      <c r="B144">
        <v>63.87</v>
      </c>
      <c r="C144" s="12">
        <f t="shared" si="4"/>
        <v>61.963499999999996</v>
      </c>
      <c r="D144" s="12">
        <f t="shared" si="5"/>
        <v>0.69056250908036354</v>
      </c>
      <c r="E144" s="12">
        <f t="shared" si="6"/>
        <v>63.344625018160727</v>
      </c>
      <c r="F144" s="12">
        <f t="shared" si="7"/>
        <v>60.582374981839266</v>
      </c>
    </row>
    <row r="145" spans="1:6" ht="14.5" x14ac:dyDescent="0.35">
      <c r="A145" s="2">
        <v>45685</v>
      </c>
      <c r="B145">
        <v>62.36</v>
      </c>
      <c r="C145" s="12">
        <f t="shared" si="4"/>
        <v>61.952999999999989</v>
      </c>
      <c r="D145" s="12">
        <f t="shared" si="5"/>
        <v>0.68240364656272468</v>
      </c>
      <c r="E145" s="12">
        <f t="shared" si="6"/>
        <v>63.317807293125441</v>
      </c>
      <c r="F145" s="12">
        <f t="shared" si="7"/>
        <v>60.588192706874537</v>
      </c>
    </row>
    <row r="146" spans="1:6" ht="14.5" x14ac:dyDescent="0.35">
      <c r="A146" s="2">
        <v>45686</v>
      </c>
      <c r="B146">
        <v>62.83</v>
      </c>
      <c r="C146" s="12">
        <f t="shared" si="4"/>
        <v>61.97199999999998</v>
      </c>
      <c r="D146" s="12">
        <f t="shared" si="5"/>
        <v>0.7019791569855216</v>
      </c>
      <c r="E146" s="12">
        <f t="shared" si="6"/>
        <v>63.375958313971026</v>
      </c>
      <c r="F146" s="12">
        <f t="shared" si="7"/>
        <v>60.568041686028934</v>
      </c>
    </row>
    <row r="147" spans="1:6" ht="14.5" x14ac:dyDescent="0.35">
      <c r="A147" s="2">
        <v>45687</v>
      </c>
      <c r="B147">
        <v>64.05</v>
      </c>
      <c r="C147" s="12">
        <f t="shared" si="4"/>
        <v>62.072999999999979</v>
      </c>
      <c r="D147" s="12">
        <f t="shared" si="5"/>
        <v>0.84209700653846908</v>
      </c>
      <c r="E147" s="12">
        <f t="shared" si="6"/>
        <v>63.757194013076919</v>
      </c>
      <c r="F147" s="12">
        <f t="shared" si="7"/>
        <v>60.388805986923039</v>
      </c>
    </row>
    <row r="148" spans="1:6" ht="14.5" x14ac:dyDescent="0.35">
      <c r="A148" s="2">
        <v>45688</v>
      </c>
      <c r="B148">
        <v>63.48</v>
      </c>
      <c r="C148" s="12">
        <f t="shared" si="4"/>
        <v>62.133999999999993</v>
      </c>
      <c r="D148" s="12">
        <f t="shared" si="5"/>
        <v>0.89864459340896019</v>
      </c>
      <c r="E148" s="12">
        <f t="shared" si="6"/>
        <v>63.931289186817914</v>
      </c>
      <c r="F148" s="12">
        <f t="shared" si="7"/>
        <v>60.336710813182073</v>
      </c>
    </row>
    <row r="149" spans="1:6" ht="14.5" x14ac:dyDescent="0.35">
      <c r="A149" s="2">
        <v>45691</v>
      </c>
      <c r="B149">
        <v>63.35</v>
      </c>
      <c r="C149" s="12">
        <f t="shared" ref="C149:C189" si="8">AVERAGE(B130:B149)</f>
        <v>62.209499999999991</v>
      </c>
      <c r="D149" s="12">
        <f t="shared" ref="D149:D189" si="9">_xlfn.STDEV.S(B130:B149)</f>
        <v>0.93532699038751466</v>
      </c>
      <c r="E149" s="12">
        <f t="shared" ref="E149:E189" si="10">C149+D149*2</f>
        <v>64.080153980775023</v>
      </c>
      <c r="F149" s="12">
        <f t="shared" ref="F149:F189" si="11">C149+D149*-2</f>
        <v>60.33884601922496</v>
      </c>
    </row>
    <row r="150" spans="1:6" ht="14.5" x14ac:dyDescent="0.35">
      <c r="A150" s="2">
        <v>45692</v>
      </c>
      <c r="B150">
        <v>62.67</v>
      </c>
      <c r="C150" s="12">
        <f t="shared" si="8"/>
        <v>62.255499999999998</v>
      </c>
      <c r="D150" s="12">
        <f t="shared" si="9"/>
        <v>0.93416145905241954</v>
      </c>
      <c r="E150" s="12">
        <f t="shared" si="10"/>
        <v>64.123822918104835</v>
      </c>
      <c r="F150" s="12">
        <f t="shared" si="11"/>
        <v>60.38717708189516</v>
      </c>
    </row>
    <row r="151" spans="1:6" ht="14.5" x14ac:dyDescent="0.35">
      <c r="A151" s="2">
        <v>45693</v>
      </c>
      <c r="B151">
        <v>63.12</v>
      </c>
      <c r="C151" s="12">
        <f t="shared" si="8"/>
        <v>62.370999999999981</v>
      </c>
      <c r="D151" s="12">
        <f t="shared" si="9"/>
        <v>0.88768118980681343</v>
      </c>
      <c r="E151" s="12">
        <f t="shared" si="10"/>
        <v>64.146362379613606</v>
      </c>
      <c r="F151" s="12">
        <f t="shared" si="11"/>
        <v>60.595637620386356</v>
      </c>
    </row>
    <row r="152" spans="1:6" ht="14.5" x14ac:dyDescent="0.35">
      <c r="A152" s="2">
        <v>45694</v>
      </c>
      <c r="B152">
        <v>63.36</v>
      </c>
      <c r="C152" s="12">
        <f t="shared" si="8"/>
        <v>62.496999999999993</v>
      </c>
      <c r="D152" s="12">
        <f t="shared" si="9"/>
        <v>0.83628942358492031</v>
      </c>
      <c r="E152" s="12">
        <f t="shared" si="10"/>
        <v>64.169578847169831</v>
      </c>
      <c r="F152" s="12">
        <f t="shared" si="11"/>
        <v>60.824421152830155</v>
      </c>
    </row>
    <row r="153" spans="1:6" ht="14.5" x14ac:dyDescent="0.35">
      <c r="A153" s="2">
        <v>45695</v>
      </c>
      <c r="B153">
        <v>63.84</v>
      </c>
      <c r="C153" s="12">
        <f t="shared" si="8"/>
        <v>62.603499999999983</v>
      </c>
      <c r="D153" s="12">
        <f t="shared" si="9"/>
        <v>0.8658933628279365</v>
      </c>
      <c r="E153" s="12">
        <f t="shared" si="10"/>
        <v>64.335286725655862</v>
      </c>
      <c r="F153" s="12">
        <f t="shared" si="11"/>
        <v>60.87171327434411</v>
      </c>
    </row>
    <row r="154" spans="1:6" ht="14.5" x14ac:dyDescent="0.35">
      <c r="A154" s="2">
        <v>45698</v>
      </c>
      <c r="B154">
        <v>64.55</v>
      </c>
      <c r="C154" s="12">
        <f t="shared" si="8"/>
        <v>62.777499999999989</v>
      </c>
      <c r="D154" s="12">
        <f t="shared" si="9"/>
        <v>0.89081201868383963</v>
      </c>
      <c r="E154" s="12">
        <f t="shared" si="10"/>
        <v>64.559124037367667</v>
      </c>
      <c r="F154" s="12">
        <f t="shared" si="11"/>
        <v>60.995875962632311</v>
      </c>
    </row>
    <row r="155" spans="1:6" ht="14.5" x14ac:dyDescent="0.35">
      <c r="A155" s="2">
        <v>45699</v>
      </c>
      <c r="B155">
        <v>67.599999999999994</v>
      </c>
      <c r="C155" s="12">
        <f t="shared" si="8"/>
        <v>63.074999999999989</v>
      </c>
      <c r="D155" s="12">
        <f t="shared" si="9"/>
        <v>1.3629013170438995</v>
      </c>
      <c r="E155" s="12">
        <f t="shared" si="10"/>
        <v>65.800802634087788</v>
      </c>
      <c r="F155" s="12">
        <f t="shared" si="11"/>
        <v>60.34919736591219</v>
      </c>
    </row>
    <row r="156" spans="1:6" ht="14.5" x14ac:dyDescent="0.35">
      <c r="A156" s="2">
        <v>45700</v>
      </c>
      <c r="B156">
        <v>68.709999999999994</v>
      </c>
      <c r="C156" s="12">
        <f t="shared" si="8"/>
        <v>63.408499999999989</v>
      </c>
      <c r="D156" s="12">
        <f t="shared" si="9"/>
        <v>1.8317385328238227</v>
      </c>
      <c r="E156" s="12">
        <f t="shared" si="10"/>
        <v>67.07197706564763</v>
      </c>
      <c r="F156" s="12">
        <f t="shared" si="11"/>
        <v>59.745022934352342</v>
      </c>
    </row>
    <row r="157" spans="1:6" ht="14.5" x14ac:dyDescent="0.35">
      <c r="A157" s="2">
        <v>45701</v>
      </c>
      <c r="B157">
        <v>69.5</v>
      </c>
      <c r="C157" s="12">
        <f t="shared" si="8"/>
        <v>63.795000000000002</v>
      </c>
      <c r="D157" s="12">
        <f t="shared" si="9"/>
        <v>2.2382335610217723</v>
      </c>
      <c r="E157" s="12">
        <f t="shared" si="10"/>
        <v>68.271467122043546</v>
      </c>
      <c r="F157" s="12">
        <f t="shared" si="11"/>
        <v>59.318532877956457</v>
      </c>
    </row>
    <row r="158" spans="1:6" ht="14.5" x14ac:dyDescent="0.35">
      <c r="A158" s="2">
        <v>45702</v>
      </c>
      <c r="B158">
        <v>68.87</v>
      </c>
      <c r="C158" s="12">
        <f t="shared" si="8"/>
        <v>64.126000000000005</v>
      </c>
      <c r="D158" s="12">
        <f t="shared" si="9"/>
        <v>2.4747299693204163</v>
      </c>
      <c r="E158" s="12">
        <f t="shared" si="10"/>
        <v>69.075459938640833</v>
      </c>
      <c r="F158" s="12">
        <f t="shared" si="11"/>
        <v>59.176540061359169</v>
      </c>
    </row>
    <row r="159" spans="1:6" ht="14.5" x14ac:dyDescent="0.35">
      <c r="A159" s="2">
        <v>45706</v>
      </c>
      <c r="B159">
        <v>69.05</v>
      </c>
      <c r="C159" s="12">
        <f t="shared" si="8"/>
        <v>64.442999999999998</v>
      </c>
      <c r="D159" s="12">
        <f t="shared" si="9"/>
        <v>2.6812449975416457</v>
      </c>
      <c r="E159" s="12">
        <f t="shared" si="10"/>
        <v>69.805489995083292</v>
      </c>
      <c r="F159" s="12">
        <f t="shared" si="11"/>
        <v>59.080510004916704</v>
      </c>
    </row>
    <row r="160" spans="1:6" ht="14.5" x14ac:dyDescent="0.35">
      <c r="A160" s="2">
        <v>45707</v>
      </c>
      <c r="B160">
        <v>70.069999999999993</v>
      </c>
      <c r="C160" s="12">
        <f t="shared" si="8"/>
        <v>64.825499999999991</v>
      </c>
      <c r="D160" s="12">
        <f t="shared" si="9"/>
        <v>2.9131001301742177</v>
      </c>
      <c r="E160" s="12">
        <f t="shared" si="10"/>
        <v>70.65170026034842</v>
      </c>
      <c r="F160" s="12">
        <f t="shared" si="11"/>
        <v>58.999299739651555</v>
      </c>
    </row>
    <row r="161" spans="1:6" ht="14.5" x14ac:dyDescent="0.35">
      <c r="A161" s="2">
        <v>45708</v>
      </c>
      <c r="B161">
        <v>70.040000000000006</v>
      </c>
      <c r="C161" s="12">
        <f t="shared" si="8"/>
        <v>65.238500000000002</v>
      </c>
      <c r="D161" s="12">
        <f t="shared" si="9"/>
        <v>3.0413073279689922</v>
      </c>
      <c r="E161" s="12">
        <f t="shared" si="10"/>
        <v>71.32111465593799</v>
      </c>
      <c r="F161" s="12">
        <f t="shared" si="11"/>
        <v>59.155885344062014</v>
      </c>
    </row>
    <row r="162" spans="1:6" ht="14.5" x14ac:dyDescent="0.35">
      <c r="A162" s="2">
        <v>45709</v>
      </c>
      <c r="B162">
        <v>71.349999999999994</v>
      </c>
      <c r="C162" s="12">
        <f t="shared" si="8"/>
        <v>65.729499999999987</v>
      </c>
      <c r="D162" s="12">
        <f t="shared" si="9"/>
        <v>3.1996487882924036</v>
      </c>
      <c r="E162" s="12">
        <f t="shared" si="10"/>
        <v>72.128797576584788</v>
      </c>
      <c r="F162" s="12">
        <f t="shared" si="11"/>
        <v>59.33020242341518</v>
      </c>
    </row>
    <row r="163" spans="1:6" ht="14.5" x14ac:dyDescent="0.35">
      <c r="A163" s="2">
        <v>45712</v>
      </c>
      <c r="B163">
        <v>70.59</v>
      </c>
      <c r="C163" s="12">
        <f t="shared" si="8"/>
        <v>66.162999999999982</v>
      </c>
      <c r="D163" s="12">
        <f t="shared" si="9"/>
        <v>3.2433820879478645</v>
      </c>
      <c r="E163" s="12">
        <f t="shared" si="10"/>
        <v>72.649764175895712</v>
      </c>
      <c r="F163" s="12">
        <f t="shared" si="11"/>
        <v>59.676235824104253</v>
      </c>
    </row>
    <row r="164" spans="1:6" ht="14.5" x14ac:dyDescent="0.35">
      <c r="A164" s="2">
        <v>45713</v>
      </c>
      <c r="B164">
        <v>71.489999999999995</v>
      </c>
      <c r="C164" s="12">
        <f t="shared" si="8"/>
        <v>66.543999999999997</v>
      </c>
      <c r="D164" s="12">
        <f t="shared" si="9"/>
        <v>3.4034570659845258</v>
      </c>
      <c r="E164" s="12">
        <f t="shared" si="10"/>
        <v>73.350914131969049</v>
      </c>
      <c r="F164" s="12">
        <f t="shared" si="11"/>
        <v>59.737085868030945</v>
      </c>
    </row>
    <row r="165" spans="1:6" ht="14.5" x14ac:dyDescent="0.35">
      <c r="A165" s="2">
        <v>45714</v>
      </c>
      <c r="B165">
        <v>70.8</v>
      </c>
      <c r="C165" s="12">
        <f t="shared" si="8"/>
        <v>66.96599999999998</v>
      </c>
      <c r="D165" s="12">
        <f t="shared" si="9"/>
        <v>3.3805393527940879</v>
      </c>
      <c r="E165" s="12">
        <f t="shared" si="10"/>
        <v>73.727078705588156</v>
      </c>
      <c r="F165" s="12">
        <f t="shared" si="11"/>
        <v>60.204921294411804</v>
      </c>
    </row>
    <row r="166" spans="1:6" ht="14.5" x14ac:dyDescent="0.35">
      <c r="A166" s="2">
        <v>45715</v>
      </c>
      <c r="B166">
        <v>70.87</v>
      </c>
      <c r="C166" s="12">
        <f t="shared" si="8"/>
        <v>67.367999999999981</v>
      </c>
      <c r="D166" s="12">
        <f t="shared" si="9"/>
        <v>3.3406233266452405</v>
      </c>
      <c r="E166" s="12">
        <f t="shared" si="10"/>
        <v>74.049246653290467</v>
      </c>
      <c r="F166" s="12">
        <f t="shared" si="11"/>
        <v>60.686753346709501</v>
      </c>
    </row>
    <row r="167" spans="1:6" ht="14.5" x14ac:dyDescent="0.35">
      <c r="A167" s="2">
        <v>45716</v>
      </c>
      <c r="B167">
        <v>71.209999999999994</v>
      </c>
      <c r="C167" s="12">
        <f t="shared" si="8"/>
        <v>67.725999999999999</v>
      </c>
      <c r="D167" s="12">
        <f t="shared" si="9"/>
        <v>3.3499731342206305</v>
      </c>
      <c r="E167" s="12">
        <f t="shared" si="10"/>
        <v>74.425946268441265</v>
      </c>
      <c r="F167" s="12">
        <f t="shared" si="11"/>
        <v>61.02605373155874</v>
      </c>
    </row>
    <row r="168" spans="1:6" ht="14.5" x14ac:dyDescent="0.35">
      <c r="A168" s="2">
        <v>45719</v>
      </c>
      <c r="B168">
        <v>72.319999999999993</v>
      </c>
      <c r="C168" s="12">
        <f t="shared" si="8"/>
        <v>68.167999999999992</v>
      </c>
      <c r="D168" s="12">
        <f t="shared" si="9"/>
        <v>3.3434391370500349</v>
      </c>
      <c r="E168" s="12">
        <f t="shared" si="10"/>
        <v>74.854878274100059</v>
      </c>
      <c r="F168" s="12">
        <f t="shared" si="11"/>
        <v>61.481121725899925</v>
      </c>
    </row>
    <row r="169" spans="1:6" ht="14.5" x14ac:dyDescent="0.35">
      <c r="A169" s="2">
        <v>45720</v>
      </c>
      <c r="B169">
        <v>70.19</v>
      </c>
      <c r="C169" s="12">
        <f t="shared" si="8"/>
        <v>68.510000000000005</v>
      </c>
      <c r="D169" s="12">
        <f t="shared" si="9"/>
        <v>3.1700008301509781</v>
      </c>
      <c r="E169" s="12">
        <f t="shared" si="10"/>
        <v>74.850001660301956</v>
      </c>
      <c r="F169" s="12">
        <f t="shared" si="11"/>
        <v>62.169998339698047</v>
      </c>
    </row>
    <row r="170" spans="1:6" ht="14.5" x14ac:dyDescent="0.35">
      <c r="A170" s="2">
        <v>45721</v>
      </c>
      <c r="B170">
        <v>70.08</v>
      </c>
      <c r="C170" s="12">
        <f t="shared" si="8"/>
        <v>68.880499999999998</v>
      </c>
      <c r="D170" s="12">
        <f t="shared" si="9"/>
        <v>2.8703850374397319</v>
      </c>
      <c r="E170" s="12">
        <f t="shared" si="10"/>
        <v>74.621270074879462</v>
      </c>
      <c r="F170" s="12">
        <f t="shared" si="11"/>
        <v>63.139729925120534</v>
      </c>
    </row>
    <row r="171" spans="1:6" ht="14.5" x14ac:dyDescent="0.35">
      <c r="A171" s="2">
        <v>45722</v>
      </c>
      <c r="B171">
        <v>70.459999999999994</v>
      </c>
      <c r="C171" s="12">
        <f t="shared" si="8"/>
        <v>69.247500000000002</v>
      </c>
      <c r="D171" s="12">
        <f t="shared" si="9"/>
        <v>2.5460059019239472</v>
      </c>
      <c r="E171" s="12">
        <f t="shared" si="10"/>
        <v>74.339511803847898</v>
      </c>
      <c r="F171" s="12">
        <f t="shared" si="11"/>
        <v>64.155488196152106</v>
      </c>
    </row>
    <row r="172" spans="1:6" ht="14.5" x14ac:dyDescent="0.35">
      <c r="A172" s="2">
        <v>45723</v>
      </c>
      <c r="B172">
        <v>71.430000000000007</v>
      </c>
      <c r="C172" s="12">
        <f t="shared" si="8"/>
        <v>69.650999999999996</v>
      </c>
      <c r="D172" s="12">
        <f t="shared" si="9"/>
        <v>2.1764913822117702</v>
      </c>
      <c r="E172" s="12">
        <f t="shared" si="10"/>
        <v>74.00398276442354</v>
      </c>
      <c r="F172" s="12">
        <f t="shared" si="11"/>
        <v>65.298017235576452</v>
      </c>
    </row>
    <row r="173" spans="1:6" ht="14.5" x14ac:dyDescent="0.35">
      <c r="A173" s="2">
        <v>45726</v>
      </c>
      <c r="B173">
        <v>71.45</v>
      </c>
      <c r="C173" s="12">
        <f t="shared" si="8"/>
        <v>70.031500000000008</v>
      </c>
      <c r="D173" s="12">
        <f t="shared" si="9"/>
        <v>1.7256311583698425</v>
      </c>
      <c r="E173" s="12">
        <f t="shared" si="10"/>
        <v>73.482762316739695</v>
      </c>
      <c r="F173" s="12">
        <f t="shared" si="11"/>
        <v>66.580237683260322</v>
      </c>
    </row>
    <row r="174" spans="1:6" ht="14.5" x14ac:dyDescent="0.35">
      <c r="A174" s="2">
        <v>45727</v>
      </c>
      <c r="B174">
        <v>71.040000000000006</v>
      </c>
      <c r="C174" s="12">
        <f t="shared" si="8"/>
        <v>70.356000000000009</v>
      </c>
      <c r="D174" s="12">
        <f t="shared" si="9"/>
        <v>1.1571853329250434</v>
      </c>
      <c r="E174" s="12">
        <f t="shared" si="10"/>
        <v>72.670370665850101</v>
      </c>
      <c r="F174" s="12">
        <f t="shared" si="11"/>
        <v>68.041629334149917</v>
      </c>
    </row>
    <row r="175" spans="1:6" ht="14.5" x14ac:dyDescent="0.35">
      <c r="A175" s="2">
        <v>45728</v>
      </c>
      <c r="B175">
        <v>69.94</v>
      </c>
      <c r="C175" s="12">
        <f t="shared" si="8"/>
        <v>70.473000000000013</v>
      </c>
      <c r="D175" s="12">
        <f t="shared" si="9"/>
        <v>0.96644274478489833</v>
      </c>
      <c r="E175" s="12">
        <f t="shared" si="10"/>
        <v>72.405885489569812</v>
      </c>
      <c r="F175" s="12">
        <f t="shared" si="11"/>
        <v>68.540114510430215</v>
      </c>
    </row>
    <row r="176" spans="1:6" ht="14.5" x14ac:dyDescent="0.35">
      <c r="A176" s="2">
        <v>45729</v>
      </c>
      <c r="B176">
        <v>69.62</v>
      </c>
      <c r="C176" s="12">
        <f t="shared" si="8"/>
        <v>70.518500000000017</v>
      </c>
      <c r="D176" s="12">
        <f t="shared" si="9"/>
        <v>0.89807557412619976</v>
      </c>
      <c r="E176" s="12">
        <f t="shared" si="10"/>
        <v>72.314651148252423</v>
      </c>
      <c r="F176" s="12">
        <f t="shared" si="11"/>
        <v>68.722348851747611</v>
      </c>
    </row>
    <row r="177" spans="1:6" ht="14.5" x14ac:dyDescent="0.35">
      <c r="A177" s="2">
        <v>45730</v>
      </c>
      <c r="B177">
        <v>69.16</v>
      </c>
      <c r="C177" s="12">
        <f t="shared" si="8"/>
        <v>70.501500000000021</v>
      </c>
      <c r="D177" s="12">
        <f t="shared" si="9"/>
        <v>0.92128785718117012</v>
      </c>
      <c r="E177" s="12">
        <f t="shared" si="10"/>
        <v>72.344075714362361</v>
      </c>
      <c r="F177" s="12">
        <f t="shared" si="11"/>
        <v>68.658924285637681</v>
      </c>
    </row>
    <row r="178" spans="1:6" ht="14.5" x14ac:dyDescent="0.35">
      <c r="A178" s="2">
        <v>45733</v>
      </c>
      <c r="B178">
        <v>70.12</v>
      </c>
      <c r="C178" s="12">
        <f t="shared" si="8"/>
        <v>70.564000000000007</v>
      </c>
      <c r="D178" s="12">
        <f t="shared" si="9"/>
        <v>0.84393439505561929</v>
      </c>
      <c r="E178" s="12">
        <f t="shared" si="10"/>
        <v>72.251868790111246</v>
      </c>
      <c r="F178" s="12">
        <f t="shared" si="11"/>
        <v>68.876131209888769</v>
      </c>
    </row>
    <row r="179" spans="1:6" ht="14.5" x14ac:dyDescent="0.35">
      <c r="A179" s="2">
        <v>45734</v>
      </c>
      <c r="B179">
        <v>69.38</v>
      </c>
      <c r="C179" s="12">
        <f t="shared" si="8"/>
        <v>70.580500000000029</v>
      </c>
      <c r="D179" s="12">
        <f t="shared" si="9"/>
        <v>0.81552356447286423</v>
      </c>
      <c r="E179" s="12">
        <f t="shared" si="10"/>
        <v>72.211547128945753</v>
      </c>
      <c r="F179" s="12">
        <f t="shared" si="11"/>
        <v>68.949452871054305</v>
      </c>
    </row>
    <row r="180" spans="1:6" ht="14.5" x14ac:dyDescent="0.35">
      <c r="A180" s="2">
        <v>45735</v>
      </c>
      <c r="B180">
        <v>69.28</v>
      </c>
      <c r="C180" s="12">
        <f t="shared" si="8"/>
        <v>70.541000000000025</v>
      </c>
      <c r="D180" s="12">
        <f t="shared" si="9"/>
        <v>0.85949740515820239</v>
      </c>
      <c r="E180" s="12">
        <f t="shared" si="10"/>
        <v>72.259994810316428</v>
      </c>
      <c r="F180" s="12">
        <f t="shared" si="11"/>
        <v>68.822005189683622</v>
      </c>
    </row>
    <row r="181" spans="1:6" ht="14.5" x14ac:dyDescent="0.35">
      <c r="A181" s="2">
        <v>45736</v>
      </c>
      <c r="B181">
        <v>69.709999999999994</v>
      </c>
      <c r="C181" s="12">
        <f t="shared" si="8"/>
        <v>70.524500000000018</v>
      </c>
      <c r="D181" s="12">
        <f t="shared" si="9"/>
        <v>0.87268777198286729</v>
      </c>
      <c r="E181" s="12">
        <f t="shared" si="10"/>
        <v>72.269875543965753</v>
      </c>
      <c r="F181" s="12">
        <f t="shared" si="11"/>
        <v>68.779124456034282</v>
      </c>
    </row>
    <row r="182" spans="1:6" ht="14.5" x14ac:dyDescent="0.35">
      <c r="A182" s="2">
        <v>45737</v>
      </c>
      <c r="B182">
        <v>68.67</v>
      </c>
      <c r="C182" s="12">
        <f t="shared" si="8"/>
        <v>70.390500000000003</v>
      </c>
      <c r="D182" s="12">
        <f t="shared" si="9"/>
        <v>0.94224521894864433</v>
      </c>
      <c r="E182" s="12">
        <f t="shared" si="10"/>
        <v>72.274990437897287</v>
      </c>
      <c r="F182" s="12">
        <f t="shared" si="11"/>
        <v>68.506009562102719</v>
      </c>
    </row>
    <row r="183" spans="1:6" ht="14.5" x14ac:dyDescent="0.35">
      <c r="A183" s="2">
        <v>45740</v>
      </c>
      <c r="B183">
        <v>68.95</v>
      </c>
      <c r="C183" s="12">
        <f t="shared" si="8"/>
        <v>70.308500000000009</v>
      </c>
      <c r="D183" s="12">
        <f t="shared" si="9"/>
        <v>0.99391450971981388</v>
      </c>
      <c r="E183" s="12">
        <f t="shared" si="10"/>
        <v>72.296329019439639</v>
      </c>
      <c r="F183" s="12">
        <f t="shared" si="11"/>
        <v>68.320670980560379</v>
      </c>
    </row>
    <row r="184" spans="1:6" ht="14.5" x14ac:dyDescent="0.35">
      <c r="A184" s="2">
        <v>45741</v>
      </c>
      <c r="B184">
        <v>68.81</v>
      </c>
      <c r="C184" s="12">
        <f t="shared" si="8"/>
        <v>70.174499999999995</v>
      </c>
      <c r="D184" s="12">
        <f t="shared" si="9"/>
        <v>1.0068161124110626</v>
      </c>
      <c r="E184" s="12">
        <f t="shared" si="10"/>
        <v>72.188132224822127</v>
      </c>
      <c r="F184" s="12">
        <f t="shared" si="11"/>
        <v>68.160867775177863</v>
      </c>
    </row>
    <row r="185" spans="1:6" ht="14.5" x14ac:dyDescent="0.35">
      <c r="A185" s="2">
        <v>45742</v>
      </c>
      <c r="B185">
        <v>70.02</v>
      </c>
      <c r="C185" s="12">
        <f t="shared" si="8"/>
        <v>70.135500000000008</v>
      </c>
      <c r="D185" s="12">
        <f t="shared" si="9"/>
        <v>0.99636431193879227</v>
      </c>
      <c r="E185" s="12">
        <f t="shared" si="10"/>
        <v>72.12822862387759</v>
      </c>
      <c r="F185" s="12">
        <f t="shared" si="11"/>
        <v>68.142771376122425</v>
      </c>
    </row>
    <row r="186" spans="1:6" ht="14.5" x14ac:dyDescent="0.35">
      <c r="A186" s="2">
        <v>45743</v>
      </c>
      <c r="B186">
        <v>70.739999999999995</v>
      </c>
      <c r="C186" s="12">
        <f t="shared" si="8"/>
        <v>70.128999999999991</v>
      </c>
      <c r="D186" s="12">
        <f t="shared" si="9"/>
        <v>0.99173372911970836</v>
      </c>
      <c r="E186" s="12">
        <f t="shared" si="10"/>
        <v>72.112467458239408</v>
      </c>
      <c r="F186" s="12">
        <f t="shared" si="11"/>
        <v>68.145532541760574</v>
      </c>
    </row>
    <row r="187" spans="1:6" ht="14.5" x14ac:dyDescent="0.35">
      <c r="A187" s="2">
        <v>45744</v>
      </c>
      <c r="B187">
        <v>70.37</v>
      </c>
      <c r="C187" s="12">
        <f t="shared" si="8"/>
        <v>70.086999999999989</v>
      </c>
      <c r="D187" s="12">
        <f t="shared" si="9"/>
        <v>0.96084995268717532</v>
      </c>
      <c r="E187" s="12">
        <f t="shared" si="10"/>
        <v>72.008699905374343</v>
      </c>
      <c r="F187" s="12">
        <f t="shared" si="11"/>
        <v>68.165300094625636</v>
      </c>
    </row>
    <row r="188" spans="1:6" ht="14.5" x14ac:dyDescent="0.35">
      <c r="A188" s="2">
        <v>45746</v>
      </c>
      <c r="B188">
        <v>71.62</v>
      </c>
      <c r="C188" s="12">
        <f t="shared" si="8"/>
        <v>70.051999999999992</v>
      </c>
      <c r="D188" s="12">
        <f t="shared" si="9"/>
        <v>0.88498349672391419</v>
      </c>
      <c r="E188" s="12">
        <f t="shared" si="10"/>
        <v>71.821966993447816</v>
      </c>
      <c r="F188" s="12">
        <f t="shared" si="11"/>
        <v>68.282033006552169</v>
      </c>
    </row>
    <row r="189" spans="1:6" ht="14.5" x14ac:dyDescent="0.35">
      <c r="A189" s="2">
        <v>45747</v>
      </c>
      <c r="B189">
        <v>71.87</v>
      </c>
      <c r="C189" s="12">
        <f t="shared" si="8"/>
        <v>70.135999999999996</v>
      </c>
      <c r="D189" s="12">
        <f t="shared" si="9"/>
        <v>0.97402258700709943</v>
      </c>
      <c r="E189" s="12">
        <f t="shared" si="10"/>
        <v>72.084045174014193</v>
      </c>
      <c r="F189" s="12">
        <f t="shared" si="11"/>
        <v>68.187954825985798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183-DFF9-4259-BA5C-DE713633458A}">
  <dimension ref="A1:D189"/>
  <sheetViews>
    <sheetView zoomScale="56" workbookViewId="0">
      <selection activeCell="C2" sqref="C2"/>
    </sheetView>
  </sheetViews>
  <sheetFormatPr defaultRowHeight="14" x14ac:dyDescent="0.35"/>
  <cols>
    <col min="1" max="1" width="12.81640625" style="12" bestFit="1" customWidth="1"/>
    <col min="2" max="2" width="7.453125" style="12" bestFit="1" customWidth="1"/>
    <col min="3" max="16384" width="8.7265625" style="12"/>
  </cols>
  <sheetData>
    <row r="1" spans="1:4" ht="14.5" x14ac:dyDescent="0.35">
      <c r="A1" t="s">
        <v>0</v>
      </c>
      <c r="B1" t="s">
        <v>72</v>
      </c>
      <c r="C1" s="12" t="s">
        <v>39</v>
      </c>
      <c r="D1" s="12" t="s">
        <v>40</v>
      </c>
    </row>
    <row r="2" spans="1:4" ht="14.5" x14ac:dyDescent="0.35">
      <c r="A2" s="2">
        <v>45474</v>
      </c>
      <c r="B2">
        <v>63.15</v>
      </c>
    </row>
    <row r="3" spans="1:4" ht="14.5" x14ac:dyDescent="0.35">
      <c r="A3" s="2">
        <v>45475</v>
      </c>
      <c r="B3">
        <v>63.33</v>
      </c>
    </row>
    <row r="4" spans="1:4" ht="14.5" x14ac:dyDescent="0.35">
      <c r="A4" s="2">
        <v>45477</v>
      </c>
      <c r="B4">
        <v>63.76</v>
      </c>
    </row>
    <row r="5" spans="1:4" ht="14.5" x14ac:dyDescent="0.35">
      <c r="A5" s="2">
        <v>45480</v>
      </c>
      <c r="B5">
        <v>62.96</v>
      </c>
    </row>
    <row r="6" spans="1:4" ht="14.5" x14ac:dyDescent="0.35">
      <c r="A6" s="2">
        <v>45481</v>
      </c>
      <c r="B6">
        <v>62.69</v>
      </c>
    </row>
    <row r="7" spans="1:4" ht="14.5" x14ac:dyDescent="0.35">
      <c r="A7" s="2">
        <v>45482</v>
      </c>
      <c r="B7">
        <v>62.83</v>
      </c>
    </row>
    <row r="8" spans="1:4" ht="14.5" x14ac:dyDescent="0.35">
      <c r="A8" s="2">
        <v>45483</v>
      </c>
      <c r="B8">
        <v>63.1</v>
      </c>
    </row>
    <row r="9" spans="1:4" ht="14.5" x14ac:dyDescent="0.35">
      <c r="A9" s="2">
        <v>45484</v>
      </c>
      <c r="B9">
        <v>63.7</v>
      </c>
    </row>
    <row r="10" spans="1:4" ht="14.5" x14ac:dyDescent="0.35">
      <c r="A10" s="2">
        <v>45487</v>
      </c>
      <c r="B10">
        <v>63.41</v>
      </c>
    </row>
    <row r="11" spans="1:4" ht="14.5" x14ac:dyDescent="0.35">
      <c r="A11" s="2">
        <v>45488</v>
      </c>
      <c r="B11">
        <v>64.27</v>
      </c>
    </row>
    <row r="12" spans="1:4" ht="14.5" x14ac:dyDescent="0.35">
      <c r="A12" s="2">
        <v>45489</v>
      </c>
      <c r="B12">
        <v>65.209999999999994</v>
      </c>
    </row>
    <row r="13" spans="1:4" ht="14.5" x14ac:dyDescent="0.35">
      <c r="A13" s="2">
        <v>45490</v>
      </c>
      <c r="B13">
        <v>65.19</v>
      </c>
    </row>
    <row r="14" spans="1:4" ht="14.5" x14ac:dyDescent="0.35">
      <c r="A14" s="2">
        <v>45491</v>
      </c>
      <c r="B14">
        <v>65.290000000000006</v>
      </c>
    </row>
    <row r="15" spans="1:4" ht="14.5" x14ac:dyDescent="0.35">
      <c r="A15" s="2">
        <v>45494</v>
      </c>
      <c r="B15">
        <v>64.77</v>
      </c>
      <c r="C15" s="12">
        <f>(B15 - MIN(B2:B15)) / (MAX(B2:B15) - MIN(B2:B15)) * 100</f>
        <v>79.999999999999673</v>
      </c>
    </row>
    <row r="16" spans="1:4" ht="14.5" x14ac:dyDescent="0.35">
      <c r="A16" s="2">
        <v>45495</v>
      </c>
      <c r="B16">
        <v>64.959999999999994</v>
      </c>
      <c r="C16" s="12">
        <f t="shared" ref="C16:C78" si="0">(B16 - MIN(B3:B16)) / (MAX(B3:B16) - MIN(B3:B16)) * 100</f>
        <v>87.307692307691866</v>
      </c>
    </row>
    <row r="17" spans="1:4" ht="14.5" x14ac:dyDescent="0.35">
      <c r="A17" s="2">
        <v>45496</v>
      </c>
      <c r="B17">
        <v>65.81</v>
      </c>
      <c r="C17" s="12">
        <f t="shared" si="0"/>
        <v>100</v>
      </c>
      <c r="D17" s="12">
        <f t="shared" ref="D17:D80" si="1">AVERAGE(C15:C17)</f>
        <v>89.102564102563846</v>
      </c>
    </row>
    <row r="18" spans="1:4" ht="14.5" x14ac:dyDescent="0.35">
      <c r="A18" s="2">
        <v>45497</v>
      </c>
      <c r="B18">
        <v>66.069999999999993</v>
      </c>
      <c r="C18" s="12">
        <f t="shared" si="0"/>
        <v>100</v>
      </c>
      <c r="D18" s="12">
        <f t="shared" si="1"/>
        <v>95.769230769230617</v>
      </c>
    </row>
    <row r="19" spans="1:4" ht="14.5" x14ac:dyDescent="0.35">
      <c r="A19" s="2">
        <v>45498</v>
      </c>
      <c r="B19">
        <v>67.05</v>
      </c>
      <c r="C19" s="12">
        <f t="shared" si="0"/>
        <v>100</v>
      </c>
      <c r="D19" s="12">
        <f t="shared" si="1"/>
        <v>100</v>
      </c>
    </row>
    <row r="20" spans="1:4" ht="14.5" x14ac:dyDescent="0.35">
      <c r="A20" s="2">
        <v>45501</v>
      </c>
      <c r="B20">
        <v>66.83</v>
      </c>
      <c r="C20" s="12">
        <f t="shared" si="0"/>
        <v>94.786729857819935</v>
      </c>
      <c r="D20" s="12">
        <f t="shared" si="1"/>
        <v>98.262243285939974</v>
      </c>
    </row>
    <row r="21" spans="1:4" ht="14.5" x14ac:dyDescent="0.35">
      <c r="A21" s="2">
        <v>45502</v>
      </c>
      <c r="B21">
        <v>67.680000000000007</v>
      </c>
      <c r="C21" s="12">
        <f t="shared" si="0"/>
        <v>100</v>
      </c>
      <c r="D21" s="12">
        <f t="shared" si="1"/>
        <v>98.262243285939974</v>
      </c>
    </row>
    <row r="22" spans="1:4" ht="14.5" x14ac:dyDescent="0.35">
      <c r="A22" s="2">
        <v>45503</v>
      </c>
      <c r="B22">
        <v>66.739999999999995</v>
      </c>
      <c r="C22" s="12">
        <f t="shared" si="0"/>
        <v>77.985948477751535</v>
      </c>
      <c r="D22" s="12">
        <f t="shared" si="1"/>
        <v>90.924226111857152</v>
      </c>
    </row>
    <row r="23" spans="1:4" ht="14.5" x14ac:dyDescent="0.35">
      <c r="A23" s="2">
        <v>45504</v>
      </c>
      <c r="B23">
        <v>67.959999999999994</v>
      </c>
      <c r="C23" s="12">
        <f t="shared" si="0"/>
        <v>100</v>
      </c>
      <c r="D23" s="12">
        <f t="shared" si="1"/>
        <v>92.661982825917178</v>
      </c>
    </row>
    <row r="24" spans="1:4" ht="14.5" x14ac:dyDescent="0.35">
      <c r="A24" s="2">
        <v>45505</v>
      </c>
      <c r="B24">
        <v>69.33</v>
      </c>
      <c r="C24" s="12">
        <f t="shared" si="0"/>
        <v>100</v>
      </c>
      <c r="D24" s="12">
        <f t="shared" si="1"/>
        <v>92.661982825917178</v>
      </c>
    </row>
    <row r="25" spans="1:4" ht="14.5" x14ac:dyDescent="0.35">
      <c r="A25" s="2">
        <v>45508</v>
      </c>
      <c r="B25">
        <v>68.099999999999994</v>
      </c>
      <c r="C25" s="12">
        <f t="shared" si="0"/>
        <v>73.0263157894736</v>
      </c>
      <c r="D25" s="12">
        <f t="shared" si="1"/>
        <v>91.008771929824533</v>
      </c>
    </row>
    <row r="26" spans="1:4" ht="14.5" x14ac:dyDescent="0.35">
      <c r="A26" s="2">
        <v>45509</v>
      </c>
      <c r="B26">
        <v>68.05</v>
      </c>
      <c r="C26" s="12">
        <f t="shared" si="0"/>
        <v>71.929824561403493</v>
      </c>
      <c r="D26" s="12">
        <f t="shared" si="1"/>
        <v>81.652046783625693</v>
      </c>
    </row>
    <row r="27" spans="1:4" ht="14.5" x14ac:dyDescent="0.35">
      <c r="A27" s="2">
        <v>45510</v>
      </c>
      <c r="B27">
        <v>68.459999999999994</v>
      </c>
      <c r="C27" s="12">
        <f t="shared" si="0"/>
        <v>80.92105263157886</v>
      </c>
      <c r="D27" s="12">
        <f t="shared" si="1"/>
        <v>75.292397660818651</v>
      </c>
    </row>
    <row r="28" spans="1:4" ht="14.5" x14ac:dyDescent="0.35">
      <c r="A28" s="2">
        <v>45511</v>
      </c>
      <c r="B28">
        <v>68.73</v>
      </c>
      <c r="C28" s="12">
        <f t="shared" si="0"/>
        <v>86.842105263158032</v>
      </c>
      <c r="D28" s="12">
        <f t="shared" si="1"/>
        <v>79.897660818713462</v>
      </c>
    </row>
    <row r="29" spans="1:4" ht="14.5" x14ac:dyDescent="0.35">
      <c r="A29" s="2">
        <v>45512</v>
      </c>
      <c r="B29">
        <v>68.680000000000007</v>
      </c>
      <c r="C29" s="12">
        <f t="shared" si="0"/>
        <v>85.125858123570012</v>
      </c>
      <c r="D29" s="12">
        <f t="shared" si="1"/>
        <v>84.296338672768968</v>
      </c>
    </row>
    <row r="30" spans="1:4" ht="14.5" x14ac:dyDescent="0.35">
      <c r="A30" s="2">
        <v>45515</v>
      </c>
      <c r="B30">
        <v>68.17</v>
      </c>
      <c r="C30" s="12">
        <f t="shared" si="0"/>
        <v>67.045454545454604</v>
      </c>
      <c r="D30" s="12">
        <f t="shared" si="1"/>
        <v>79.671139310727554</v>
      </c>
    </row>
    <row r="31" spans="1:4" ht="14.5" x14ac:dyDescent="0.35">
      <c r="A31" s="2">
        <v>45516</v>
      </c>
      <c r="B31">
        <v>68.459999999999994</v>
      </c>
      <c r="C31" s="12">
        <f t="shared" si="0"/>
        <v>73.312883435582719</v>
      </c>
      <c r="D31" s="12">
        <f t="shared" si="1"/>
        <v>75.161398701535788</v>
      </c>
    </row>
    <row r="32" spans="1:4" ht="14.5" x14ac:dyDescent="0.35">
      <c r="A32" s="2">
        <v>45517</v>
      </c>
      <c r="B32">
        <v>68.58</v>
      </c>
      <c r="C32" s="12">
        <f t="shared" si="0"/>
        <v>71.042471042471078</v>
      </c>
      <c r="D32" s="12">
        <f t="shared" si="1"/>
        <v>70.466936341169472</v>
      </c>
    </row>
    <row r="33" spans="1:4" ht="14.5" x14ac:dyDescent="0.35">
      <c r="A33" s="2">
        <v>45518</v>
      </c>
      <c r="B33">
        <v>68.650000000000006</v>
      </c>
      <c r="C33" s="12">
        <f t="shared" si="0"/>
        <v>73.745173745174071</v>
      </c>
      <c r="D33" s="12">
        <f t="shared" si="1"/>
        <v>72.700176074409299</v>
      </c>
    </row>
    <row r="34" spans="1:4" ht="14.5" x14ac:dyDescent="0.35">
      <c r="A34" s="2">
        <v>45519</v>
      </c>
      <c r="B34">
        <v>69.180000000000007</v>
      </c>
      <c r="C34" s="12">
        <f t="shared" si="0"/>
        <v>94.208494208494542</v>
      </c>
      <c r="D34" s="12">
        <f t="shared" si="1"/>
        <v>79.665379665379888</v>
      </c>
    </row>
    <row r="35" spans="1:4" ht="14.5" x14ac:dyDescent="0.35">
      <c r="A35" s="2">
        <v>45522</v>
      </c>
      <c r="B35">
        <v>68.98</v>
      </c>
      <c r="C35" s="12">
        <f t="shared" si="0"/>
        <v>86.486486486486726</v>
      </c>
      <c r="D35" s="12">
        <f t="shared" si="1"/>
        <v>84.813384813385127</v>
      </c>
    </row>
    <row r="36" spans="1:4" ht="14.5" x14ac:dyDescent="0.35">
      <c r="A36" s="2">
        <v>45523</v>
      </c>
      <c r="B36">
        <v>69.38</v>
      </c>
      <c r="C36" s="12">
        <f t="shared" si="0"/>
        <v>100</v>
      </c>
      <c r="D36" s="12">
        <f t="shared" si="1"/>
        <v>93.564993564993756</v>
      </c>
    </row>
    <row r="37" spans="1:4" ht="14.5" x14ac:dyDescent="0.35">
      <c r="A37" s="2">
        <v>45524</v>
      </c>
      <c r="B37">
        <v>69.569999999999993</v>
      </c>
      <c r="C37" s="12">
        <f t="shared" si="0"/>
        <v>100</v>
      </c>
      <c r="D37" s="12">
        <f t="shared" si="1"/>
        <v>95.495495495495575</v>
      </c>
    </row>
    <row r="38" spans="1:4" ht="14.5" x14ac:dyDescent="0.35">
      <c r="A38" s="2">
        <v>45525</v>
      </c>
      <c r="B38">
        <v>69.33</v>
      </c>
      <c r="C38" s="12">
        <f t="shared" si="0"/>
        <v>84.210526315789764</v>
      </c>
      <c r="D38" s="12">
        <f t="shared" si="1"/>
        <v>94.73684210526325</v>
      </c>
    </row>
    <row r="39" spans="1:4" ht="14.5" x14ac:dyDescent="0.35">
      <c r="A39" s="2">
        <v>45526</v>
      </c>
      <c r="B39">
        <v>69.790000000000006</v>
      </c>
      <c r="C39" s="12">
        <f t="shared" si="0"/>
        <v>100</v>
      </c>
      <c r="D39" s="12">
        <f t="shared" si="1"/>
        <v>94.73684210526325</v>
      </c>
    </row>
    <row r="40" spans="1:4" ht="14.5" x14ac:dyDescent="0.35">
      <c r="A40" s="2">
        <v>45529</v>
      </c>
      <c r="B40">
        <v>70.84</v>
      </c>
      <c r="C40" s="12">
        <f t="shared" si="0"/>
        <v>100</v>
      </c>
      <c r="D40" s="12">
        <f t="shared" si="1"/>
        <v>94.73684210526325</v>
      </c>
    </row>
    <row r="41" spans="1:4" ht="14.5" x14ac:dyDescent="0.35">
      <c r="A41" s="2">
        <v>45530</v>
      </c>
      <c r="B41">
        <v>71.5</v>
      </c>
      <c r="C41" s="12">
        <f t="shared" si="0"/>
        <v>100</v>
      </c>
      <c r="D41" s="12">
        <f t="shared" si="1"/>
        <v>100</v>
      </c>
    </row>
    <row r="42" spans="1:4" ht="14.5" x14ac:dyDescent="0.35">
      <c r="A42" s="2">
        <v>45531</v>
      </c>
      <c r="B42">
        <v>71.75</v>
      </c>
      <c r="C42" s="12">
        <f t="shared" si="0"/>
        <v>100</v>
      </c>
      <c r="D42" s="12">
        <f t="shared" si="1"/>
        <v>100</v>
      </c>
    </row>
    <row r="43" spans="1:4" ht="14.5" x14ac:dyDescent="0.35">
      <c r="A43" s="2">
        <v>45532</v>
      </c>
      <c r="B43">
        <v>72.05</v>
      </c>
      <c r="C43" s="12">
        <f t="shared" si="0"/>
        <v>100</v>
      </c>
      <c r="D43" s="12">
        <f t="shared" si="1"/>
        <v>100</v>
      </c>
    </row>
    <row r="44" spans="1:4" ht="14.5" x14ac:dyDescent="0.35">
      <c r="A44" s="2">
        <v>45533</v>
      </c>
      <c r="B44">
        <v>72.47</v>
      </c>
      <c r="C44" s="12">
        <f t="shared" si="0"/>
        <v>100</v>
      </c>
      <c r="D44" s="12">
        <f t="shared" si="1"/>
        <v>100</v>
      </c>
    </row>
    <row r="45" spans="1:4" ht="14.5" x14ac:dyDescent="0.35">
      <c r="A45" s="2">
        <v>45537</v>
      </c>
      <c r="B45">
        <v>73.010000000000005</v>
      </c>
      <c r="C45" s="12">
        <f t="shared" si="0"/>
        <v>100</v>
      </c>
      <c r="D45" s="12">
        <f t="shared" si="1"/>
        <v>100</v>
      </c>
    </row>
    <row r="46" spans="1:4" ht="14.5" x14ac:dyDescent="0.35">
      <c r="A46" s="2">
        <v>45538</v>
      </c>
      <c r="B46">
        <v>72.56</v>
      </c>
      <c r="C46" s="12">
        <f t="shared" si="0"/>
        <v>89.678899082568748</v>
      </c>
      <c r="D46" s="12">
        <f t="shared" si="1"/>
        <v>96.559633027522921</v>
      </c>
    </row>
    <row r="47" spans="1:4" ht="14.5" x14ac:dyDescent="0.35">
      <c r="A47" s="2">
        <v>45539</v>
      </c>
      <c r="B47">
        <v>71.17</v>
      </c>
      <c r="C47" s="12">
        <f t="shared" si="0"/>
        <v>54.342431761786528</v>
      </c>
      <c r="D47" s="12">
        <f t="shared" si="1"/>
        <v>81.340443614785102</v>
      </c>
    </row>
    <row r="48" spans="1:4" ht="14.5" x14ac:dyDescent="0.35">
      <c r="A48" s="2">
        <v>45540</v>
      </c>
      <c r="B48">
        <v>71.14</v>
      </c>
      <c r="C48" s="12">
        <f t="shared" si="0"/>
        <v>53.598014888337367</v>
      </c>
      <c r="D48" s="12">
        <f t="shared" si="1"/>
        <v>65.873115244230874</v>
      </c>
    </row>
    <row r="49" spans="1:4" ht="14.5" x14ac:dyDescent="0.35">
      <c r="A49" s="2">
        <v>45543</v>
      </c>
      <c r="B49">
        <v>71.849999999999994</v>
      </c>
      <c r="C49" s="12">
        <f t="shared" si="0"/>
        <v>68.478260869564977</v>
      </c>
      <c r="D49" s="12">
        <f t="shared" si="1"/>
        <v>58.806235839896296</v>
      </c>
    </row>
    <row r="50" spans="1:4" ht="14.5" x14ac:dyDescent="0.35">
      <c r="A50" s="2">
        <v>45544</v>
      </c>
      <c r="B50">
        <v>71.55</v>
      </c>
      <c r="C50" s="12">
        <f t="shared" si="0"/>
        <v>60.326086956521593</v>
      </c>
      <c r="D50" s="12">
        <f t="shared" si="1"/>
        <v>60.800787571474643</v>
      </c>
    </row>
    <row r="51" spans="1:4" ht="14.5" x14ac:dyDescent="0.35">
      <c r="A51" s="2">
        <v>45545</v>
      </c>
      <c r="B51">
        <v>71.08</v>
      </c>
      <c r="C51" s="12">
        <f t="shared" si="0"/>
        <v>47.554347826086868</v>
      </c>
      <c r="D51" s="12">
        <f t="shared" si="1"/>
        <v>58.786231884057806</v>
      </c>
    </row>
    <row r="52" spans="1:4" ht="14.5" x14ac:dyDescent="0.35">
      <c r="A52" s="2">
        <v>45546</v>
      </c>
      <c r="B52">
        <v>71.23</v>
      </c>
      <c r="C52" s="12">
        <f t="shared" si="0"/>
        <v>44.720496894409884</v>
      </c>
      <c r="D52" s="12">
        <f t="shared" si="1"/>
        <v>50.866977225672777</v>
      </c>
    </row>
    <row r="53" spans="1:4" ht="14.5" x14ac:dyDescent="0.35">
      <c r="A53" s="2">
        <v>45547</v>
      </c>
      <c r="B53">
        <v>71.41</v>
      </c>
      <c r="C53" s="12">
        <f t="shared" si="0"/>
        <v>26.267281105990449</v>
      </c>
      <c r="D53" s="12">
        <f t="shared" si="1"/>
        <v>39.5140419421624</v>
      </c>
    </row>
    <row r="54" spans="1:4" ht="14.5" x14ac:dyDescent="0.35">
      <c r="A54" s="2">
        <v>45550</v>
      </c>
      <c r="B54">
        <v>72.099999999999994</v>
      </c>
      <c r="C54" s="12">
        <f t="shared" si="0"/>
        <v>52.849740932642099</v>
      </c>
      <c r="D54" s="12">
        <f t="shared" si="1"/>
        <v>41.279172977680815</v>
      </c>
    </row>
    <row r="55" spans="1:4" ht="14.5" x14ac:dyDescent="0.35">
      <c r="A55" s="2">
        <v>45551</v>
      </c>
      <c r="B55">
        <v>71.8</v>
      </c>
      <c r="C55" s="12">
        <f t="shared" si="0"/>
        <v>37.305699481865098</v>
      </c>
      <c r="D55" s="12">
        <f t="shared" si="1"/>
        <v>38.80757384016588</v>
      </c>
    </row>
    <row r="56" spans="1:4" ht="14.5" x14ac:dyDescent="0.35">
      <c r="A56" s="2">
        <v>45552</v>
      </c>
      <c r="B56">
        <v>71.75</v>
      </c>
      <c r="C56" s="12">
        <f t="shared" si="0"/>
        <v>34.715025906735718</v>
      </c>
      <c r="D56" s="12">
        <f t="shared" si="1"/>
        <v>41.623488773747638</v>
      </c>
    </row>
    <row r="57" spans="1:4" ht="14.5" x14ac:dyDescent="0.35">
      <c r="A57" s="2">
        <v>45553</v>
      </c>
      <c r="B57">
        <v>70.62</v>
      </c>
      <c r="C57" s="12">
        <f t="shared" si="0"/>
        <v>0</v>
      </c>
      <c r="D57" s="12">
        <f t="shared" si="1"/>
        <v>24.006908462866942</v>
      </c>
    </row>
    <row r="58" spans="1:4" ht="14.5" x14ac:dyDescent="0.35">
      <c r="A58" s="2">
        <v>45554</v>
      </c>
      <c r="B58">
        <v>71.64</v>
      </c>
      <c r="C58" s="12">
        <f t="shared" si="0"/>
        <v>42.677824267782249</v>
      </c>
      <c r="D58" s="12">
        <f t="shared" si="1"/>
        <v>25.797616724839326</v>
      </c>
    </row>
    <row r="59" spans="1:4" ht="14.5" x14ac:dyDescent="0.35">
      <c r="A59" s="2">
        <v>45557</v>
      </c>
      <c r="B59">
        <v>71.73</v>
      </c>
      <c r="C59" s="12">
        <f t="shared" si="0"/>
        <v>57.216494845360863</v>
      </c>
      <c r="D59" s="12">
        <f t="shared" si="1"/>
        <v>33.298106371047702</v>
      </c>
    </row>
    <row r="60" spans="1:4" ht="14.5" x14ac:dyDescent="0.35">
      <c r="A60" s="2">
        <v>45558</v>
      </c>
      <c r="B60">
        <v>71.33</v>
      </c>
      <c r="C60" s="12">
        <f t="shared" si="0"/>
        <v>47.972972972972883</v>
      </c>
      <c r="D60" s="12">
        <f t="shared" si="1"/>
        <v>49.28909736203866</v>
      </c>
    </row>
    <row r="61" spans="1:4" ht="14.5" x14ac:dyDescent="0.35">
      <c r="A61" s="2">
        <v>45559</v>
      </c>
      <c r="B61">
        <v>71.45</v>
      </c>
      <c r="C61" s="12">
        <f t="shared" si="0"/>
        <v>56.081081081081351</v>
      </c>
      <c r="D61" s="12">
        <f t="shared" si="1"/>
        <v>53.756849633138366</v>
      </c>
    </row>
    <row r="62" spans="1:4" ht="14.5" x14ac:dyDescent="0.35">
      <c r="A62" s="2">
        <v>45560</v>
      </c>
      <c r="B62">
        <v>71.400000000000006</v>
      </c>
      <c r="C62" s="12">
        <f t="shared" si="0"/>
        <v>52.702702702703142</v>
      </c>
      <c r="D62" s="12">
        <f t="shared" si="1"/>
        <v>52.252252252252454</v>
      </c>
    </row>
    <row r="63" spans="1:4" ht="14.5" x14ac:dyDescent="0.35">
      <c r="A63" s="2">
        <v>45561</v>
      </c>
      <c r="B63">
        <v>71.790000000000006</v>
      </c>
      <c r="C63" s="12">
        <f t="shared" si="0"/>
        <v>79.054054054054717</v>
      </c>
      <c r="D63" s="12">
        <f t="shared" si="1"/>
        <v>62.61261261261307</v>
      </c>
    </row>
    <row r="64" spans="1:4" ht="14.5" x14ac:dyDescent="0.35">
      <c r="A64" s="2">
        <v>45564</v>
      </c>
      <c r="B64">
        <v>71.86</v>
      </c>
      <c r="C64" s="12">
        <f t="shared" si="0"/>
        <v>83.783783783784017</v>
      </c>
      <c r="D64" s="12">
        <f t="shared" si="1"/>
        <v>71.846846846847299</v>
      </c>
    </row>
    <row r="65" spans="1:4" ht="14.5" x14ac:dyDescent="0.35">
      <c r="A65" s="2">
        <v>45565</v>
      </c>
      <c r="B65">
        <v>71.709999999999994</v>
      </c>
      <c r="C65" s="12">
        <f t="shared" si="0"/>
        <v>73.648648648648432</v>
      </c>
      <c r="D65" s="12">
        <f t="shared" si="1"/>
        <v>78.828828828829046</v>
      </c>
    </row>
    <row r="66" spans="1:4" ht="14.5" x14ac:dyDescent="0.35">
      <c r="A66" s="2">
        <v>45566</v>
      </c>
      <c r="B66">
        <v>71.010000000000005</v>
      </c>
      <c r="C66" s="12">
        <f t="shared" si="0"/>
        <v>26.351351351351571</v>
      </c>
      <c r="D66" s="12">
        <f t="shared" si="1"/>
        <v>61.261261261261346</v>
      </c>
    </row>
    <row r="67" spans="1:4" ht="14.5" x14ac:dyDescent="0.35">
      <c r="A67" s="2">
        <v>45567</v>
      </c>
      <c r="B67">
        <v>70.52</v>
      </c>
      <c r="C67" s="12">
        <f t="shared" si="0"/>
        <v>0</v>
      </c>
      <c r="D67" s="12">
        <f t="shared" si="1"/>
        <v>33.333333333333336</v>
      </c>
    </row>
    <row r="68" spans="1:4" ht="14.5" x14ac:dyDescent="0.35">
      <c r="A68" s="2">
        <v>45568</v>
      </c>
      <c r="B68">
        <v>70.17</v>
      </c>
      <c r="C68" s="12">
        <f t="shared" si="0"/>
        <v>0</v>
      </c>
      <c r="D68" s="12">
        <f t="shared" si="1"/>
        <v>8.783783783783857</v>
      </c>
    </row>
    <row r="69" spans="1:4" ht="14.5" x14ac:dyDescent="0.35">
      <c r="A69" s="2">
        <v>45571</v>
      </c>
      <c r="B69">
        <v>69.010000000000005</v>
      </c>
      <c r="C69" s="12">
        <f t="shared" si="0"/>
        <v>0</v>
      </c>
      <c r="D69" s="12">
        <f t="shared" si="1"/>
        <v>0</v>
      </c>
    </row>
    <row r="70" spans="1:4" ht="14.5" x14ac:dyDescent="0.35">
      <c r="A70" s="2">
        <v>45572</v>
      </c>
      <c r="B70">
        <v>69.180000000000007</v>
      </c>
      <c r="C70" s="12">
        <f t="shared" si="0"/>
        <v>5.9649122807018262</v>
      </c>
      <c r="D70" s="12">
        <f t="shared" si="1"/>
        <v>1.9883040935672753</v>
      </c>
    </row>
    <row r="71" spans="1:4" ht="14.5" x14ac:dyDescent="0.35">
      <c r="A71" s="2">
        <v>45573</v>
      </c>
      <c r="B71">
        <v>69.569999999999993</v>
      </c>
      <c r="C71" s="12">
        <f t="shared" si="0"/>
        <v>19.649122807017164</v>
      </c>
      <c r="D71" s="12">
        <f t="shared" si="1"/>
        <v>8.538011695906329</v>
      </c>
    </row>
    <row r="72" spans="1:4" ht="14.5" x14ac:dyDescent="0.35">
      <c r="A72" s="2">
        <v>45574</v>
      </c>
      <c r="B72">
        <v>69.25</v>
      </c>
      <c r="C72" s="12">
        <f t="shared" si="0"/>
        <v>8.4210526315787853</v>
      </c>
      <c r="D72" s="12">
        <f t="shared" si="1"/>
        <v>11.345029239765926</v>
      </c>
    </row>
    <row r="73" spans="1:4" ht="14.5" x14ac:dyDescent="0.35">
      <c r="A73" s="2">
        <v>45575</v>
      </c>
      <c r="B73">
        <v>69.569999999999993</v>
      </c>
      <c r="C73" s="12">
        <f t="shared" si="0"/>
        <v>19.649122807017164</v>
      </c>
      <c r="D73" s="12">
        <f t="shared" si="1"/>
        <v>15.906432748537705</v>
      </c>
    </row>
    <row r="74" spans="1:4" ht="14.5" x14ac:dyDescent="0.35">
      <c r="A74" s="2">
        <v>45578</v>
      </c>
      <c r="B74">
        <v>70.34</v>
      </c>
      <c r="C74" s="12">
        <f t="shared" si="0"/>
        <v>46.6666666666667</v>
      </c>
      <c r="D74" s="12">
        <f t="shared" si="1"/>
        <v>24.912280701754216</v>
      </c>
    </row>
    <row r="75" spans="1:4" ht="14.5" x14ac:dyDescent="0.35">
      <c r="A75" s="2">
        <v>45579</v>
      </c>
      <c r="B75">
        <v>70.34</v>
      </c>
      <c r="C75" s="12">
        <f t="shared" si="0"/>
        <v>46.6666666666667</v>
      </c>
      <c r="D75" s="12">
        <f t="shared" si="1"/>
        <v>37.66081871345019</v>
      </c>
    </row>
    <row r="76" spans="1:4" ht="14.5" x14ac:dyDescent="0.35">
      <c r="A76" s="2">
        <v>45580</v>
      </c>
      <c r="B76">
        <v>70.569999999999993</v>
      </c>
      <c r="C76" s="12">
        <f t="shared" si="0"/>
        <v>54.736842105262852</v>
      </c>
      <c r="D76" s="12">
        <f t="shared" si="1"/>
        <v>49.356725146198755</v>
      </c>
    </row>
    <row r="77" spans="1:4" ht="14.5" x14ac:dyDescent="0.35">
      <c r="A77" s="2">
        <v>45581</v>
      </c>
      <c r="B77">
        <v>69.900000000000006</v>
      </c>
      <c r="C77" s="12">
        <f t="shared" si="0"/>
        <v>31.228070175438678</v>
      </c>
      <c r="D77" s="12">
        <f t="shared" si="1"/>
        <v>44.210526315789416</v>
      </c>
    </row>
    <row r="78" spans="1:4" ht="14.5" x14ac:dyDescent="0.35">
      <c r="A78" s="2">
        <v>45582</v>
      </c>
      <c r="B78">
        <v>70.44</v>
      </c>
      <c r="C78" s="12">
        <f t="shared" si="0"/>
        <v>52.962962962962912</v>
      </c>
      <c r="D78" s="12">
        <f t="shared" si="1"/>
        <v>46.309291747888146</v>
      </c>
    </row>
    <row r="79" spans="1:4" ht="14.5" x14ac:dyDescent="0.35">
      <c r="A79" s="2">
        <v>45585</v>
      </c>
      <c r="B79">
        <v>69.45</v>
      </c>
      <c r="C79" s="12">
        <f t="shared" ref="C79:C142" si="2">(B79 - MIN(B66:B79)) / (MAX(B66:B79) - MIN(B66:B79)) * 100</f>
        <v>21.999999999999886</v>
      </c>
      <c r="D79" s="12">
        <f t="shared" si="1"/>
        <v>35.397011046133827</v>
      </c>
    </row>
    <row r="80" spans="1:4" ht="14.5" x14ac:dyDescent="0.35">
      <c r="A80" s="2">
        <v>45586</v>
      </c>
      <c r="B80">
        <v>69.45</v>
      </c>
      <c r="C80" s="12">
        <f t="shared" si="2"/>
        <v>28.205128205128275</v>
      </c>
      <c r="D80" s="12">
        <f t="shared" si="1"/>
        <v>34.38936372269702</v>
      </c>
    </row>
    <row r="81" spans="1:4" ht="14.5" x14ac:dyDescent="0.35">
      <c r="A81" s="2">
        <v>45587</v>
      </c>
      <c r="B81">
        <v>68.010000000000005</v>
      </c>
      <c r="C81" s="12">
        <f t="shared" si="2"/>
        <v>0</v>
      </c>
      <c r="D81" s="12">
        <f t="shared" ref="D81:D144" si="3">AVERAGE(C79:C81)</f>
        <v>16.735042735042722</v>
      </c>
    </row>
    <row r="82" spans="1:4" ht="14.5" x14ac:dyDescent="0.35">
      <c r="A82" s="2">
        <v>45588</v>
      </c>
      <c r="B82">
        <v>67.3</v>
      </c>
      <c r="C82" s="12">
        <f t="shared" si="2"/>
        <v>0</v>
      </c>
      <c r="D82" s="12">
        <f t="shared" si="3"/>
        <v>9.4017094017094252</v>
      </c>
    </row>
    <row r="83" spans="1:4" ht="14.5" x14ac:dyDescent="0.35">
      <c r="A83" s="2">
        <v>45589</v>
      </c>
      <c r="B83">
        <v>66.92</v>
      </c>
      <c r="C83" s="12">
        <f t="shared" si="2"/>
        <v>0</v>
      </c>
      <c r="D83" s="12">
        <f t="shared" si="3"/>
        <v>0</v>
      </c>
    </row>
    <row r="84" spans="1:4" ht="14.5" x14ac:dyDescent="0.35">
      <c r="A84" s="2">
        <v>45593</v>
      </c>
      <c r="B84">
        <v>66.67</v>
      </c>
      <c r="C84" s="12">
        <f t="shared" si="2"/>
        <v>0</v>
      </c>
      <c r="D84" s="12">
        <f t="shared" si="3"/>
        <v>0</v>
      </c>
    </row>
    <row r="85" spans="1:4" ht="14.5" x14ac:dyDescent="0.35">
      <c r="A85" s="2">
        <v>45594</v>
      </c>
      <c r="B85">
        <v>65.56</v>
      </c>
      <c r="C85" s="12">
        <f t="shared" si="2"/>
        <v>0</v>
      </c>
      <c r="D85" s="12">
        <f t="shared" si="3"/>
        <v>0</v>
      </c>
    </row>
    <row r="86" spans="1:4" ht="14.5" x14ac:dyDescent="0.35">
      <c r="A86" s="2">
        <v>45595</v>
      </c>
      <c r="B86">
        <v>65.92</v>
      </c>
      <c r="C86" s="12">
        <f t="shared" si="2"/>
        <v>7.1856287425149716</v>
      </c>
      <c r="D86" s="12">
        <f t="shared" si="3"/>
        <v>2.395209580838324</v>
      </c>
    </row>
    <row r="87" spans="1:4" ht="14.5" x14ac:dyDescent="0.35">
      <c r="A87" s="2">
        <v>45596</v>
      </c>
      <c r="B87">
        <v>65.31</v>
      </c>
      <c r="C87" s="12">
        <f t="shared" si="2"/>
        <v>0</v>
      </c>
      <c r="D87" s="12">
        <f t="shared" si="3"/>
        <v>2.395209580838324</v>
      </c>
    </row>
    <row r="88" spans="1:4" ht="14.5" x14ac:dyDescent="0.35">
      <c r="A88" s="2">
        <v>45597</v>
      </c>
      <c r="B88">
        <v>65.010000000000005</v>
      </c>
      <c r="C88" s="12">
        <f t="shared" si="2"/>
        <v>0</v>
      </c>
      <c r="D88" s="12">
        <f t="shared" si="3"/>
        <v>2.395209580838324</v>
      </c>
    </row>
    <row r="89" spans="1:4" ht="14.5" x14ac:dyDescent="0.35">
      <c r="A89" s="2">
        <v>45600</v>
      </c>
      <c r="B89">
        <v>65.11</v>
      </c>
      <c r="C89" s="12">
        <f t="shared" si="2"/>
        <v>1.7985611510790385</v>
      </c>
      <c r="D89" s="12">
        <f t="shared" si="3"/>
        <v>0.59952038369301286</v>
      </c>
    </row>
    <row r="90" spans="1:4" ht="14.5" x14ac:dyDescent="0.35">
      <c r="A90" s="2">
        <v>45601</v>
      </c>
      <c r="B90">
        <v>65.37</v>
      </c>
      <c r="C90" s="12">
        <f t="shared" si="2"/>
        <v>6.6298342541436446</v>
      </c>
      <c r="D90" s="12">
        <f t="shared" si="3"/>
        <v>2.8094651350742281</v>
      </c>
    </row>
    <row r="91" spans="1:4" ht="14.5" x14ac:dyDescent="0.35">
      <c r="A91" s="2">
        <v>45602</v>
      </c>
      <c r="B91">
        <v>63.7</v>
      </c>
      <c r="C91" s="12">
        <f t="shared" si="2"/>
        <v>0</v>
      </c>
      <c r="D91" s="12">
        <f t="shared" si="3"/>
        <v>2.8094651350742281</v>
      </c>
    </row>
    <row r="92" spans="1:4" ht="14.5" x14ac:dyDescent="0.35">
      <c r="A92" s="2">
        <v>45603</v>
      </c>
      <c r="B92">
        <v>63.66</v>
      </c>
      <c r="C92" s="12">
        <f t="shared" si="2"/>
        <v>0</v>
      </c>
      <c r="D92" s="12">
        <f t="shared" si="3"/>
        <v>2.2099447513812147</v>
      </c>
    </row>
    <row r="93" spans="1:4" ht="14.5" x14ac:dyDescent="0.35">
      <c r="A93" s="2">
        <v>45604</v>
      </c>
      <c r="B93">
        <v>63.92</v>
      </c>
      <c r="C93" s="12">
        <f t="shared" si="2"/>
        <v>4.4905008635579415</v>
      </c>
      <c r="D93" s="12">
        <f t="shared" si="3"/>
        <v>1.4968336211859805</v>
      </c>
    </row>
    <row r="94" spans="1:4" ht="14.5" x14ac:dyDescent="0.35">
      <c r="A94" s="2">
        <v>45607</v>
      </c>
      <c r="B94">
        <v>63.36</v>
      </c>
      <c r="C94" s="12">
        <f t="shared" si="2"/>
        <v>0</v>
      </c>
      <c r="D94" s="12">
        <f t="shared" si="3"/>
        <v>1.4968336211859805</v>
      </c>
    </row>
    <row r="95" spans="1:4" ht="14.5" x14ac:dyDescent="0.35">
      <c r="A95" s="2">
        <v>45608</v>
      </c>
      <c r="B95">
        <v>63.2</v>
      </c>
      <c r="C95" s="12">
        <f t="shared" si="2"/>
        <v>0</v>
      </c>
      <c r="D95" s="12">
        <f t="shared" si="3"/>
        <v>1.4968336211859805</v>
      </c>
    </row>
    <row r="96" spans="1:4" ht="14.5" x14ac:dyDescent="0.35">
      <c r="A96" s="2">
        <v>45609</v>
      </c>
      <c r="B96">
        <v>63</v>
      </c>
      <c r="C96" s="12">
        <f t="shared" si="2"/>
        <v>0</v>
      </c>
      <c r="D96" s="12">
        <f t="shared" si="3"/>
        <v>0</v>
      </c>
    </row>
    <row r="97" spans="1:4" ht="14.5" x14ac:dyDescent="0.35">
      <c r="A97" s="2">
        <v>45610</v>
      </c>
      <c r="B97">
        <v>62.55</v>
      </c>
      <c r="C97" s="12">
        <f t="shared" si="2"/>
        <v>0</v>
      </c>
      <c r="D97" s="12">
        <f t="shared" si="3"/>
        <v>0</v>
      </c>
    </row>
    <row r="98" spans="1:4" ht="14.5" x14ac:dyDescent="0.35">
      <c r="A98" s="2">
        <v>45611</v>
      </c>
      <c r="B98">
        <v>61.74</v>
      </c>
      <c r="C98" s="12">
        <f t="shared" si="2"/>
        <v>0</v>
      </c>
      <c r="D98" s="12">
        <f t="shared" si="3"/>
        <v>0</v>
      </c>
    </row>
    <row r="99" spans="1:4" ht="14.5" x14ac:dyDescent="0.35">
      <c r="A99" s="2">
        <v>45614</v>
      </c>
      <c r="B99">
        <v>61.86</v>
      </c>
      <c r="C99" s="12">
        <f t="shared" si="2"/>
        <v>2.8708133971291256</v>
      </c>
      <c r="D99" s="12">
        <f t="shared" si="3"/>
        <v>0.95693779904304188</v>
      </c>
    </row>
    <row r="100" spans="1:4" ht="14.5" x14ac:dyDescent="0.35">
      <c r="A100" s="2">
        <v>45615</v>
      </c>
      <c r="B100">
        <v>62.59</v>
      </c>
      <c r="C100" s="12">
        <f t="shared" si="2"/>
        <v>23.415977961432528</v>
      </c>
      <c r="D100" s="12">
        <f t="shared" si="3"/>
        <v>8.7622637861872175</v>
      </c>
    </row>
    <row r="101" spans="1:4" ht="14.5" x14ac:dyDescent="0.35">
      <c r="A101" s="2">
        <v>45616</v>
      </c>
      <c r="B101">
        <v>62.99</v>
      </c>
      <c r="C101" s="12">
        <f t="shared" si="2"/>
        <v>34.435261707988957</v>
      </c>
      <c r="D101" s="12">
        <f t="shared" si="3"/>
        <v>20.240684355516873</v>
      </c>
    </row>
    <row r="102" spans="1:4" ht="14.5" x14ac:dyDescent="0.35">
      <c r="A102" s="2">
        <v>45617</v>
      </c>
      <c r="B102">
        <v>63.76</v>
      </c>
      <c r="C102" s="12">
        <f t="shared" si="2"/>
        <v>55.647382920110047</v>
      </c>
      <c r="D102" s="12">
        <f t="shared" si="3"/>
        <v>37.83287419651051</v>
      </c>
    </row>
    <row r="103" spans="1:4" ht="14.5" x14ac:dyDescent="0.35">
      <c r="A103" s="2">
        <v>45618</v>
      </c>
      <c r="B103">
        <v>63.92</v>
      </c>
      <c r="C103" s="12">
        <f t="shared" si="2"/>
        <v>60.055096418732731</v>
      </c>
      <c r="D103" s="12">
        <f t="shared" si="3"/>
        <v>50.045913682277245</v>
      </c>
    </row>
    <row r="104" spans="1:4" ht="14.5" x14ac:dyDescent="0.35">
      <c r="A104" s="2">
        <v>45621</v>
      </c>
      <c r="B104">
        <v>64.38</v>
      </c>
      <c r="C104" s="12">
        <f t="shared" si="2"/>
        <v>100</v>
      </c>
      <c r="D104" s="12">
        <f t="shared" si="3"/>
        <v>71.900826446280931</v>
      </c>
    </row>
    <row r="105" spans="1:4" ht="14.5" x14ac:dyDescent="0.35">
      <c r="A105" s="2">
        <v>45622</v>
      </c>
      <c r="B105">
        <v>64.55</v>
      </c>
      <c r="C105" s="12">
        <f t="shared" si="2"/>
        <v>100</v>
      </c>
      <c r="D105" s="12">
        <f t="shared" si="3"/>
        <v>86.685032139577572</v>
      </c>
    </row>
    <row r="106" spans="1:4" ht="14.5" x14ac:dyDescent="0.35">
      <c r="A106" s="2">
        <v>45623</v>
      </c>
      <c r="B106">
        <v>64.430000000000007</v>
      </c>
      <c r="C106" s="12">
        <f t="shared" si="2"/>
        <v>95.729537366548385</v>
      </c>
      <c r="D106" s="12">
        <f t="shared" si="3"/>
        <v>98.576512455516124</v>
      </c>
    </row>
    <row r="107" spans="1:4" ht="14.5" x14ac:dyDescent="0.35">
      <c r="A107" s="2">
        <v>45625</v>
      </c>
      <c r="B107">
        <v>64.08</v>
      </c>
      <c r="C107" s="12">
        <f t="shared" si="2"/>
        <v>83.27402135231317</v>
      </c>
      <c r="D107" s="12">
        <f t="shared" si="3"/>
        <v>93.001186239620509</v>
      </c>
    </row>
    <row r="108" spans="1:4" ht="14.5" x14ac:dyDescent="0.35">
      <c r="A108" s="2">
        <v>45628</v>
      </c>
      <c r="B108">
        <v>63.65</v>
      </c>
      <c r="C108" s="12">
        <f t="shared" si="2"/>
        <v>67.971530249110316</v>
      </c>
      <c r="D108" s="12">
        <f t="shared" si="3"/>
        <v>82.325029655990619</v>
      </c>
    </row>
    <row r="109" spans="1:4" ht="14.5" x14ac:dyDescent="0.35">
      <c r="A109" s="2">
        <v>45629</v>
      </c>
      <c r="B109">
        <v>63.52</v>
      </c>
      <c r="C109" s="12">
        <f t="shared" si="2"/>
        <v>63.345195729537515</v>
      </c>
      <c r="D109" s="12">
        <f t="shared" si="3"/>
        <v>71.530249110320327</v>
      </c>
    </row>
    <row r="110" spans="1:4" ht="14.5" x14ac:dyDescent="0.35">
      <c r="A110" s="2">
        <v>45630</v>
      </c>
      <c r="B110">
        <v>62.21</v>
      </c>
      <c r="C110" s="12">
        <f t="shared" si="2"/>
        <v>16.725978647686819</v>
      </c>
      <c r="D110" s="12">
        <f t="shared" si="3"/>
        <v>49.34756820877822</v>
      </c>
    </row>
    <row r="111" spans="1:4" ht="14.5" x14ac:dyDescent="0.35">
      <c r="A111" s="2">
        <v>45631</v>
      </c>
      <c r="B111">
        <v>62.92</v>
      </c>
      <c r="C111" s="12">
        <f t="shared" si="2"/>
        <v>41.992882562277643</v>
      </c>
      <c r="D111" s="12">
        <f t="shared" si="3"/>
        <v>40.688018979833991</v>
      </c>
    </row>
    <row r="112" spans="1:4" ht="14.5" x14ac:dyDescent="0.35">
      <c r="A112" s="2">
        <v>45632</v>
      </c>
      <c r="B112">
        <v>62.53</v>
      </c>
      <c r="C112" s="12">
        <f t="shared" si="2"/>
        <v>24.907063197026108</v>
      </c>
      <c r="D112" s="12">
        <f t="shared" si="3"/>
        <v>27.87530813566352</v>
      </c>
    </row>
    <row r="113" spans="1:4" ht="14.5" x14ac:dyDescent="0.35">
      <c r="A113" s="2">
        <v>45635</v>
      </c>
      <c r="B113">
        <v>62.6</v>
      </c>
      <c r="C113" s="12">
        <f t="shared" si="2"/>
        <v>16.666666666666718</v>
      </c>
      <c r="D113" s="12">
        <f t="shared" si="3"/>
        <v>27.855537475323487</v>
      </c>
    </row>
    <row r="114" spans="1:4" ht="14.5" x14ac:dyDescent="0.35">
      <c r="A114" s="2">
        <v>45636</v>
      </c>
      <c r="B114">
        <v>62.91</v>
      </c>
      <c r="C114" s="12">
        <f t="shared" si="2"/>
        <v>29.91452991452978</v>
      </c>
      <c r="D114" s="12">
        <f t="shared" si="3"/>
        <v>23.829419926074205</v>
      </c>
    </row>
    <row r="115" spans="1:4" ht="14.5" x14ac:dyDescent="0.35">
      <c r="A115" s="2">
        <v>45637</v>
      </c>
      <c r="B115">
        <v>62.64</v>
      </c>
      <c r="C115" s="12">
        <f t="shared" si="2"/>
        <v>18.376068376068392</v>
      </c>
      <c r="D115" s="12">
        <f t="shared" si="3"/>
        <v>21.652421652421626</v>
      </c>
    </row>
    <row r="116" spans="1:4" ht="14.5" x14ac:dyDescent="0.35">
      <c r="A116" s="2">
        <v>45638</v>
      </c>
      <c r="B116">
        <v>63.84</v>
      </c>
      <c r="C116" s="12">
        <f t="shared" si="2"/>
        <v>69.658119658119872</v>
      </c>
      <c r="D116" s="12">
        <f t="shared" si="3"/>
        <v>39.316239316239347</v>
      </c>
    </row>
    <row r="117" spans="1:4" ht="14.5" x14ac:dyDescent="0.35">
      <c r="A117" s="2">
        <v>45639</v>
      </c>
      <c r="B117">
        <v>63.12</v>
      </c>
      <c r="C117" s="12">
        <f t="shared" si="2"/>
        <v>38.888888888888808</v>
      </c>
      <c r="D117" s="12">
        <f t="shared" si="3"/>
        <v>42.307692307692356</v>
      </c>
    </row>
    <row r="118" spans="1:4" ht="14.5" x14ac:dyDescent="0.35">
      <c r="A118" s="2">
        <v>45642</v>
      </c>
      <c r="B118">
        <v>62.55</v>
      </c>
      <c r="C118" s="12">
        <f t="shared" si="2"/>
        <v>14.529914529914395</v>
      </c>
      <c r="D118" s="12">
        <f t="shared" si="3"/>
        <v>41.025641025641029</v>
      </c>
    </row>
    <row r="119" spans="1:4" ht="14.5" x14ac:dyDescent="0.35">
      <c r="A119" s="2">
        <v>45643</v>
      </c>
      <c r="B119">
        <v>63.4</v>
      </c>
      <c r="C119" s="12">
        <f t="shared" si="2"/>
        <v>53.603603603603354</v>
      </c>
      <c r="D119" s="12">
        <f t="shared" si="3"/>
        <v>35.67413567413552</v>
      </c>
    </row>
    <row r="120" spans="1:4" ht="14.5" x14ac:dyDescent="0.35">
      <c r="A120" s="2">
        <v>45644</v>
      </c>
      <c r="B120">
        <v>62.85</v>
      </c>
      <c r="C120" s="12">
        <f t="shared" si="2"/>
        <v>34.224598930481356</v>
      </c>
      <c r="D120" s="12">
        <f t="shared" si="3"/>
        <v>34.119372354666375</v>
      </c>
    </row>
    <row r="121" spans="1:4" ht="14.5" x14ac:dyDescent="0.35">
      <c r="A121" s="2">
        <v>45645</v>
      </c>
      <c r="B121">
        <v>62.45</v>
      </c>
      <c r="C121" s="12">
        <f t="shared" si="2"/>
        <v>14.723926380368196</v>
      </c>
      <c r="D121" s="12">
        <f t="shared" si="3"/>
        <v>34.184042971484303</v>
      </c>
    </row>
    <row r="122" spans="1:4" ht="14.5" x14ac:dyDescent="0.35">
      <c r="A122" s="2">
        <v>45646</v>
      </c>
      <c r="B122">
        <v>62.55</v>
      </c>
      <c r="C122" s="12">
        <f t="shared" si="2"/>
        <v>20.858895705521213</v>
      </c>
      <c r="D122" s="12">
        <f t="shared" si="3"/>
        <v>23.269140338790255</v>
      </c>
    </row>
    <row r="123" spans="1:4" ht="14.5" x14ac:dyDescent="0.35">
      <c r="A123" s="2">
        <v>45649</v>
      </c>
      <c r="B123">
        <v>62.38</v>
      </c>
      <c r="C123" s="12">
        <f t="shared" si="2"/>
        <v>10.429447852760825</v>
      </c>
      <c r="D123" s="12">
        <f t="shared" si="3"/>
        <v>15.337423312883411</v>
      </c>
    </row>
    <row r="124" spans="1:4" ht="14.5" x14ac:dyDescent="0.35">
      <c r="A124" s="2">
        <v>45650</v>
      </c>
      <c r="B124">
        <v>62.84</v>
      </c>
      <c r="C124" s="12">
        <f t="shared" si="2"/>
        <v>31.506849315068536</v>
      </c>
      <c r="D124" s="12">
        <f t="shared" si="3"/>
        <v>20.931730957783525</v>
      </c>
    </row>
    <row r="125" spans="1:4" ht="14.5" x14ac:dyDescent="0.35">
      <c r="A125" s="2">
        <v>45652</v>
      </c>
      <c r="B125">
        <v>62.57</v>
      </c>
      <c r="C125" s="12">
        <f t="shared" si="2"/>
        <v>13.013698630136822</v>
      </c>
      <c r="D125" s="12">
        <f t="shared" si="3"/>
        <v>18.316665265988728</v>
      </c>
    </row>
    <row r="126" spans="1:4" ht="14.5" x14ac:dyDescent="0.35">
      <c r="A126" s="2">
        <v>45653</v>
      </c>
      <c r="B126">
        <v>62.45</v>
      </c>
      <c r="C126" s="12">
        <f t="shared" si="2"/>
        <v>4.794520547945222</v>
      </c>
      <c r="D126" s="12">
        <f t="shared" si="3"/>
        <v>16.438356164383524</v>
      </c>
    </row>
    <row r="127" spans="1:4" ht="14.5" x14ac:dyDescent="0.35">
      <c r="A127" s="2">
        <v>45656</v>
      </c>
      <c r="B127">
        <v>62.03</v>
      </c>
      <c r="C127" s="12">
        <f t="shared" si="2"/>
        <v>0</v>
      </c>
      <c r="D127" s="12">
        <f t="shared" si="3"/>
        <v>5.9360730593606812</v>
      </c>
    </row>
    <row r="128" spans="1:4" ht="14.5" x14ac:dyDescent="0.35">
      <c r="A128" s="2">
        <v>45657</v>
      </c>
      <c r="B128">
        <v>62.26</v>
      </c>
      <c r="C128" s="12">
        <f t="shared" si="2"/>
        <v>12.707182320441801</v>
      </c>
      <c r="D128" s="12">
        <f t="shared" si="3"/>
        <v>5.8339009561290069</v>
      </c>
    </row>
    <row r="129" spans="1:4" ht="14.5" x14ac:dyDescent="0.35">
      <c r="A129" s="2">
        <v>45659</v>
      </c>
      <c r="B129">
        <v>61.84</v>
      </c>
      <c r="C129" s="12">
        <f t="shared" si="2"/>
        <v>0</v>
      </c>
      <c r="D129" s="12">
        <f t="shared" si="3"/>
        <v>4.2357274401472669</v>
      </c>
    </row>
    <row r="130" spans="1:4" ht="14.5" x14ac:dyDescent="0.35">
      <c r="A130" s="2">
        <v>45660</v>
      </c>
      <c r="B130">
        <v>61.75</v>
      </c>
      <c r="C130" s="12">
        <f t="shared" si="2"/>
        <v>0</v>
      </c>
      <c r="D130" s="12">
        <f t="shared" si="3"/>
        <v>4.2357274401472669</v>
      </c>
    </row>
    <row r="131" spans="1:4" ht="14.5" x14ac:dyDescent="0.35">
      <c r="A131" s="2">
        <v>45663</v>
      </c>
      <c r="B131">
        <v>60.81</v>
      </c>
      <c r="C131" s="12">
        <f t="shared" si="2"/>
        <v>0</v>
      </c>
      <c r="D131" s="12">
        <f t="shared" si="3"/>
        <v>0</v>
      </c>
    </row>
    <row r="132" spans="1:4" ht="14.5" x14ac:dyDescent="0.35">
      <c r="A132" s="2">
        <v>45664</v>
      </c>
      <c r="B132">
        <v>60.84</v>
      </c>
      <c r="C132" s="12">
        <f t="shared" si="2"/>
        <v>1.1583011583012039</v>
      </c>
      <c r="D132" s="12">
        <f t="shared" si="3"/>
        <v>0.38610038610040132</v>
      </c>
    </row>
    <row r="133" spans="1:4" ht="14.5" x14ac:dyDescent="0.35">
      <c r="A133" s="2">
        <v>45665</v>
      </c>
      <c r="B133">
        <v>61.71</v>
      </c>
      <c r="C133" s="12">
        <f t="shared" si="2"/>
        <v>44.117647058823479</v>
      </c>
      <c r="D133" s="12">
        <f t="shared" si="3"/>
        <v>15.091982739041562</v>
      </c>
    </row>
    <row r="134" spans="1:4" ht="14.5" x14ac:dyDescent="0.35">
      <c r="A134" s="2">
        <v>45667</v>
      </c>
      <c r="B134">
        <v>61.07</v>
      </c>
      <c r="C134" s="12">
        <f t="shared" si="2"/>
        <v>12.807881773398911</v>
      </c>
      <c r="D134" s="12">
        <f t="shared" si="3"/>
        <v>19.361276663507866</v>
      </c>
    </row>
    <row r="135" spans="1:4" ht="14.5" x14ac:dyDescent="0.35">
      <c r="A135" s="2">
        <v>45670</v>
      </c>
      <c r="B135">
        <v>61.65</v>
      </c>
      <c r="C135" s="12">
        <f t="shared" si="2"/>
        <v>41.379310344827381</v>
      </c>
      <c r="D135" s="12">
        <f t="shared" si="3"/>
        <v>32.768279725683257</v>
      </c>
    </row>
    <row r="136" spans="1:4" ht="14.5" x14ac:dyDescent="0.35">
      <c r="A136" s="2">
        <v>45671</v>
      </c>
      <c r="B136">
        <v>62.04</v>
      </c>
      <c r="C136" s="12">
        <f t="shared" si="2"/>
        <v>60.591133004925922</v>
      </c>
      <c r="D136" s="12">
        <f t="shared" si="3"/>
        <v>38.259441707717407</v>
      </c>
    </row>
    <row r="137" spans="1:4" ht="14.5" x14ac:dyDescent="0.35">
      <c r="A137" s="2">
        <v>45672</v>
      </c>
      <c r="B137">
        <v>61.77</v>
      </c>
      <c r="C137" s="12">
        <f t="shared" si="2"/>
        <v>47.290640394088683</v>
      </c>
      <c r="D137" s="12">
        <f t="shared" si="3"/>
        <v>49.753694581280662</v>
      </c>
    </row>
    <row r="138" spans="1:4" ht="14.5" x14ac:dyDescent="0.35">
      <c r="A138" s="2">
        <v>45673</v>
      </c>
      <c r="B138">
        <v>62.25</v>
      </c>
      <c r="C138" s="12">
        <f t="shared" si="2"/>
        <v>81.818181818181785</v>
      </c>
      <c r="D138" s="12">
        <f t="shared" si="3"/>
        <v>63.233318405732128</v>
      </c>
    </row>
    <row r="139" spans="1:4" ht="14.5" x14ac:dyDescent="0.35">
      <c r="A139" s="2">
        <v>45674</v>
      </c>
      <c r="B139">
        <v>62.71</v>
      </c>
      <c r="C139" s="12">
        <f t="shared" si="2"/>
        <v>100</v>
      </c>
      <c r="D139" s="12">
        <f t="shared" si="3"/>
        <v>76.369607404090161</v>
      </c>
    </row>
    <row r="140" spans="1:4" ht="14.5" x14ac:dyDescent="0.35">
      <c r="A140" s="2">
        <v>45678</v>
      </c>
      <c r="B140">
        <v>62.42</v>
      </c>
      <c r="C140" s="12">
        <f t="shared" si="2"/>
        <v>84.736842105263193</v>
      </c>
      <c r="D140" s="12">
        <f t="shared" si="3"/>
        <v>88.851674641148335</v>
      </c>
    </row>
    <row r="141" spans="1:4" ht="14.5" x14ac:dyDescent="0.35">
      <c r="A141" s="2">
        <v>45679</v>
      </c>
      <c r="B141">
        <v>61.78</v>
      </c>
      <c r="C141" s="12">
        <f t="shared" si="2"/>
        <v>51.052631578947349</v>
      </c>
      <c r="D141" s="12">
        <f t="shared" si="3"/>
        <v>78.596491228070178</v>
      </c>
    </row>
    <row r="142" spans="1:4" ht="14.5" x14ac:dyDescent="0.35">
      <c r="A142" s="2">
        <v>45680</v>
      </c>
      <c r="B142">
        <v>61.53</v>
      </c>
      <c r="C142" s="12">
        <f t="shared" si="2"/>
        <v>37.894736842105232</v>
      </c>
      <c r="D142" s="12">
        <f t="shared" si="3"/>
        <v>57.89473684210526</v>
      </c>
    </row>
    <row r="143" spans="1:4" ht="14.5" x14ac:dyDescent="0.35">
      <c r="A143" s="2">
        <v>45681</v>
      </c>
      <c r="B143">
        <v>61.92</v>
      </c>
      <c r="C143" s="12">
        <f t="shared" ref="C143:C189" si="4">(B143 - MIN(B130:B143)) / (MAX(B130:B143) - MIN(B130:B143)) * 100</f>
        <v>58.421052631578959</v>
      </c>
      <c r="D143" s="12">
        <f t="shared" si="3"/>
        <v>49.122807017543842</v>
      </c>
    </row>
    <row r="144" spans="1:4" ht="14.5" x14ac:dyDescent="0.35">
      <c r="A144" s="2">
        <v>45684</v>
      </c>
      <c r="B144">
        <v>63.87</v>
      </c>
      <c r="C144" s="12">
        <f t="shared" si="4"/>
        <v>100</v>
      </c>
      <c r="D144" s="12">
        <f t="shared" si="3"/>
        <v>65.438596491228068</v>
      </c>
    </row>
    <row r="145" spans="1:4" ht="14.5" x14ac:dyDescent="0.35">
      <c r="A145" s="2">
        <v>45685</v>
      </c>
      <c r="B145">
        <v>62.36</v>
      </c>
      <c r="C145" s="12">
        <f t="shared" si="4"/>
        <v>50.165016501650129</v>
      </c>
      <c r="D145" s="12">
        <f t="shared" ref="D145:D189" si="5">AVERAGE(C143:C145)</f>
        <v>69.528689711076368</v>
      </c>
    </row>
    <row r="146" spans="1:4" ht="14.5" x14ac:dyDescent="0.35">
      <c r="A146" s="2">
        <v>45686</v>
      </c>
      <c r="B146">
        <v>62.83</v>
      </c>
      <c r="C146" s="12">
        <f t="shared" si="4"/>
        <v>62.857142857142847</v>
      </c>
      <c r="D146" s="12">
        <f t="shared" si="5"/>
        <v>71.007386452930987</v>
      </c>
    </row>
    <row r="147" spans="1:4" ht="14.5" x14ac:dyDescent="0.35">
      <c r="A147" s="2">
        <v>45687</v>
      </c>
      <c r="B147">
        <v>64.05</v>
      </c>
      <c r="C147" s="12">
        <f t="shared" si="4"/>
        <v>100</v>
      </c>
      <c r="D147" s="12">
        <f t="shared" si="5"/>
        <v>71.007386452930987</v>
      </c>
    </row>
    <row r="148" spans="1:4" ht="14.5" x14ac:dyDescent="0.35">
      <c r="A148" s="2">
        <v>45688</v>
      </c>
      <c r="B148">
        <v>63.48</v>
      </c>
      <c r="C148" s="12">
        <f t="shared" si="4"/>
        <v>77.380952380952337</v>
      </c>
      <c r="D148" s="12">
        <f t="shared" si="5"/>
        <v>80.079365079365061</v>
      </c>
    </row>
    <row r="149" spans="1:4" ht="14.5" x14ac:dyDescent="0.35">
      <c r="A149" s="2">
        <v>45691</v>
      </c>
      <c r="B149">
        <v>63.35</v>
      </c>
      <c r="C149" s="12">
        <f t="shared" si="4"/>
        <v>72.222222222222342</v>
      </c>
      <c r="D149" s="12">
        <f t="shared" si="5"/>
        <v>83.201058201058231</v>
      </c>
    </row>
    <row r="150" spans="1:4" ht="14.5" x14ac:dyDescent="0.35">
      <c r="A150" s="2">
        <v>45692</v>
      </c>
      <c r="B150">
        <v>62.67</v>
      </c>
      <c r="C150" s="12">
        <f t="shared" si="4"/>
        <v>45.238095238095333</v>
      </c>
      <c r="D150" s="12">
        <f t="shared" si="5"/>
        <v>64.947089947090006</v>
      </c>
    </row>
    <row r="151" spans="1:4" ht="14.5" x14ac:dyDescent="0.35">
      <c r="A151" s="2">
        <v>45693</v>
      </c>
      <c r="B151">
        <v>63.12</v>
      </c>
      <c r="C151" s="12">
        <f t="shared" si="4"/>
        <v>63.095238095238045</v>
      </c>
      <c r="D151" s="12">
        <f t="shared" si="5"/>
        <v>60.18518518518524</v>
      </c>
    </row>
    <row r="152" spans="1:4" ht="14.5" x14ac:dyDescent="0.35">
      <c r="A152" s="2">
        <v>45694</v>
      </c>
      <c r="B152">
        <v>63.36</v>
      </c>
      <c r="C152" s="12">
        <f t="shared" si="4"/>
        <v>72.619047619047663</v>
      </c>
      <c r="D152" s="12">
        <f t="shared" si="5"/>
        <v>60.317460317460338</v>
      </c>
    </row>
    <row r="153" spans="1:4" ht="14.5" x14ac:dyDescent="0.35">
      <c r="A153" s="2">
        <v>45695</v>
      </c>
      <c r="B153">
        <v>63.84</v>
      </c>
      <c r="C153" s="12">
        <f t="shared" si="4"/>
        <v>91.666666666666899</v>
      </c>
      <c r="D153" s="12">
        <f t="shared" si="5"/>
        <v>75.793650793650883</v>
      </c>
    </row>
    <row r="154" spans="1:4" ht="14.5" x14ac:dyDescent="0.35">
      <c r="A154" s="2">
        <v>45698</v>
      </c>
      <c r="B154">
        <v>64.55</v>
      </c>
      <c r="C154" s="12">
        <f t="shared" si="4"/>
        <v>100</v>
      </c>
      <c r="D154" s="12">
        <f t="shared" si="5"/>
        <v>88.095238095238187</v>
      </c>
    </row>
    <row r="155" spans="1:4" ht="14.5" x14ac:dyDescent="0.35">
      <c r="A155" s="2">
        <v>45699</v>
      </c>
      <c r="B155">
        <v>67.599999999999994</v>
      </c>
      <c r="C155" s="12">
        <f t="shared" si="4"/>
        <v>100</v>
      </c>
      <c r="D155" s="12">
        <f t="shared" si="5"/>
        <v>97.2222222222223</v>
      </c>
    </row>
    <row r="156" spans="1:4" ht="14.5" x14ac:dyDescent="0.35">
      <c r="A156" s="2">
        <v>45700</v>
      </c>
      <c r="B156">
        <v>68.709999999999994</v>
      </c>
      <c r="C156" s="12">
        <f t="shared" si="4"/>
        <v>100</v>
      </c>
      <c r="D156" s="12">
        <f t="shared" si="5"/>
        <v>100</v>
      </c>
    </row>
    <row r="157" spans="1:4" ht="14.5" x14ac:dyDescent="0.35">
      <c r="A157" s="2">
        <v>45701</v>
      </c>
      <c r="B157">
        <v>69.5</v>
      </c>
      <c r="C157" s="12">
        <f t="shared" si="4"/>
        <v>100</v>
      </c>
      <c r="D157" s="12">
        <f t="shared" si="5"/>
        <v>100</v>
      </c>
    </row>
    <row r="158" spans="1:4" ht="14.5" x14ac:dyDescent="0.35">
      <c r="A158" s="2">
        <v>45702</v>
      </c>
      <c r="B158">
        <v>68.87</v>
      </c>
      <c r="C158" s="12">
        <f t="shared" si="4"/>
        <v>91.176470588235361</v>
      </c>
      <c r="D158" s="12">
        <f t="shared" si="5"/>
        <v>97.058823529411782</v>
      </c>
    </row>
    <row r="159" spans="1:4" ht="14.5" x14ac:dyDescent="0.35">
      <c r="A159" s="2">
        <v>45706</v>
      </c>
      <c r="B159">
        <v>69.05</v>
      </c>
      <c r="C159" s="12">
        <f t="shared" si="4"/>
        <v>93.411420204977986</v>
      </c>
      <c r="D159" s="12">
        <f t="shared" si="5"/>
        <v>94.862630264404444</v>
      </c>
    </row>
    <row r="160" spans="1:4" ht="14.5" x14ac:dyDescent="0.35">
      <c r="A160" s="2">
        <v>45707</v>
      </c>
      <c r="B160">
        <v>70.069999999999993</v>
      </c>
      <c r="C160" s="12">
        <f t="shared" si="4"/>
        <v>100</v>
      </c>
      <c r="D160" s="12">
        <f t="shared" si="5"/>
        <v>94.862630264404444</v>
      </c>
    </row>
    <row r="161" spans="1:4" ht="14.5" x14ac:dyDescent="0.35">
      <c r="A161" s="2">
        <v>45708</v>
      </c>
      <c r="B161">
        <v>70.040000000000006</v>
      </c>
      <c r="C161" s="12">
        <f t="shared" si="4"/>
        <v>99.594594594594767</v>
      </c>
      <c r="D161" s="12">
        <f t="shared" si="5"/>
        <v>97.668671599857589</v>
      </c>
    </row>
    <row r="162" spans="1:4" ht="14.5" x14ac:dyDescent="0.35">
      <c r="A162" s="2">
        <v>45709</v>
      </c>
      <c r="B162">
        <v>71.349999999999994</v>
      </c>
      <c r="C162" s="12">
        <f t="shared" si="4"/>
        <v>100</v>
      </c>
      <c r="D162" s="12">
        <f t="shared" si="5"/>
        <v>99.864864864864913</v>
      </c>
    </row>
    <row r="163" spans="1:4" ht="14.5" x14ac:dyDescent="0.35">
      <c r="A163" s="2">
        <v>45712</v>
      </c>
      <c r="B163">
        <v>70.59</v>
      </c>
      <c r="C163" s="12">
        <f t="shared" si="4"/>
        <v>91.244239631336498</v>
      </c>
      <c r="D163" s="12">
        <f t="shared" si="5"/>
        <v>96.946278075310417</v>
      </c>
    </row>
    <row r="164" spans="1:4" ht="14.5" x14ac:dyDescent="0.35">
      <c r="A164" s="2">
        <v>45713</v>
      </c>
      <c r="B164">
        <v>71.489999999999995</v>
      </c>
      <c r="C164" s="12">
        <f t="shared" si="4"/>
        <v>100</v>
      </c>
      <c r="D164" s="12">
        <f t="shared" si="5"/>
        <v>97.08141321044549</v>
      </c>
    </row>
    <row r="165" spans="1:4" ht="14.5" x14ac:dyDescent="0.35">
      <c r="A165" s="2">
        <v>45714</v>
      </c>
      <c r="B165">
        <v>70.8</v>
      </c>
      <c r="C165" s="12">
        <f t="shared" si="4"/>
        <v>91.512915129151324</v>
      </c>
      <c r="D165" s="12">
        <f t="shared" si="5"/>
        <v>94.252384920162612</v>
      </c>
    </row>
    <row r="166" spans="1:4" ht="14.5" x14ac:dyDescent="0.35">
      <c r="A166" s="2">
        <v>45715</v>
      </c>
      <c r="B166">
        <v>70.87</v>
      </c>
      <c r="C166" s="12">
        <f t="shared" si="4"/>
        <v>91.895424836601421</v>
      </c>
      <c r="D166" s="12">
        <f t="shared" si="5"/>
        <v>94.46944665525092</v>
      </c>
    </row>
    <row r="167" spans="1:4" ht="14.5" x14ac:dyDescent="0.35">
      <c r="A167" s="2">
        <v>45716</v>
      </c>
      <c r="B167">
        <v>71.209999999999994</v>
      </c>
      <c r="C167" s="12">
        <f t="shared" si="4"/>
        <v>95.96541786743515</v>
      </c>
      <c r="D167" s="12">
        <f t="shared" si="5"/>
        <v>93.124585944395974</v>
      </c>
    </row>
    <row r="168" spans="1:4" ht="14.5" x14ac:dyDescent="0.35">
      <c r="A168" s="2">
        <v>45719</v>
      </c>
      <c r="B168">
        <v>72.319999999999993</v>
      </c>
      <c r="C168" s="12">
        <f t="shared" si="4"/>
        <v>100</v>
      </c>
      <c r="D168" s="12">
        <f t="shared" si="5"/>
        <v>95.953614234678867</v>
      </c>
    </row>
    <row r="169" spans="1:4" ht="14.5" x14ac:dyDescent="0.35">
      <c r="A169" s="2">
        <v>45720</v>
      </c>
      <c r="B169">
        <v>70.19</v>
      </c>
      <c r="C169" s="12">
        <f t="shared" si="4"/>
        <v>40.997229916897624</v>
      </c>
      <c r="D169" s="12">
        <f t="shared" si="5"/>
        <v>78.987549261444258</v>
      </c>
    </row>
    <row r="170" spans="1:4" ht="14.5" x14ac:dyDescent="0.35">
      <c r="A170" s="2">
        <v>45721</v>
      </c>
      <c r="B170">
        <v>70.08</v>
      </c>
      <c r="C170" s="12">
        <f t="shared" si="4"/>
        <v>35.072463768115874</v>
      </c>
      <c r="D170" s="12">
        <f t="shared" si="5"/>
        <v>58.689897895004499</v>
      </c>
    </row>
    <row r="171" spans="1:4" ht="14.5" x14ac:dyDescent="0.35">
      <c r="A171" s="2">
        <v>45722</v>
      </c>
      <c r="B171">
        <v>70.459999999999994</v>
      </c>
      <c r="C171" s="12">
        <f t="shared" si="4"/>
        <v>46.086956521738969</v>
      </c>
      <c r="D171" s="12">
        <f t="shared" si="5"/>
        <v>40.718883402250825</v>
      </c>
    </row>
    <row r="172" spans="1:4" ht="14.5" x14ac:dyDescent="0.35">
      <c r="A172" s="2">
        <v>45723</v>
      </c>
      <c r="B172">
        <v>71.430000000000007</v>
      </c>
      <c r="C172" s="12">
        <f t="shared" si="4"/>
        <v>72.782874617737392</v>
      </c>
      <c r="D172" s="12">
        <f t="shared" si="5"/>
        <v>51.314098302530738</v>
      </c>
    </row>
    <row r="173" spans="1:4" ht="14.5" x14ac:dyDescent="0.35">
      <c r="A173" s="2">
        <v>45726</v>
      </c>
      <c r="B173">
        <v>71.45</v>
      </c>
      <c r="C173" s="12">
        <f t="shared" si="4"/>
        <v>61.842105263158096</v>
      </c>
      <c r="D173" s="12">
        <f t="shared" si="5"/>
        <v>60.237312134211486</v>
      </c>
    </row>
    <row r="174" spans="1:4" ht="14.5" x14ac:dyDescent="0.35">
      <c r="A174" s="2">
        <v>45727</v>
      </c>
      <c r="B174">
        <v>71.040000000000006</v>
      </c>
      <c r="C174" s="12">
        <f t="shared" si="4"/>
        <v>43.859649122807269</v>
      </c>
      <c r="D174" s="12">
        <f t="shared" si="5"/>
        <v>59.494876334567586</v>
      </c>
    </row>
    <row r="175" spans="1:4" ht="14.5" x14ac:dyDescent="0.35">
      <c r="A175" s="2">
        <v>45728</v>
      </c>
      <c r="B175">
        <v>69.94</v>
      </c>
      <c r="C175" s="12">
        <f t="shared" si="4"/>
        <v>0</v>
      </c>
      <c r="D175" s="12">
        <f t="shared" si="5"/>
        <v>35.23391812865512</v>
      </c>
    </row>
    <row r="176" spans="1:4" ht="14.5" x14ac:dyDescent="0.35">
      <c r="A176" s="2">
        <v>45729</v>
      </c>
      <c r="B176">
        <v>69.62</v>
      </c>
      <c r="C176" s="12">
        <f t="shared" si="4"/>
        <v>0</v>
      </c>
      <c r="D176" s="12">
        <f t="shared" si="5"/>
        <v>14.619883040935756</v>
      </c>
    </row>
    <row r="177" spans="1:4" ht="14.5" x14ac:dyDescent="0.35">
      <c r="A177" s="2">
        <v>45730</v>
      </c>
      <c r="B177">
        <v>69.16</v>
      </c>
      <c r="C177" s="12">
        <f t="shared" si="4"/>
        <v>0</v>
      </c>
      <c r="D177" s="12">
        <f t="shared" si="5"/>
        <v>0</v>
      </c>
    </row>
    <row r="178" spans="1:4" ht="14.5" x14ac:dyDescent="0.35">
      <c r="A178" s="2">
        <v>45733</v>
      </c>
      <c r="B178">
        <v>70.12</v>
      </c>
      <c r="C178" s="12">
        <f t="shared" si="4"/>
        <v>30.379746835443321</v>
      </c>
      <c r="D178" s="12">
        <f t="shared" si="5"/>
        <v>10.126582278481107</v>
      </c>
    </row>
    <row r="179" spans="1:4" ht="14.5" x14ac:dyDescent="0.35">
      <c r="A179" s="2">
        <v>45734</v>
      </c>
      <c r="B179">
        <v>69.38</v>
      </c>
      <c r="C179" s="12">
        <f t="shared" si="4"/>
        <v>6.9620253164556685</v>
      </c>
      <c r="D179" s="12">
        <f t="shared" si="5"/>
        <v>12.447257383966329</v>
      </c>
    </row>
    <row r="180" spans="1:4" ht="14.5" x14ac:dyDescent="0.35">
      <c r="A180" s="2">
        <v>45735</v>
      </c>
      <c r="B180">
        <v>69.28</v>
      </c>
      <c r="C180" s="12">
        <f t="shared" si="4"/>
        <v>3.7974683544305279</v>
      </c>
      <c r="D180" s="12">
        <f t="shared" si="5"/>
        <v>13.713080168776505</v>
      </c>
    </row>
    <row r="181" spans="1:4" ht="14.5" x14ac:dyDescent="0.35">
      <c r="A181" s="2">
        <v>45736</v>
      </c>
      <c r="B181">
        <v>69.709999999999994</v>
      </c>
      <c r="C181" s="12">
        <f t="shared" si="4"/>
        <v>17.405063291139168</v>
      </c>
      <c r="D181" s="12">
        <f t="shared" si="5"/>
        <v>9.3881856540084545</v>
      </c>
    </row>
    <row r="182" spans="1:4" ht="14.5" x14ac:dyDescent="0.35">
      <c r="A182" s="2">
        <v>45737</v>
      </c>
      <c r="B182">
        <v>68.67</v>
      </c>
      <c r="C182" s="12">
        <f t="shared" si="4"/>
        <v>0</v>
      </c>
      <c r="D182" s="12">
        <f t="shared" si="5"/>
        <v>7.0675105485232317</v>
      </c>
    </row>
    <row r="183" spans="1:4" ht="14.5" x14ac:dyDescent="0.35">
      <c r="A183" s="2">
        <v>45740</v>
      </c>
      <c r="B183">
        <v>68.95</v>
      </c>
      <c r="C183" s="12">
        <f t="shared" si="4"/>
        <v>10.071942446043202</v>
      </c>
      <c r="D183" s="12">
        <f t="shared" si="5"/>
        <v>9.1590019123941229</v>
      </c>
    </row>
    <row r="184" spans="1:4" ht="14.5" x14ac:dyDescent="0.35">
      <c r="A184" s="2">
        <v>45741</v>
      </c>
      <c r="B184">
        <v>68.81</v>
      </c>
      <c r="C184" s="12">
        <f t="shared" si="4"/>
        <v>5.0359712230216012</v>
      </c>
      <c r="D184" s="12">
        <f t="shared" si="5"/>
        <v>5.0359712230216012</v>
      </c>
    </row>
    <row r="185" spans="1:4" ht="14.5" x14ac:dyDescent="0.35">
      <c r="A185" s="2">
        <v>45742</v>
      </c>
      <c r="B185">
        <v>70.02</v>
      </c>
      <c r="C185" s="12">
        <f t="shared" si="4"/>
        <v>48.561151079136465</v>
      </c>
      <c r="D185" s="12">
        <f t="shared" si="5"/>
        <v>21.223021582733754</v>
      </c>
    </row>
    <row r="186" spans="1:4" ht="14.5" x14ac:dyDescent="0.35">
      <c r="A186" s="2">
        <v>45743</v>
      </c>
      <c r="B186">
        <v>70.739999999999995</v>
      </c>
      <c r="C186" s="12">
        <f t="shared" si="4"/>
        <v>74.460431654675986</v>
      </c>
      <c r="D186" s="12">
        <f t="shared" si="5"/>
        <v>42.685851318944685</v>
      </c>
    </row>
    <row r="187" spans="1:4" ht="14.5" x14ac:dyDescent="0.35">
      <c r="A187" s="2">
        <v>45744</v>
      </c>
      <c r="B187">
        <v>70.37</v>
      </c>
      <c r="C187" s="12">
        <f t="shared" si="4"/>
        <v>71.729957805907148</v>
      </c>
      <c r="D187" s="12">
        <f t="shared" si="5"/>
        <v>64.917180179906538</v>
      </c>
    </row>
    <row r="188" spans="1:4" ht="14.5" x14ac:dyDescent="0.35">
      <c r="A188" s="2">
        <v>45746</v>
      </c>
      <c r="B188">
        <v>71.62</v>
      </c>
      <c r="C188" s="12">
        <f t="shared" si="4"/>
        <v>100</v>
      </c>
      <c r="D188" s="12">
        <f t="shared" si="5"/>
        <v>82.063463153527707</v>
      </c>
    </row>
    <row r="189" spans="1:4" ht="14.5" x14ac:dyDescent="0.35">
      <c r="A189" s="2">
        <v>45747</v>
      </c>
      <c r="B189">
        <v>71.87</v>
      </c>
      <c r="C189" s="12">
        <f t="shared" si="4"/>
        <v>100</v>
      </c>
      <c r="D189" s="12">
        <f t="shared" si="5"/>
        <v>90.576652601969045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12D2-2BC3-46D2-B127-BC364EE6B3C0}">
  <dimension ref="A1:B7"/>
  <sheetViews>
    <sheetView workbookViewId="0">
      <selection sqref="A1:B7"/>
    </sheetView>
  </sheetViews>
  <sheetFormatPr defaultRowHeight="14.5" x14ac:dyDescent="0.35"/>
  <cols>
    <col min="1" max="1" width="24" bestFit="1" customWidth="1"/>
    <col min="2" max="2" width="18.36328125" bestFit="1" customWidth="1"/>
  </cols>
  <sheetData>
    <row r="1" spans="1:2" x14ac:dyDescent="0.35">
      <c r="A1" s="26" t="s">
        <v>49</v>
      </c>
      <c r="B1" s="26" t="s">
        <v>50</v>
      </c>
    </row>
    <row r="2" spans="1:2" x14ac:dyDescent="0.35">
      <c r="A2" s="32" t="s">
        <v>51</v>
      </c>
      <c r="B2" s="27" t="s">
        <v>52</v>
      </c>
    </row>
    <row r="3" spans="1:2" x14ac:dyDescent="0.35">
      <c r="A3" s="33" t="s">
        <v>74</v>
      </c>
      <c r="B3" s="28">
        <f>'Question 1'!B189</f>
        <v>223.19</v>
      </c>
    </row>
    <row r="4" spans="1:2" x14ac:dyDescent="0.35">
      <c r="A4" s="34" t="s">
        <v>73</v>
      </c>
      <c r="B4" s="29">
        <v>200</v>
      </c>
    </row>
    <row r="5" spans="1:2" x14ac:dyDescent="0.35">
      <c r="A5" s="33" t="s">
        <v>53</v>
      </c>
      <c r="B5" s="28" t="s">
        <v>54</v>
      </c>
    </row>
    <row r="6" spans="1:2" x14ac:dyDescent="0.35">
      <c r="A6" s="34" t="s">
        <v>55</v>
      </c>
      <c r="B6" s="31">
        <v>4.2900000000000001E-2</v>
      </c>
    </row>
    <row r="7" spans="1:2" x14ac:dyDescent="0.35">
      <c r="A7" s="33" t="s">
        <v>56</v>
      </c>
      <c r="B7" s="30">
        <f>'Question 1'!G3</f>
        <v>0.23521010953128349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EB25-7EF5-412E-9D73-1D6FFFB4FDCE}">
  <dimension ref="A1:E9"/>
  <sheetViews>
    <sheetView workbookViewId="0">
      <selection activeCell="G17" sqref="G17"/>
    </sheetView>
  </sheetViews>
  <sheetFormatPr defaultRowHeight="14" x14ac:dyDescent="0.35"/>
  <cols>
    <col min="1" max="1" width="14.08984375" style="12" customWidth="1"/>
    <col min="2" max="2" width="9.90625" style="12" bestFit="1" customWidth="1"/>
    <col min="3" max="4" width="8.7265625" style="12"/>
    <col min="5" max="5" width="11" style="12" bestFit="1" customWidth="1"/>
    <col min="6" max="16384" width="8.7265625" style="12"/>
  </cols>
  <sheetData>
    <row r="1" spans="1:5" x14ac:dyDescent="0.35">
      <c r="A1" s="12" t="s">
        <v>41</v>
      </c>
      <c r="B1" s="12">
        <f>'Question 1'!B189</f>
        <v>223.19</v>
      </c>
      <c r="D1" s="12" t="s">
        <v>42</v>
      </c>
      <c r="E1" s="13">
        <f>(LN(B1/B2)+(B3+0.5*B4^2)*B5)/(B4*SQRT(B5))</f>
        <v>1.0828321520281818</v>
      </c>
    </row>
    <row r="2" spans="1:5" x14ac:dyDescent="0.25">
      <c r="A2" s="14" t="s">
        <v>43</v>
      </c>
      <c r="B2" s="21">
        <v>200</v>
      </c>
      <c r="D2" s="12" t="s">
        <v>44</v>
      </c>
      <c r="E2" s="13">
        <f>(LN(B1/B2)+(B3-0.5*B4^2)*B5)/(B4*SQRT(B5))</f>
        <v>0.96522709726254019</v>
      </c>
    </row>
    <row r="3" spans="1:5" ht="15" x14ac:dyDescent="0.35">
      <c r="A3" s="14" t="s">
        <v>45</v>
      </c>
      <c r="B3" s="25">
        <f>'Question 4'!B6</f>
        <v>4.2900000000000001E-2</v>
      </c>
    </row>
    <row r="4" spans="1:5" ht="15" x14ac:dyDescent="0.35">
      <c r="A4" s="14" t="s">
        <v>6</v>
      </c>
      <c r="B4" s="25">
        <f>'Question 1'!G3</f>
        <v>0.23521010953128349</v>
      </c>
    </row>
    <row r="5" spans="1:5" ht="15" x14ac:dyDescent="0.35">
      <c r="A5" s="14" t="s">
        <v>46</v>
      </c>
      <c r="B5" s="16">
        <f>3/12</f>
        <v>0.25</v>
      </c>
    </row>
    <row r="7" spans="1:5" ht="15" x14ac:dyDescent="0.35">
      <c r="A7" s="14" t="s">
        <v>47</v>
      </c>
      <c r="B7" s="17">
        <v>1</v>
      </c>
      <c r="C7" s="12">
        <v>0</v>
      </c>
    </row>
    <row r="8" spans="1:5" ht="14.5" x14ac:dyDescent="0.35">
      <c r="B8" s="15"/>
    </row>
    <row r="9" spans="1:5" x14ac:dyDescent="0.25">
      <c r="A9" s="18" t="s">
        <v>48</v>
      </c>
      <c r="B9" s="19">
        <f>B1*_xlfn.NORM.S.DIST(E1,1)-B2*EXP(-B3*B5)*_xlfn.NORM.S.DIST(E2,1)</f>
        <v>27.287944667843419</v>
      </c>
      <c r="C9" s="19">
        <f>-B1*_xlfn.NORM.S.DIST(-E1,1)+B2*EXP(-B3*B5)*_xlfn.NORM.S.DIST(-E2,1)</f>
        <v>1.9644062187038465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1A7-0345-42C8-B748-6BDB56C9FAD0}">
  <dimension ref="A1:BO243"/>
  <sheetViews>
    <sheetView tabSelected="1" topLeftCell="AZ85" zoomScale="70" zoomScaleNormal="70" workbookViewId="0">
      <selection activeCell="BO104" sqref="BO104"/>
    </sheetView>
  </sheetViews>
  <sheetFormatPr defaultRowHeight="14.5" x14ac:dyDescent="0.35"/>
  <cols>
    <col min="67" max="67" width="15.54296875" bestFit="1" customWidth="1"/>
    <col min="106" max="106" width="11.90625" customWidth="1"/>
  </cols>
  <sheetData>
    <row r="1" spans="1:67" x14ac:dyDescent="0.35">
      <c r="A1" t="s">
        <v>57</v>
      </c>
      <c r="B1">
        <f>'Question 5'!B1</f>
        <v>223.19</v>
      </c>
      <c r="D1" t="s">
        <v>58</v>
      </c>
      <c r="E1">
        <v>0</v>
      </c>
      <c r="F1" s="5">
        <f>E1+$B$4</f>
        <v>3.968253968253968E-3</v>
      </c>
      <c r="G1" s="5">
        <f t="shared" ref="G1:BL1" si="0">F1+$B$4</f>
        <v>7.9365079365079361E-3</v>
      </c>
      <c r="H1" s="5">
        <f t="shared" si="0"/>
        <v>1.1904761904761904E-2</v>
      </c>
      <c r="I1" s="5">
        <f t="shared" si="0"/>
        <v>1.5873015873015872E-2</v>
      </c>
      <c r="J1" s="5">
        <f t="shared" si="0"/>
        <v>1.984126984126984E-2</v>
      </c>
      <c r="K1" s="5">
        <f t="shared" si="0"/>
        <v>2.3809523809523808E-2</v>
      </c>
      <c r="L1" s="5">
        <f t="shared" si="0"/>
        <v>2.7777777777777776E-2</v>
      </c>
      <c r="M1" s="5">
        <f t="shared" si="0"/>
        <v>3.1746031746031744E-2</v>
      </c>
      <c r="N1" s="5">
        <f t="shared" si="0"/>
        <v>3.5714285714285712E-2</v>
      </c>
      <c r="O1" s="5">
        <f t="shared" si="0"/>
        <v>3.968253968253968E-2</v>
      </c>
      <c r="P1" s="5">
        <f t="shared" si="0"/>
        <v>4.3650793650793648E-2</v>
      </c>
      <c r="Q1" s="5">
        <f t="shared" si="0"/>
        <v>4.7619047619047616E-2</v>
      </c>
      <c r="R1" s="5">
        <f t="shared" si="0"/>
        <v>5.1587301587301584E-2</v>
      </c>
      <c r="S1" s="5">
        <f t="shared" si="0"/>
        <v>5.5555555555555552E-2</v>
      </c>
      <c r="T1" s="5">
        <f t="shared" si="0"/>
        <v>5.9523809523809521E-2</v>
      </c>
      <c r="U1" s="5">
        <f t="shared" si="0"/>
        <v>6.3492063492063489E-2</v>
      </c>
      <c r="V1" s="5">
        <f t="shared" si="0"/>
        <v>6.7460317460317457E-2</v>
      </c>
      <c r="W1" s="5">
        <f t="shared" si="0"/>
        <v>7.1428571428571425E-2</v>
      </c>
      <c r="X1" s="5">
        <f t="shared" si="0"/>
        <v>7.5396825396825393E-2</v>
      </c>
      <c r="Y1" s="5">
        <f t="shared" si="0"/>
        <v>7.9365079365079361E-2</v>
      </c>
      <c r="Z1" s="5">
        <f t="shared" si="0"/>
        <v>8.3333333333333329E-2</v>
      </c>
      <c r="AA1" s="5">
        <f t="shared" si="0"/>
        <v>8.7301587301587297E-2</v>
      </c>
      <c r="AB1" s="5">
        <f t="shared" si="0"/>
        <v>9.1269841269841265E-2</v>
      </c>
      <c r="AC1" s="5">
        <f t="shared" si="0"/>
        <v>9.5238095238095233E-2</v>
      </c>
      <c r="AD1" s="5">
        <f t="shared" si="0"/>
        <v>9.9206349206349201E-2</v>
      </c>
      <c r="AE1" s="5">
        <f t="shared" si="0"/>
        <v>0.10317460317460317</v>
      </c>
      <c r="AF1" s="5">
        <f t="shared" si="0"/>
        <v>0.10714285714285714</v>
      </c>
      <c r="AG1" s="5">
        <f t="shared" si="0"/>
        <v>0.1111111111111111</v>
      </c>
      <c r="AH1" s="5">
        <f t="shared" si="0"/>
        <v>0.11507936507936507</v>
      </c>
      <c r="AI1" s="5">
        <f t="shared" si="0"/>
        <v>0.11904761904761904</v>
      </c>
      <c r="AJ1" s="5">
        <f t="shared" si="0"/>
        <v>0.12301587301587301</v>
      </c>
      <c r="AK1" s="5">
        <f t="shared" si="0"/>
        <v>0.12698412698412698</v>
      </c>
      <c r="AL1" s="5">
        <f t="shared" si="0"/>
        <v>0.13095238095238093</v>
      </c>
      <c r="AM1" s="5">
        <f t="shared" si="0"/>
        <v>0.13492063492063489</v>
      </c>
      <c r="AN1" s="5">
        <f t="shared" si="0"/>
        <v>0.13888888888888884</v>
      </c>
      <c r="AO1" s="5">
        <f t="shared" si="0"/>
        <v>0.14285714285714279</v>
      </c>
      <c r="AP1" s="5">
        <f t="shared" si="0"/>
        <v>0.14682539682539675</v>
      </c>
      <c r="AQ1" s="5">
        <f t="shared" si="0"/>
        <v>0.1507936507936507</v>
      </c>
      <c r="AR1" s="5">
        <f t="shared" si="0"/>
        <v>0.15476190476190466</v>
      </c>
      <c r="AS1" s="5">
        <f t="shared" si="0"/>
        <v>0.15873015873015861</v>
      </c>
      <c r="AT1" s="5">
        <f t="shared" si="0"/>
        <v>0.16269841269841256</v>
      </c>
      <c r="AU1" s="5">
        <f t="shared" si="0"/>
        <v>0.16666666666666652</v>
      </c>
      <c r="AV1" s="5">
        <f t="shared" si="0"/>
        <v>0.17063492063492047</v>
      </c>
      <c r="AW1" s="5">
        <f t="shared" si="0"/>
        <v>0.17460317460317443</v>
      </c>
      <c r="AX1" s="5">
        <f t="shared" si="0"/>
        <v>0.17857142857142838</v>
      </c>
      <c r="AY1" s="5">
        <f t="shared" si="0"/>
        <v>0.18253968253968234</v>
      </c>
      <c r="AZ1" s="5">
        <f t="shared" si="0"/>
        <v>0.18650793650793629</v>
      </c>
      <c r="BA1" s="5">
        <f t="shared" si="0"/>
        <v>0.19047619047619024</v>
      </c>
      <c r="BB1" s="5">
        <f t="shared" si="0"/>
        <v>0.1944444444444442</v>
      </c>
      <c r="BC1" s="5">
        <f t="shared" si="0"/>
        <v>0.19841269841269815</v>
      </c>
      <c r="BD1" s="5">
        <f t="shared" si="0"/>
        <v>0.20238095238095211</v>
      </c>
      <c r="BE1" s="5">
        <f t="shared" si="0"/>
        <v>0.20634920634920606</v>
      </c>
      <c r="BF1" s="5">
        <f>BE1+$B$4</f>
        <v>0.21031746031746001</v>
      </c>
      <c r="BG1" s="5">
        <f t="shared" si="0"/>
        <v>0.21428571428571397</v>
      </c>
      <c r="BH1" s="5">
        <f t="shared" si="0"/>
        <v>0.21825396825396792</v>
      </c>
      <c r="BI1" s="5">
        <f t="shared" si="0"/>
        <v>0.22222222222222188</v>
      </c>
      <c r="BJ1" s="5">
        <f t="shared" si="0"/>
        <v>0.22619047619047583</v>
      </c>
      <c r="BK1" s="5">
        <f t="shared" si="0"/>
        <v>0.23015873015872979</v>
      </c>
      <c r="BL1" s="5">
        <f t="shared" si="0"/>
        <v>0.23412698412698374</v>
      </c>
      <c r="BM1" s="5">
        <f>BL1+$B$4</f>
        <v>0.23809523809523769</v>
      </c>
      <c r="BN1" t="s">
        <v>66</v>
      </c>
      <c r="BO1" t="s">
        <v>67</v>
      </c>
    </row>
    <row r="2" spans="1:67" x14ac:dyDescent="0.35">
      <c r="A2" t="s">
        <v>59</v>
      </c>
      <c r="B2" s="4">
        <f>'Question 1'!G2</f>
        <v>1.7746945080678821E-2</v>
      </c>
      <c r="D2" t="s">
        <v>60</v>
      </c>
      <c r="E2">
        <f>$B$1</f>
        <v>223.19</v>
      </c>
      <c r="F2">
        <f ca="1">E2*EXP(($B$2-0.5*$B$3^2)*$B$4+$B$3*_xlfn.NORM.INV(RAND(),0,SQRT($B$4)))</f>
        <v>227.08472095123636</v>
      </c>
      <c r="G2">
        <f t="shared" ref="G2:AD2" ca="1" si="1">F2*EXP(($B$2-0.5*$B$3^2)*$B$4+$B$3*_xlfn.NORM.INV(RAND(),0,SQRT($B$4)))</f>
        <v>226.98920329502238</v>
      </c>
      <c r="H2">
        <f t="shared" ca="1" si="1"/>
        <v>231.94640247763465</v>
      </c>
      <c r="I2">
        <f t="shared" ca="1" si="1"/>
        <v>234.69301091804789</v>
      </c>
      <c r="J2">
        <f t="shared" ca="1" si="1"/>
        <v>236.01876117199291</v>
      </c>
      <c r="K2">
        <f t="shared" ca="1" si="1"/>
        <v>237.90184488631948</v>
      </c>
      <c r="L2">
        <f t="shared" ca="1" si="1"/>
        <v>239.2938154453573</v>
      </c>
      <c r="M2">
        <f t="shared" ca="1" si="1"/>
        <v>243.07573682629126</v>
      </c>
      <c r="N2">
        <f t="shared" ca="1" si="1"/>
        <v>243.73983357644261</v>
      </c>
      <c r="O2">
        <f t="shared" ca="1" si="1"/>
        <v>241.04123118192993</v>
      </c>
      <c r="P2">
        <f t="shared" ca="1" si="1"/>
        <v>239.85987267620931</v>
      </c>
      <c r="Q2">
        <f t="shared" ca="1" si="1"/>
        <v>233.46031406577191</v>
      </c>
      <c r="R2">
        <f t="shared" ca="1" si="1"/>
        <v>239.40261476411573</v>
      </c>
      <c r="S2">
        <f t="shared" ca="1" si="1"/>
        <v>234.41522317012684</v>
      </c>
      <c r="T2">
        <f t="shared" ca="1" si="1"/>
        <v>236.03833404328813</v>
      </c>
      <c r="U2">
        <f t="shared" ca="1" si="1"/>
        <v>235.47806969910806</v>
      </c>
      <c r="V2">
        <f t="shared" ca="1" si="1"/>
        <v>240.62925259640102</v>
      </c>
      <c r="W2">
        <f t="shared" ca="1" si="1"/>
        <v>237.25557918102135</v>
      </c>
      <c r="X2">
        <f t="shared" ca="1" si="1"/>
        <v>236.66035202662422</v>
      </c>
      <c r="Y2">
        <f t="shared" ca="1" si="1"/>
        <v>239.08962492967748</v>
      </c>
      <c r="Z2">
        <f t="shared" ca="1" si="1"/>
        <v>239.07281259586827</v>
      </c>
      <c r="AA2">
        <f t="shared" ca="1" si="1"/>
        <v>245.27040169702573</v>
      </c>
      <c r="AB2">
        <f t="shared" ca="1" si="1"/>
        <v>250.78297481816969</v>
      </c>
      <c r="AC2">
        <f t="shared" ca="1" si="1"/>
        <v>245.35223842456188</v>
      </c>
      <c r="AD2">
        <f t="shared" ca="1" si="1"/>
        <v>249.06992796683613</v>
      </c>
      <c r="AE2">
        <f t="shared" ref="AE2" ca="1" si="2">AD2*EXP(($B$2-0.5*$B$3^2)*$B$4+$B$3*_xlfn.NORM.INV(RAND(),0,SQRT($B$4)))</f>
        <v>251.960949673063</v>
      </c>
      <c r="AF2">
        <f t="shared" ref="AF2" ca="1" si="3">AE2*EXP(($B$2-0.5*$B$3^2)*$B$4+$B$3*_xlfn.NORM.INV(RAND(),0,SQRT($B$4)))</f>
        <v>246.93046923480787</v>
      </c>
      <c r="AG2">
        <f t="shared" ref="AG2" ca="1" si="4">AF2*EXP(($B$2-0.5*$B$3^2)*$B$4+$B$3*_xlfn.NORM.INV(RAND(),0,SQRT($B$4)))</f>
        <v>249.1544594461925</v>
      </c>
      <c r="AH2">
        <f t="shared" ref="AH2" ca="1" si="5">AG2*EXP(($B$2-0.5*$B$3^2)*$B$4+$B$3*_xlfn.NORM.INV(RAND(),0,SQRT($B$4)))</f>
        <v>245.19273455497353</v>
      </c>
      <c r="AI2">
        <f t="shared" ref="AI2" ca="1" si="6">AH2*EXP(($B$2-0.5*$B$3^2)*$B$4+$B$3*_xlfn.NORM.INV(RAND(),0,SQRT($B$4)))</f>
        <v>249.60559754143489</v>
      </c>
      <c r="AJ2">
        <f t="shared" ref="AJ2" ca="1" si="7">AI2*EXP(($B$2-0.5*$B$3^2)*$B$4+$B$3*_xlfn.NORM.INV(RAND(),0,SQRT($B$4)))</f>
        <v>242.29305563871628</v>
      </c>
      <c r="AK2">
        <f t="shared" ref="AK2" ca="1" si="8">AJ2*EXP(($B$2-0.5*$B$3^2)*$B$4+$B$3*_xlfn.NORM.INV(RAND(),0,SQRT($B$4)))</f>
        <v>248.06058995953549</v>
      </c>
      <c r="AL2">
        <f t="shared" ref="AL2" ca="1" si="9">AK2*EXP(($B$2-0.5*$B$3^2)*$B$4+$B$3*_xlfn.NORM.INV(RAND(),0,SQRT($B$4)))</f>
        <v>244.48518565023227</v>
      </c>
      <c r="AM2">
        <f t="shared" ref="AM2" ca="1" si="10">AL2*EXP(($B$2-0.5*$B$3^2)*$B$4+$B$3*_xlfn.NORM.INV(RAND(),0,SQRT($B$4)))</f>
        <v>242.78740066003292</v>
      </c>
      <c r="AN2">
        <f t="shared" ref="AN2" ca="1" si="11">AM2*EXP(($B$2-0.5*$B$3^2)*$B$4+$B$3*_xlfn.NORM.INV(RAND(),0,SQRT($B$4)))</f>
        <v>242.85724654309556</v>
      </c>
      <c r="AO2">
        <f t="shared" ref="AO2" ca="1" si="12">AN2*EXP(($B$2-0.5*$B$3^2)*$B$4+$B$3*_xlfn.NORM.INV(RAND(),0,SQRT($B$4)))</f>
        <v>237.29833171590715</v>
      </c>
      <c r="AP2">
        <f t="shared" ref="AP2" ca="1" si="13">AO2*EXP(($B$2-0.5*$B$3^2)*$B$4+$B$3*_xlfn.NORM.INV(RAND(),0,SQRT($B$4)))</f>
        <v>236.76964157662869</v>
      </c>
      <c r="AQ2">
        <f t="shared" ref="AQ2" ca="1" si="14">AP2*EXP(($B$2-0.5*$B$3^2)*$B$4+$B$3*_xlfn.NORM.INV(RAND(),0,SQRT($B$4)))</f>
        <v>234.67377222794934</v>
      </c>
      <c r="AR2">
        <f t="shared" ref="AR2" ca="1" si="15">AQ2*EXP(($B$2-0.5*$B$3^2)*$B$4+$B$3*_xlfn.NORM.INV(RAND(),0,SQRT($B$4)))</f>
        <v>234.79212491828858</v>
      </c>
      <c r="AS2">
        <f t="shared" ref="AS2" ca="1" si="16">AR2*EXP(($B$2-0.5*$B$3^2)*$B$4+$B$3*_xlfn.NORM.INV(RAND(),0,SQRT($B$4)))</f>
        <v>231.24780553494548</v>
      </c>
      <c r="AT2">
        <f t="shared" ref="AT2" ca="1" si="17">AS2*EXP(($B$2-0.5*$B$3^2)*$B$4+$B$3*_xlfn.NORM.INV(RAND(),0,SQRT($B$4)))</f>
        <v>231.58312589350987</v>
      </c>
      <c r="AU2">
        <f t="shared" ref="AU2" ca="1" si="18">AT2*EXP(($B$2-0.5*$B$3^2)*$B$4+$B$3*_xlfn.NORM.INV(RAND(),0,SQRT($B$4)))</f>
        <v>231.11796903579813</v>
      </c>
      <c r="AV2">
        <f t="shared" ref="AV2" ca="1" si="19">AU2*EXP(($B$2-0.5*$B$3^2)*$B$4+$B$3*_xlfn.NORM.INV(RAND(),0,SQRT($B$4)))</f>
        <v>231.05337666726263</v>
      </c>
      <c r="AW2">
        <f t="shared" ref="AW2" ca="1" si="20">AV2*EXP(($B$2-0.5*$B$3^2)*$B$4+$B$3*_xlfn.NORM.INV(RAND(),0,SQRT($B$4)))</f>
        <v>228.45873105057404</v>
      </c>
      <c r="AX2">
        <f t="shared" ref="AX2" ca="1" si="21">AW2*EXP(($B$2-0.5*$B$3^2)*$B$4+$B$3*_xlfn.NORM.INV(RAND(),0,SQRT($B$4)))</f>
        <v>227.17665066340109</v>
      </c>
      <c r="AY2">
        <f t="shared" ref="AY2" ca="1" si="22">AX2*EXP(($B$2-0.5*$B$3^2)*$B$4+$B$3*_xlfn.NORM.INV(RAND(),0,SQRT($B$4)))</f>
        <v>221.82653409194359</v>
      </c>
      <c r="AZ2">
        <f t="shared" ref="AZ2" ca="1" si="23">AY2*EXP(($B$2-0.5*$B$3^2)*$B$4+$B$3*_xlfn.NORM.INV(RAND(),0,SQRT($B$4)))</f>
        <v>219.52012243760362</v>
      </c>
      <c r="BA2">
        <f t="shared" ref="BA2" ca="1" si="24">AZ2*EXP(($B$2-0.5*$B$3^2)*$B$4+$B$3*_xlfn.NORM.INV(RAND(),0,SQRT($B$4)))</f>
        <v>220.52861227936731</v>
      </c>
      <c r="BB2">
        <f t="shared" ref="BB2" ca="1" si="25">BA2*EXP(($B$2-0.5*$B$3^2)*$B$4+$B$3*_xlfn.NORM.INV(RAND(),0,SQRT($B$4)))</f>
        <v>215.29637729497725</v>
      </c>
      <c r="BC2">
        <f t="shared" ref="BC2" ca="1" si="26">BB2*EXP(($B$2-0.5*$B$3^2)*$B$4+$B$3*_xlfn.NORM.INV(RAND(),0,SQRT($B$4)))</f>
        <v>216.88935725127885</v>
      </c>
      <c r="BD2">
        <f t="shared" ref="BD2" ca="1" si="27">BC2*EXP(($B$2-0.5*$B$3^2)*$B$4+$B$3*_xlfn.NORM.INV(RAND(),0,SQRT($B$4)))</f>
        <v>214.58673466945632</v>
      </c>
      <c r="BE2">
        <f t="shared" ref="BE2" ca="1" si="28">BD2*EXP(($B$2-0.5*$B$3^2)*$B$4+$B$3*_xlfn.NORM.INV(RAND(),0,SQRT($B$4)))</f>
        <v>215.02899077060809</v>
      </c>
      <c r="BF2">
        <f t="shared" ref="BF2" ca="1" si="29">BE2*EXP(($B$2-0.5*$B$3^2)*$B$4+$B$3*_xlfn.NORM.INV(RAND(),0,SQRT($B$4)))</f>
        <v>214.50632108509075</v>
      </c>
      <c r="BG2">
        <f t="shared" ref="BG2" ca="1" si="30">BF2*EXP(($B$2-0.5*$B$3^2)*$B$4+$B$3*_xlfn.NORM.INV(RAND(),0,SQRT($B$4)))</f>
        <v>215.89332749050993</v>
      </c>
      <c r="BH2">
        <f t="shared" ref="BH2" ca="1" si="31">BG2*EXP(($B$2-0.5*$B$3^2)*$B$4+$B$3*_xlfn.NORM.INV(RAND(),0,SQRT($B$4)))</f>
        <v>218.32131036124471</v>
      </c>
      <c r="BI2">
        <f t="shared" ref="BI2" ca="1" si="32">BH2*EXP(($B$2-0.5*$B$3^2)*$B$4+$B$3*_xlfn.NORM.INV(RAND(),0,SQRT($B$4)))</f>
        <v>216.52982867192736</v>
      </c>
      <c r="BJ2">
        <f t="shared" ref="BJ2" ca="1" si="33">BI2*EXP(($B$2-0.5*$B$3^2)*$B$4+$B$3*_xlfn.NORM.INV(RAND(),0,SQRT($B$4)))</f>
        <v>216.95039276433607</v>
      </c>
      <c r="BK2">
        <f t="shared" ref="BK2" ca="1" si="34">BJ2*EXP(($B$2-0.5*$B$3^2)*$B$4+$B$3*_xlfn.NORM.INV(RAND(),0,SQRT($B$4)))</f>
        <v>215.77489197845716</v>
      </c>
      <c r="BL2">
        <f t="shared" ref="BL2" ca="1" si="35">BK2*EXP(($B$2-0.5*$B$3^2)*$B$4+$B$3*_xlfn.NORM.INV(RAND(),0,SQRT($B$4)))</f>
        <v>214.70682427201174</v>
      </c>
      <c r="BM2">
        <f ca="1">BL2*EXP(($B$2-0.5*$B$3^2)*$B$4+$B$3*_xlfn.NORM.INV(RAND(),0,SQRT($B$4)))</f>
        <v>215.79196152716867</v>
      </c>
      <c r="BN2" s="22">
        <f t="shared" ref="BN2:BN33" ca="1" si="36">MAX(BM2-$BM$103,0)</f>
        <v>15.791961527168667</v>
      </c>
      <c r="BO2" s="22">
        <f t="shared" ref="BO2:BO33" ca="1" si="37">BN2*EXP(-$B$6*$BM$104)</f>
        <v>15.631478923008606</v>
      </c>
    </row>
    <row r="3" spans="1:67" x14ac:dyDescent="0.35">
      <c r="A3" t="s">
        <v>6</v>
      </c>
      <c r="B3" s="4">
        <f>'Question 1'!G3</f>
        <v>0.23521010953128349</v>
      </c>
      <c r="E3">
        <f t="shared" ref="E3:E66" si="38">$B$1</f>
        <v>223.19</v>
      </c>
      <c r="F3">
        <f ca="1">E3*EXP(($B$2-0.5*$B$3^2)*$B$4+$B$3*_xlfn.NORM.INV(RAND(),0,SQRT($B$4)))</f>
        <v>224.0120146770999</v>
      </c>
      <c r="G3">
        <f t="shared" ref="F3:AD6" ca="1" si="39">F3*EXP(($B$2-0.5*$B$3^2)*$B$4+$B$3*_xlfn.NORM.INV(RAND(),0,SQRT($B$4)))</f>
        <v>227.15670478816017</v>
      </c>
      <c r="H3">
        <f t="shared" ca="1" si="39"/>
        <v>227.47552000906157</v>
      </c>
      <c r="I3">
        <f t="shared" ca="1" si="39"/>
        <v>231.32123206828874</v>
      </c>
      <c r="J3">
        <f t="shared" ca="1" si="39"/>
        <v>231.4610209496488</v>
      </c>
      <c r="K3">
        <f t="shared" ca="1" si="39"/>
        <v>235.93591402168977</v>
      </c>
      <c r="L3">
        <f t="shared" ca="1" si="39"/>
        <v>236.57353037206991</v>
      </c>
      <c r="M3">
        <f t="shared" ca="1" si="39"/>
        <v>234.10141755181851</v>
      </c>
      <c r="N3">
        <f t="shared" ca="1" si="39"/>
        <v>230.60169284794372</v>
      </c>
      <c r="O3">
        <f t="shared" ca="1" si="39"/>
        <v>230.81487955076395</v>
      </c>
      <c r="P3">
        <f t="shared" ca="1" si="39"/>
        <v>231.03690658724608</v>
      </c>
      <c r="Q3">
        <f t="shared" ca="1" si="39"/>
        <v>230.20620330813333</v>
      </c>
      <c r="R3">
        <f t="shared" ca="1" si="39"/>
        <v>236.05502200713082</v>
      </c>
      <c r="S3">
        <f t="shared" ca="1" si="39"/>
        <v>238.62934552947084</v>
      </c>
      <c r="T3">
        <f t="shared" ca="1" si="39"/>
        <v>233.72673969571372</v>
      </c>
      <c r="U3">
        <f t="shared" ca="1" si="39"/>
        <v>236.12720213508172</v>
      </c>
      <c r="V3">
        <f t="shared" ca="1" si="39"/>
        <v>231.24058905307783</v>
      </c>
      <c r="W3">
        <f t="shared" ca="1" si="39"/>
        <v>226.70527752508707</v>
      </c>
      <c r="X3">
        <f t="shared" ca="1" si="39"/>
        <v>225.9990782116428</v>
      </c>
      <c r="Y3">
        <f t="shared" ca="1" si="39"/>
        <v>221.58657966461612</v>
      </c>
      <c r="Z3">
        <f t="shared" ca="1" si="39"/>
        <v>219.90375867211654</v>
      </c>
      <c r="AA3">
        <f t="shared" ca="1" si="39"/>
        <v>222.69917712607256</v>
      </c>
      <c r="AB3">
        <f t="shared" ca="1" si="39"/>
        <v>223.33701735945067</v>
      </c>
      <c r="AC3">
        <f t="shared" ca="1" si="39"/>
        <v>225.70282435831658</v>
      </c>
      <c r="AD3">
        <f t="shared" ca="1" si="39"/>
        <v>227.03924561090929</v>
      </c>
      <c r="AE3">
        <f t="shared" ref="AE3:AE66" ca="1" si="40">AD3*EXP(($B$2-0.5*$B$3^2)*$B$4+$B$3*_xlfn.NORM.INV(RAND(),0,SQRT($B$4)))</f>
        <v>223.37423788183909</v>
      </c>
      <c r="AF3">
        <f t="shared" ref="AF3:AF66" ca="1" si="41">AE3*EXP(($B$2-0.5*$B$3^2)*$B$4+$B$3*_xlfn.NORM.INV(RAND(),0,SQRT($B$4)))</f>
        <v>224.3071056891292</v>
      </c>
      <c r="AG3">
        <f t="shared" ref="AG3:AG66" ca="1" si="42">AF3*EXP(($B$2-0.5*$B$3^2)*$B$4+$B$3*_xlfn.NORM.INV(RAND(),0,SQRT($B$4)))</f>
        <v>225.72165885248654</v>
      </c>
      <c r="AH3">
        <f t="shared" ref="AH3:AH66" ca="1" si="43">AG3*EXP(($B$2-0.5*$B$3^2)*$B$4+$B$3*_xlfn.NORM.INV(RAND(),0,SQRT($B$4)))</f>
        <v>225.83895483955621</v>
      </c>
      <c r="AI3">
        <f t="shared" ref="AI3:AI66" ca="1" si="44">AH3*EXP(($B$2-0.5*$B$3^2)*$B$4+$B$3*_xlfn.NORM.INV(RAND(),0,SQRT($B$4)))</f>
        <v>224.49355382370265</v>
      </c>
      <c r="AJ3">
        <f t="shared" ref="AJ3:AJ66" ca="1" si="45">AI3*EXP(($B$2-0.5*$B$3^2)*$B$4+$B$3*_xlfn.NORM.INV(RAND(),0,SQRT($B$4)))</f>
        <v>219.39442763115611</v>
      </c>
      <c r="AK3">
        <f t="shared" ref="AK3:AK66" ca="1" si="46">AJ3*EXP(($B$2-0.5*$B$3^2)*$B$4+$B$3*_xlfn.NORM.INV(RAND(),0,SQRT($B$4)))</f>
        <v>220.77605661423007</v>
      </c>
      <c r="AL3">
        <f t="shared" ref="AL3:AL66" ca="1" si="47">AK3*EXP(($B$2-0.5*$B$3^2)*$B$4+$B$3*_xlfn.NORM.INV(RAND(),0,SQRT($B$4)))</f>
        <v>223.33265344412109</v>
      </c>
      <c r="AM3">
        <f t="shared" ref="AM3:AM66" ca="1" si="48">AL3*EXP(($B$2-0.5*$B$3^2)*$B$4+$B$3*_xlfn.NORM.INV(RAND(),0,SQRT($B$4)))</f>
        <v>221.40502844246296</v>
      </c>
      <c r="AN3">
        <f t="shared" ref="AN3:AN66" ca="1" si="49">AM3*EXP(($B$2-0.5*$B$3^2)*$B$4+$B$3*_xlfn.NORM.INV(RAND(),0,SQRT($B$4)))</f>
        <v>218.03495802730791</v>
      </c>
      <c r="AO3">
        <f t="shared" ref="AO3:AO66" ca="1" si="50">AN3*EXP(($B$2-0.5*$B$3^2)*$B$4+$B$3*_xlfn.NORM.INV(RAND(),0,SQRT($B$4)))</f>
        <v>215.99960936158163</v>
      </c>
      <c r="AP3">
        <f t="shared" ref="AP3:AP66" ca="1" si="51">AO3*EXP(($B$2-0.5*$B$3^2)*$B$4+$B$3*_xlfn.NORM.INV(RAND(),0,SQRT($B$4)))</f>
        <v>215.61377288370994</v>
      </c>
      <c r="AQ3">
        <f t="shared" ref="AQ3:AQ66" ca="1" si="52">AP3*EXP(($B$2-0.5*$B$3^2)*$B$4+$B$3*_xlfn.NORM.INV(RAND(),0,SQRT($B$4)))</f>
        <v>212.29118187348647</v>
      </c>
      <c r="AR3">
        <f t="shared" ref="AR3:AR66" ca="1" si="53">AQ3*EXP(($B$2-0.5*$B$3^2)*$B$4+$B$3*_xlfn.NORM.INV(RAND(),0,SQRT($B$4)))</f>
        <v>214.34671355009687</v>
      </c>
      <c r="AS3">
        <f t="shared" ref="AS3:AS66" ca="1" si="54">AR3*EXP(($B$2-0.5*$B$3^2)*$B$4+$B$3*_xlfn.NORM.INV(RAND(),0,SQRT($B$4)))</f>
        <v>211.85518912763223</v>
      </c>
      <c r="AT3">
        <f t="shared" ref="AT3:AT66" ca="1" si="55">AS3*EXP(($B$2-0.5*$B$3^2)*$B$4+$B$3*_xlfn.NORM.INV(RAND(),0,SQRT($B$4)))</f>
        <v>211.51228217207279</v>
      </c>
      <c r="AU3">
        <f t="shared" ref="AU3:AU66" ca="1" si="56">AT3*EXP(($B$2-0.5*$B$3^2)*$B$4+$B$3*_xlfn.NORM.INV(RAND(),0,SQRT($B$4)))</f>
        <v>212.29796040812215</v>
      </c>
      <c r="AV3">
        <f t="shared" ref="AV3:AV66" ca="1" si="57">AU3*EXP(($B$2-0.5*$B$3^2)*$B$4+$B$3*_xlfn.NORM.INV(RAND(),0,SQRT($B$4)))</f>
        <v>214.51873159784273</v>
      </c>
      <c r="AW3">
        <f t="shared" ref="AW3:AW66" ca="1" si="58">AV3*EXP(($B$2-0.5*$B$3^2)*$B$4+$B$3*_xlfn.NORM.INV(RAND(),0,SQRT($B$4)))</f>
        <v>208.90812075101428</v>
      </c>
      <c r="AX3">
        <f t="shared" ref="AX3:AX66" ca="1" si="59">AW3*EXP(($B$2-0.5*$B$3^2)*$B$4+$B$3*_xlfn.NORM.INV(RAND(),0,SQRT($B$4)))</f>
        <v>214.05013857327387</v>
      </c>
      <c r="AY3">
        <f t="shared" ref="AY3:AY66" ca="1" si="60">AX3*EXP(($B$2-0.5*$B$3^2)*$B$4+$B$3*_xlfn.NORM.INV(RAND(),0,SQRT($B$4)))</f>
        <v>214.12169804748763</v>
      </c>
      <c r="AZ3">
        <f t="shared" ref="AZ3:AZ66" ca="1" si="61">AY3*EXP(($B$2-0.5*$B$3^2)*$B$4+$B$3*_xlfn.NORM.INV(RAND(),0,SQRT($B$4)))</f>
        <v>219.02468417381371</v>
      </c>
      <c r="BA3">
        <f t="shared" ref="BA3:BA66" ca="1" si="62">AZ3*EXP(($B$2-0.5*$B$3^2)*$B$4+$B$3*_xlfn.NORM.INV(RAND(),0,SQRT($B$4)))</f>
        <v>223.39540846926707</v>
      </c>
      <c r="BB3">
        <f t="shared" ref="BB3:BB66" ca="1" si="63">BA3*EXP(($B$2-0.5*$B$3^2)*$B$4+$B$3*_xlfn.NORM.INV(RAND(),0,SQRT($B$4)))</f>
        <v>221.76848670795394</v>
      </c>
      <c r="BC3">
        <f t="shared" ref="BC3:BC66" ca="1" si="64">BB3*EXP(($B$2-0.5*$B$3^2)*$B$4+$B$3*_xlfn.NORM.INV(RAND(),0,SQRT($B$4)))</f>
        <v>218.59872978396416</v>
      </c>
      <c r="BD3">
        <f t="shared" ref="BD3:BD66" ca="1" si="65">BC3*EXP(($B$2-0.5*$B$3^2)*$B$4+$B$3*_xlfn.NORM.INV(RAND(),0,SQRT($B$4)))</f>
        <v>216.22094957670234</v>
      </c>
      <c r="BE3">
        <f t="shared" ref="BE3:BE66" ca="1" si="66">BD3*EXP(($B$2-0.5*$B$3^2)*$B$4+$B$3*_xlfn.NORM.INV(RAND(),0,SQRT($B$4)))</f>
        <v>216.51738069332737</v>
      </c>
      <c r="BF3">
        <f t="shared" ref="BF3:BF66" ca="1" si="67">BE3*EXP(($B$2-0.5*$B$3^2)*$B$4+$B$3*_xlfn.NORM.INV(RAND(),0,SQRT($B$4)))</f>
        <v>214.81163559665757</v>
      </c>
      <c r="BG3">
        <f t="shared" ref="BG3:BG66" ca="1" si="68">BF3*EXP(($B$2-0.5*$B$3^2)*$B$4+$B$3*_xlfn.NORM.INV(RAND(),0,SQRT($B$4)))</f>
        <v>210.81818401174121</v>
      </c>
      <c r="BH3">
        <f t="shared" ref="BH3:BH66" ca="1" si="69">BG3*EXP(($B$2-0.5*$B$3^2)*$B$4+$B$3*_xlfn.NORM.INV(RAND(),0,SQRT($B$4)))</f>
        <v>213.82236893071934</v>
      </c>
      <c r="BI3">
        <f t="shared" ref="BI3:BI66" ca="1" si="70">BH3*EXP(($B$2-0.5*$B$3^2)*$B$4+$B$3*_xlfn.NORM.INV(RAND(),0,SQRT($B$4)))</f>
        <v>214.58454674527042</v>
      </c>
      <c r="BJ3">
        <f t="shared" ref="BJ3:BJ66" ca="1" si="71">BI3*EXP(($B$2-0.5*$B$3^2)*$B$4+$B$3*_xlfn.NORM.INV(RAND(),0,SQRT($B$4)))</f>
        <v>213.24390581641185</v>
      </c>
      <c r="BK3">
        <f t="shared" ref="BK3:BK66" ca="1" si="72">BJ3*EXP(($B$2-0.5*$B$3^2)*$B$4+$B$3*_xlfn.NORM.INV(RAND(),0,SQRT($B$4)))</f>
        <v>215.53395092638706</v>
      </c>
      <c r="BL3">
        <f t="shared" ref="BL3:BL66" ca="1" si="73">BK3*EXP(($B$2-0.5*$B$3^2)*$B$4+$B$3*_xlfn.NORM.INV(RAND(),0,SQRT($B$4)))</f>
        <v>214.16363262120052</v>
      </c>
      <c r="BM3">
        <f t="shared" ref="BM3:BM66" ca="1" si="74">BL3*EXP(($B$2-0.5*$B$3^2)*$B$4+$B$3*_xlfn.NORM.INV(RAND(),0,SQRT($B$4)))</f>
        <v>213.80897242719584</v>
      </c>
      <c r="BN3" s="22">
        <f t="shared" ca="1" si="36"/>
        <v>13.80897242719584</v>
      </c>
      <c r="BO3" s="22">
        <f t="shared" ca="1" si="37"/>
        <v>13.668641547331532</v>
      </c>
    </row>
    <row r="4" spans="1:67" x14ac:dyDescent="0.35">
      <c r="A4" t="s">
        <v>61</v>
      </c>
      <c r="B4" s="5">
        <f>1/252</f>
        <v>3.968253968253968E-3</v>
      </c>
      <c r="E4">
        <f t="shared" si="38"/>
        <v>223.19</v>
      </c>
      <c r="F4">
        <f t="shared" ca="1" si="39"/>
        <v>225.14091991197023</v>
      </c>
      <c r="G4">
        <f t="shared" ca="1" si="39"/>
        <v>223.89674355262093</v>
      </c>
      <c r="H4">
        <f t="shared" ca="1" si="39"/>
        <v>225.86686852768108</v>
      </c>
      <c r="I4">
        <f t="shared" ca="1" si="39"/>
        <v>228.99238917170763</v>
      </c>
      <c r="J4">
        <f t="shared" ca="1" si="39"/>
        <v>232.90454629727728</v>
      </c>
      <c r="K4">
        <f t="shared" ca="1" si="39"/>
        <v>234.26207424484653</v>
      </c>
      <c r="L4">
        <f t="shared" ca="1" si="39"/>
        <v>231.85403297876655</v>
      </c>
      <c r="M4">
        <f t="shared" ca="1" si="39"/>
        <v>236.8040347710307</v>
      </c>
      <c r="N4">
        <f t="shared" ca="1" si="39"/>
        <v>241.45675177031907</v>
      </c>
      <c r="O4">
        <f t="shared" ca="1" si="39"/>
        <v>239.28600646299395</v>
      </c>
      <c r="P4">
        <f t="shared" ca="1" si="39"/>
        <v>235.71672515529303</v>
      </c>
      <c r="Q4">
        <f t="shared" ca="1" si="39"/>
        <v>236.43989427730673</v>
      </c>
      <c r="R4">
        <f t="shared" ca="1" si="39"/>
        <v>242.96212447672676</v>
      </c>
      <c r="S4">
        <f t="shared" ca="1" si="39"/>
        <v>242.44804873912642</v>
      </c>
      <c r="T4">
        <f t="shared" ca="1" si="39"/>
        <v>244.98411795402069</v>
      </c>
      <c r="U4">
        <f t="shared" ca="1" si="39"/>
        <v>238.35961607243848</v>
      </c>
      <c r="V4">
        <f t="shared" ca="1" si="39"/>
        <v>239.24101015974082</v>
      </c>
      <c r="W4">
        <f t="shared" ca="1" si="39"/>
        <v>240.1833702068393</v>
      </c>
      <c r="X4">
        <f t="shared" ca="1" si="39"/>
        <v>244.51409985664614</v>
      </c>
      <c r="Y4">
        <f t="shared" ca="1" si="39"/>
        <v>248.92784138967957</v>
      </c>
      <c r="Z4">
        <f t="shared" ca="1" si="39"/>
        <v>258.60129704967295</v>
      </c>
      <c r="AA4">
        <f t="shared" ca="1" si="39"/>
        <v>259.07622377935741</v>
      </c>
      <c r="AB4">
        <f t="shared" ca="1" si="39"/>
        <v>260.24031239227395</v>
      </c>
      <c r="AC4">
        <f t="shared" ca="1" si="39"/>
        <v>265.57821841849716</v>
      </c>
      <c r="AD4">
        <f t="shared" ca="1" si="39"/>
        <v>261.1709886022457</v>
      </c>
      <c r="AE4">
        <f t="shared" ca="1" si="40"/>
        <v>258.24373904146705</v>
      </c>
      <c r="AF4">
        <f t="shared" ca="1" si="41"/>
        <v>261.2111337499274</v>
      </c>
      <c r="AG4">
        <f t="shared" ca="1" si="42"/>
        <v>264.53495221290973</v>
      </c>
      <c r="AH4">
        <f t="shared" ca="1" si="43"/>
        <v>269.3572746503371</v>
      </c>
      <c r="AI4">
        <f t="shared" ca="1" si="44"/>
        <v>266.44986583339636</v>
      </c>
      <c r="AJ4">
        <f t="shared" ca="1" si="45"/>
        <v>271.17047402249204</v>
      </c>
      <c r="AK4">
        <f t="shared" ca="1" si="46"/>
        <v>263.7573094819324</v>
      </c>
      <c r="AL4">
        <f t="shared" ca="1" si="47"/>
        <v>262.4016031324669</v>
      </c>
      <c r="AM4">
        <f t="shared" ca="1" si="48"/>
        <v>256.90532470523522</v>
      </c>
      <c r="AN4">
        <f t="shared" ca="1" si="49"/>
        <v>256.35833217829475</v>
      </c>
      <c r="AO4">
        <f t="shared" ca="1" si="50"/>
        <v>259.52202103783611</v>
      </c>
      <c r="AP4">
        <f t="shared" ca="1" si="51"/>
        <v>259.43593045948154</v>
      </c>
      <c r="AQ4">
        <f t="shared" ca="1" si="52"/>
        <v>260.65209675363604</v>
      </c>
      <c r="AR4">
        <f t="shared" ca="1" si="53"/>
        <v>260.55385743023749</v>
      </c>
      <c r="AS4">
        <f t="shared" ca="1" si="54"/>
        <v>260.73526611471362</v>
      </c>
      <c r="AT4">
        <f t="shared" ca="1" si="55"/>
        <v>257.54332207544047</v>
      </c>
      <c r="AU4">
        <f t="shared" ca="1" si="56"/>
        <v>259.56945445581897</v>
      </c>
      <c r="AV4">
        <f t="shared" ca="1" si="57"/>
        <v>257.08088687309271</v>
      </c>
      <c r="AW4">
        <f t="shared" ca="1" si="58"/>
        <v>256.31202288875312</v>
      </c>
      <c r="AX4">
        <f t="shared" ca="1" si="59"/>
        <v>251.88801457904103</v>
      </c>
      <c r="AY4">
        <f t="shared" ca="1" si="60"/>
        <v>248.24454123565428</v>
      </c>
      <c r="AZ4">
        <f t="shared" ca="1" si="61"/>
        <v>249.93968700776139</v>
      </c>
      <c r="BA4">
        <f t="shared" ca="1" si="62"/>
        <v>254.89155860441119</v>
      </c>
      <c r="BB4">
        <f t="shared" ca="1" si="63"/>
        <v>258.83561007591811</v>
      </c>
      <c r="BC4">
        <f t="shared" ca="1" si="64"/>
        <v>262.38950318328034</v>
      </c>
      <c r="BD4">
        <f t="shared" ca="1" si="65"/>
        <v>257.78623704311531</v>
      </c>
      <c r="BE4">
        <f t="shared" ca="1" si="66"/>
        <v>256.19404952554402</v>
      </c>
      <c r="BF4">
        <f t="shared" ca="1" si="67"/>
        <v>259.03182714556567</v>
      </c>
      <c r="BG4">
        <f t="shared" ca="1" si="68"/>
        <v>254.84031098574033</v>
      </c>
      <c r="BH4">
        <f t="shared" ca="1" si="69"/>
        <v>261.84557655936248</v>
      </c>
      <c r="BI4">
        <f t="shared" ca="1" si="70"/>
        <v>264.08309225558236</v>
      </c>
      <c r="BJ4">
        <f t="shared" ca="1" si="71"/>
        <v>257.77923853193136</v>
      </c>
      <c r="BK4">
        <f t="shared" ca="1" si="72"/>
        <v>259.14665149042429</v>
      </c>
      <c r="BL4">
        <f t="shared" ca="1" si="73"/>
        <v>256.04983922444467</v>
      </c>
      <c r="BM4">
        <f t="shared" ca="1" si="74"/>
        <v>250.28160923818359</v>
      </c>
      <c r="BN4" s="22">
        <f t="shared" ca="1" si="36"/>
        <v>50.281609238183592</v>
      </c>
      <c r="BO4" s="22">
        <f t="shared" ca="1" si="37"/>
        <v>49.770632588574884</v>
      </c>
    </row>
    <row r="5" spans="1:67" x14ac:dyDescent="0.35">
      <c r="E5">
        <f t="shared" si="38"/>
        <v>223.19</v>
      </c>
      <c r="F5">
        <f t="shared" ca="1" si="39"/>
        <v>226.76109174004557</v>
      </c>
      <c r="G5">
        <f t="shared" ca="1" si="39"/>
        <v>222.22525954346185</v>
      </c>
      <c r="H5">
        <f t="shared" ca="1" si="39"/>
        <v>224.71181046954115</v>
      </c>
      <c r="I5">
        <f t="shared" ca="1" si="39"/>
        <v>224.57236679073549</v>
      </c>
      <c r="J5">
        <f t="shared" ca="1" si="39"/>
        <v>220.62252046654609</v>
      </c>
      <c r="K5">
        <f t="shared" ca="1" si="39"/>
        <v>217.28967737716854</v>
      </c>
      <c r="L5">
        <f t="shared" ca="1" si="39"/>
        <v>215.86643830348578</v>
      </c>
      <c r="M5">
        <f t="shared" ca="1" si="39"/>
        <v>213.069276078245</v>
      </c>
      <c r="N5">
        <f t="shared" ca="1" si="39"/>
        <v>215.85627768628578</v>
      </c>
      <c r="O5">
        <f t="shared" ca="1" si="39"/>
        <v>210.96821661292117</v>
      </c>
      <c r="P5">
        <f t="shared" ca="1" si="39"/>
        <v>209.98782446916343</v>
      </c>
      <c r="Q5">
        <f t="shared" ca="1" si="39"/>
        <v>211.04164622794264</v>
      </c>
      <c r="R5">
        <f t="shared" ca="1" si="39"/>
        <v>208.09220570513799</v>
      </c>
      <c r="S5">
        <f t="shared" ca="1" si="39"/>
        <v>212.92839953553568</v>
      </c>
      <c r="T5">
        <f t="shared" ca="1" si="39"/>
        <v>214.272440362059</v>
      </c>
      <c r="U5">
        <f t="shared" ca="1" si="39"/>
        <v>219.83329683736906</v>
      </c>
      <c r="V5">
        <f t="shared" ca="1" si="39"/>
        <v>222.37314656292827</v>
      </c>
      <c r="W5">
        <f t="shared" ca="1" si="39"/>
        <v>224.55229696753472</v>
      </c>
      <c r="X5">
        <f t="shared" ca="1" si="39"/>
        <v>220.61275188617734</v>
      </c>
      <c r="Y5">
        <f t="shared" ca="1" si="39"/>
        <v>219.92650256356529</v>
      </c>
      <c r="Z5">
        <f t="shared" ca="1" si="39"/>
        <v>221.89069201128109</v>
      </c>
      <c r="AA5">
        <f t="shared" ca="1" si="39"/>
        <v>219.316845713828</v>
      </c>
      <c r="AB5">
        <f t="shared" ca="1" si="39"/>
        <v>211.94351674822903</v>
      </c>
      <c r="AC5">
        <f t="shared" ca="1" si="39"/>
        <v>213.23694866546759</v>
      </c>
      <c r="AD5">
        <f t="shared" ca="1" si="39"/>
        <v>210.87866219622558</v>
      </c>
      <c r="AE5">
        <f t="shared" ca="1" si="40"/>
        <v>210.54268557772195</v>
      </c>
      <c r="AF5">
        <f t="shared" ca="1" si="41"/>
        <v>214.29879854828422</v>
      </c>
      <c r="AG5">
        <f t="shared" ca="1" si="42"/>
        <v>210.56720169323677</v>
      </c>
      <c r="AH5">
        <f t="shared" ca="1" si="43"/>
        <v>217.65051216526041</v>
      </c>
      <c r="AI5">
        <f t="shared" ca="1" si="44"/>
        <v>212.80894931896998</v>
      </c>
      <c r="AJ5">
        <f t="shared" ca="1" si="45"/>
        <v>211.84085997401263</v>
      </c>
      <c r="AK5">
        <f t="shared" ca="1" si="46"/>
        <v>211.39005930882499</v>
      </c>
      <c r="AL5">
        <f t="shared" ca="1" si="47"/>
        <v>209.45468735031787</v>
      </c>
      <c r="AM5">
        <f t="shared" ca="1" si="48"/>
        <v>214.13758233198476</v>
      </c>
      <c r="AN5">
        <f t="shared" ca="1" si="49"/>
        <v>216.66235094084311</v>
      </c>
      <c r="AO5">
        <f t="shared" ca="1" si="50"/>
        <v>212.5280336969648</v>
      </c>
      <c r="AP5">
        <f t="shared" ca="1" si="51"/>
        <v>213.90449559209279</v>
      </c>
      <c r="AQ5">
        <f t="shared" ca="1" si="52"/>
        <v>220.68070448138832</v>
      </c>
      <c r="AR5">
        <f t="shared" ca="1" si="53"/>
        <v>219.88754426400379</v>
      </c>
      <c r="AS5">
        <f t="shared" ca="1" si="54"/>
        <v>220.51240539489362</v>
      </c>
      <c r="AT5">
        <f t="shared" ca="1" si="55"/>
        <v>218.63709707191367</v>
      </c>
      <c r="AU5">
        <f t="shared" ca="1" si="56"/>
        <v>213.66085070426445</v>
      </c>
      <c r="AV5">
        <f t="shared" ca="1" si="57"/>
        <v>209.82553178889003</v>
      </c>
      <c r="AW5">
        <f t="shared" ca="1" si="58"/>
        <v>207.97444262270082</v>
      </c>
      <c r="AX5">
        <f t="shared" ca="1" si="59"/>
        <v>200.35900712540607</v>
      </c>
      <c r="AY5">
        <f t="shared" ca="1" si="60"/>
        <v>195.40427878935424</v>
      </c>
      <c r="AZ5">
        <f t="shared" ca="1" si="61"/>
        <v>197.35127992465536</v>
      </c>
      <c r="BA5">
        <f t="shared" ca="1" si="62"/>
        <v>194.38422242865818</v>
      </c>
      <c r="BB5">
        <f t="shared" ca="1" si="63"/>
        <v>195.66484465085827</v>
      </c>
      <c r="BC5">
        <f t="shared" ca="1" si="64"/>
        <v>194.92394332989929</v>
      </c>
      <c r="BD5">
        <f t="shared" ca="1" si="65"/>
        <v>192.33035865828521</v>
      </c>
      <c r="BE5">
        <f t="shared" ca="1" si="66"/>
        <v>191.12265480661773</v>
      </c>
      <c r="BF5">
        <f t="shared" ca="1" si="67"/>
        <v>189.85589861301247</v>
      </c>
      <c r="BG5">
        <f t="shared" ca="1" si="68"/>
        <v>191.44521766103625</v>
      </c>
      <c r="BH5">
        <f t="shared" ca="1" si="69"/>
        <v>190.91029745355982</v>
      </c>
      <c r="BI5">
        <f t="shared" ca="1" si="70"/>
        <v>188.98691709996558</v>
      </c>
      <c r="BJ5">
        <f t="shared" ca="1" si="71"/>
        <v>192.41574339147445</v>
      </c>
      <c r="BK5">
        <f t="shared" ca="1" si="72"/>
        <v>192.31939407976961</v>
      </c>
      <c r="BL5">
        <f t="shared" ca="1" si="73"/>
        <v>192.40227198503405</v>
      </c>
      <c r="BM5">
        <f t="shared" ca="1" si="74"/>
        <v>190.33723450516419</v>
      </c>
      <c r="BN5" s="22">
        <f t="shared" ca="1" si="36"/>
        <v>0</v>
      </c>
      <c r="BO5" s="22">
        <f t="shared" ca="1" si="37"/>
        <v>0</v>
      </c>
    </row>
    <row r="6" spans="1:67" x14ac:dyDescent="0.35">
      <c r="A6" t="s">
        <v>64</v>
      </c>
      <c r="B6" s="5">
        <f>60/252</f>
        <v>0.23809523809523808</v>
      </c>
      <c r="E6">
        <f t="shared" si="38"/>
        <v>223.19</v>
      </c>
      <c r="F6">
        <f t="shared" ca="1" si="39"/>
        <v>230.04282793092378</v>
      </c>
      <c r="G6">
        <f t="shared" ca="1" si="39"/>
        <v>227.33518051848498</v>
      </c>
      <c r="H6">
        <f t="shared" ca="1" si="39"/>
        <v>231.68457659866141</v>
      </c>
      <c r="I6">
        <f t="shared" ca="1" si="39"/>
        <v>230.27676742675493</v>
      </c>
      <c r="J6">
        <f t="shared" ca="1" si="39"/>
        <v>232.89963154746917</v>
      </c>
      <c r="K6">
        <f t="shared" ca="1" si="39"/>
        <v>236.55857826109761</v>
      </c>
      <c r="L6">
        <f t="shared" ca="1" si="39"/>
        <v>235.5300612408777</v>
      </c>
      <c r="M6">
        <f t="shared" ca="1" si="39"/>
        <v>241.99030511332802</v>
      </c>
      <c r="N6">
        <f t="shared" ca="1" si="39"/>
        <v>240.13808305295925</v>
      </c>
      <c r="O6">
        <f t="shared" ca="1" si="39"/>
        <v>241.35231323178152</v>
      </c>
      <c r="P6">
        <f t="shared" ca="1" si="39"/>
        <v>238.34627040905812</v>
      </c>
      <c r="Q6">
        <f t="shared" ca="1" si="39"/>
        <v>238.08761941082631</v>
      </c>
      <c r="R6">
        <f t="shared" ca="1" si="39"/>
        <v>233.43120426602377</v>
      </c>
      <c r="S6">
        <f t="shared" ca="1" si="39"/>
        <v>239.43904983263283</v>
      </c>
      <c r="T6">
        <f t="shared" ca="1" si="39"/>
        <v>241.20409369341451</v>
      </c>
      <c r="U6">
        <f t="shared" ca="1" si="39"/>
        <v>238.93685675816192</v>
      </c>
      <c r="V6">
        <f t="shared" ca="1" si="39"/>
        <v>236.15628712688971</v>
      </c>
      <c r="W6">
        <f t="shared" ca="1" si="39"/>
        <v>236.30659031736423</v>
      </c>
      <c r="X6">
        <f t="shared" ca="1" si="39"/>
        <v>241.57671565656293</v>
      </c>
      <c r="Y6">
        <f t="shared" ca="1" si="39"/>
        <v>240.71129209895972</v>
      </c>
      <c r="Z6">
        <f t="shared" ca="1" si="39"/>
        <v>243.40271822116185</v>
      </c>
      <c r="AA6">
        <f t="shared" ca="1" si="39"/>
        <v>239.92838737566404</v>
      </c>
      <c r="AB6">
        <f t="shared" ca="1" si="39"/>
        <v>242.07603101179458</v>
      </c>
      <c r="AC6">
        <f t="shared" ca="1" si="39"/>
        <v>242.34530410554095</v>
      </c>
      <c r="AD6">
        <f t="shared" ca="1" si="39"/>
        <v>246.71021634602371</v>
      </c>
      <c r="AE6">
        <f t="shared" ca="1" si="40"/>
        <v>243.94225702364344</v>
      </c>
      <c r="AF6">
        <f t="shared" ca="1" si="41"/>
        <v>244.02583448982534</v>
      </c>
      <c r="AG6">
        <f t="shared" ca="1" si="42"/>
        <v>242.01068614350001</v>
      </c>
      <c r="AH6">
        <f t="shared" ca="1" si="43"/>
        <v>241.79530746407252</v>
      </c>
      <c r="AI6">
        <f t="shared" ca="1" si="44"/>
        <v>240.91773716197878</v>
      </c>
      <c r="AJ6">
        <f t="shared" ca="1" si="45"/>
        <v>248.15822658035162</v>
      </c>
      <c r="AK6">
        <f t="shared" ca="1" si="46"/>
        <v>253.05854293408879</v>
      </c>
      <c r="AL6">
        <f t="shared" ca="1" si="47"/>
        <v>248.56819948316763</v>
      </c>
      <c r="AM6">
        <f t="shared" ca="1" si="48"/>
        <v>249.41069910076379</v>
      </c>
      <c r="AN6">
        <f t="shared" ca="1" si="49"/>
        <v>251.79832885066759</v>
      </c>
      <c r="AO6">
        <f t="shared" ca="1" si="50"/>
        <v>250.78893836252229</v>
      </c>
      <c r="AP6">
        <f t="shared" ca="1" si="51"/>
        <v>249.71562229476899</v>
      </c>
      <c r="AQ6">
        <f t="shared" ca="1" si="52"/>
        <v>247.9854840770125</v>
      </c>
      <c r="AR6">
        <f t="shared" ca="1" si="53"/>
        <v>247.15202011320395</v>
      </c>
      <c r="AS6">
        <f t="shared" ca="1" si="54"/>
        <v>253.21671858534069</v>
      </c>
      <c r="AT6">
        <f t="shared" ca="1" si="55"/>
        <v>255.76476495081923</v>
      </c>
      <c r="AU6">
        <f t="shared" ca="1" si="56"/>
        <v>260.93537364205076</v>
      </c>
      <c r="AV6">
        <f t="shared" ca="1" si="57"/>
        <v>258.38843208106096</v>
      </c>
      <c r="AW6">
        <f t="shared" ca="1" si="58"/>
        <v>256.01761077188218</v>
      </c>
      <c r="AX6">
        <f t="shared" ca="1" si="59"/>
        <v>258.44596253092055</v>
      </c>
      <c r="AY6">
        <f t="shared" ca="1" si="60"/>
        <v>263.11746512459592</v>
      </c>
      <c r="AZ6">
        <f t="shared" ca="1" si="61"/>
        <v>262.12806083398306</v>
      </c>
      <c r="BA6">
        <f t="shared" ca="1" si="62"/>
        <v>261.47472625157485</v>
      </c>
      <c r="BB6">
        <f t="shared" ca="1" si="63"/>
        <v>255.41776074486049</v>
      </c>
      <c r="BC6">
        <f t="shared" ca="1" si="64"/>
        <v>263.3893367949882</v>
      </c>
      <c r="BD6">
        <f t="shared" ca="1" si="65"/>
        <v>265.42671468652696</v>
      </c>
      <c r="BE6">
        <f t="shared" ca="1" si="66"/>
        <v>267.87135903468356</v>
      </c>
      <c r="BF6">
        <f t="shared" ca="1" si="67"/>
        <v>268.74050769174835</v>
      </c>
      <c r="BG6">
        <f t="shared" ca="1" si="68"/>
        <v>266.44133785388306</v>
      </c>
      <c r="BH6">
        <f t="shared" ca="1" si="69"/>
        <v>269.32826405495905</v>
      </c>
      <c r="BI6">
        <f t="shared" ca="1" si="70"/>
        <v>270.91223110739838</v>
      </c>
      <c r="BJ6">
        <f t="shared" ca="1" si="71"/>
        <v>269.87471958151156</v>
      </c>
      <c r="BK6">
        <f t="shared" ca="1" si="72"/>
        <v>269.03436099987755</v>
      </c>
      <c r="BL6">
        <f t="shared" ca="1" si="73"/>
        <v>275.72786697161933</v>
      </c>
      <c r="BM6">
        <f t="shared" ca="1" si="74"/>
        <v>277.19511814371066</v>
      </c>
      <c r="BN6" s="22">
        <f t="shared" ca="1" si="36"/>
        <v>77.195118143710658</v>
      </c>
      <c r="BO6" s="22">
        <f t="shared" ca="1" si="37"/>
        <v>76.410638421743698</v>
      </c>
    </row>
    <row r="7" spans="1:67" x14ac:dyDescent="0.35">
      <c r="E7">
        <f t="shared" si="38"/>
        <v>223.19</v>
      </c>
      <c r="F7">
        <f t="shared" ref="F7:AD9" ca="1" si="75">E7*EXP(($B$2-0.5*$B$3^2)*$B$4+$B$3*_xlfn.NORM.INV(RAND(),0,SQRT($B$4)))</f>
        <v>223.12805877975828</v>
      </c>
      <c r="G7">
        <f t="shared" ca="1" si="75"/>
        <v>217.63761343161289</v>
      </c>
      <c r="H7">
        <f t="shared" ca="1" si="75"/>
        <v>215.59764970556267</v>
      </c>
      <c r="I7">
        <f t="shared" ca="1" si="75"/>
        <v>214.00243165268577</v>
      </c>
      <c r="J7">
        <f t="shared" ca="1" si="75"/>
        <v>210.29458636034394</v>
      </c>
      <c r="K7">
        <f t="shared" ca="1" si="75"/>
        <v>207.65300676359237</v>
      </c>
      <c r="L7">
        <f t="shared" ca="1" si="75"/>
        <v>207.39287582988905</v>
      </c>
      <c r="M7">
        <f t="shared" ca="1" si="75"/>
        <v>205.5696923379391</v>
      </c>
      <c r="N7">
        <f t="shared" ca="1" si="75"/>
        <v>206.77068328119648</v>
      </c>
      <c r="O7">
        <f t="shared" ca="1" si="75"/>
        <v>211.87638278011914</v>
      </c>
      <c r="P7">
        <f t="shared" ca="1" si="75"/>
        <v>210.58174379638368</v>
      </c>
      <c r="Q7">
        <f t="shared" ca="1" si="75"/>
        <v>205.21563496603275</v>
      </c>
      <c r="R7">
        <f t="shared" ca="1" si="75"/>
        <v>205.28568436736785</v>
      </c>
      <c r="S7">
        <f t="shared" ca="1" si="75"/>
        <v>206.53540473155482</v>
      </c>
      <c r="T7">
        <f t="shared" ca="1" si="75"/>
        <v>204.54426308028647</v>
      </c>
      <c r="U7">
        <f t="shared" ca="1" si="75"/>
        <v>200.64366633580701</v>
      </c>
      <c r="V7">
        <f t="shared" ca="1" si="75"/>
        <v>202.74193967368066</v>
      </c>
      <c r="W7">
        <f t="shared" ca="1" si="75"/>
        <v>202.59807213979917</v>
      </c>
      <c r="X7">
        <f t="shared" ca="1" si="75"/>
        <v>200.56484151866445</v>
      </c>
      <c r="Y7">
        <f t="shared" ca="1" si="75"/>
        <v>199.48894530383137</v>
      </c>
      <c r="Z7">
        <f t="shared" ca="1" si="75"/>
        <v>198.57598942045061</v>
      </c>
      <c r="AA7">
        <f t="shared" ca="1" si="75"/>
        <v>200.00092435477214</v>
      </c>
      <c r="AB7">
        <f t="shared" ca="1" si="75"/>
        <v>200.15567412767348</v>
      </c>
      <c r="AC7">
        <f t="shared" ca="1" si="75"/>
        <v>199.92735246023753</v>
      </c>
      <c r="AD7">
        <f t="shared" ca="1" si="75"/>
        <v>198.96264848234429</v>
      </c>
      <c r="AE7">
        <f t="shared" ca="1" si="40"/>
        <v>202.63670334004345</v>
      </c>
      <c r="AF7">
        <f t="shared" ca="1" si="41"/>
        <v>201.66682737073458</v>
      </c>
      <c r="AG7">
        <f t="shared" ca="1" si="42"/>
        <v>210.31651857573965</v>
      </c>
      <c r="AH7">
        <f t="shared" ca="1" si="43"/>
        <v>208.06367434387479</v>
      </c>
      <c r="AI7">
        <f t="shared" ca="1" si="44"/>
        <v>212.21473792737257</v>
      </c>
      <c r="AJ7">
        <f t="shared" ca="1" si="45"/>
        <v>217.00022835952927</v>
      </c>
      <c r="AK7">
        <f t="shared" ca="1" si="46"/>
        <v>220.31038234678275</v>
      </c>
      <c r="AL7">
        <f t="shared" ca="1" si="47"/>
        <v>219.01503071443972</v>
      </c>
      <c r="AM7">
        <f t="shared" ca="1" si="48"/>
        <v>218.43397049343309</v>
      </c>
      <c r="AN7">
        <f t="shared" ca="1" si="49"/>
        <v>220.01005110211827</v>
      </c>
      <c r="AO7">
        <f t="shared" ca="1" si="50"/>
        <v>219.93145390741594</v>
      </c>
      <c r="AP7">
        <f t="shared" ca="1" si="51"/>
        <v>221.70599559712869</v>
      </c>
      <c r="AQ7">
        <f t="shared" ca="1" si="52"/>
        <v>221.05646104619541</v>
      </c>
      <c r="AR7">
        <f t="shared" ca="1" si="53"/>
        <v>220.66264827117811</v>
      </c>
      <c r="AS7">
        <f t="shared" ca="1" si="54"/>
        <v>221.37411406331805</v>
      </c>
      <c r="AT7">
        <f t="shared" ca="1" si="55"/>
        <v>226.86109791442013</v>
      </c>
      <c r="AU7">
        <f t="shared" ca="1" si="56"/>
        <v>225.76418768027222</v>
      </c>
      <c r="AV7">
        <f t="shared" ca="1" si="57"/>
        <v>218.52514844738005</v>
      </c>
      <c r="AW7">
        <f t="shared" ca="1" si="58"/>
        <v>221.42796759806575</v>
      </c>
      <c r="AX7">
        <f t="shared" ca="1" si="59"/>
        <v>222.74426799795054</v>
      </c>
      <c r="AY7">
        <f t="shared" ca="1" si="60"/>
        <v>218.27532250627604</v>
      </c>
      <c r="AZ7">
        <f t="shared" ca="1" si="61"/>
        <v>220.26484118090062</v>
      </c>
      <c r="BA7">
        <f t="shared" ca="1" si="62"/>
        <v>218.59198911783176</v>
      </c>
      <c r="BB7">
        <f t="shared" ca="1" si="63"/>
        <v>218.88735876793865</v>
      </c>
      <c r="BC7">
        <f t="shared" ca="1" si="64"/>
        <v>220.01756603085201</v>
      </c>
      <c r="BD7">
        <f t="shared" ca="1" si="65"/>
        <v>215.41667047341673</v>
      </c>
      <c r="BE7">
        <f t="shared" ca="1" si="66"/>
        <v>215.84752414894047</v>
      </c>
      <c r="BF7">
        <f t="shared" ca="1" si="67"/>
        <v>211.31423910300688</v>
      </c>
      <c r="BG7">
        <f t="shared" ca="1" si="68"/>
        <v>214.59877207603074</v>
      </c>
      <c r="BH7">
        <f t="shared" ca="1" si="69"/>
        <v>217.27013706635552</v>
      </c>
      <c r="BI7">
        <f t="shared" ca="1" si="70"/>
        <v>219.52216607468861</v>
      </c>
      <c r="BJ7">
        <f t="shared" ca="1" si="71"/>
        <v>222.46073798505751</v>
      </c>
      <c r="BK7">
        <f t="shared" ca="1" si="72"/>
        <v>226.73090650970917</v>
      </c>
      <c r="BL7">
        <f t="shared" ca="1" si="73"/>
        <v>227.20129469348308</v>
      </c>
      <c r="BM7">
        <f t="shared" ca="1" si="74"/>
        <v>222.8786962535498</v>
      </c>
      <c r="BN7" s="22">
        <f t="shared" ca="1" si="36"/>
        <v>22.878696253549805</v>
      </c>
      <c r="BO7" s="22">
        <f t="shared" ca="1" si="37"/>
        <v>22.646196145932397</v>
      </c>
    </row>
    <row r="8" spans="1:67" x14ac:dyDescent="0.35">
      <c r="E8">
        <f t="shared" si="38"/>
        <v>223.19</v>
      </c>
      <c r="F8">
        <f t="shared" ca="1" si="75"/>
        <v>222.14321327625683</v>
      </c>
      <c r="G8">
        <f t="shared" ca="1" si="75"/>
        <v>222.2546287635252</v>
      </c>
      <c r="H8">
        <f t="shared" ca="1" si="75"/>
        <v>220.2141001408495</v>
      </c>
      <c r="I8">
        <f t="shared" ca="1" si="75"/>
        <v>218.86482035889941</v>
      </c>
      <c r="J8">
        <f t="shared" ca="1" si="75"/>
        <v>220.69660967428791</v>
      </c>
      <c r="K8">
        <f t="shared" ca="1" si="75"/>
        <v>220.55756749591274</v>
      </c>
      <c r="L8">
        <f t="shared" ca="1" si="75"/>
        <v>220.98335553301141</v>
      </c>
      <c r="M8">
        <f t="shared" ca="1" si="75"/>
        <v>217.359911119271</v>
      </c>
      <c r="N8">
        <f t="shared" ca="1" si="75"/>
        <v>221.50103666211572</v>
      </c>
      <c r="O8">
        <f t="shared" ca="1" si="75"/>
        <v>215.22529980999857</v>
      </c>
      <c r="P8">
        <f t="shared" ca="1" si="75"/>
        <v>209.42816073420011</v>
      </c>
      <c r="Q8">
        <f t="shared" ca="1" si="75"/>
        <v>210.64656664801572</v>
      </c>
      <c r="R8">
        <f t="shared" ca="1" si="75"/>
        <v>208.96366080578525</v>
      </c>
      <c r="S8">
        <f t="shared" ca="1" si="75"/>
        <v>207.64744560866416</v>
      </c>
      <c r="T8">
        <f t="shared" ca="1" si="75"/>
        <v>209.22701442076561</v>
      </c>
      <c r="U8">
        <f t="shared" ca="1" si="75"/>
        <v>208.50721961465314</v>
      </c>
      <c r="V8">
        <f t="shared" ca="1" si="75"/>
        <v>212.83308748106546</v>
      </c>
      <c r="W8">
        <f t="shared" ca="1" si="75"/>
        <v>210.08674038049537</v>
      </c>
      <c r="X8">
        <f t="shared" ca="1" si="75"/>
        <v>209.62781154438565</v>
      </c>
      <c r="Y8">
        <f t="shared" ca="1" si="75"/>
        <v>212.86441058276208</v>
      </c>
      <c r="Z8">
        <f t="shared" ca="1" si="75"/>
        <v>214.39567158172574</v>
      </c>
      <c r="AA8">
        <f t="shared" ca="1" si="75"/>
        <v>210.17548413923836</v>
      </c>
      <c r="AB8">
        <f t="shared" ca="1" si="75"/>
        <v>210.25705950662723</v>
      </c>
      <c r="AC8">
        <f t="shared" ca="1" si="75"/>
        <v>210.44349120962212</v>
      </c>
      <c r="AD8">
        <f t="shared" ca="1" si="75"/>
        <v>212.13761300516484</v>
      </c>
      <c r="AE8">
        <f t="shared" ca="1" si="40"/>
        <v>214.41215374460401</v>
      </c>
      <c r="AF8">
        <f t="shared" ca="1" si="41"/>
        <v>214.39947905517502</v>
      </c>
      <c r="AG8">
        <f t="shared" ca="1" si="42"/>
        <v>213.58559390669859</v>
      </c>
      <c r="AH8">
        <f t="shared" ca="1" si="43"/>
        <v>216.65289487438005</v>
      </c>
      <c r="AI8">
        <f t="shared" ca="1" si="44"/>
        <v>215.94250499053237</v>
      </c>
      <c r="AJ8">
        <f t="shared" ca="1" si="45"/>
        <v>213.16900782895388</v>
      </c>
      <c r="AK8">
        <f t="shared" ca="1" si="46"/>
        <v>218.02305156126494</v>
      </c>
      <c r="AL8">
        <f t="shared" ca="1" si="47"/>
        <v>217.44520285226781</v>
      </c>
      <c r="AM8">
        <f t="shared" ca="1" si="48"/>
        <v>223.29546066271703</v>
      </c>
      <c r="AN8">
        <f t="shared" ca="1" si="49"/>
        <v>222.518079765073</v>
      </c>
      <c r="AO8">
        <f t="shared" ca="1" si="50"/>
        <v>220.02518773887098</v>
      </c>
      <c r="AP8">
        <f t="shared" ca="1" si="51"/>
        <v>217.06544571204907</v>
      </c>
      <c r="AQ8">
        <f t="shared" ca="1" si="52"/>
        <v>217.68405744991824</v>
      </c>
      <c r="AR8">
        <f t="shared" ca="1" si="53"/>
        <v>213.93210052571848</v>
      </c>
      <c r="AS8">
        <f t="shared" ca="1" si="54"/>
        <v>212.90514911112237</v>
      </c>
      <c r="AT8">
        <f t="shared" ca="1" si="55"/>
        <v>211.33900991435024</v>
      </c>
      <c r="AU8">
        <f t="shared" ca="1" si="56"/>
        <v>210.62823896079513</v>
      </c>
      <c r="AV8">
        <f t="shared" ca="1" si="57"/>
        <v>214.09446366230986</v>
      </c>
      <c r="AW8">
        <f t="shared" ca="1" si="58"/>
        <v>207.52510822788673</v>
      </c>
      <c r="AX8">
        <f t="shared" ca="1" si="59"/>
        <v>214.776939671468</v>
      </c>
      <c r="AY8">
        <f t="shared" ca="1" si="60"/>
        <v>218.51023050269944</v>
      </c>
      <c r="AZ8">
        <f t="shared" ca="1" si="61"/>
        <v>217.75601578028284</v>
      </c>
      <c r="BA8">
        <f t="shared" ca="1" si="62"/>
        <v>222.29424603615556</v>
      </c>
      <c r="BB8">
        <f t="shared" ca="1" si="63"/>
        <v>228.33019771568615</v>
      </c>
      <c r="BC8">
        <f t="shared" ca="1" si="64"/>
        <v>230.79735982012141</v>
      </c>
      <c r="BD8">
        <f t="shared" ca="1" si="65"/>
        <v>230.52394590453204</v>
      </c>
      <c r="BE8">
        <f t="shared" ca="1" si="66"/>
        <v>226.46468871709601</v>
      </c>
      <c r="BF8">
        <f t="shared" ca="1" si="67"/>
        <v>228.37928482278468</v>
      </c>
      <c r="BG8">
        <f t="shared" ca="1" si="68"/>
        <v>229.15927421694178</v>
      </c>
      <c r="BH8">
        <f t="shared" ca="1" si="69"/>
        <v>232.36046607682198</v>
      </c>
      <c r="BI8">
        <f t="shared" ca="1" si="70"/>
        <v>233.91548174874663</v>
      </c>
      <c r="BJ8">
        <f t="shared" ca="1" si="71"/>
        <v>237.40481223004423</v>
      </c>
      <c r="BK8">
        <f t="shared" ca="1" si="72"/>
        <v>236.69773727189192</v>
      </c>
      <c r="BL8">
        <f t="shared" ca="1" si="73"/>
        <v>234.40657994314932</v>
      </c>
      <c r="BM8">
        <f t="shared" ca="1" si="74"/>
        <v>234.58970823945609</v>
      </c>
      <c r="BN8" s="22">
        <f t="shared" ca="1" si="36"/>
        <v>34.589708239456087</v>
      </c>
      <c r="BO8" s="22">
        <f t="shared" ca="1" si="37"/>
        <v>34.238197349193683</v>
      </c>
    </row>
    <row r="9" spans="1:67" x14ac:dyDescent="0.35">
      <c r="E9">
        <f t="shared" si="38"/>
        <v>223.19</v>
      </c>
      <c r="F9">
        <f ca="1">E9*EXP(($B$2-0.5*$B$3^2)*$B$4+$B$3*_xlfn.NORM.INV(RAND(),0,SQRT($B$4)))</f>
        <v>220.30478448698034</v>
      </c>
      <c r="G9">
        <f t="shared" ca="1" si="75"/>
        <v>223.39393276387761</v>
      </c>
      <c r="H9">
        <f t="shared" ca="1" si="75"/>
        <v>217.25052059613475</v>
      </c>
      <c r="I9">
        <f t="shared" ca="1" si="75"/>
        <v>218.6832656283938</v>
      </c>
      <c r="J9">
        <f t="shared" ca="1" si="75"/>
        <v>220.80403014276499</v>
      </c>
      <c r="K9">
        <f t="shared" ca="1" si="75"/>
        <v>217.4487871070113</v>
      </c>
      <c r="L9">
        <f t="shared" ca="1" si="75"/>
        <v>224.87735644106061</v>
      </c>
      <c r="M9">
        <f t="shared" ca="1" si="75"/>
        <v>229.89502459663498</v>
      </c>
      <c r="N9">
        <f t="shared" ca="1" si="75"/>
        <v>223.6297744875254</v>
      </c>
      <c r="O9">
        <f t="shared" ca="1" si="75"/>
        <v>220.92187510901417</v>
      </c>
      <c r="P9">
        <f t="shared" ca="1" si="75"/>
        <v>217.92295472256916</v>
      </c>
      <c r="Q9">
        <f t="shared" ca="1" si="75"/>
        <v>218.51540058155402</v>
      </c>
      <c r="R9">
        <f t="shared" ca="1" si="75"/>
        <v>216.45060610835785</v>
      </c>
      <c r="S9">
        <f t="shared" ca="1" si="75"/>
        <v>216.51124648466325</v>
      </c>
      <c r="T9">
        <f t="shared" ca="1" si="75"/>
        <v>214.28913871161919</v>
      </c>
      <c r="U9">
        <f t="shared" ca="1" si="75"/>
        <v>215.43977321174449</v>
      </c>
      <c r="V9">
        <f t="shared" ca="1" si="75"/>
        <v>215.370777333012</v>
      </c>
      <c r="W9">
        <f t="shared" ca="1" si="75"/>
        <v>212.21223388829296</v>
      </c>
      <c r="X9">
        <f t="shared" ca="1" si="75"/>
        <v>215.7572473858144</v>
      </c>
      <c r="Y9">
        <f t="shared" ca="1" si="75"/>
        <v>219.79523802588571</v>
      </c>
      <c r="Z9">
        <f t="shared" ca="1" si="75"/>
        <v>221.44026765125656</v>
      </c>
      <c r="AA9">
        <f t="shared" ca="1" si="75"/>
        <v>220.23631660910891</v>
      </c>
      <c r="AB9">
        <f t="shared" ca="1" si="75"/>
        <v>218.14275057309376</v>
      </c>
      <c r="AC9">
        <f t="shared" ca="1" si="75"/>
        <v>216.30281333889485</v>
      </c>
      <c r="AD9">
        <f t="shared" ca="1" si="75"/>
        <v>207.69824487504559</v>
      </c>
      <c r="AE9">
        <f t="shared" ca="1" si="40"/>
        <v>200.41901010001374</v>
      </c>
      <c r="AF9">
        <f t="shared" ca="1" si="41"/>
        <v>193.78447095648374</v>
      </c>
      <c r="AG9">
        <f t="shared" ca="1" si="42"/>
        <v>193.16678248457549</v>
      </c>
      <c r="AH9">
        <f t="shared" ca="1" si="43"/>
        <v>193.726070712546</v>
      </c>
      <c r="AI9">
        <f t="shared" ca="1" si="44"/>
        <v>197.90950591963872</v>
      </c>
      <c r="AJ9">
        <f t="shared" ca="1" si="45"/>
        <v>196.01996960666511</v>
      </c>
      <c r="AK9">
        <f t="shared" ca="1" si="46"/>
        <v>192.96094897103339</v>
      </c>
      <c r="AL9">
        <f t="shared" ca="1" si="47"/>
        <v>192.21756846706973</v>
      </c>
      <c r="AM9">
        <f t="shared" ca="1" si="48"/>
        <v>192.73394889768002</v>
      </c>
      <c r="AN9">
        <f t="shared" ca="1" si="49"/>
        <v>197.1389521040673</v>
      </c>
      <c r="AO9">
        <f t="shared" ca="1" si="50"/>
        <v>195.02869436956954</v>
      </c>
      <c r="AP9">
        <f t="shared" ca="1" si="51"/>
        <v>195.27169668592876</v>
      </c>
      <c r="AQ9">
        <f t="shared" ca="1" si="52"/>
        <v>199.55073398804021</v>
      </c>
      <c r="AR9">
        <f t="shared" ca="1" si="53"/>
        <v>196.55729610786008</v>
      </c>
      <c r="AS9">
        <f t="shared" ca="1" si="54"/>
        <v>197.18363811632432</v>
      </c>
      <c r="AT9">
        <f t="shared" ca="1" si="55"/>
        <v>195.95012374201579</v>
      </c>
      <c r="AU9">
        <f t="shared" ca="1" si="56"/>
        <v>196.44229789649148</v>
      </c>
      <c r="AV9">
        <f t="shared" ca="1" si="57"/>
        <v>198.28824933496409</v>
      </c>
      <c r="AW9">
        <f t="shared" ca="1" si="58"/>
        <v>201.24658275733415</v>
      </c>
      <c r="AX9">
        <f t="shared" ca="1" si="59"/>
        <v>201.92055658407605</v>
      </c>
      <c r="AY9">
        <f t="shared" ca="1" si="60"/>
        <v>198.31396292071091</v>
      </c>
      <c r="AZ9">
        <f t="shared" ca="1" si="61"/>
        <v>198.6100850851239</v>
      </c>
      <c r="BA9">
        <f t="shared" ca="1" si="62"/>
        <v>204.10256490332512</v>
      </c>
      <c r="BB9">
        <f t="shared" ca="1" si="63"/>
        <v>202.05342892452958</v>
      </c>
      <c r="BC9">
        <f t="shared" ca="1" si="64"/>
        <v>194.72267035861447</v>
      </c>
      <c r="BD9">
        <f t="shared" ca="1" si="65"/>
        <v>191.70390029310914</v>
      </c>
      <c r="BE9">
        <f t="shared" ca="1" si="66"/>
        <v>190.02678107504346</v>
      </c>
      <c r="BF9">
        <f t="shared" ca="1" si="67"/>
        <v>191.14407951383768</v>
      </c>
      <c r="BG9">
        <f t="shared" ca="1" si="68"/>
        <v>191.61738696081034</v>
      </c>
      <c r="BH9">
        <f t="shared" ca="1" si="69"/>
        <v>191.18187750574066</v>
      </c>
      <c r="BI9">
        <f t="shared" ca="1" si="70"/>
        <v>188.3069338864253</v>
      </c>
      <c r="BJ9">
        <f t="shared" ca="1" si="71"/>
        <v>190.00790753574211</v>
      </c>
      <c r="BK9">
        <f t="shared" ca="1" si="72"/>
        <v>188.90250835521945</v>
      </c>
      <c r="BL9">
        <f t="shared" ca="1" si="73"/>
        <v>187.40620160383281</v>
      </c>
      <c r="BM9">
        <f t="shared" ca="1" si="74"/>
        <v>188.27158418821065</v>
      </c>
      <c r="BN9" s="22">
        <f t="shared" ca="1" si="36"/>
        <v>0</v>
      </c>
      <c r="BO9" s="22">
        <f t="shared" ca="1" si="37"/>
        <v>0</v>
      </c>
    </row>
    <row r="10" spans="1:67" x14ac:dyDescent="0.35">
      <c r="E10">
        <f t="shared" si="38"/>
        <v>223.19</v>
      </c>
      <c r="F10">
        <f t="shared" ref="F10:F73" ca="1" si="76">E10*EXP(($B$2-0.5*$B$3^2)*$B$4+$B$3*_xlfn.NORM.INV(RAND(),0,SQRT($B$4)))</f>
        <v>228.5541228025175</v>
      </c>
      <c r="G10">
        <f t="shared" ref="G10:G73" ca="1" si="77">F10*EXP(($B$2-0.5*$B$3^2)*$B$4+$B$3*_xlfn.NORM.INV(RAND(),0,SQRT($B$4)))</f>
        <v>224.9048092046601</v>
      </c>
      <c r="H10">
        <f t="shared" ref="H10:H73" ca="1" si="78">G10*EXP(($B$2-0.5*$B$3^2)*$B$4+$B$3*_xlfn.NORM.INV(RAND(),0,SQRT($B$4)))</f>
        <v>224.03160343326951</v>
      </c>
      <c r="I10">
        <f t="shared" ref="I10:I73" ca="1" si="79">H10*EXP(($B$2-0.5*$B$3^2)*$B$4+$B$3*_xlfn.NORM.INV(RAND(),0,SQRT($B$4)))</f>
        <v>222.41617972944709</v>
      </c>
      <c r="J10">
        <f t="shared" ref="J10:J73" ca="1" si="80">I10*EXP(($B$2-0.5*$B$3^2)*$B$4+$B$3*_xlfn.NORM.INV(RAND(),0,SQRT($B$4)))</f>
        <v>224.86023901014357</v>
      </c>
      <c r="K10">
        <f t="shared" ref="K10:K73" ca="1" si="81">J10*EXP(($B$2-0.5*$B$3^2)*$B$4+$B$3*_xlfn.NORM.INV(RAND(),0,SQRT($B$4)))</f>
        <v>222.88172630137069</v>
      </c>
      <c r="L10">
        <f t="shared" ref="L10:L73" ca="1" si="82">K10*EXP(($B$2-0.5*$B$3^2)*$B$4+$B$3*_xlfn.NORM.INV(RAND(),0,SQRT($B$4)))</f>
        <v>224.16828025567926</v>
      </c>
      <c r="M10">
        <f t="shared" ref="M10:M73" ca="1" si="83">L10*EXP(($B$2-0.5*$B$3^2)*$B$4+$B$3*_xlfn.NORM.INV(RAND(),0,SQRT($B$4)))</f>
        <v>215.74875961482212</v>
      </c>
      <c r="N10">
        <f t="shared" ref="N10:N73" ca="1" si="84">M10*EXP(($B$2-0.5*$B$3^2)*$B$4+$B$3*_xlfn.NORM.INV(RAND(),0,SQRT($B$4)))</f>
        <v>213.09930880313055</v>
      </c>
      <c r="O10">
        <f t="shared" ref="O10:O73" ca="1" si="85">N10*EXP(($B$2-0.5*$B$3^2)*$B$4+$B$3*_xlfn.NORM.INV(RAND(),0,SQRT($B$4)))</f>
        <v>209.04447126405853</v>
      </c>
      <c r="P10">
        <f t="shared" ref="P10:P73" ca="1" si="86">O10*EXP(($B$2-0.5*$B$3^2)*$B$4+$B$3*_xlfn.NORM.INV(RAND(),0,SQRT($B$4)))</f>
        <v>210.25622427226227</v>
      </c>
      <c r="Q10">
        <f t="shared" ref="Q10:Q73" ca="1" si="87">P10*EXP(($B$2-0.5*$B$3^2)*$B$4+$B$3*_xlfn.NORM.INV(RAND(),0,SQRT($B$4)))</f>
        <v>202.76780722027928</v>
      </c>
      <c r="R10">
        <f t="shared" ref="R10:R73" ca="1" si="88">Q10*EXP(($B$2-0.5*$B$3^2)*$B$4+$B$3*_xlfn.NORM.INV(RAND(),0,SQRT($B$4)))</f>
        <v>202.89100265734535</v>
      </c>
      <c r="S10">
        <f t="shared" ref="S10:S73" ca="1" si="89">R10*EXP(($B$2-0.5*$B$3^2)*$B$4+$B$3*_xlfn.NORM.INV(RAND(),0,SQRT($B$4)))</f>
        <v>203.82204921420362</v>
      </c>
      <c r="T10">
        <f t="shared" ref="T10:T73" ca="1" si="90">S10*EXP(($B$2-0.5*$B$3^2)*$B$4+$B$3*_xlfn.NORM.INV(RAND(),0,SQRT($B$4)))</f>
        <v>202.0426734066632</v>
      </c>
      <c r="U10">
        <f t="shared" ref="U10:U73" ca="1" si="91">T10*EXP(($B$2-0.5*$B$3^2)*$B$4+$B$3*_xlfn.NORM.INV(RAND(),0,SQRT($B$4)))</f>
        <v>204.20562947976228</v>
      </c>
      <c r="V10">
        <f t="shared" ref="V10:V73" ca="1" si="92">U10*EXP(($B$2-0.5*$B$3^2)*$B$4+$B$3*_xlfn.NORM.INV(RAND(),0,SQRT($B$4)))</f>
        <v>201.56332967350303</v>
      </c>
      <c r="W10">
        <f t="shared" ref="W10:W73" ca="1" si="93">V10*EXP(($B$2-0.5*$B$3^2)*$B$4+$B$3*_xlfn.NORM.INV(RAND(),0,SQRT($B$4)))</f>
        <v>201.84848276492997</v>
      </c>
      <c r="X10">
        <f t="shared" ref="X10:X73" ca="1" si="94">W10*EXP(($B$2-0.5*$B$3^2)*$B$4+$B$3*_xlfn.NORM.INV(RAND(),0,SQRT($B$4)))</f>
        <v>208.07490157774023</v>
      </c>
      <c r="Y10">
        <f t="shared" ref="Y10:Y73" ca="1" si="95">X10*EXP(($B$2-0.5*$B$3^2)*$B$4+$B$3*_xlfn.NORM.INV(RAND(),0,SQRT($B$4)))</f>
        <v>207.48655415734234</v>
      </c>
      <c r="Z10">
        <f t="shared" ref="Z10:Z73" ca="1" si="96">Y10*EXP(($B$2-0.5*$B$3^2)*$B$4+$B$3*_xlfn.NORM.INV(RAND(),0,SQRT($B$4)))</f>
        <v>205.59298444838055</v>
      </c>
      <c r="AA10">
        <f t="shared" ref="AA10:AA73" ca="1" si="97">Z10*EXP(($B$2-0.5*$B$3^2)*$B$4+$B$3*_xlfn.NORM.INV(RAND(),0,SQRT($B$4)))</f>
        <v>202.38562098967429</v>
      </c>
      <c r="AB10">
        <f t="shared" ref="AB10:AB73" ca="1" si="98">AA10*EXP(($B$2-0.5*$B$3^2)*$B$4+$B$3*_xlfn.NORM.INV(RAND(),0,SQRT($B$4)))</f>
        <v>205.50164257034339</v>
      </c>
      <c r="AC10">
        <f t="shared" ref="AC10:AC73" ca="1" si="99">AB10*EXP(($B$2-0.5*$B$3^2)*$B$4+$B$3*_xlfn.NORM.INV(RAND(),0,SQRT($B$4)))</f>
        <v>202.93428505993973</v>
      </c>
      <c r="AD10">
        <f t="shared" ref="AD10:AD73" ca="1" si="100">AC10*EXP(($B$2-0.5*$B$3^2)*$B$4+$B$3*_xlfn.NORM.INV(RAND(),0,SQRT($B$4)))</f>
        <v>207.6969929234576</v>
      </c>
      <c r="AE10">
        <f t="shared" ca="1" si="40"/>
        <v>205.16432726440604</v>
      </c>
      <c r="AF10">
        <f t="shared" ca="1" si="41"/>
        <v>198.84889066426737</v>
      </c>
      <c r="AG10">
        <f t="shared" ca="1" si="42"/>
        <v>201.07624918526281</v>
      </c>
      <c r="AH10">
        <f t="shared" ca="1" si="43"/>
        <v>201.48448663272052</v>
      </c>
      <c r="AI10">
        <f t="shared" ca="1" si="44"/>
        <v>204.95204170685457</v>
      </c>
      <c r="AJ10">
        <f t="shared" ca="1" si="45"/>
        <v>204.19547407497421</v>
      </c>
      <c r="AK10">
        <f t="shared" ca="1" si="46"/>
        <v>203.80814310710309</v>
      </c>
      <c r="AL10">
        <f t="shared" ca="1" si="47"/>
        <v>207.01499730746431</v>
      </c>
      <c r="AM10">
        <f t="shared" ca="1" si="48"/>
        <v>205.74191747553431</v>
      </c>
      <c r="AN10">
        <f t="shared" ca="1" si="49"/>
        <v>214.16610588011633</v>
      </c>
      <c r="AO10">
        <f t="shared" ca="1" si="50"/>
        <v>214.56704317102148</v>
      </c>
      <c r="AP10">
        <f t="shared" ca="1" si="51"/>
        <v>214.1177198155228</v>
      </c>
      <c r="AQ10">
        <f t="shared" ca="1" si="52"/>
        <v>215.78214887723382</v>
      </c>
      <c r="AR10">
        <f t="shared" ca="1" si="53"/>
        <v>216.3750956274265</v>
      </c>
      <c r="AS10">
        <f t="shared" ca="1" si="54"/>
        <v>214.15685885025627</v>
      </c>
      <c r="AT10">
        <f t="shared" ca="1" si="55"/>
        <v>216.51722464617524</v>
      </c>
      <c r="AU10">
        <f t="shared" ca="1" si="56"/>
        <v>210.59806327416288</v>
      </c>
      <c r="AV10">
        <f t="shared" ca="1" si="57"/>
        <v>211.16209527544905</v>
      </c>
      <c r="AW10">
        <f t="shared" ca="1" si="58"/>
        <v>212.9347981547341</v>
      </c>
      <c r="AX10">
        <f t="shared" ca="1" si="59"/>
        <v>208.0754904414523</v>
      </c>
      <c r="AY10">
        <f t="shared" ca="1" si="60"/>
        <v>202.17124741756635</v>
      </c>
      <c r="AZ10">
        <f t="shared" ca="1" si="61"/>
        <v>195.26887011462193</v>
      </c>
      <c r="BA10">
        <f t="shared" ca="1" si="62"/>
        <v>196.62007939425848</v>
      </c>
      <c r="BB10">
        <f t="shared" ca="1" si="63"/>
        <v>196.13257241116281</v>
      </c>
      <c r="BC10">
        <f t="shared" ca="1" si="64"/>
        <v>197.91859499320535</v>
      </c>
      <c r="BD10">
        <f t="shared" ca="1" si="65"/>
        <v>199.62497413792107</v>
      </c>
      <c r="BE10">
        <f t="shared" ca="1" si="66"/>
        <v>196.4043691706616</v>
      </c>
      <c r="BF10">
        <f t="shared" ca="1" si="67"/>
        <v>196.80165578531538</v>
      </c>
      <c r="BG10">
        <f t="shared" ca="1" si="68"/>
        <v>194.49242981281679</v>
      </c>
      <c r="BH10">
        <f t="shared" ca="1" si="69"/>
        <v>192.3599517263072</v>
      </c>
      <c r="BI10">
        <f t="shared" ca="1" si="70"/>
        <v>191.33031632024429</v>
      </c>
      <c r="BJ10">
        <f t="shared" ca="1" si="71"/>
        <v>193.10481751863023</v>
      </c>
      <c r="BK10">
        <f t="shared" ca="1" si="72"/>
        <v>191.50383771063363</v>
      </c>
      <c r="BL10">
        <f t="shared" ca="1" si="73"/>
        <v>187.95413835945496</v>
      </c>
      <c r="BM10">
        <f t="shared" ca="1" si="74"/>
        <v>189.09125096359369</v>
      </c>
      <c r="BN10" s="22">
        <f t="shared" ca="1" si="36"/>
        <v>0</v>
      </c>
      <c r="BO10" s="22">
        <f t="shared" ca="1" si="37"/>
        <v>0</v>
      </c>
    </row>
    <row r="11" spans="1:67" x14ac:dyDescent="0.35">
      <c r="E11">
        <f t="shared" si="38"/>
        <v>223.19</v>
      </c>
      <c r="F11">
        <f t="shared" ca="1" si="76"/>
        <v>222.63389346859404</v>
      </c>
      <c r="G11">
        <f t="shared" ca="1" si="77"/>
        <v>226.098544129473</v>
      </c>
      <c r="H11">
        <f t="shared" ca="1" si="78"/>
        <v>226.41091812077826</v>
      </c>
      <c r="I11">
        <f t="shared" ca="1" si="79"/>
        <v>228.79089874954553</v>
      </c>
      <c r="J11">
        <f t="shared" ca="1" si="80"/>
        <v>230.54207749174901</v>
      </c>
      <c r="K11">
        <f t="shared" ca="1" si="81"/>
        <v>235.23516310077315</v>
      </c>
      <c r="L11">
        <f t="shared" ca="1" si="82"/>
        <v>235.89210933905053</v>
      </c>
      <c r="M11">
        <f t="shared" ca="1" si="83"/>
        <v>235.85845491190278</v>
      </c>
      <c r="N11">
        <f t="shared" ca="1" si="84"/>
        <v>235.9823958894732</v>
      </c>
      <c r="O11">
        <f t="shared" ca="1" si="85"/>
        <v>234.78597560753565</v>
      </c>
      <c r="P11">
        <f t="shared" ca="1" si="86"/>
        <v>229.17677756320461</v>
      </c>
      <c r="Q11">
        <f t="shared" ca="1" si="87"/>
        <v>228.84694037195774</v>
      </c>
      <c r="R11">
        <f t="shared" ca="1" si="88"/>
        <v>230.81739597828684</v>
      </c>
      <c r="S11">
        <f t="shared" ca="1" si="89"/>
        <v>224.73626508014684</v>
      </c>
      <c r="T11">
        <f t="shared" ca="1" si="90"/>
        <v>227.29947915682271</v>
      </c>
      <c r="U11">
        <f t="shared" ca="1" si="91"/>
        <v>221.29226676294925</v>
      </c>
      <c r="V11">
        <f t="shared" ca="1" si="92"/>
        <v>222.088104779323</v>
      </c>
      <c r="W11">
        <f t="shared" ca="1" si="93"/>
        <v>221.00491781087666</v>
      </c>
      <c r="X11">
        <f t="shared" ca="1" si="94"/>
        <v>225.63619644463171</v>
      </c>
      <c r="Y11">
        <f t="shared" ca="1" si="95"/>
        <v>225.88273134299078</v>
      </c>
      <c r="Z11">
        <f t="shared" ca="1" si="96"/>
        <v>222.29032921592884</v>
      </c>
      <c r="AA11">
        <f t="shared" ca="1" si="97"/>
        <v>224.28801933258947</v>
      </c>
      <c r="AB11">
        <f t="shared" ca="1" si="98"/>
        <v>226.93383593865232</v>
      </c>
      <c r="AC11">
        <f t="shared" ca="1" si="99"/>
        <v>230.9888523027401</v>
      </c>
      <c r="AD11">
        <f ca="1">AC11*EXP(($B$2-0.5*$B$3^2)*$B$4+$B$3*_xlfn.NORM.INV(RAND(),0,SQRT($B$4)))</f>
        <v>236.70577593701682</v>
      </c>
      <c r="AE11">
        <f t="shared" ca="1" si="40"/>
        <v>236.95768993588362</v>
      </c>
      <c r="AF11">
        <f t="shared" ca="1" si="41"/>
        <v>237.94027790552693</v>
      </c>
      <c r="AG11">
        <f t="shared" ca="1" si="42"/>
        <v>235.3412823595969</v>
      </c>
      <c r="AH11">
        <f t="shared" ca="1" si="43"/>
        <v>231.82227963311641</v>
      </c>
      <c r="AI11">
        <f t="shared" ca="1" si="44"/>
        <v>223.06734688340734</v>
      </c>
      <c r="AJ11">
        <f t="shared" ca="1" si="45"/>
        <v>226.02633992319855</v>
      </c>
      <c r="AK11">
        <f t="shared" ca="1" si="46"/>
        <v>227.34781984945641</v>
      </c>
      <c r="AL11">
        <f t="shared" ca="1" si="47"/>
        <v>226.42783153954824</v>
      </c>
      <c r="AM11">
        <f t="shared" ca="1" si="48"/>
        <v>226.36457485066657</v>
      </c>
      <c r="AN11">
        <f t="shared" ca="1" si="49"/>
        <v>225.94394033335689</v>
      </c>
      <c r="AO11">
        <f t="shared" ca="1" si="50"/>
        <v>230.14049806360012</v>
      </c>
      <c r="AP11">
        <f t="shared" ca="1" si="51"/>
        <v>229.42524387371128</v>
      </c>
      <c r="AQ11">
        <f t="shared" ca="1" si="52"/>
        <v>234.74588455135557</v>
      </c>
      <c r="AR11">
        <f t="shared" ca="1" si="53"/>
        <v>236.52414011000823</v>
      </c>
      <c r="AS11">
        <f t="shared" ca="1" si="54"/>
        <v>233.71612322591838</v>
      </c>
      <c r="AT11">
        <f t="shared" ca="1" si="55"/>
        <v>237.20996461886844</v>
      </c>
      <c r="AU11">
        <f t="shared" ca="1" si="56"/>
        <v>238.40237328656625</v>
      </c>
      <c r="AV11">
        <f t="shared" ca="1" si="57"/>
        <v>229.05175475691439</v>
      </c>
      <c r="AW11">
        <f t="shared" ca="1" si="58"/>
        <v>228.60601644880114</v>
      </c>
      <c r="AX11">
        <f t="shared" ca="1" si="59"/>
        <v>227.27739516081684</v>
      </c>
      <c r="AY11">
        <f t="shared" ca="1" si="60"/>
        <v>231.26980249765745</v>
      </c>
      <c r="AZ11">
        <f t="shared" ca="1" si="61"/>
        <v>231.08912667560972</v>
      </c>
      <c r="BA11">
        <f t="shared" ca="1" si="62"/>
        <v>234.39162487457159</v>
      </c>
      <c r="BB11">
        <f t="shared" ca="1" si="63"/>
        <v>230.48322990807435</v>
      </c>
      <c r="BC11">
        <f t="shared" ca="1" si="64"/>
        <v>227.36823083257624</v>
      </c>
      <c r="BD11">
        <f t="shared" ca="1" si="65"/>
        <v>227.00721321214985</v>
      </c>
      <c r="BE11">
        <f t="shared" ca="1" si="66"/>
        <v>226.68893847723135</v>
      </c>
      <c r="BF11">
        <f t="shared" ca="1" si="67"/>
        <v>223.39887130303043</v>
      </c>
      <c r="BG11">
        <f t="shared" ca="1" si="68"/>
        <v>229.09849547503381</v>
      </c>
      <c r="BH11">
        <f t="shared" ca="1" si="69"/>
        <v>234.01253065621336</v>
      </c>
      <c r="BI11">
        <f t="shared" ca="1" si="70"/>
        <v>226.86548948442123</v>
      </c>
      <c r="BJ11">
        <f t="shared" ca="1" si="71"/>
        <v>231.02652477969997</v>
      </c>
      <c r="BK11">
        <f t="shared" ca="1" si="72"/>
        <v>229.09335423405005</v>
      </c>
      <c r="BL11">
        <f t="shared" ca="1" si="73"/>
        <v>226.79946115093921</v>
      </c>
      <c r="BM11">
        <f t="shared" ca="1" si="74"/>
        <v>222.21041886466</v>
      </c>
      <c r="BN11" s="22">
        <f t="shared" ca="1" si="36"/>
        <v>22.210418864659999</v>
      </c>
      <c r="BO11" s="22">
        <f t="shared" ca="1" si="37"/>
        <v>21.984709990385312</v>
      </c>
    </row>
    <row r="12" spans="1:67" x14ac:dyDescent="0.35">
      <c r="E12">
        <f t="shared" si="38"/>
        <v>223.19</v>
      </c>
      <c r="F12">
        <f t="shared" ca="1" si="76"/>
        <v>224.19095996637262</v>
      </c>
      <c r="G12">
        <f t="shared" ca="1" si="77"/>
        <v>227.04798658512556</v>
      </c>
      <c r="H12">
        <f t="shared" ca="1" si="78"/>
        <v>229.30353241682863</v>
      </c>
      <c r="I12">
        <f t="shared" ca="1" si="79"/>
        <v>228.31189778855594</v>
      </c>
      <c r="J12">
        <f t="shared" ca="1" si="80"/>
        <v>227.90372614621521</v>
      </c>
      <c r="K12">
        <f t="shared" ca="1" si="81"/>
        <v>225.52896414056099</v>
      </c>
      <c r="L12">
        <f t="shared" ca="1" si="82"/>
        <v>226.72082762706486</v>
      </c>
      <c r="M12">
        <f t="shared" ca="1" si="83"/>
        <v>221.58685276595455</v>
      </c>
      <c r="N12">
        <f t="shared" ca="1" si="84"/>
        <v>217.26901563234529</v>
      </c>
      <c r="O12">
        <f t="shared" ca="1" si="85"/>
        <v>221.65764863847974</v>
      </c>
      <c r="P12">
        <f t="shared" ca="1" si="86"/>
        <v>215.07303143045138</v>
      </c>
      <c r="Q12">
        <f t="shared" ca="1" si="87"/>
        <v>219.93100824645495</v>
      </c>
      <c r="R12">
        <f t="shared" ca="1" si="88"/>
        <v>219.25908865482066</v>
      </c>
      <c r="S12">
        <f t="shared" ca="1" si="89"/>
        <v>220.56043110235211</v>
      </c>
      <c r="T12">
        <f t="shared" ca="1" si="90"/>
        <v>213.62192951673117</v>
      </c>
      <c r="U12">
        <f t="shared" ca="1" si="91"/>
        <v>219.87874347857084</v>
      </c>
      <c r="V12">
        <f t="shared" ca="1" si="92"/>
        <v>215.7895419865599</v>
      </c>
      <c r="W12">
        <f t="shared" ca="1" si="93"/>
        <v>217.77617044448286</v>
      </c>
      <c r="X12">
        <f t="shared" ca="1" si="94"/>
        <v>215.5694634126634</v>
      </c>
      <c r="Y12">
        <f t="shared" ca="1" si="95"/>
        <v>216.6000629216955</v>
      </c>
      <c r="Z12">
        <f t="shared" ca="1" si="96"/>
        <v>209.18715415133866</v>
      </c>
      <c r="AA12">
        <f t="shared" ca="1" si="97"/>
        <v>201.51828482341472</v>
      </c>
      <c r="AB12">
        <f t="shared" ca="1" si="98"/>
        <v>198.18148801025524</v>
      </c>
      <c r="AC12">
        <f t="shared" ca="1" si="99"/>
        <v>200.68170145873719</v>
      </c>
      <c r="AD12">
        <f t="shared" ca="1" si="100"/>
        <v>200.82636165840796</v>
      </c>
      <c r="AE12">
        <f t="shared" ca="1" si="40"/>
        <v>195.96775581805397</v>
      </c>
      <c r="AF12">
        <f t="shared" ca="1" si="41"/>
        <v>194.310313823233</v>
      </c>
      <c r="AG12">
        <f t="shared" ca="1" si="42"/>
        <v>197.9423973197207</v>
      </c>
      <c r="AH12">
        <f t="shared" ca="1" si="43"/>
        <v>202.52781173347594</v>
      </c>
      <c r="AI12">
        <f t="shared" ca="1" si="44"/>
        <v>200.16696306980316</v>
      </c>
      <c r="AJ12">
        <f t="shared" ca="1" si="45"/>
        <v>200.26367089196108</v>
      </c>
      <c r="AK12">
        <f t="shared" ca="1" si="46"/>
        <v>198.80606694382459</v>
      </c>
      <c r="AL12">
        <f t="shared" ca="1" si="47"/>
        <v>203.26776987974387</v>
      </c>
      <c r="AM12">
        <f t="shared" ca="1" si="48"/>
        <v>197.20813840426325</v>
      </c>
      <c r="AN12">
        <f t="shared" ca="1" si="49"/>
        <v>199.04654561952159</v>
      </c>
      <c r="AO12">
        <f t="shared" ca="1" si="50"/>
        <v>200.9508012946948</v>
      </c>
      <c r="AP12">
        <f t="shared" ca="1" si="51"/>
        <v>202.62113287676922</v>
      </c>
      <c r="AQ12">
        <f t="shared" ca="1" si="52"/>
        <v>202.57145521120827</v>
      </c>
      <c r="AR12">
        <f t="shared" ca="1" si="53"/>
        <v>204.01196861947906</v>
      </c>
      <c r="AS12">
        <f t="shared" ca="1" si="54"/>
        <v>206.28763177675057</v>
      </c>
      <c r="AT12">
        <f t="shared" ca="1" si="55"/>
        <v>210.93235036666184</v>
      </c>
      <c r="AU12">
        <f t="shared" ca="1" si="56"/>
        <v>207.48893884411754</v>
      </c>
      <c r="AV12">
        <f t="shared" ca="1" si="57"/>
        <v>211.27163497859172</v>
      </c>
      <c r="AW12">
        <f t="shared" ca="1" si="58"/>
        <v>208.58594569303048</v>
      </c>
      <c r="AX12">
        <f t="shared" ca="1" si="59"/>
        <v>208.39495084982983</v>
      </c>
      <c r="AY12">
        <f t="shared" ca="1" si="60"/>
        <v>213.26045919448944</v>
      </c>
      <c r="AZ12">
        <f t="shared" ca="1" si="61"/>
        <v>213.16521642114893</v>
      </c>
      <c r="BA12">
        <f t="shared" ca="1" si="62"/>
        <v>210.96279258524393</v>
      </c>
      <c r="BB12">
        <f t="shared" ca="1" si="63"/>
        <v>209.78382804165525</v>
      </c>
      <c r="BC12">
        <f t="shared" ca="1" si="64"/>
        <v>214.03976000705464</v>
      </c>
      <c r="BD12">
        <f t="shared" ca="1" si="65"/>
        <v>210.19196535564461</v>
      </c>
      <c r="BE12">
        <f t="shared" ca="1" si="66"/>
        <v>211.74364557891397</v>
      </c>
      <c r="BF12">
        <f t="shared" ca="1" si="67"/>
        <v>209.57401544547344</v>
      </c>
      <c r="BG12">
        <f t="shared" ca="1" si="68"/>
        <v>208.31341392808682</v>
      </c>
      <c r="BH12">
        <f t="shared" ca="1" si="69"/>
        <v>208.75001170630728</v>
      </c>
      <c r="BI12">
        <f t="shared" ca="1" si="70"/>
        <v>211.18321047343113</v>
      </c>
      <c r="BJ12">
        <f t="shared" ca="1" si="71"/>
        <v>211.20896078212567</v>
      </c>
      <c r="BK12">
        <f t="shared" ca="1" si="72"/>
        <v>216.24055055578307</v>
      </c>
      <c r="BL12">
        <f t="shared" ca="1" si="73"/>
        <v>217.73903975645314</v>
      </c>
      <c r="BM12">
        <f t="shared" ca="1" si="74"/>
        <v>218.30480384565064</v>
      </c>
      <c r="BN12" s="22">
        <f t="shared" ca="1" si="36"/>
        <v>18.304803845650639</v>
      </c>
      <c r="BO12" s="22">
        <f t="shared" ca="1" si="37"/>
        <v>18.11878499139145</v>
      </c>
    </row>
    <row r="13" spans="1:67" x14ac:dyDescent="0.35">
      <c r="E13">
        <f t="shared" si="38"/>
        <v>223.19</v>
      </c>
      <c r="F13">
        <f t="shared" ca="1" si="76"/>
        <v>223.98490202569269</v>
      </c>
      <c r="G13">
        <f t="shared" ca="1" si="77"/>
        <v>223.71668458192883</v>
      </c>
      <c r="H13">
        <f t="shared" ca="1" si="78"/>
        <v>216.99986604706248</v>
      </c>
      <c r="I13">
        <f t="shared" ca="1" si="79"/>
        <v>213.14592910957279</v>
      </c>
      <c r="J13">
        <f t="shared" ca="1" si="80"/>
        <v>216.23101888961401</v>
      </c>
      <c r="K13">
        <f t="shared" ca="1" si="81"/>
        <v>215.92340403321464</v>
      </c>
      <c r="L13">
        <f t="shared" ca="1" si="82"/>
        <v>214.3802945532575</v>
      </c>
      <c r="M13">
        <f t="shared" ca="1" si="83"/>
        <v>209.59385280959111</v>
      </c>
      <c r="N13">
        <f t="shared" ca="1" si="84"/>
        <v>208.12870138926019</v>
      </c>
      <c r="O13">
        <f t="shared" ca="1" si="85"/>
        <v>212.85462741968317</v>
      </c>
      <c r="P13">
        <f t="shared" ca="1" si="86"/>
        <v>214.58111257518522</v>
      </c>
      <c r="Q13">
        <f t="shared" ca="1" si="87"/>
        <v>214.75863785529822</v>
      </c>
      <c r="R13">
        <f t="shared" ca="1" si="88"/>
        <v>216.30845804383085</v>
      </c>
      <c r="S13">
        <f t="shared" ca="1" si="89"/>
        <v>214.8336450188169</v>
      </c>
      <c r="T13">
        <f t="shared" ca="1" si="90"/>
        <v>218.19192351177071</v>
      </c>
      <c r="U13">
        <f t="shared" ca="1" si="91"/>
        <v>219.42863153198573</v>
      </c>
      <c r="V13">
        <f t="shared" ca="1" si="92"/>
        <v>212.14337163114351</v>
      </c>
      <c r="W13">
        <f t="shared" ca="1" si="93"/>
        <v>212.14052719213925</v>
      </c>
      <c r="X13">
        <f t="shared" ca="1" si="94"/>
        <v>215.07142817846687</v>
      </c>
      <c r="Y13">
        <f t="shared" ca="1" si="95"/>
        <v>215.65129432161152</v>
      </c>
      <c r="Z13">
        <f t="shared" ca="1" si="96"/>
        <v>219.49661869455505</v>
      </c>
      <c r="AA13">
        <f t="shared" ca="1" si="97"/>
        <v>215.77058720320585</v>
      </c>
      <c r="AB13">
        <f t="shared" ca="1" si="98"/>
        <v>216.42676603822846</v>
      </c>
      <c r="AC13">
        <f t="shared" ca="1" si="99"/>
        <v>222.61936274820809</v>
      </c>
      <c r="AD13">
        <f t="shared" ca="1" si="100"/>
        <v>222.52690132907918</v>
      </c>
      <c r="AE13">
        <f t="shared" ca="1" si="40"/>
        <v>224.51311140122601</v>
      </c>
      <c r="AF13">
        <f t="shared" ca="1" si="41"/>
        <v>220.55883478341954</v>
      </c>
      <c r="AG13">
        <f t="shared" ca="1" si="42"/>
        <v>221.99423883622367</v>
      </c>
      <c r="AH13">
        <f t="shared" ca="1" si="43"/>
        <v>216.12480569033019</v>
      </c>
      <c r="AI13">
        <f t="shared" ca="1" si="44"/>
        <v>223.33167161643522</v>
      </c>
      <c r="AJ13">
        <f t="shared" ca="1" si="45"/>
        <v>224.74131309654049</v>
      </c>
      <c r="AK13">
        <f t="shared" ca="1" si="46"/>
        <v>225.97061675925306</v>
      </c>
      <c r="AL13">
        <f t="shared" ca="1" si="47"/>
        <v>221.51737687802762</v>
      </c>
      <c r="AM13">
        <f t="shared" ca="1" si="48"/>
        <v>221.42035459880719</v>
      </c>
      <c r="AN13">
        <f t="shared" ca="1" si="49"/>
        <v>217.19323086503692</v>
      </c>
      <c r="AO13">
        <f t="shared" ca="1" si="50"/>
        <v>217.52978307242603</v>
      </c>
      <c r="AP13">
        <f t="shared" ca="1" si="51"/>
        <v>214.44405737836883</v>
      </c>
      <c r="AQ13">
        <f t="shared" ca="1" si="52"/>
        <v>215.5618462358994</v>
      </c>
      <c r="AR13">
        <f t="shared" ca="1" si="53"/>
        <v>220.9691173318746</v>
      </c>
      <c r="AS13">
        <f t="shared" ca="1" si="54"/>
        <v>214.88460706417496</v>
      </c>
      <c r="AT13">
        <f t="shared" ca="1" si="55"/>
        <v>212.36653461093917</v>
      </c>
      <c r="AU13">
        <f t="shared" ca="1" si="56"/>
        <v>210.30312356347545</v>
      </c>
      <c r="AV13">
        <f t="shared" ca="1" si="57"/>
        <v>210.77095985280633</v>
      </c>
      <c r="AW13">
        <f t="shared" ca="1" si="58"/>
        <v>210.88205650405666</v>
      </c>
      <c r="AX13">
        <f t="shared" ca="1" si="59"/>
        <v>209.52926109091305</v>
      </c>
      <c r="AY13">
        <f t="shared" ca="1" si="60"/>
        <v>209.85264516037066</v>
      </c>
      <c r="AZ13">
        <f t="shared" ca="1" si="61"/>
        <v>215.20032390578876</v>
      </c>
      <c r="BA13">
        <f t="shared" ca="1" si="62"/>
        <v>212.88719440614767</v>
      </c>
      <c r="BB13">
        <f t="shared" ca="1" si="63"/>
        <v>210.61727655103618</v>
      </c>
      <c r="BC13">
        <f t="shared" ca="1" si="64"/>
        <v>216.72842740895879</v>
      </c>
      <c r="BD13">
        <f t="shared" ca="1" si="65"/>
        <v>224.76720232917037</v>
      </c>
      <c r="BE13">
        <f t="shared" ca="1" si="66"/>
        <v>227.52746890759633</v>
      </c>
      <c r="BF13">
        <f t="shared" ca="1" si="67"/>
        <v>224.13737683124404</v>
      </c>
      <c r="BG13">
        <f t="shared" ca="1" si="68"/>
        <v>229.21002295813474</v>
      </c>
      <c r="BH13">
        <f t="shared" ca="1" si="69"/>
        <v>234.15047089748558</v>
      </c>
      <c r="BI13">
        <f t="shared" ca="1" si="70"/>
        <v>232.01328135908867</v>
      </c>
      <c r="BJ13">
        <f t="shared" ca="1" si="71"/>
        <v>227.2781670037833</v>
      </c>
      <c r="BK13">
        <f t="shared" ca="1" si="72"/>
        <v>231.27444342841616</v>
      </c>
      <c r="BL13">
        <f t="shared" ca="1" si="73"/>
        <v>228.78067690117408</v>
      </c>
      <c r="BM13">
        <f t="shared" ca="1" si="74"/>
        <v>227.98129205588822</v>
      </c>
      <c r="BN13" s="22">
        <f t="shared" ca="1" si="36"/>
        <v>27.981292055888218</v>
      </c>
      <c r="BO13" s="22">
        <f t="shared" ca="1" si="37"/>
        <v>27.696937853962975</v>
      </c>
    </row>
    <row r="14" spans="1:67" x14ac:dyDescent="0.35">
      <c r="E14">
        <f t="shared" si="38"/>
        <v>223.19</v>
      </c>
      <c r="F14">
        <f t="shared" ca="1" si="76"/>
        <v>223.61153567053685</v>
      </c>
      <c r="G14">
        <f t="shared" ca="1" si="77"/>
        <v>230.48965347246715</v>
      </c>
      <c r="H14">
        <f t="shared" ca="1" si="78"/>
        <v>228.19799681036181</v>
      </c>
      <c r="I14">
        <f t="shared" ca="1" si="79"/>
        <v>227.95844010524584</v>
      </c>
      <c r="J14">
        <f t="shared" ca="1" si="80"/>
        <v>224.27684513398719</v>
      </c>
      <c r="K14">
        <f t="shared" ca="1" si="81"/>
        <v>225.84534520190346</v>
      </c>
      <c r="L14">
        <f t="shared" ca="1" si="82"/>
        <v>228.63724511224095</v>
      </c>
      <c r="M14">
        <f t="shared" ca="1" si="83"/>
        <v>227.31207773619946</v>
      </c>
      <c r="N14">
        <f t="shared" ca="1" si="84"/>
        <v>228.29431015520763</v>
      </c>
      <c r="O14">
        <f t="shared" ca="1" si="85"/>
        <v>231.32919489978312</v>
      </c>
      <c r="P14">
        <f t="shared" ca="1" si="86"/>
        <v>235.66674284610642</v>
      </c>
      <c r="Q14">
        <f t="shared" ca="1" si="87"/>
        <v>241.64945915905537</v>
      </c>
      <c r="R14">
        <f t="shared" ca="1" si="88"/>
        <v>239.74102228869594</v>
      </c>
      <c r="S14">
        <f t="shared" ca="1" si="89"/>
        <v>240.82138994832778</v>
      </c>
      <c r="T14">
        <f t="shared" ca="1" si="90"/>
        <v>241.60322499424811</v>
      </c>
      <c r="U14">
        <f t="shared" ca="1" si="91"/>
        <v>244.62819313315364</v>
      </c>
      <c r="V14">
        <f t="shared" ca="1" si="92"/>
        <v>245.25790621418273</v>
      </c>
      <c r="W14">
        <f t="shared" ca="1" si="93"/>
        <v>249.59620084865057</v>
      </c>
      <c r="X14">
        <f t="shared" ca="1" si="94"/>
        <v>245.77908381134435</v>
      </c>
      <c r="Y14">
        <f t="shared" ca="1" si="95"/>
        <v>245.95653974817884</v>
      </c>
      <c r="Z14">
        <f t="shared" ca="1" si="96"/>
        <v>250.01341822970645</v>
      </c>
      <c r="AA14">
        <f t="shared" ca="1" si="97"/>
        <v>255.3041059000229</v>
      </c>
      <c r="AB14">
        <f t="shared" ca="1" si="98"/>
        <v>262.64066596350267</v>
      </c>
      <c r="AC14">
        <f t="shared" ca="1" si="99"/>
        <v>260.05352562568925</v>
      </c>
      <c r="AD14">
        <f t="shared" ca="1" si="100"/>
        <v>261.696384036675</v>
      </c>
      <c r="AE14">
        <f t="shared" ca="1" si="40"/>
        <v>259.69409707878827</v>
      </c>
      <c r="AF14">
        <f t="shared" ca="1" si="41"/>
        <v>256.28186409205017</v>
      </c>
      <c r="AG14">
        <f t="shared" ca="1" si="42"/>
        <v>253.7576359178567</v>
      </c>
      <c r="AH14">
        <f t="shared" ca="1" si="43"/>
        <v>255.17740218716395</v>
      </c>
      <c r="AI14">
        <f t="shared" ca="1" si="44"/>
        <v>251.57265848639875</v>
      </c>
      <c r="AJ14">
        <f t="shared" ca="1" si="45"/>
        <v>248.30597517811893</v>
      </c>
      <c r="AK14">
        <f t="shared" ca="1" si="46"/>
        <v>244.76385340502662</v>
      </c>
      <c r="AL14">
        <f t="shared" ca="1" si="47"/>
        <v>249.30097269547582</v>
      </c>
      <c r="AM14">
        <f t="shared" ca="1" si="48"/>
        <v>238.19877977310108</v>
      </c>
      <c r="AN14">
        <f t="shared" ca="1" si="49"/>
        <v>234.99419594939002</v>
      </c>
      <c r="AO14">
        <f t="shared" ca="1" si="50"/>
        <v>236.60215079155932</v>
      </c>
      <c r="AP14">
        <f t="shared" ca="1" si="51"/>
        <v>239.38785756345393</v>
      </c>
      <c r="AQ14">
        <f t="shared" ca="1" si="52"/>
        <v>233.39992723230728</v>
      </c>
      <c r="AR14">
        <f t="shared" ca="1" si="53"/>
        <v>232.04222109810595</v>
      </c>
      <c r="AS14">
        <f t="shared" ca="1" si="54"/>
        <v>231.50917019090147</v>
      </c>
      <c r="AT14">
        <f t="shared" ca="1" si="55"/>
        <v>233.32470456944566</v>
      </c>
      <c r="AU14">
        <f t="shared" ca="1" si="56"/>
        <v>238.69421401469197</v>
      </c>
      <c r="AV14">
        <f t="shared" ca="1" si="57"/>
        <v>242.1596753770153</v>
      </c>
      <c r="AW14">
        <f t="shared" ca="1" si="58"/>
        <v>241.90305040177591</v>
      </c>
      <c r="AX14">
        <f t="shared" ca="1" si="59"/>
        <v>246.41954780138116</v>
      </c>
      <c r="AY14">
        <f t="shared" ca="1" si="60"/>
        <v>248.17772282884465</v>
      </c>
      <c r="AZ14">
        <f t="shared" ca="1" si="61"/>
        <v>246.93360712045234</v>
      </c>
      <c r="BA14">
        <f t="shared" ca="1" si="62"/>
        <v>246.05286799764744</v>
      </c>
      <c r="BB14">
        <f t="shared" ca="1" si="63"/>
        <v>246.44155609450078</v>
      </c>
      <c r="BC14">
        <f t="shared" ca="1" si="64"/>
        <v>243.46629119997669</v>
      </c>
      <c r="BD14">
        <f t="shared" ca="1" si="65"/>
        <v>241.81175830272383</v>
      </c>
      <c r="BE14">
        <f t="shared" ca="1" si="66"/>
        <v>235.39623250663993</v>
      </c>
      <c r="BF14">
        <f t="shared" ca="1" si="67"/>
        <v>238.8882555669764</v>
      </c>
      <c r="BG14">
        <f t="shared" ca="1" si="68"/>
        <v>240.00380224669675</v>
      </c>
      <c r="BH14">
        <f t="shared" ca="1" si="69"/>
        <v>243.93713069256381</v>
      </c>
      <c r="BI14">
        <f t="shared" ca="1" si="70"/>
        <v>247.16237862736759</v>
      </c>
      <c r="BJ14">
        <f t="shared" ca="1" si="71"/>
        <v>248.67618635673583</v>
      </c>
      <c r="BK14">
        <f t="shared" ca="1" si="72"/>
        <v>246.9267308543387</v>
      </c>
      <c r="BL14">
        <f t="shared" ca="1" si="73"/>
        <v>248.60566573734724</v>
      </c>
      <c r="BM14">
        <f t="shared" ca="1" si="74"/>
        <v>246.48553317075809</v>
      </c>
      <c r="BN14" s="22">
        <f t="shared" ca="1" si="36"/>
        <v>46.485533170758089</v>
      </c>
      <c r="BO14" s="22">
        <f t="shared" ca="1" si="37"/>
        <v>46.013133373799512</v>
      </c>
    </row>
    <row r="15" spans="1:67" x14ac:dyDescent="0.35">
      <c r="E15">
        <f t="shared" si="38"/>
        <v>223.19</v>
      </c>
      <c r="F15">
        <f t="shared" ca="1" si="76"/>
        <v>224.78425118895746</v>
      </c>
      <c r="G15">
        <f t="shared" ca="1" si="77"/>
        <v>227.40128352553651</v>
      </c>
      <c r="H15">
        <f t="shared" ca="1" si="78"/>
        <v>222.9894337635659</v>
      </c>
      <c r="I15">
        <f t="shared" ca="1" si="79"/>
        <v>222.76699988892301</v>
      </c>
      <c r="J15">
        <f t="shared" ca="1" si="80"/>
        <v>220.46017423435504</v>
      </c>
      <c r="K15">
        <f t="shared" ca="1" si="81"/>
        <v>218.43010339561948</v>
      </c>
      <c r="L15">
        <f t="shared" ca="1" si="82"/>
        <v>211.27195761004253</v>
      </c>
      <c r="M15">
        <f t="shared" ca="1" si="83"/>
        <v>210.86304917743988</v>
      </c>
      <c r="N15">
        <f t="shared" ca="1" si="84"/>
        <v>210.03660709207023</v>
      </c>
      <c r="O15">
        <f t="shared" ca="1" si="85"/>
        <v>199.6791597922998</v>
      </c>
      <c r="P15">
        <f t="shared" ca="1" si="86"/>
        <v>200.57764179756697</v>
      </c>
      <c r="Q15">
        <f t="shared" ca="1" si="87"/>
        <v>198.99617775704519</v>
      </c>
      <c r="R15">
        <f t="shared" ca="1" si="88"/>
        <v>197.12357436371371</v>
      </c>
      <c r="S15">
        <f t="shared" ca="1" si="89"/>
        <v>196.19460414111259</v>
      </c>
      <c r="T15">
        <f t="shared" ca="1" si="90"/>
        <v>202.24824490017193</v>
      </c>
      <c r="U15">
        <f t="shared" ca="1" si="91"/>
        <v>200.72273909709659</v>
      </c>
      <c r="V15">
        <f t="shared" ca="1" si="92"/>
        <v>205.14142657033955</v>
      </c>
      <c r="W15">
        <f t="shared" ca="1" si="93"/>
        <v>208.64698721235737</v>
      </c>
      <c r="X15">
        <f t="shared" ca="1" si="94"/>
        <v>203.57399508685094</v>
      </c>
      <c r="Y15">
        <f t="shared" ca="1" si="95"/>
        <v>205.09969758557364</v>
      </c>
      <c r="Z15">
        <f t="shared" ca="1" si="96"/>
        <v>204.27098180204158</v>
      </c>
      <c r="AA15">
        <f t="shared" ca="1" si="97"/>
        <v>202.74416832686765</v>
      </c>
      <c r="AB15">
        <f t="shared" ca="1" si="98"/>
        <v>204.46077488170368</v>
      </c>
      <c r="AC15">
        <f t="shared" ca="1" si="99"/>
        <v>197.43289345878836</v>
      </c>
      <c r="AD15">
        <f t="shared" ca="1" si="100"/>
        <v>194.69057207791533</v>
      </c>
      <c r="AE15">
        <f t="shared" ca="1" si="40"/>
        <v>194.67552141307573</v>
      </c>
      <c r="AF15">
        <f t="shared" ca="1" si="41"/>
        <v>197.83393651298798</v>
      </c>
      <c r="AG15">
        <f t="shared" ca="1" si="42"/>
        <v>194.45523689257325</v>
      </c>
      <c r="AH15">
        <f t="shared" ca="1" si="43"/>
        <v>191.97957991268058</v>
      </c>
      <c r="AI15">
        <f t="shared" ca="1" si="44"/>
        <v>192.07678784481783</v>
      </c>
      <c r="AJ15">
        <f t="shared" ca="1" si="45"/>
        <v>190.79953489435272</v>
      </c>
      <c r="AK15">
        <f t="shared" ca="1" si="46"/>
        <v>190.54224738915684</v>
      </c>
      <c r="AL15">
        <f t="shared" ca="1" si="47"/>
        <v>190.24186490013517</v>
      </c>
      <c r="AM15">
        <f t="shared" ca="1" si="48"/>
        <v>191.68980688414618</v>
      </c>
      <c r="AN15">
        <f t="shared" ca="1" si="49"/>
        <v>190.0052002572755</v>
      </c>
      <c r="AO15">
        <f t="shared" ca="1" si="50"/>
        <v>189.29093974525227</v>
      </c>
      <c r="AP15">
        <f t="shared" ca="1" si="51"/>
        <v>188.47179780754649</v>
      </c>
      <c r="AQ15">
        <f t="shared" ca="1" si="52"/>
        <v>189.38377541634375</v>
      </c>
      <c r="AR15">
        <f t="shared" ca="1" si="53"/>
        <v>190.24092243778597</v>
      </c>
      <c r="AS15">
        <f t="shared" ca="1" si="54"/>
        <v>192.79047909431489</v>
      </c>
      <c r="AT15">
        <f t="shared" ca="1" si="55"/>
        <v>188.51397797853662</v>
      </c>
      <c r="AU15">
        <f t="shared" ca="1" si="56"/>
        <v>189.35782785544552</v>
      </c>
      <c r="AV15">
        <f t="shared" ca="1" si="57"/>
        <v>187.67005342862208</v>
      </c>
      <c r="AW15">
        <f t="shared" ca="1" si="58"/>
        <v>187.13242065246064</v>
      </c>
      <c r="AX15">
        <f t="shared" ca="1" si="59"/>
        <v>183.20418204619398</v>
      </c>
      <c r="AY15">
        <f t="shared" ca="1" si="60"/>
        <v>184.18432098666645</v>
      </c>
      <c r="AZ15">
        <f t="shared" ca="1" si="61"/>
        <v>183.5486240281964</v>
      </c>
      <c r="BA15">
        <f t="shared" ca="1" si="62"/>
        <v>180.63418529122325</v>
      </c>
      <c r="BB15">
        <f t="shared" ca="1" si="63"/>
        <v>180.20174681878038</v>
      </c>
      <c r="BC15">
        <f t="shared" ca="1" si="64"/>
        <v>179.46634339567467</v>
      </c>
      <c r="BD15">
        <f t="shared" ca="1" si="65"/>
        <v>178.4026201295851</v>
      </c>
      <c r="BE15">
        <f t="shared" ca="1" si="66"/>
        <v>174.35853512444226</v>
      </c>
      <c r="BF15">
        <f t="shared" ca="1" si="67"/>
        <v>174.80279867353718</v>
      </c>
      <c r="BG15">
        <f t="shared" ca="1" si="68"/>
        <v>175.48737345448663</v>
      </c>
      <c r="BH15">
        <f t="shared" ca="1" si="69"/>
        <v>172.23068417358459</v>
      </c>
      <c r="BI15">
        <f t="shared" ca="1" si="70"/>
        <v>170.71270412269558</v>
      </c>
      <c r="BJ15">
        <f t="shared" ca="1" si="71"/>
        <v>164.38627420418283</v>
      </c>
      <c r="BK15">
        <f t="shared" ca="1" si="72"/>
        <v>166.80624791324831</v>
      </c>
      <c r="BL15">
        <f t="shared" ca="1" si="73"/>
        <v>170.7648637032035</v>
      </c>
      <c r="BM15">
        <f t="shared" ca="1" si="74"/>
        <v>171.97259647380432</v>
      </c>
      <c r="BN15" s="22">
        <f t="shared" ca="1" si="36"/>
        <v>0</v>
      </c>
      <c r="BO15" s="22">
        <f t="shared" ca="1" si="37"/>
        <v>0</v>
      </c>
    </row>
    <row r="16" spans="1:67" x14ac:dyDescent="0.35">
      <c r="E16">
        <f t="shared" si="38"/>
        <v>223.19</v>
      </c>
      <c r="F16">
        <f t="shared" ca="1" si="76"/>
        <v>222.80747148457885</v>
      </c>
      <c r="G16">
        <f t="shared" ca="1" si="77"/>
        <v>224.90590617985814</v>
      </c>
      <c r="H16">
        <f t="shared" ca="1" si="78"/>
        <v>225.43841717220837</v>
      </c>
      <c r="I16">
        <f t="shared" ca="1" si="79"/>
        <v>221.78577376909863</v>
      </c>
      <c r="J16">
        <f t="shared" ca="1" si="80"/>
        <v>221.67313788559957</v>
      </c>
      <c r="K16">
        <f t="shared" ca="1" si="81"/>
        <v>225.31658258195006</v>
      </c>
      <c r="L16">
        <f t="shared" ca="1" si="82"/>
        <v>223.37533620742315</v>
      </c>
      <c r="M16">
        <f t="shared" ca="1" si="83"/>
        <v>222.17556024376955</v>
      </c>
      <c r="N16">
        <f t="shared" ca="1" si="84"/>
        <v>225.00253549909138</v>
      </c>
      <c r="O16">
        <f t="shared" ca="1" si="85"/>
        <v>220.64037708859573</v>
      </c>
      <c r="P16">
        <f t="shared" ca="1" si="86"/>
        <v>215.98312535272194</v>
      </c>
      <c r="Q16">
        <f t="shared" ca="1" si="87"/>
        <v>218.40681872893137</v>
      </c>
      <c r="R16">
        <f t="shared" ca="1" si="88"/>
        <v>218.41700524722953</v>
      </c>
      <c r="S16">
        <f t="shared" ca="1" si="89"/>
        <v>214.20295150245209</v>
      </c>
      <c r="T16">
        <f t="shared" ca="1" si="90"/>
        <v>212.97582474360624</v>
      </c>
      <c r="U16">
        <f t="shared" ca="1" si="91"/>
        <v>211.36733895716739</v>
      </c>
      <c r="V16">
        <f t="shared" ca="1" si="92"/>
        <v>215.55655704558981</v>
      </c>
      <c r="W16">
        <f t="shared" ca="1" si="93"/>
        <v>213.87659738556476</v>
      </c>
      <c r="X16">
        <f t="shared" ca="1" si="94"/>
        <v>219.07436430032229</v>
      </c>
      <c r="Y16">
        <f t="shared" ca="1" si="95"/>
        <v>219.89652177721729</v>
      </c>
      <c r="Z16">
        <f t="shared" ca="1" si="96"/>
        <v>220.77026400699438</v>
      </c>
      <c r="AA16">
        <f t="shared" ca="1" si="97"/>
        <v>218.28343690252248</v>
      </c>
      <c r="AB16">
        <f t="shared" ca="1" si="98"/>
        <v>215.15748353094205</v>
      </c>
      <c r="AC16">
        <f t="shared" ca="1" si="99"/>
        <v>216.98728226664588</v>
      </c>
      <c r="AD16">
        <f t="shared" ca="1" si="100"/>
        <v>220.05975671176819</v>
      </c>
      <c r="AE16">
        <f t="shared" ca="1" si="40"/>
        <v>220.00153935093269</v>
      </c>
      <c r="AF16">
        <f t="shared" ca="1" si="41"/>
        <v>220.28234491652714</v>
      </c>
      <c r="AG16">
        <f t="shared" ca="1" si="42"/>
        <v>221.7289017520084</v>
      </c>
      <c r="AH16">
        <f t="shared" ca="1" si="43"/>
        <v>226.74156559532094</v>
      </c>
      <c r="AI16">
        <f t="shared" ca="1" si="44"/>
        <v>234.52822395187039</v>
      </c>
      <c r="AJ16">
        <f t="shared" ca="1" si="45"/>
        <v>236.95434000230168</v>
      </c>
      <c r="AK16">
        <f t="shared" ca="1" si="46"/>
        <v>244.19798971955817</v>
      </c>
      <c r="AL16">
        <f t="shared" ca="1" si="47"/>
        <v>254.08703093680774</v>
      </c>
      <c r="AM16">
        <f t="shared" ca="1" si="48"/>
        <v>258.29388330643593</v>
      </c>
      <c r="AN16">
        <f t="shared" ca="1" si="49"/>
        <v>250.75381437220636</v>
      </c>
      <c r="AO16">
        <f t="shared" ca="1" si="50"/>
        <v>241.55326696501419</v>
      </c>
      <c r="AP16">
        <f t="shared" ca="1" si="51"/>
        <v>241.68112991336542</v>
      </c>
      <c r="AQ16">
        <f t="shared" ca="1" si="52"/>
        <v>243.48856013893655</v>
      </c>
      <c r="AR16">
        <f t="shared" ca="1" si="53"/>
        <v>245.67657828064597</v>
      </c>
      <c r="AS16">
        <f t="shared" ca="1" si="54"/>
        <v>248.00081051636636</v>
      </c>
      <c r="AT16">
        <f t="shared" ca="1" si="55"/>
        <v>247.41130075817648</v>
      </c>
      <c r="AU16">
        <f t="shared" ca="1" si="56"/>
        <v>247.51263410202932</v>
      </c>
      <c r="AV16">
        <f t="shared" ca="1" si="57"/>
        <v>245.93277662622293</v>
      </c>
      <c r="AW16">
        <f t="shared" ca="1" si="58"/>
        <v>244.1923954846842</v>
      </c>
      <c r="AX16">
        <f t="shared" ca="1" si="59"/>
        <v>241.04759669289496</v>
      </c>
      <c r="AY16">
        <f t="shared" ca="1" si="60"/>
        <v>243.1202707283083</v>
      </c>
      <c r="AZ16">
        <f t="shared" ca="1" si="61"/>
        <v>241.34685260184921</v>
      </c>
      <c r="BA16">
        <f t="shared" ca="1" si="62"/>
        <v>241.84948384470454</v>
      </c>
      <c r="BB16">
        <f t="shared" ca="1" si="63"/>
        <v>239.20420136394773</v>
      </c>
      <c r="BC16">
        <f t="shared" ca="1" si="64"/>
        <v>237.38842594660423</v>
      </c>
      <c r="BD16">
        <f t="shared" ca="1" si="65"/>
        <v>245.26290593333098</v>
      </c>
      <c r="BE16">
        <f t="shared" ca="1" si="66"/>
        <v>246.01013132209974</v>
      </c>
      <c r="BF16">
        <f t="shared" ca="1" si="67"/>
        <v>244.04895660106226</v>
      </c>
      <c r="BG16">
        <f t="shared" ca="1" si="68"/>
        <v>250.37524228303363</v>
      </c>
      <c r="BH16">
        <f t="shared" ca="1" si="69"/>
        <v>245.38052004680623</v>
      </c>
      <c r="BI16">
        <f t="shared" ca="1" si="70"/>
        <v>252.2601792933942</v>
      </c>
      <c r="BJ16">
        <f t="shared" ca="1" si="71"/>
        <v>250.22029030258176</v>
      </c>
      <c r="BK16">
        <f t="shared" ca="1" si="72"/>
        <v>246.41130728677379</v>
      </c>
      <c r="BL16">
        <f t="shared" ca="1" si="73"/>
        <v>248.34779616056315</v>
      </c>
      <c r="BM16">
        <f t="shared" ca="1" si="74"/>
        <v>248.83030121062487</v>
      </c>
      <c r="BN16" s="22">
        <f t="shared" ca="1" si="36"/>
        <v>48.830301210624867</v>
      </c>
      <c r="BO16" s="22">
        <f t="shared" ca="1" si="37"/>
        <v>48.334073184314178</v>
      </c>
    </row>
    <row r="17" spans="5:67" x14ac:dyDescent="0.35">
      <c r="E17">
        <f t="shared" si="38"/>
        <v>223.19</v>
      </c>
      <c r="F17">
        <f t="shared" ca="1" si="76"/>
        <v>218.80938938476393</v>
      </c>
      <c r="G17">
        <f t="shared" ca="1" si="77"/>
        <v>219.27932821590861</v>
      </c>
      <c r="H17">
        <f t="shared" ca="1" si="78"/>
        <v>216.81243410671377</v>
      </c>
      <c r="I17">
        <f t="shared" ca="1" si="79"/>
        <v>217.68721000366031</v>
      </c>
      <c r="J17">
        <f t="shared" ca="1" si="80"/>
        <v>218.08899460612705</v>
      </c>
      <c r="K17">
        <f t="shared" ca="1" si="81"/>
        <v>218.64587348657574</v>
      </c>
      <c r="L17">
        <f t="shared" ca="1" si="82"/>
        <v>216.55168761106239</v>
      </c>
      <c r="M17">
        <f t="shared" ca="1" si="83"/>
        <v>216.72338279758998</v>
      </c>
      <c r="N17">
        <f t="shared" ca="1" si="84"/>
        <v>218.35746125809112</v>
      </c>
      <c r="O17">
        <f t="shared" ca="1" si="85"/>
        <v>220.68312235540927</v>
      </c>
      <c r="P17">
        <f t="shared" ca="1" si="86"/>
        <v>213.49382530836417</v>
      </c>
      <c r="Q17">
        <f t="shared" ca="1" si="87"/>
        <v>211.00034305305707</v>
      </c>
      <c r="R17">
        <f t="shared" ca="1" si="88"/>
        <v>211.94205777898003</v>
      </c>
      <c r="S17">
        <f t="shared" ca="1" si="89"/>
        <v>209.58783271437719</v>
      </c>
      <c r="T17">
        <f t="shared" ca="1" si="90"/>
        <v>208.17188117582793</v>
      </c>
      <c r="U17">
        <f t="shared" ca="1" si="91"/>
        <v>209.29852037612793</v>
      </c>
      <c r="V17">
        <f t="shared" ca="1" si="92"/>
        <v>207.09239545773647</v>
      </c>
      <c r="W17">
        <f t="shared" ca="1" si="93"/>
        <v>207.02929560813567</v>
      </c>
      <c r="X17">
        <f t="shared" ca="1" si="94"/>
        <v>208.94015602996055</v>
      </c>
      <c r="Y17">
        <f t="shared" ca="1" si="95"/>
        <v>217.22750554792674</v>
      </c>
      <c r="Z17">
        <f t="shared" ca="1" si="96"/>
        <v>212.73439254928948</v>
      </c>
      <c r="AA17">
        <f t="shared" ca="1" si="97"/>
        <v>214.33070559329263</v>
      </c>
      <c r="AB17">
        <f t="shared" ca="1" si="98"/>
        <v>205.78807224669541</v>
      </c>
      <c r="AC17">
        <f t="shared" ca="1" si="99"/>
        <v>208.20732844566157</v>
      </c>
      <c r="AD17">
        <f t="shared" ca="1" si="100"/>
        <v>211.38441647820358</v>
      </c>
      <c r="AE17">
        <f t="shared" ca="1" si="40"/>
        <v>209.16185194980798</v>
      </c>
      <c r="AF17">
        <f t="shared" ca="1" si="41"/>
        <v>205.66505599331845</v>
      </c>
      <c r="AG17">
        <f t="shared" ca="1" si="42"/>
        <v>203.25289335577051</v>
      </c>
      <c r="AH17">
        <f t="shared" ca="1" si="43"/>
        <v>202.1676764578838</v>
      </c>
      <c r="AI17">
        <f t="shared" ca="1" si="44"/>
        <v>201.45391528546969</v>
      </c>
      <c r="AJ17">
        <f t="shared" ca="1" si="45"/>
        <v>202.35873486403904</v>
      </c>
      <c r="AK17">
        <f t="shared" ca="1" si="46"/>
        <v>204.27078857976267</v>
      </c>
      <c r="AL17">
        <f t="shared" ca="1" si="47"/>
        <v>203.18269207120284</v>
      </c>
      <c r="AM17">
        <f t="shared" ca="1" si="48"/>
        <v>206.11761076248962</v>
      </c>
      <c r="AN17">
        <f t="shared" ca="1" si="49"/>
        <v>210.4096047874186</v>
      </c>
      <c r="AO17">
        <f t="shared" ca="1" si="50"/>
        <v>214.03910876287168</v>
      </c>
      <c r="AP17">
        <f t="shared" ca="1" si="51"/>
        <v>207.28086171904627</v>
      </c>
      <c r="AQ17">
        <f t="shared" ca="1" si="52"/>
        <v>211.24097313190771</v>
      </c>
      <c r="AR17">
        <f t="shared" ca="1" si="53"/>
        <v>212.93478053549308</v>
      </c>
      <c r="AS17">
        <f t="shared" ca="1" si="54"/>
        <v>215.05451357173931</v>
      </c>
      <c r="AT17">
        <f t="shared" ca="1" si="55"/>
        <v>212.08438971648968</v>
      </c>
      <c r="AU17">
        <f t="shared" ca="1" si="56"/>
        <v>206.94934409473731</v>
      </c>
      <c r="AV17">
        <f t="shared" ca="1" si="57"/>
        <v>204.4976816480399</v>
      </c>
      <c r="AW17">
        <f t="shared" ca="1" si="58"/>
        <v>207.8538911450371</v>
      </c>
      <c r="AX17">
        <f t="shared" ca="1" si="59"/>
        <v>208.95575477163865</v>
      </c>
      <c r="AY17">
        <f t="shared" ca="1" si="60"/>
        <v>205.67835663243807</v>
      </c>
      <c r="AZ17">
        <f t="shared" ca="1" si="61"/>
        <v>208.90966351944334</v>
      </c>
      <c r="BA17">
        <f t="shared" ca="1" si="62"/>
        <v>212.07367334770711</v>
      </c>
      <c r="BB17">
        <f t="shared" ca="1" si="63"/>
        <v>213.09131331108347</v>
      </c>
      <c r="BC17">
        <f t="shared" ca="1" si="64"/>
        <v>212.3210682942665</v>
      </c>
      <c r="BD17">
        <f t="shared" ca="1" si="65"/>
        <v>209.72384852640516</v>
      </c>
      <c r="BE17">
        <f t="shared" ca="1" si="66"/>
        <v>212.1857814935579</v>
      </c>
      <c r="BF17">
        <f t="shared" ca="1" si="67"/>
        <v>206.241914691874</v>
      </c>
      <c r="BG17">
        <f t="shared" ca="1" si="68"/>
        <v>205.52934215429744</v>
      </c>
      <c r="BH17">
        <f t="shared" ca="1" si="69"/>
        <v>202.8337800051475</v>
      </c>
      <c r="BI17">
        <f t="shared" ca="1" si="70"/>
        <v>204.20879461751881</v>
      </c>
      <c r="BJ17">
        <f t="shared" ca="1" si="71"/>
        <v>208.02350818215248</v>
      </c>
      <c r="BK17">
        <f t="shared" ca="1" si="72"/>
        <v>210.17093462780593</v>
      </c>
      <c r="BL17">
        <f t="shared" ca="1" si="73"/>
        <v>211.48133584728367</v>
      </c>
      <c r="BM17">
        <f t="shared" ca="1" si="74"/>
        <v>209.28202673829614</v>
      </c>
      <c r="BN17" s="22">
        <f t="shared" ca="1" si="36"/>
        <v>9.282026738296139</v>
      </c>
      <c r="BO17" s="22">
        <f t="shared" ca="1" si="37"/>
        <v>9.1877000252857037</v>
      </c>
    </row>
    <row r="18" spans="5:67" x14ac:dyDescent="0.35">
      <c r="E18">
        <f t="shared" si="38"/>
        <v>223.19</v>
      </c>
      <c r="F18">
        <f t="shared" ca="1" si="76"/>
        <v>221.18138090829416</v>
      </c>
      <c r="G18">
        <f t="shared" ca="1" si="77"/>
        <v>228.57482050445191</v>
      </c>
      <c r="H18">
        <f t="shared" ca="1" si="78"/>
        <v>226.69991557595165</v>
      </c>
      <c r="I18">
        <f t="shared" ca="1" si="79"/>
        <v>223.51476208559515</v>
      </c>
      <c r="J18">
        <f t="shared" ca="1" si="80"/>
        <v>217.35660438880959</v>
      </c>
      <c r="K18">
        <f t="shared" ca="1" si="81"/>
        <v>216.04564660483427</v>
      </c>
      <c r="L18">
        <f t="shared" ca="1" si="82"/>
        <v>216.31990464234499</v>
      </c>
      <c r="M18">
        <f t="shared" ca="1" si="83"/>
        <v>214.92838585549052</v>
      </c>
      <c r="N18">
        <f t="shared" ca="1" si="84"/>
        <v>212.73707481440158</v>
      </c>
      <c r="O18">
        <f t="shared" ca="1" si="85"/>
        <v>217.93282454004313</v>
      </c>
      <c r="P18">
        <f t="shared" ca="1" si="86"/>
        <v>217.30162994014194</v>
      </c>
      <c r="Q18">
        <f t="shared" ca="1" si="87"/>
        <v>217.18437851965467</v>
      </c>
      <c r="R18">
        <f t="shared" ca="1" si="88"/>
        <v>216.76709009283155</v>
      </c>
      <c r="S18">
        <f t="shared" ca="1" si="89"/>
        <v>219.45999805620721</v>
      </c>
      <c r="T18">
        <f t="shared" ca="1" si="90"/>
        <v>221.19170741118165</v>
      </c>
      <c r="U18">
        <f t="shared" ca="1" si="91"/>
        <v>225.77261642888078</v>
      </c>
      <c r="V18">
        <f t="shared" ca="1" si="92"/>
        <v>223.41274824177694</v>
      </c>
      <c r="W18">
        <f t="shared" ca="1" si="93"/>
        <v>221.97443168048531</v>
      </c>
      <c r="X18">
        <f t="shared" ca="1" si="94"/>
        <v>220.78392936060234</v>
      </c>
      <c r="Y18">
        <f t="shared" ca="1" si="95"/>
        <v>216.62415847280334</v>
      </c>
      <c r="Z18">
        <f t="shared" ca="1" si="96"/>
        <v>217.96554805890591</v>
      </c>
      <c r="AA18">
        <f t="shared" ca="1" si="97"/>
        <v>214.41573962851166</v>
      </c>
      <c r="AB18">
        <f t="shared" ca="1" si="98"/>
        <v>218.44783139815922</v>
      </c>
      <c r="AC18">
        <f t="shared" ca="1" si="99"/>
        <v>222.12494965094464</v>
      </c>
      <c r="AD18">
        <f t="shared" ca="1" si="100"/>
        <v>225.60610576461846</v>
      </c>
      <c r="AE18">
        <f t="shared" ca="1" si="40"/>
        <v>225.30474502828227</v>
      </c>
      <c r="AF18">
        <f t="shared" ca="1" si="41"/>
        <v>228.39339780913755</v>
      </c>
      <c r="AG18">
        <f t="shared" ca="1" si="42"/>
        <v>234.43527359660038</v>
      </c>
      <c r="AH18">
        <f t="shared" ca="1" si="43"/>
        <v>226.61474777853621</v>
      </c>
      <c r="AI18">
        <f t="shared" ca="1" si="44"/>
        <v>228.83752048636723</v>
      </c>
      <c r="AJ18">
        <f t="shared" ca="1" si="45"/>
        <v>228.14420285209385</v>
      </c>
      <c r="AK18">
        <f t="shared" ca="1" si="46"/>
        <v>234.2276413234205</v>
      </c>
      <c r="AL18">
        <f t="shared" ca="1" si="47"/>
        <v>238.08713671818697</v>
      </c>
      <c r="AM18">
        <f t="shared" ca="1" si="48"/>
        <v>236.14375779048444</v>
      </c>
      <c r="AN18">
        <f t="shared" ca="1" si="49"/>
        <v>233.43051303210729</v>
      </c>
      <c r="AO18">
        <f t="shared" ca="1" si="50"/>
        <v>230.29433335052846</v>
      </c>
      <c r="AP18">
        <f t="shared" ca="1" si="51"/>
        <v>226.42379190015569</v>
      </c>
      <c r="AQ18">
        <f t="shared" ca="1" si="52"/>
        <v>230.18231890135939</v>
      </c>
      <c r="AR18">
        <f t="shared" ca="1" si="53"/>
        <v>228.20579828196037</v>
      </c>
      <c r="AS18">
        <f t="shared" ca="1" si="54"/>
        <v>221.62315429684068</v>
      </c>
      <c r="AT18">
        <f t="shared" ca="1" si="55"/>
        <v>223.34301772453989</v>
      </c>
      <c r="AU18">
        <f t="shared" ca="1" si="56"/>
        <v>216.78492197592715</v>
      </c>
      <c r="AV18">
        <f t="shared" ca="1" si="57"/>
        <v>213.47050456938967</v>
      </c>
      <c r="AW18">
        <f t="shared" ca="1" si="58"/>
        <v>218.51966184028822</v>
      </c>
      <c r="AX18">
        <f t="shared" ca="1" si="59"/>
        <v>213.50605038943397</v>
      </c>
      <c r="AY18">
        <f t="shared" ca="1" si="60"/>
        <v>213.67411685202765</v>
      </c>
      <c r="AZ18">
        <f t="shared" ca="1" si="61"/>
        <v>212.11972532482369</v>
      </c>
      <c r="BA18">
        <f t="shared" ca="1" si="62"/>
        <v>213.07884778500514</v>
      </c>
      <c r="BB18">
        <f t="shared" ca="1" si="63"/>
        <v>217.05946905365286</v>
      </c>
      <c r="BC18">
        <f t="shared" ca="1" si="64"/>
        <v>219.62251566133591</v>
      </c>
      <c r="BD18">
        <f t="shared" ca="1" si="65"/>
        <v>221.57465216691642</v>
      </c>
      <c r="BE18">
        <f t="shared" ca="1" si="66"/>
        <v>224.16182925220292</v>
      </c>
      <c r="BF18">
        <f t="shared" ca="1" si="67"/>
        <v>223.71150205187374</v>
      </c>
      <c r="BG18">
        <f t="shared" ca="1" si="68"/>
        <v>224.17537220183473</v>
      </c>
      <c r="BH18">
        <f t="shared" ca="1" si="69"/>
        <v>223.02342062591634</v>
      </c>
      <c r="BI18">
        <f t="shared" ca="1" si="70"/>
        <v>224.74507482036887</v>
      </c>
      <c r="BJ18">
        <f t="shared" ca="1" si="71"/>
        <v>225.33712877727089</v>
      </c>
      <c r="BK18">
        <f t="shared" ca="1" si="72"/>
        <v>225.89845212716875</v>
      </c>
      <c r="BL18">
        <f t="shared" ca="1" si="73"/>
        <v>221.99712331285278</v>
      </c>
      <c r="BM18">
        <f t="shared" ca="1" si="74"/>
        <v>220.99604329352636</v>
      </c>
      <c r="BN18" s="22">
        <f t="shared" ca="1" si="36"/>
        <v>20.996043293526355</v>
      </c>
      <c r="BO18" s="22">
        <f t="shared" ca="1" si="37"/>
        <v>20.782675264544928</v>
      </c>
    </row>
    <row r="19" spans="5:67" x14ac:dyDescent="0.35">
      <c r="E19">
        <f t="shared" si="38"/>
        <v>223.19</v>
      </c>
      <c r="F19">
        <f t="shared" ca="1" si="76"/>
        <v>223.77614074256925</v>
      </c>
      <c r="G19">
        <f t="shared" ca="1" si="77"/>
        <v>225.02990792060007</v>
      </c>
      <c r="H19">
        <f t="shared" ca="1" si="78"/>
        <v>227.84534919407645</v>
      </c>
      <c r="I19">
        <f t="shared" ca="1" si="79"/>
        <v>221.02401792573932</v>
      </c>
      <c r="J19">
        <f t="shared" ca="1" si="80"/>
        <v>217.57336690882929</v>
      </c>
      <c r="K19">
        <f t="shared" ca="1" si="81"/>
        <v>214.96020962090245</v>
      </c>
      <c r="L19">
        <f t="shared" ca="1" si="82"/>
        <v>217.58419212655906</v>
      </c>
      <c r="M19">
        <f t="shared" ca="1" si="83"/>
        <v>220.13900950040315</v>
      </c>
      <c r="N19">
        <f t="shared" ca="1" si="84"/>
        <v>218.40610112849475</v>
      </c>
      <c r="O19">
        <f t="shared" ca="1" si="85"/>
        <v>219.50832483623205</v>
      </c>
      <c r="P19">
        <f t="shared" ca="1" si="86"/>
        <v>219.43343644869415</v>
      </c>
      <c r="Q19">
        <f t="shared" ca="1" si="87"/>
        <v>220.61574278995874</v>
      </c>
      <c r="R19">
        <f t="shared" ca="1" si="88"/>
        <v>218.153067862961</v>
      </c>
      <c r="S19">
        <f t="shared" ca="1" si="89"/>
        <v>220.40934161581256</v>
      </c>
      <c r="T19">
        <f t="shared" ca="1" si="90"/>
        <v>219.70551046631607</v>
      </c>
      <c r="U19">
        <f t="shared" ca="1" si="91"/>
        <v>220.635081090006</v>
      </c>
      <c r="V19">
        <f t="shared" ca="1" si="92"/>
        <v>214.43409656125314</v>
      </c>
      <c r="W19">
        <f t="shared" ca="1" si="93"/>
        <v>212.76632835756064</v>
      </c>
      <c r="X19">
        <f t="shared" ca="1" si="94"/>
        <v>214.14550611900361</v>
      </c>
      <c r="Y19">
        <f t="shared" ca="1" si="95"/>
        <v>212.91283774283403</v>
      </c>
      <c r="Z19">
        <f t="shared" ca="1" si="96"/>
        <v>213.39493024223435</v>
      </c>
      <c r="AA19">
        <f t="shared" ca="1" si="97"/>
        <v>214.42678793557712</v>
      </c>
      <c r="AB19">
        <f t="shared" ca="1" si="98"/>
        <v>215.2484651046241</v>
      </c>
      <c r="AC19">
        <f t="shared" ca="1" si="99"/>
        <v>216.27375337514536</v>
      </c>
      <c r="AD19">
        <f t="shared" ca="1" si="100"/>
        <v>219.53436035038317</v>
      </c>
      <c r="AE19">
        <f t="shared" ca="1" si="40"/>
        <v>220.66294073290501</v>
      </c>
      <c r="AF19">
        <f t="shared" ca="1" si="41"/>
        <v>218.18780431421052</v>
      </c>
      <c r="AG19">
        <f t="shared" ca="1" si="42"/>
        <v>219.70491058355984</v>
      </c>
      <c r="AH19">
        <f t="shared" ca="1" si="43"/>
        <v>223.88986988302042</v>
      </c>
      <c r="AI19">
        <f t="shared" ca="1" si="44"/>
        <v>227.6753456689942</v>
      </c>
      <c r="AJ19">
        <f t="shared" ca="1" si="45"/>
        <v>225.51090586103339</v>
      </c>
      <c r="AK19">
        <f t="shared" ca="1" si="46"/>
        <v>224.44089392549282</v>
      </c>
      <c r="AL19">
        <f t="shared" ca="1" si="47"/>
        <v>225.70174289805283</v>
      </c>
      <c r="AM19">
        <f t="shared" ca="1" si="48"/>
        <v>222.47207913294267</v>
      </c>
      <c r="AN19">
        <f t="shared" ca="1" si="49"/>
        <v>222.58376241442053</v>
      </c>
      <c r="AO19">
        <f t="shared" ca="1" si="50"/>
        <v>226.02304272250905</v>
      </c>
      <c r="AP19">
        <f t="shared" ca="1" si="51"/>
        <v>226.05258685177859</v>
      </c>
      <c r="AQ19">
        <f t="shared" ca="1" si="52"/>
        <v>229.03679446151693</v>
      </c>
      <c r="AR19">
        <f t="shared" ca="1" si="53"/>
        <v>231.36680242568292</v>
      </c>
      <c r="AS19">
        <f t="shared" ca="1" si="54"/>
        <v>225.83522140546131</v>
      </c>
      <c r="AT19">
        <f t="shared" ca="1" si="55"/>
        <v>223.9611347048147</v>
      </c>
      <c r="AU19">
        <f t="shared" ca="1" si="56"/>
        <v>224.86464612206646</v>
      </c>
      <c r="AV19">
        <f t="shared" ca="1" si="57"/>
        <v>228.56346017219403</v>
      </c>
      <c r="AW19">
        <f t="shared" ca="1" si="58"/>
        <v>226.60523946367866</v>
      </c>
      <c r="AX19">
        <f t="shared" ca="1" si="59"/>
        <v>226.6489814317687</v>
      </c>
      <c r="AY19">
        <f t="shared" ca="1" si="60"/>
        <v>224.3722239130729</v>
      </c>
      <c r="AZ19">
        <f t="shared" ca="1" si="61"/>
        <v>221.08362564212882</v>
      </c>
      <c r="BA19">
        <f t="shared" ca="1" si="62"/>
        <v>221.17595881647333</v>
      </c>
      <c r="BB19">
        <f t="shared" ca="1" si="63"/>
        <v>214.405277749985</v>
      </c>
      <c r="BC19">
        <f t="shared" ca="1" si="64"/>
        <v>217.37238125446891</v>
      </c>
      <c r="BD19">
        <f t="shared" ca="1" si="65"/>
        <v>213.243860260931</v>
      </c>
      <c r="BE19">
        <f t="shared" ca="1" si="66"/>
        <v>211.99525916425895</v>
      </c>
      <c r="BF19">
        <f t="shared" ca="1" si="67"/>
        <v>206.48455655300148</v>
      </c>
      <c r="BG19">
        <f t="shared" ca="1" si="68"/>
        <v>206.68912428869595</v>
      </c>
      <c r="BH19">
        <f t="shared" ca="1" si="69"/>
        <v>207.2250620191104</v>
      </c>
      <c r="BI19">
        <f t="shared" ca="1" si="70"/>
        <v>213.45415897713448</v>
      </c>
      <c r="BJ19">
        <f t="shared" ca="1" si="71"/>
        <v>214.02320616641472</v>
      </c>
      <c r="BK19">
        <f t="shared" ca="1" si="72"/>
        <v>216.43369626158469</v>
      </c>
      <c r="BL19">
        <f t="shared" ca="1" si="73"/>
        <v>220.11205757344385</v>
      </c>
      <c r="BM19">
        <f t="shared" ca="1" si="74"/>
        <v>221.6355968442638</v>
      </c>
      <c r="BN19" s="22">
        <f t="shared" ca="1" si="36"/>
        <v>21.635596844263802</v>
      </c>
      <c r="BO19" s="22">
        <f t="shared" ca="1" si="37"/>
        <v>21.415729482115587</v>
      </c>
    </row>
    <row r="20" spans="5:67" x14ac:dyDescent="0.35">
      <c r="E20">
        <f t="shared" si="38"/>
        <v>223.19</v>
      </c>
      <c r="F20">
        <f t="shared" ca="1" si="76"/>
        <v>222.32206453029616</v>
      </c>
      <c r="G20">
        <f t="shared" ca="1" si="77"/>
        <v>220.7762870866452</v>
      </c>
      <c r="H20">
        <f t="shared" ca="1" si="78"/>
        <v>219.46136155643234</v>
      </c>
      <c r="I20">
        <f t="shared" ca="1" si="79"/>
        <v>219.49707547368575</v>
      </c>
      <c r="J20">
        <f t="shared" ca="1" si="80"/>
        <v>216.4855864960297</v>
      </c>
      <c r="K20">
        <f t="shared" ca="1" si="81"/>
        <v>215.42594944998379</v>
      </c>
      <c r="L20">
        <f t="shared" ca="1" si="82"/>
        <v>213.68651415967071</v>
      </c>
      <c r="M20">
        <f t="shared" ca="1" si="83"/>
        <v>215.22410878092771</v>
      </c>
      <c r="N20">
        <f t="shared" ca="1" si="84"/>
        <v>217.78508811034132</v>
      </c>
      <c r="O20">
        <f t="shared" ca="1" si="85"/>
        <v>213.48928624453174</v>
      </c>
      <c r="P20">
        <f t="shared" ca="1" si="86"/>
        <v>212.38260191636806</v>
      </c>
      <c r="Q20">
        <f t="shared" ca="1" si="87"/>
        <v>211.53390149481316</v>
      </c>
      <c r="R20">
        <f t="shared" ca="1" si="88"/>
        <v>207.3383869945977</v>
      </c>
      <c r="S20">
        <f t="shared" ca="1" si="89"/>
        <v>205.22488066566669</v>
      </c>
      <c r="T20">
        <f t="shared" ca="1" si="90"/>
        <v>208.73729990259471</v>
      </c>
      <c r="U20">
        <f t="shared" ca="1" si="91"/>
        <v>211.17117967493652</v>
      </c>
      <c r="V20">
        <f t="shared" ca="1" si="92"/>
        <v>211.98942467637181</v>
      </c>
      <c r="W20">
        <f t="shared" ca="1" si="93"/>
        <v>212.777926571504</v>
      </c>
      <c r="X20">
        <f t="shared" ca="1" si="94"/>
        <v>213.88555927845709</v>
      </c>
      <c r="Y20">
        <f t="shared" ca="1" si="95"/>
        <v>212.75376494683294</v>
      </c>
      <c r="Z20">
        <f t="shared" ca="1" si="96"/>
        <v>212.89929548560789</v>
      </c>
      <c r="AA20">
        <f t="shared" ca="1" si="97"/>
        <v>208.09068853128844</v>
      </c>
      <c r="AB20">
        <f t="shared" ca="1" si="98"/>
        <v>208.85681528699783</v>
      </c>
      <c r="AC20">
        <f t="shared" ca="1" si="99"/>
        <v>206.81861733287323</v>
      </c>
      <c r="AD20">
        <f t="shared" ca="1" si="100"/>
        <v>205.27027730821212</v>
      </c>
      <c r="AE20">
        <f t="shared" ca="1" si="40"/>
        <v>205.02910708016574</v>
      </c>
      <c r="AF20">
        <f t="shared" ca="1" si="41"/>
        <v>203.47378203023942</v>
      </c>
      <c r="AG20">
        <f t="shared" ca="1" si="42"/>
        <v>205.6823358092978</v>
      </c>
      <c r="AH20">
        <f t="shared" ca="1" si="43"/>
        <v>208.16148149434295</v>
      </c>
      <c r="AI20">
        <f t="shared" ca="1" si="44"/>
        <v>211.17296434900501</v>
      </c>
      <c r="AJ20">
        <f t="shared" ca="1" si="45"/>
        <v>215.83971931270369</v>
      </c>
      <c r="AK20">
        <f t="shared" ca="1" si="46"/>
        <v>214.17196947279163</v>
      </c>
      <c r="AL20">
        <f t="shared" ca="1" si="47"/>
        <v>218.15482387308336</v>
      </c>
      <c r="AM20">
        <f t="shared" ca="1" si="48"/>
        <v>219.61573591226565</v>
      </c>
      <c r="AN20">
        <f t="shared" ca="1" si="49"/>
        <v>223.04240569548287</v>
      </c>
      <c r="AO20">
        <f t="shared" ca="1" si="50"/>
        <v>223.05999612067779</v>
      </c>
      <c r="AP20">
        <f t="shared" ca="1" si="51"/>
        <v>217.20693430625988</v>
      </c>
      <c r="AQ20">
        <f t="shared" ca="1" si="52"/>
        <v>213.82152809380881</v>
      </c>
      <c r="AR20">
        <f t="shared" ca="1" si="53"/>
        <v>213.53097074245701</v>
      </c>
      <c r="AS20">
        <f t="shared" ca="1" si="54"/>
        <v>214.95617905143129</v>
      </c>
      <c r="AT20">
        <f t="shared" ca="1" si="55"/>
        <v>219.32819236466651</v>
      </c>
      <c r="AU20">
        <f t="shared" ca="1" si="56"/>
        <v>221.4915572744724</v>
      </c>
      <c r="AV20">
        <f t="shared" ca="1" si="57"/>
        <v>225.58251687628007</v>
      </c>
      <c r="AW20">
        <f t="shared" ca="1" si="58"/>
        <v>225.23343548057326</v>
      </c>
      <c r="AX20">
        <f t="shared" ca="1" si="59"/>
        <v>224.3561536292404</v>
      </c>
      <c r="AY20">
        <f t="shared" ca="1" si="60"/>
        <v>223.74378222605773</v>
      </c>
      <c r="AZ20">
        <f t="shared" ca="1" si="61"/>
        <v>222.83379149686448</v>
      </c>
      <c r="BA20">
        <f t="shared" ca="1" si="62"/>
        <v>221.13587497269384</v>
      </c>
      <c r="BB20">
        <f t="shared" ca="1" si="63"/>
        <v>218.42086493262454</v>
      </c>
      <c r="BC20">
        <f t="shared" ca="1" si="64"/>
        <v>213.49540146285443</v>
      </c>
      <c r="BD20">
        <f t="shared" ca="1" si="65"/>
        <v>217.17466105860112</v>
      </c>
      <c r="BE20">
        <f t="shared" ca="1" si="66"/>
        <v>222.37827283406875</v>
      </c>
      <c r="BF20">
        <f t="shared" ca="1" si="67"/>
        <v>223.3702775434156</v>
      </c>
      <c r="BG20">
        <f t="shared" ca="1" si="68"/>
        <v>222.90515969065049</v>
      </c>
      <c r="BH20">
        <f t="shared" ca="1" si="69"/>
        <v>225.90917102054581</v>
      </c>
      <c r="BI20">
        <f t="shared" ca="1" si="70"/>
        <v>229.41707388084191</v>
      </c>
      <c r="BJ20">
        <f t="shared" ca="1" si="71"/>
        <v>229.51535223964407</v>
      </c>
      <c r="BK20">
        <f t="shared" ca="1" si="72"/>
        <v>226.56401037420767</v>
      </c>
      <c r="BL20">
        <f t="shared" ca="1" si="73"/>
        <v>229.59672797932819</v>
      </c>
      <c r="BM20">
        <f t="shared" ca="1" si="74"/>
        <v>232.33330075916896</v>
      </c>
      <c r="BN20" s="22">
        <f t="shared" ca="1" si="36"/>
        <v>32.333300759168964</v>
      </c>
      <c r="BO20" s="22">
        <f t="shared" ca="1" si="37"/>
        <v>32.004720152004055</v>
      </c>
    </row>
    <row r="21" spans="5:67" x14ac:dyDescent="0.35">
      <c r="E21">
        <f t="shared" si="38"/>
        <v>223.19</v>
      </c>
      <c r="F21">
        <f t="shared" ca="1" si="76"/>
        <v>219.61736057827</v>
      </c>
      <c r="G21">
        <f t="shared" ca="1" si="77"/>
        <v>223.71149511960553</v>
      </c>
      <c r="H21">
        <f t="shared" ca="1" si="78"/>
        <v>221.80344231256518</v>
      </c>
      <c r="I21">
        <f t="shared" ca="1" si="79"/>
        <v>224.17607592402524</v>
      </c>
      <c r="J21">
        <f t="shared" ca="1" si="80"/>
        <v>226.01737009399577</v>
      </c>
      <c r="K21">
        <f t="shared" ca="1" si="81"/>
        <v>220.93439050319759</v>
      </c>
      <c r="L21">
        <f t="shared" ca="1" si="82"/>
        <v>220.0229691938089</v>
      </c>
      <c r="M21">
        <f t="shared" ca="1" si="83"/>
        <v>222.61180623908004</v>
      </c>
      <c r="N21">
        <f t="shared" ca="1" si="84"/>
        <v>221.63680992635969</v>
      </c>
      <c r="O21">
        <f t="shared" ca="1" si="85"/>
        <v>218.89755696154299</v>
      </c>
      <c r="P21">
        <f t="shared" ca="1" si="86"/>
        <v>218.30644709754148</v>
      </c>
      <c r="Q21">
        <f t="shared" ca="1" si="87"/>
        <v>216.50148032652794</v>
      </c>
      <c r="R21">
        <f t="shared" ca="1" si="88"/>
        <v>217.15131664068952</v>
      </c>
      <c r="S21">
        <f t="shared" ca="1" si="89"/>
        <v>217.10911076571458</v>
      </c>
      <c r="T21">
        <f t="shared" ca="1" si="90"/>
        <v>218.50437797863353</v>
      </c>
      <c r="U21">
        <f t="shared" ca="1" si="91"/>
        <v>214.38574952831897</v>
      </c>
      <c r="V21">
        <f t="shared" ca="1" si="92"/>
        <v>208.49075188143681</v>
      </c>
      <c r="W21">
        <f t="shared" ca="1" si="93"/>
        <v>207.79796113542073</v>
      </c>
      <c r="X21">
        <f t="shared" ca="1" si="94"/>
        <v>212.95151699192238</v>
      </c>
      <c r="Y21">
        <f t="shared" ca="1" si="95"/>
        <v>214.91818528819419</v>
      </c>
      <c r="Z21">
        <f t="shared" ca="1" si="96"/>
        <v>211.40067941983006</v>
      </c>
      <c r="AA21">
        <f t="shared" ca="1" si="97"/>
        <v>209.05494699154596</v>
      </c>
      <c r="AB21">
        <f t="shared" ca="1" si="98"/>
        <v>209.40706253440453</v>
      </c>
      <c r="AC21">
        <f t="shared" ca="1" si="99"/>
        <v>211.23623081089067</v>
      </c>
      <c r="AD21">
        <f t="shared" ca="1" si="100"/>
        <v>209.20897667150388</v>
      </c>
      <c r="AE21">
        <f t="shared" ca="1" si="40"/>
        <v>209.4603150428421</v>
      </c>
      <c r="AF21">
        <f t="shared" ca="1" si="41"/>
        <v>210.82295866073915</v>
      </c>
      <c r="AG21">
        <f t="shared" ca="1" si="42"/>
        <v>206.70529993591833</v>
      </c>
      <c r="AH21">
        <f t="shared" ca="1" si="43"/>
        <v>208.80557767051707</v>
      </c>
      <c r="AI21">
        <f t="shared" ca="1" si="44"/>
        <v>207.69238205479354</v>
      </c>
      <c r="AJ21">
        <f t="shared" ca="1" si="45"/>
        <v>210.36472864105573</v>
      </c>
      <c r="AK21">
        <f t="shared" ca="1" si="46"/>
        <v>201.51357239711496</v>
      </c>
      <c r="AL21">
        <f t="shared" ca="1" si="47"/>
        <v>199.83204424951984</v>
      </c>
      <c r="AM21">
        <f t="shared" ca="1" si="48"/>
        <v>195.51364421531048</v>
      </c>
      <c r="AN21">
        <f t="shared" ca="1" si="49"/>
        <v>193.24072625314938</v>
      </c>
      <c r="AO21">
        <f t="shared" ca="1" si="50"/>
        <v>193.70066626860336</v>
      </c>
      <c r="AP21">
        <f t="shared" ca="1" si="51"/>
        <v>195.18924340738843</v>
      </c>
      <c r="AQ21">
        <f t="shared" ca="1" si="52"/>
        <v>197.23846320679561</v>
      </c>
      <c r="AR21">
        <f t="shared" ca="1" si="53"/>
        <v>193.87307707717721</v>
      </c>
      <c r="AS21">
        <f t="shared" ca="1" si="54"/>
        <v>195.98479983224863</v>
      </c>
      <c r="AT21">
        <f t="shared" ca="1" si="55"/>
        <v>198.74534560907767</v>
      </c>
      <c r="AU21">
        <f t="shared" ca="1" si="56"/>
        <v>201.24305565843639</v>
      </c>
      <c r="AV21">
        <f t="shared" ca="1" si="57"/>
        <v>198.43124428178749</v>
      </c>
      <c r="AW21">
        <f t="shared" ca="1" si="58"/>
        <v>197.32900027300337</v>
      </c>
      <c r="AX21">
        <f t="shared" ca="1" si="59"/>
        <v>196.28645508602287</v>
      </c>
      <c r="AY21">
        <f t="shared" ca="1" si="60"/>
        <v>188.72139631395055</v>
      </c>
      <c r="AZ21">
        <f t="shared" ca="1" si="61"/>
        <v>183.61302893306154</v>
      </c>
      <c r="BA21">
        <f t="shared" ca="1" si="62"/>
        <v>188.09669220923359</v>
      </c>
      <c r="BB21">
        <f t="shared" ca="1" si="63"/>
        <v>190.02024625062052</v>
      </c>
      <c r="BC21">
        <f t="shared" ca="1" si="64"/>
        <v>195.69956603853188</v>
      </c>
      <c r="BD21">
        <f t="shared" ca="1" si="65"/>
        <v>197.92445081018914</v>
      </c>
      <c r="BE21">
        <f t="shared" ca="1" si="66"/>
        <v>201.14775412467782</v>
      </c>
      <c r="BF21">
        <f t="shared" ca="1" si="67"/>
        <v>203.2156358979388</v>
      </c>
      <c r="BG21">
        <f t="shared" ca="1" si="68"/>
        <v>208.04595910461202</v>
      </c>
      <c r="BH21">
        <f t="shared" ca="1" si="69"/>
        <v>208.71302714252505</v>
      </c>
      <c r="BI21">
        <f t="shared" ca="1" si="70"/>
        <v>204.47197053585646</v>
      </c>
      <c r="BJ21">
        <f t="shared" ca="1" si="71"/>
        <v>209.78196694975645</v>
      </c>
      <c r="BK21">
        <f t="shared" ca="1" si="72"/>
        <v>208.47792704095954</v>
      </c>
      <c r="BL21">
        <f t="shared" ca="1" si="73"/>
        <v>208.79283061124602</v>
      </c>
      <c r="BM21">
        <f t="shared" ca="1" si="74"/>
        <v>208.20393981656173</v>
      </c>
      <c r="BN21" s="22">
        <f t="shared" ca="1" si="36"/>
        <v>8.2039398165617285</v>
      </c>
      <c r="BO21" s="22">
        <f t="shared" ca="1" si="37"/>
        <v>8.1205689431037875</v>
      </c>
    </row>
    <row r="22" spans="5:67" x14ac:dyDescent="0.35">
      <c r="E22">
        <f t="shared" si="38"/>
        <v>223.19</v>
      </c>
      <c r="F22">
        <f t="shared" ca="1" si="76"/>
        <v>222.32959291242818</v>
      </c>
      <c r="G22">
        <f t="shared" ca="1" si="77"/>
        <v>219.56977592103706</v>
      </c>
      <c r="H22">
        <f t="shared" ca="1" si="78"/>
        <v>221.50046965386343</v>
      </c>
      <c r="I22">
        <f t="shared" ca="1" si="79"/>
        <v>219.21768067617401</v>
      </c>
      <c r="J22">
        <f t="shared" ca="1" si="80"/>
        <v>218.10182829989</v>
      </c>
      <c r="K22">
        <f t="shared" ca="1" si="81"/>
        <v>222.10032311661024</v>
      </c>
      <c r="L22">
        <f t="shared" ca="1" si="82"/>
        <v>225.90661401902847</v>
      </c>
      <c r="M22">
        <f t="shared" ca="1" si="83"/>
        <v>228.84724004068252</v>
      </c>
      <c r="N22">
        <f t="shared" ca="1" si="84"/>
        <v>222.9742177371148</v>
      </c>
      <c r="O22">
        <f t="shared" ca="1" si="85"/>
        <v>224.21398891110655</v>
      </c>
      <c r="P22">
        <f t="shared" ca="1" si="86"/>
        <v>223.59066107673081</v>
      </c>
      <c r="Q22">
        <f t="shared" ca="1" si="87"/>
        <v>228.04971147288299</v>
      </c>
      <c r="R22">
        <f t="shared" ca="1" si="88"/>
        <v>232.29414137189366</v>
      </c>
      <c r="S22">
        <f t="shared" ca="1" si="89"/>
        <v>231.96551259837125</v>
      </c>
      <c r="T22">
        <f t="shared" ca="1" si="90"/>
        <v>229.71898300899036</v>
      </c>
      <c r="U22">
        <f t="shared" ca="1" si="91"/>
        <v>231.09604790808487</v>
      </c>
      <c r="V22">
        <f t="shared" ca="1" si="92"/>
        <v>227.07828574330529</v>
      </c>
      <c r="W22">
        <f t="shared" ca="1" si="93"/>
        <v>228.188805928015</v>
      </c>
      <c r="X22">
        <f t="shared" ca="1" si="94"/>
        <v>233.10036424615663</v>
      </c>
      <c r="Y22">
        <f t="shared" ca="1" si="95"/>
        <v>224.82393487908669</v>
      </c>
      <c r="Z22">
        <f t="shared" ca="1" si="96"/>
        <v>227.19136153514287</v>
      </c>
      <c r="AA22">
        <f t="shared" ca="1" si="97"/>
        <v>229.31349955844163</v>
      </c>
      <c r="AB22">
        <f t="shared" ca="1" si="98"/>
        <v>234.23527399339983</v>
      </c>
      <c r="AC22">
        <f t="shared" ca="1" si="99"/>
        <v>234.29764419126195</v>
      </c>
      <c r="AD22">
        <f t="shared" ca="1" si="100"/>
        <v>236.16931243353497</v>
      </c>
      <c r="AE22">
        <f t="shared" ca="1" si="40"/>
        <v>238.27023412862607</v>
      </c>
      <c r="AF22">
        <f t="shared" ca="1" si="41"/>
        <v>240.19996219837182</v>
      </c>
      <c r="AG22">
        <f t="shared" ca="1" si="42"/>
        <v>232.42133512983898</v>
      </c>
      <c r="AH22">
        <f t="shared" ca="1" si="43"/>
        <v>232.55981214003904</v>
      </c>
      <c r="AI22">
        <f t="shared" ca="1" si="44"/>
        <v>227.55779495023512</v>
      </c>
      <c r="AJ22">
        <f t="shared" ca="1" si="45"/>
        <v>228.83388787775149</v>
      </c>
      <c r="AK22">
        <f t="shared" ca="1" si="46"/>
        <v>224.68442760330672</v>
      </c>
      <c r="AL22">
        <f t="shared" ca="1" si="47"/>
        <v>222.23981748917305</v>
      </c>
      <c r="AM22">
        <f t="shared" ca="1" si="48"/>
        <v>225.54484105613543</v>
      </c>
      <c r="AN22">
        <f t="shared" ca="1" si="49"/>
        <v>224.97807048148223</v>
      </c>
      <c r="AO22">
        <f t="shared" ca="1" si="50"/>
        <v>228.0271323656074</v>
      </c>
      <c r="AP22">
        <f t="shared" ca="1" si="51"/>
        <v>229.41639365758374</v>
      </c>
      <c r="AQ22">
        <f t="shared" ca="1" si="52"/>
        <v>229.28869721088077</v>
      </c>
      <c r="AR22">
        <f t="shared" ca="1" si="53"/>
        <v>241.25333542540781</v>
      </c>
      <c r="AS22">
        <f t="shared" ca="1" si="54"/>
        <v>240.58779631299771</v>
      </c>
      <c r="AT22">
        <f t="shared" ca="1" si="55"/>
        <v>244.87969224106345</v>
      </c>
      <c r="AU22">
        <f t="shared" ca="1" si="56"/>
        <v>249.06056365746201</v>
      </c>
      <c r="AV22">
        <f t="shared" ca="1" si="57"/>
        <v>244.0363453709202</v>
      </c>
      <c r="AW22">
        <f t="shared" ca="1" si="58"/>
        <v>247.36691834895191</v>
      </c>
      <c r="AX22">
        <f t="shared" ca="1" si="59"/>
        <v>250.50006740458642</v>
      </c>
      <c r="AY22">
        <f t="shared" ca="1" si="60"/>
        <v>253.06533169743088</v>
      </c>
      <c r="AZ22">
        <f t="shared" ca="1" si="61"/>
        <v>257.28511464374697</v>
      </c>
      <c r="BA22">
        <f t="shared" ca="1" si="62"/>
        <v>269.7783355838875</v>
      </c>
      <c r="BB22">
        <f t="shared" ca="1" si="63"/>
        <v>264.76623153425948</v>
      </c>
      <c r="BC22">
        <f t="shared" ca="1" si="64"/>
        <v>265.12712879034819</v>
      </c>
      <c r="BD22">
        <f t="shared" ca="1" si="65"/>
        <v>266.02375283232521</v>
      </c>
      <c r="BE22">
        <f t="shared" ca="1" si="66"/>
        <v>266.42712424370683</v>
      </c>
      <c r="BF22">
        <f t="shared" ca="1" si="67"/>
        <v>267.24541604134504</v>
      </c>
      <c r="BG22">
        <f t="shared" ca="1" si="68"/>
        <v>265.18414927643914</v>
      </c>
      <c r="BH22">
        <f t="shared" ca="1" si="69"/>
        <v>263.09503229001768</v>
      </c>
      <c r="BI22">
        <f t="shared" ca="1" si="70"/>
        <v>262.06000274965777</v>
      </c>
      <c r="BJ22">
        <f t="shared" ca="1" si="71"/>
        <v>260.7588031159022</v>
      </c>
      <c r="BK22">
        <f t="shared" ca="1" si="72"/>
        <v>259.2951671341275</v>
      </c>
      <c r="BL22">
        <f t="shared" ca="1" si="73"/>
        <v>259.96310552212952</v>
      </c>
      <c r="BM22">
        <f t="shared" ca="1" si="74"/>
        <v>256.61935715602471</v>
      </c>
      <c r="BN22" s="22">
        <f t="shared" ca="1" si="36"/>
        <v>56.619357156024705</v>
      </c>
      <c r="BO22" s="22">
        <f t="shared" ca="1" si="37"/>
        <v>56.043974429399199</v>
      </c>
    </row>
    <row r="23" spans="5:67" x14ac:dyDescent="0.35">
      <c r="E23">
        <f t="shared" si="38"/>
        <v>223.19</v>
      </c>
      <c r="F23">
        <f t="shared" ca="1" si="76"/>
        <v>221.47663954144059</v>
      </c>
      <c r="G23">
        <f t="shared" ca="1" si="77"/>
        <v>218.09109201202855</v>
      </c>
      <c r="H23">
        <f t="shared" ca="1" si="78"/>
        <v>215.2534404181043</v>
      </c>
      <c r="I23">
        <f t="shared" ca="1" si="79"/>
        <v>214.47610582261288</v>
      </c>
      <c r="J23">
        <f t="shared" ca="1" si="80"/>
        <v>214.48772446554048</v>
      </c>
      <c r="K23">
        <f t="shared" ca="1" si="81"/>
        <v>209.36506097459414</v>
      </c>
      <c r="L23">
        <f t="shared" ca="1" si="82"/>
        <v>206.80505988757292</v>
      </c>
      <c r="M23">
        <f t="shared" ca="1" si="83"/>
        <v>208.86498655586254</v>
      </c>
      <c r="N23">
        <f t="shared" ca="1" si="84"/>
        <v>211.77728049851135</v>
      </c>
      <c r="O23">
        <f t="shared" ca="1" si="85"/>
        <v>207.39273383138976</v>
      </c>
      <c r="P23">
        <f t="shared" ca="1" si="86"/>
        <v>204.87097995104918</v>
      </c>
      <c r="Q23">
        <f t="shared" ca="1" si="87"/>
        <v>202.64301333508729</v>
      </c>
      <c r="R23">
        <f t="shared" ca="1" si="88"/>
        <v>210.12579304421709</v>
      </c>
      <c r="S23">
        <f t="shared" ca="1" si="89"/>
        <v>208.62308336291383</v>
      </c>
      <c r="T23">
        <f t="shared" ca="1" si="90"/>
        <v>205.0759675798752</v>
      </c>
      <c r="U23">
        <f t="shared" ca="1" si="91"/>
        <v>202.19980866540459</v>
      </c>
      <c r="V23">
        <f t="shared" ca="1" si="92"/>
        <v>202.20522501161102</v>
      </c>
      <c r="W23">
        <f t="shared" ca="1" si="93"/>
        <v>201.18362356962859</v>
      </c>
      <c r="X23">
        <f t="shared" ca="1" si="94"/>
        <v>203.30229238280225</v>
      </c>
      <c r="Y23">
        <f t="shared" ca="1" si="95"/>
        <v>200.22596514558171</v>
      </c>
      <c r="Z23">
        <f t="shared" ca="1" si="96"/>
        <v>197.96047833565248</v>
      </c>
      <c r="AA23">
        <f t="shared" ca="1" si="97"/>
        <v>194.76447279718056</v>
      </c>
      <c r="AB23">
        <f t="shared" ca="1" si="98"/>
        <v>192.04021947509401</v>
      </c>
      <c r="AC23">
        <f t="shared" ca="1" si="99"/>
        <v>190.24516357798478</v>
      </c>
      <c r="AD23">
        <f t="shared" ca="1" si="100"/>
        <v>190.07631735823409</v>
      </c>
      <c r="AE23">
        <f t="shared" ca="1" si="40"/>
        <v>188.12768736032805</v>
      </c>
      <c r="AF23">
        <f t="shared" ca="1" si="41"/>
        <v>188.73672831377777</v>
      </c>
      <c r="AG23">
        <f t="shared" ca="1" si="42"/>
        <v>195.06188333509365</v>
      </c>
      <c r="AH23">
        <f t="shared" ca="1" si="43"/>
        <v>191.448267738629</v>
      </c>
      <c r="AI23">
        <f t="shared" ca="1" si="44"/>
        <v>187.40584444188016</v>
      </c>
      <c r="AJ23">
        <f t="shared" ca="1" si="45"/>
        <v>187.00958243121937</v>
      </c>
      <c r="AK23">
        <f t="shared" ca="1" si="46"/>
        <v>179.6078928583845</v>
      </c>
      <c r="AL23">
        <f t="shared" ca="1" si="47"/>
        <v>185.26705412633092</v>
      </c>
      <c r="AM23">
        <f t="shared" ca="1" si="48"/>
        <v>189.7628356839561</v>
      </c>
      <c r="AN23">
        <f t="shared" ca="1" si="49"/>
        <v>187.36586252941072</v>
      </c>
      <c r="AO23">
        <f t="shared" ca="1" si="50"/>
        <v>181.58378921409033</v>
      </c>
      <c r="AP23">
        <f t="shared" ca="1" si="51"/>
        <v>182.92370469313187</v>
      </c>
      <c r="AQ23">
        <f t="shared" ca="1" si="52"/>
        <v>182.72390987065526</v>
      </c>
      <c r="AR23">
        <f t="shared" ca="1" si="53"/>
        <v>183.96672075908822</v>
      </c>
      <c r="AS23">
        <f t="shared" ca="1" si="54"/>
        <v>179.28378973717022</v>
      </c>
      <c r="AT23">
        <f t="shared" ca="1" si="55"/>
        <v>179.2016474796682</v>
      </c>
      <c r="AU23">
        <f t="shared" ca="1" si="56"/>
        <v>180.12784041283155</v>
      </c>
      <c r="AV23">
        <f t="shared" ca="1" si="57"/>
        <v>179.34538369358393</v>
      </c>
      <c r="AW23">
        <f t="shared" ca="1" si="58"/>
        <v>180.0807797315083</v>
      </c>
      <c r="AX23">
        <f t="shared" ca="1" si="59"/>
        <v>184.6522890857658</v>
      </c>
      <c r="AY23">
        <f t="shared" ca="1" si="60"/>
        <v>183.72070117850021</v>
      </c>
      <c r="AZ23">
        <f t="shared" ca="1" si="61"/>
        <v>184.64461437913258</v>
      </c>
      <c r="BA23">
        <f t="shared" ca="1" si="62"/>
        <v>185.41343358588963</v>
      </c>
      <c r="BB23">
        <f t="shared" ca="1" si="63"/>
        <v>188.06740162715155</v>
      </c>
      <c r="BC23">
        <f t="shared" ca="1" si="64"/>
        <v>182.32412618288748</v>
      </c>
      <c r="BD23">
        <f t="shared" ca="1" si="65"/>
        <v>175.7476005801345</v>
      </c>
      <c r="BE23">
        <f t="shared" ca="1" si="66"/>
        <v>174.39115582764603</v>
      </c>
      <c r="BF23">
        <f t="shared" ca="1" si="67"/>
        <v>175.53180641269194</v>
      </c>
      <c r="BG23">
        <f t="shared" ca="1" si="68"/>
        <v>179.94195452343527</v>
      </c>
      <c r="BH23">
        <f t="shared" ca="1" si="69"/>
        <v>181.44614856599344</v>
      </c>
      <c r="BI23">
        <f t="shared" ca="1" si="70"/>
        <v>175.64545537587682</v>
      </c>
      <c r="BJ23">
        <f t="shared" ca="1" si="71"/>
        <v>176.19805188535489</v>
      </c>
      <c r="BK23">
        <f t="shared" ca="1" si="72"/>
        <v>175.88411725295614</v>
      </c>
      <c r="BL23">
        <f t="shared" ca="1" si="73"/>
        <v>175.75284742512844</v>
      </c>
      <c r="BM23">
        <f t="shared" ca="1" si="74"/>
        <v>176.72656180620396</v>
      </c>
      <c r="BN23" s="22">
        <f t="shared" ca="1" si="36"/>
        <v>0</v>
      </c>
      <c r="BO23" s="22">
        <f t="shared" ca="1" si="37"/>
        <v>0</v>
      </c>
    </row>
    <row r="24" spans="5:67" x14ac:dyDescent="0.35">
      <c r="E24">
        <f t="shared" si="38"/>
        <v>223.19</v>
      </c>
      <c r="F24">
        <f t="shared" ca="1" si="76"/>
        <v>222.9396069234916</v>
      </c>
      <c r="G24">
        <f t="shared" ca="1" si="77"/>
        <v>216.94724202120048</v>
      </c>
      <c r="H24">
        <f t="shared" ca="1" si="78"/>
        <v>214.40363008059759</v>
      </c>
      <c r="I24">
        <f t="shared" ca="1" si="79"/>
        <v>209.34518859555087</v>
      </c>
      <c r="J24">
        <f t="shared" ca="1" si="80"/>
        <v>210.88013068891127</v>
      </c>
      <c r="K24">
        <f t="shared" ca="1" si="81"/>
        <v>212.24733609984247</v>
      </c>
      <c r="L24">
        <f t="shared" ca="1" si="82"/>
        <v>211.12503131506759</v>
      </c>
      <c r="M24">
        <f t="shared" ca="1" si="83"/>
        <v>204.88245643617367</v>
      </c>
      <c r="N24">
        <f t="shared" ca="1" si="84"/>
        <v>209.78453498468824</v>
      </c>
      <c r="O24">
        <f t="shared" ca="1" si="85"/>
        <v>205.36835900378313</v>
      </c>
      <c r="P24">
        <f t="shared" ca="1" si="86"/>
        <v>205.5974375687758</v>
      </c>
      <c r="Q24">
        <f t="shared" ca="1" si="87"/>
        <v>209.68286543105381</v>
      </c>
      <c r="R24">
        <f t="shared" ca="1" si="88"/>
        <v>210.11079301952338</v>
      </c>
      <c r="S24">
        <f t="shared" ca="1" si="89"/>
        <v>211.80691470339073</v>
      </c>
      <c r="T24">
        <f t="shared" ca="1" si="90"/>
        <v>207.59962655367741</v>
      </c>
      <c r="U24">
        <f t="shared" ca="1" si="91"/>
        <v>213.58868123946564</v>
      </c>
      <c r="V24">
        <f t="shared" ca="1" si="92"/>
        <v>206.19386947122737</v>
      </c>
      <c r="W24">
        <f t="shared" ca="1" si="93"/>
        <v>206.37361781140507</v>
      </c>
      <c r="X24">
        <f t="shared" ca="1" si="94"/>
        <v>212.77961293710177</v>
      </c>
      <c r="Y24">
        <f t="shared" ca="1" si="95"/>
        <v>211.43658132649105</v>
      </c>
      <c r="Z24">
        <f t="shared" ca="1" si="96"/>
        <v>211.94689780270556</v>
      </c>
      <c r="AA24">
        <f t="shared" ca="1" si="97"/>
        <v>213.52759358953372</v>
      </c>
      <c r="AB24">
        <f t="shared" ca="1" si="98"/>
        <v>213.00629170796822</v>
      </c>
      <c r="AC24">
        <f t="shared" ca="1" si="99"/>
        <v>217.33255956038877</v>
      </c>
      <c r="AD24">
        <f t="shared" ca="1" si="100"/>
        <v>221.96924045894272</v>
      </c>
      <c r="AE24">
        <f t="shared" ca="1" si="40"/>
        <v>220.59163019553586</v>
      </c>
      <c r="AF24">
        <f t="shared" ca="1" si="41"/>
        <v>221.16099603883788</v>
      </c>
      <c r="AG24">
        <f t="shared" ca="1" si="42"/>
        <v>219.91788680593541</v>
      </c>
      <c r="AH24">
        <f t="shared" ca="1" si="43"/>
        <v>218.39908536445304</v>
      </c>
      <c r="AI24">
        <f t="shared" ca="1" si="44"/>
        <v>219.00630792623741</v>
      </c>
      <c r="AJ24">
        <f t="shared" ca="1" si="45"/>
        <v>226.05199773880324</v>
      </c>
      <c r="AK24">
        <f t="shared" ca="1" si="46"/>
        <v>231.14532840401716</v>
      </c>
      <c r="AL24">
        <f t="shared" ca="1" si="47"/>
        <v>238.41249240093813</v>
      </c>
      <c r="AM24">
        <f t="shared" ca="1" si="48"/>
        <v>236.37162830173384</v>
      </c>
      <c r="AN24">
        <f t="shared" ca="1" si="49"/>
        <v>240.17978147936867</v>
      </c>
      <c r="AO24">
        <f t="shared" ca="1" si="50"/>
        <v>236.95603025923526</v>
      </c>
      <c r="AP24">
        <f t="shared" ca="1" si="51"/>
        <v>243.47771615021014</v>
      </c>
      <c r="AQ24">
        <f t="shared" ca="1" si="52"/>
        <v>241.05872855006712</v>
      </c>
      <c r="AR24">
        <f t="shared" ca="1" si="53"/>
        <v>245.10685041293218</v>
      </c>
      <c r="AS24">
        <f t="shared" ca="1" si="54"/>
        <v>244.17224077569742</v>
      </c>
      <c r="AT24">
        <f t="shared" ca="1" si="55"/>
        <v>239.96892843503048</v>
      </c>
      <c r="AU24">
        <f t="shared" ca="1" si="56"/>
        <v>244.04146763197517</v>
      </c>
      <c r="AV24">
        <f t="shared" ca="1" si="57"/>
        <v>241.6399771438663</v>
      </c>
      <c r="AW24">
        <f t="shared" ca="1" si="58"/>
        <v>250.94475290688618</v>
      </c>
      <c r="AX24">
        <f t="shared" ca="1" si="59"/>
        <v>254.74069196157916</v>
      </c>
      <c r="AY24">
        <f t="shared" ca="1" si="60"/>
        <v>254.02603421479253</v>
      </c>
      <c r="AZ24">
        <f t="shared" ca="1" si="61"/>
        <v>251.87456131757011</v>
      </c>
      <c r="BA24">
        <f t="shared" ca="1" si="62"/>
        <v>257.26090540657384</v>
      </c>
      <c r="BB24">
        <f t="shared" ca="1" si="63"/>
        <v>258.70954436968537</v>
      </c>
      <c r="BC24">
        <f t="shared" ca="1" si="64"/>
        <v>258.45312456380344</v>
      </c>
      <c r="BD24">
        <f t="shared" ca="1" si="65"/>
        <v>257.27034746878252</v>
      </c>
      <c r="BE24">
        <f t="shared" ca="1" si="66"/>
        <v>253.58023650596371</v>
      </c>
      <c r="BF24">
        <f t="shared" ca="1" si="67"/>
        <v>262.02121436682262</v>
      </c>
      <c r="BG24">
        <f t="shared" ca="1" si="68"/>
        <v>262.89728947044921</v>
      </c>
      <c r="BH24">
        <f t="shared" ca="1" si="69"/>
        <v>259.14810735309572</v>
      </c>
      <c r="BI24">
        <f t="shared" ca="1" si="70"/>
        <v>259.47839353674919</v>
      </c>
      <c r="BJ24">
        <f t="shared" ca="1" si="71"/>
        <v>267.16310591958609</v>
      </c>
      <c r="BK24">
        <f t="shared" ca="1" si="72"/>
        <v>270.48045198530843</v>
      </c>
      <c r="BL24">
        <f t="shared" ca="1" si="73"/>
        <v>270.71405626676852</v>
      </c>
      <c r="BM24">
        <f t="shared" ca="1" si="74"/>
        <v>260.21666241530818</v>
      </c>
      <c r="BN24" s="22">
        <f t="shared" ca="1" si="36"/>
        <v>60.216662415308178</v>
      </c>
      <c r="BO24" s="22">
        <f t="shared" ca="1" si="37"/>
        <v>59.60472280403124</v>
      </c>
    </row>
    <row r="25" spans="5:67" x14ac:dyDescent="0.35">
      <c r="E25">
        <f t="shared" si="38"/>
        <v>223.19</v>
      </c>
      <c r="F25">
        <f t="shared" ca="1" si="76"/>
        <v>219.02621052257774</v>
      </c>
      <c r="G25">
        <f t="shared" ca="1" si="77"/>
        <v>225.03974814352321</v>
      </c>
      <c r="H25">
        <f t="shared" ca="1" si="78"/>
        <v>224.70821442649174</v>
      </c>
      <c r="I25">
        <f t="shared" ca="1" si="79"/>
        <v>224.36736103044021</v>
      </c>
      <c r="J25">
        <f t="shared" ca="1" si="80"/>
        <v>231.97033560538821</v>
      </c>
      <c r="K25">
        <f t="shared" ca="1" si="81"/>
        <v>229.05373448452988</v>
      </c>
      <c r="L25">
        <f t="shared" ca="1" si="82"/>
        <v>225.46212411564593</v>
      </c>
      <c r="M25">
        <f t="shared" ca="1" si="83"/>
        <v>223.86358939147681</v>
      </c>
      <c r="N25">
        <f t="shared" ca="1" si="84"/>
        <v>223.92502344784825</v>
      </c>
      <c r="O25">
        <f t="shared" ca="1" si="85"/>
        <v>220.18537561631251</v>
      </c>
      <c r="P25">
        <f t="shared" ca="1" si="86"/>
        <v>219.10972884030639</v>
      </c>
      <c r="Q25">
        <f t="shared" ca="1" si="87"/>
        <v>220.34597142550473</v>
      </c>
      <c r="R25">
        <f t="shared" ca="1" si="88"/>
        <v>221.68475207452698</v>
      </c>
      <c r="S25">
        <f t="shared" ca="1" si="89"/>
        <v>224.71495825374481</v>
      </c>
      <c r="T25">
        <f t="shared" ca="1" si="90"/>
        <v>221.71267534505182</v>
      </c>
      <c r="U25">
        <f t="shared" ca="1" si="91"/>
        <v>224.51797193918262</v>
      </c>
      <c r="V25">
        <f t="shared" ca="1" si="92"/>
        <v>227.76706866210498</v>
      </c>
      <c r="W25">
        <f t="shared" ca="1" si="93"/>
        <v>228.87770887309367</v>
      </c>
      <c r="X25">
        <f t="shared" ca="1" si="94"/>
        <v>225.86971511208523</v>
      </c>
      <c r="Y25">
        <f t="shared" ca="1" si="95"/>
        <v>228.64830871248103</v>
      </c>
      <c r="Z25">
        <f t="shared" ca="1" si="96"/>
        <v>237.89008619003971</v>
      </c>
      <c r="AA25">
        <f t="shared" ca="1" si="97"/>
        <v>236.80567323374825</v>
      </c>
      <c r="AB25">
        <f t="shared" ca="1" si="98"/>
        <v>237.90052683346352</v>
      </c>
      <c r="AC25">
        <f t="shared" ca="1" si="99"/>
        <v>235.03778855221839</v>
      </c>
      <c r="AD25">
        <f t="shared" ca="1" si="100"/>
        <v>235.76323877130318</v>
      </c>
      <c r="AE25">
        <f t="shared" ca="1" si="40"/>
        <v>235.7047423152321</v>
      </c>
      <c r="AF25">
        <f t="shared" ca="1" si="41"/>
        <v>232.79570417234797</v>
      </c>
      <c r="AG25">
        <f t="shared" ca="1" si="42"/>
        <v>230.43416326917861</v>
      </c>
      <c r="AH25">
        <f t="shared" ca="1" si="43"/>
        <v>232.18283326042285</v>
      </c>
      <c r="AI25">
        <f t="shared" ca="1" si="44"/>
        <v>232.2377569330524</v>
      </c>
      <c r="AJ25">
        <f t="shared" ca="1" si="45"/>
        <v>226.15858394906346</v>
      </c>
      <c r="AK25">
        <f t="shared" ca="1" si="46"/>
        <v>230.95844272042893</v>
      </c>
      <c r="AL25">
        <f t="shared" ca="1" si="47"/>
        <v>225.85755537577484</v>
      </c>
      <c r="AM25">
        <f t="shared" ca="1" si="48"/>
        <v>220.5396190448925</v>
      </c>
      <c r="AN25">
        <f t="shared" ca="1" si="49"/>
        <v>224.93203310439313</v>
      </c>
      <c r="AO25">
        <f t="shared" ca="1" si="50"/>
        <v>223.18260216110534</v>
      </c>
      <c r="AP25">
        <f t="shared" ca="1" si="51"/>
        <v>220.58886453252879</v>
      </c>
      <c r="AQ25">
        <f t="shared" ca="1" si="52"/>
        <v>222.13123133566162</v>
      </c>
      <c r="AR25">
        <f t="shared" ca="1" si="53"/>
        <v>227.21777442433458</v>
      </c>
      <c r="AS25">
        <f t="shared" ca="1" si="54"/>
        <v>226.54044916637827</v>
      </c>
      <c r="AT25">
        <f t="shared" ca="1" si="55"/>
        <v>228.32511136256161</v>
      </c>
      <c r="AU25">
        <f t="shared" ca="1" si="56"/>
        <v>229.26135292597721</v>
      </c>
      <c r="AV25">
        <f t="shared" ca="1" si="57"/>
        <v>233.25247350547974</v>
      </c>
      <c r="AW25">
        <f t="shared" ca="1" si="58"/>
        <v>231.50678634001548</v>
      </c>
      <c r="AX25">
        <f t="shared" ca="1" si="59"/>
        <v>231.41808001729021</v>
      </c>
      <c r="AY25">
        <f t="shared" ca="1" si="60"/>
        <v>235.94284940598391</v>
      </c>
      <c r="AZ25">
        <f t="shared" ca="1" si="61"/>
        <v>242.56145939336844</v>
      </c>
      <c r="BA25">
        <f t="shared" ca="1" si="62"/>
        <v>250.18575709004858</v>
      </c>
      <c r="BB25">
        <f t="shared" ca="1" si="63"/>
        <v>250.12823483693202</v>
      </c>
      <c r="BC25">
        <f t="shared" ca="1" si="64"/>
        <v>255.8011235658829</v>
      </c>
      <c r="BD25">
        <f t="shared" ca="1" si="65"/>
        <v>253.95086293213186</v>
      </c>
      <c r="BE25">
        <f t="shared" ca="1" si="66"/>
        <v>257.71459981039089</v>
      </c>
      <c r="BF25">
        <f t="shared" ca="1" si="67"/>
        <v>261.24409692027126</v>
      </c>
      <c r="BG25">
        <f t="shared" ca="1" si="68"/>
        <v>265.2051461361865</v>
      </c>
      <c r="BH25">
        <f t="shared" ca="1" si="69"/>
        <v>271.46563777929526</v>
      </c>
      <c r="BI25">
        <f t="shared" ca="1" si="70"/>
        <v>269.30011917961656</v>
      </c>
      <c r="BJ25">
        <f t="shared" ca="1" si="71"/>
        <v>266.38652013529764</v>
      </c>
      <c r="BK25">
        <f t="shared" ca="1" si="72"/>
        <v>266.54052814643353</v>
      </c>
      <c r="BL25">
        <f t="shared" ca="1" si="73"/>
        <v>269.08221833029734</v>
      </c>
      <c r="BM25">
        <f t="shared" ca="1" si="74"/>
        <v>271.39223393158062</v>
      </c>
      <c r="BN25" s="22">
        <f t="shared" ca="1" si="36"/>
        <v>71.39223393158062</v>
      </c>
      <c r="BO25" s="22">
        <f t="shared" ca="1" si="37"/>
        <v>70.666724842767735</v>
      </c>
    </row>
    <row r="26" spans="5:67" x14ac:dyDescent="0.35">
      <c r="E26">
        <f t="shared" si="38"/>
        <v>223.19</v>
      </c>
      <c r="F26">
        <f t="shared" ca="1" si="76"/>
        <v>220.88858876940947</v>
      </c>
      <c r="G26">
        <f t="shared" ca="1" si="77"/>
        <v>219.57752465930119</v>
      </c>
      <c r="H26">
        <f t="shared" ca="1" si="78"/>
        <v>220.24849021889946</v>
      </c>
      <c r="I26">
        <f t="shared" ca="1" si="79"/>
        <v>216.85886795515046</v>
      </c>
      <c r="J26">
        <f t="shared" ca="1" si="80"/>
        <v>217.21267027539898</v>
      </c>
      <c r="K26">
        <f t="shared" ca="1" si="81"/>
        <v>221.10036798147331</v>
      </c>
      <c r="L26">
        <f t="shared" ca="1" si="82"/>
        <v>222.00774773240735</v>
      </c>
      <c r="M26">
        <f t="shared" ca="1" si="83"/>
        <v>219.87059907566504</v>
      </c>
      <c r="N26">
        <f t="shared" ca="1" si="84"/>
        <v>217.86023888578379</v>
      </c>
      <c r="O26">
        <f t="shared" ca="1" si="85"/>
        <v>217.3861290363659</v>
      </c>
      <c r="P26">
        <f t="shared" ca="1" si="86"/>
        <v>216.27813986870697</v>
      </c>
      <c r="Q26">
        <f t="shared" ca="1" si="87"/>
        <v>218.47953467062746</v>
      </c>
      <c r="R26">
        <f t="shared" ca="1" si="88"/>
        <v>215.02875032049477</v>
      </c>
      <c r="S26">
        <f t="shared" ca="1" si="89"/>
        <v>218.55317686835534</v>
      </c>
      <c r="T26">
        <f t="shared" ca="1" si="90"/>
        <v>209.5964935706595</v>
      </c>
      <c r="U26">
        <f t="shared" ca="1" si="91"/>
        <v>212.44577435097483</v>
      </c>
      <c r="V26">
        <f t="shared" ca="1" si="92"/>
        <v>216.99468797196312</v>
      </c>
      <c r="W26">
        <f t="shared" ca="1" si="93"/>
        <v>210.3738825202696</v>
      </c>
      <c r="X26">
        <f t="shared" ca="1" si="94"/>
        <v>209.80604854038393</v>
      </c>
      <c r="Y26">
        <f t="shared" ca="1" si="95"/>
        <v>213.81193080264296</v>
      </c>
      <c r="Z26">
        <f t="shared" ca="1" si="96"/>
        <v>218.30634154112215</v>
      </c>
      <c r="AA26">
        <f t="shared" ca="1" si="97"/>
        <v>217.96337589699175</v>
      </c>
      <c r="AB26">
        <f t="shared" ca="1" si="98"/>
        <v>216.52070436397071</v>
      </c>
      <c r="AC26">
        <f t="shared" ca="1" si="99"/>
        <v>217.84560041219027</v>
      </c>
      <c r="AD26">
        <f t="shared" ca="1" si="100"/>
        <v>210.92076419011443</v>
      </c>
      <c r="AE26">
        <f t="shared" ca="1" si="40"/>
        <v>209.3496446629176</v>
      </c>
      <c r="AF26">
        <f t="shared" ca="1" si="41"/>
        <v>208.60757678315565</v>
      </c>
      <c r="AG26">
        <f t="shared" ca="1" si="42"/>
        <v>208.25390683365444</v>
      </c>
      <c r="AH26">
        <f t="shared" ca="1" si="43"/>
        <v>208.3351831174306</v>
      </c>
      <c r="AI26">
        <f t="shared" ca="1" si="44"/>
        <v>203.7983948619239</v>
      </c>
      <c r="AJ26">
        <f t="shared" ca="1" si="45"/>
        <v>201.20985054357462</v>
      </c>
      <c r="AK26">
        <f t="shared" ca="1" si="46"/>
        <v>199.80693113605926</v>
      </c>
      <c r="AL26">
        <f t="shared" ca="1" si="47"/>
        <v>200.26478784106385</v>
      </c>
      <c r="AM26">
        <f t="shared" ca="1" si="48"/>
        <v>198.07279643571496</v>
      </c>
      <c r="AN26">
        <f t="shared" ca="1" si="49"/>
        <v>203.28300838393031</v>
      </c>
      <c r="AO26">
        <f t="shared" ca="1" si="50"/>
        <v>206.25769806649387</v>
      </c>
      <c r="AP26">
        <f t="shared" ca="1" si="51"/>
        <v>207.44159448292092</v>
      </c>
      <c r="AQ26">
        <f t="shared" ca="1" si="52"/>
        <v>211.97826375644132</v>
      </c>
      <c r="AR26">
        <f t="shared" ca="1" si="53"/>
        <v>210.6937153117386</v>
      </c>
      <c r="AS26">
        <f t="shared" ca="1" si="54"/>
        <v>207.45942015399169</v>
      </c>
      <c r="AT26">
        <f t="shared" ca="1" si="55"/>
        <v>205.73763549055872</v>
      </c>
      <c r="AU26">
        <f t="shared" ca="1" si="56"/>
        <v>200.07157861548552</v>
      </c>
      <c r="AV26">
        <f t="shared" ca="1" si="57"/>
        <v>195.59965328828059</v>
      </c>
      <c r="AW26">
        <f t="shared" ca="1" si="58"/>
        <v>193.28170505090776</v>
      </c>
      <c r="AX26">
        <f t="shared" ca="1" si="59"/>
        <v>195.91071999728339</v>
      </c>
      <c r="AY26">
        <f t="shared" ca="1" si="60"/>
        <v>194.43573081073728</v>
      </c>
      <c r="AZ26">
        <f t="shared" ca="1" si="61"/>
        <v>198.19777208210039</v>
      </c>
      <c r="BA26">
        <f t="shared" ca="1" si="62"/>
        <v>197.61776213590207</v>
      </c>
      <c r="BB26">
        <f t="shared" ca="1" si="63"/>
        <v>196.81601455459509</v>
      </c>
      <c r="BC26">
        <f t="shared" ca="1" si="64"/>
        <v>194.65915402640644</v>
      </c>
      <c r="BD26">
        <f t="shared" ca="1" si="65"/>
        <v>192.23994999556999</v>
      </c>
      <c r="BE26">
        <f t="shared" ca="1" si="66"/>
        <v>187.20119132597139</v>
      </c>
      <c r="BF26">
        <f t="shared" ca="1" si="67"/>
        <v>185.35283119826653</v>
      </c>
      <c r="BG26">
        <f t="shared" ca="1" si="68"/>
        <v>185.43439882716498</v>
      </c>
      <c r="BH26">
        <f t="shared" ca="1" si="69"/>
        <v>186.87011838991367</v>
      </c>
      <c r="BI26">
        <f t="shared" ca="1" si="70"/>
        <v>188.35187847422748</v>
      </c>
      <c r="BJ26">
        <f t="shared" ca="1" si="71"/>
        <v>188.51666568106219</v>
      </c>
      <c r="BK26">
        <f t="shared" ca="1" si="72"/>
        <v>189.14567794617886</v>
      </c>
      <c r="BL26">
        <f t="shared" ca="1" si="73"/>
        <v>189.69550990716817</v>
      </c>
      <c r="BM26">
        <f t="shared" ca="1" si="74"/>
        <v>190.97382844371111</v>
      </c>
      <c r="BN26" s="22">
        <f t="shared" ca="1" si="36"/>
        <v>0</v>
      </c>
      <c r="BO26" s="22">
        <f t="shared" ca="1" si="37"/>
        <v>0</v>
      </c>
    </row>
    <row r="27" spans="5:67" x14ac:dyDescent="0.35">
      <c r="E27">
        <f t="shared" si="38"/>
        <v>223.19</v>
      </c>
      <c r="F27">
        <f t="shared" ca="1" si="76"/>
        <v>223.74684333411452</v>
      </c>
      <c r="G27">
        <f t="shared" ca="1" si="77"/>
        <v>222.13125486710041</v>
      </c>
      <c r="H27">
        <f t="shared" ca="1" si="78"/>
        <v>224.45255069939441</v>
      </c>
      <c r="I27">
        <f t="shared" ca="1" si="79"/>
        <v>221.77223619952693</v>
      </c>
      <c r="J27">
        <f t="shared" ca="1" si="80"/>
        <v>226.65213153636984</v>
      </c>
      <c r="K27">
        <f t="shared" ca="1" si="81"/>
        <v>226.46832383118058</v>
      </c>
      <c r="L27">
        <f t="shared" ca="1" si="82"/>
        <v>236.85591417406721</v>
      </c>
      <c r="M27">
        <f t="shared" ca="1" si="83"/>
        <v>236.97195278383356</v>
      </c>
      <c r="N27">
        <f t="shared" ca="1" si="84"/>
        <v>233.46433594204561</v>
      </c>
      <c r="O27">
        <f t="shared" ca="1" si="85"/>
        <v>226.73076897044621</v>
      </c>
      <c r="P27">
        <f t="shared" ca="1" si="86"/>
        <v>233.87789303268542</v>
      </c>
      <c r="Q27">
        <f t="shared" ca="1" si="87"/>
        <v>240.31377256546787</v>
      </c>
      <c r="R27">
        <f t="shared" ca="1" si="88"/>
        <v>243.04352276774173</v>
      </c>
      <c r="S27">
        <f t="shared" ca="1" si="89"/>
        <v>233.72488693272078</v>
      </c>
      <c r="T27">
        <f t="shared" ca="1" si="90"/>
        <v>234.25534762799077</v>
      </c>
      <c r="U27">
        <f t="shared" ca="1" si="91"/>
        <v>234.47169040368055</v>
      </c>
      <c r="V27">
        <f t="shared" ca="1" si="92"/>
        <v>235.90710517224269</v>
      </c>
      <c r="W27">
        <f t="shared" ca="1" si="93"/>
        <v>232.13316649034812</v>
      </c>
      <c r="X27">
        <f t="shared" ca="1" si="94"/>
        <v>226.53119843673912</v>
      </c>
      <c r="Y27">
        <f t="shared" ca="1" si="95"/>
        <v>217.09561006370549</v>
      </c>
      <c r="Z27">
        <f t="shared" ca="1" si="96"/>
        <v>221.23964409048455</v>
      </c>
      <c r="AA27">
        <f t="shared" ca="1" si="97"/>
        <v>221.37043453270525</v>
      </c>
      <c r="AB27">
        <f t="shared" ca="1" si="98"/>
        <v>220.91262722612899</v>
      </c>
      <c r="AC27">
        <f t="shared" ca="1" si="99"/>
        <v>220.7581065592515</v>
      </c>
      <c r="AD27">
        <f t="shared" ca="1" si="100"/>
        <v>222.10859871164706</v>
      </c>
      <c r="AE27">
        <f t="shared" ca="1" si="40"/>
        <v>224.11610725479218</v>
      </c>
      <c r="AF27">
        <f t="shared" ca="1" si="41"/>
        <v>221.83860043587634</v>
      </c>
      <c r="AG27">
        <f t="shared" ca="1" si="42"/>
        <v>223.05011723574782</v>
      </c>
      <c r="AH27">
        <f t="shared" ca="1" si="43"/>
        <v>222.20304395128218</v>
      </c>
      <c r="AI27">
        <f t="shared" ca="1" si="44"/>
        <v>224.84951356331146</v>
      </c>
      <c r="AJ27">
        <f t="shared" ca="1" si="45"/>
        <v>216.11852444448735</v>
      </c>
      <c r="AK27">
        <f t="shared" ca="1" si="46"/>
        <v>214.3123588457081</v>
      </c>
      <c r="AL27">
        <f t="shared" ca="1" si="47"/>
        <v>216.85401333964921</v>
      </c>
      <c r="AM27">
        <f t="shared" ca="1" si="48"/>
        <v>215.68751087255291</v>
      </c>
      <c r="AN27">
        <f t="shared" ca="1" si="49"/>
        <v>213.6650512573876</v>
      </c>
      <c r="AO27">
        <f t="shared" ca="1" si="50"/>
        <v>216.0915302572032</v>
      </c>
      <c r="AP27">
        <f t="shared" ca="1" si="51"/>
        <v>217.80460868438507</v>
      </c>
      <c r="AQ27">
        <f t="shared" ca="1" si="52"/>
        <v>220.76038453361093</v>
      </c>
      <c r="AR27">
        <f t="shared" ca="1" si="53"/>
        <v>214.4909776371077</v>
      </c>
      <c r="AS27">
        <f t="shared" ca="1" si="54"/>
        <v>216.99727450414025</v>
      </c>
      <c r="AT27">
        <f t="shared" ca="1" si="55"/>
        <v>220.10159503461117</v>
      </c>
      <c r="AU27">
        <f t="shared" ca="1" si="56"/>
        <v>214.55048890716273</v>
      </c>
      <c r="AV27">
        <f t="shared" ca="1" si="57"/>
        <v>216.35621174368723</v>
      </c>
      <c r="AW27">
        <f t="shared" ca="1" si="58"/>
        <v>214.43547468119849</v>
      </c>
      <c r="AX27">
        <f t="shared" ca="1" si="59"/>
        <v>216.07303669320785</v>
      </c>
      <c r="AY27">
        <f t="shared" ca="1" si="60"/>
        <v>220.72317435415312</v>
      </c>
      <c r="AZ27">
        <f t="shared" ca="1" si="61"/>
        <v>223.30159982942632</v>
      </c>
      <c r="BA27">
        <f t="shared" ca="1" si="62"/>
        <v>227.69953449448124</v>
      </c>
      <c r="BB27">
        <f t="shared" ca="1" si="63"/>
        <v>231.98260619328718</v>
      </c>
      <c r="BC27">
        <f t="shared" ca="1" si="64"/>
        <v>236.75294121728768</v>
      </c>
      <c r="BD27">
        <f t="shared" ca="1" si="65"/>
        <v>237.93309983422139</v>
      </c>
      <c r="BE27">
        <f t="shared" ca="1" si="66"/>
        <v>240.01749560253742</v>
      </c>
      <c r="BF27">
        <f t="shared" ca="1" si="67"/>
        <v>239.48041807117167</v>
      </c>
      <c r="BG27">
        <f t="shared" ca="1" si="68"/>
        <v>235.93322412452258</v>
      </c>
      <c r="BH27">
        <f t="shared" ca="1" si="69"/>
        <v>233.68051721709983</v>
      </c>
      <c r="BI27">
        <f t="shared" ca="1" si="70"/>
        <v>237.51453717510495</v>
      </c>
      <c r="BJ27">
        <f t="shared" ca="1" si="71"/>
        <v>239.35074866242692</v>
      </c>
      <c r="BK27">
        <f t="shared" ca="1" si="72"/>
        <v>240.09907974651603</v>
      </c>
      <c r="BL27">
        <f t="shared" ca="1" si="73"/>
        <v>241.79160457274824</v>
      </c>
      <c r="BM27">
        <f t="shared" ca="1" si="74"/>
        <v>240.59791542543323</v>
      </c>
      <c r="BN27" s="22">
        <f t="shared" ca="1" si="36"/>
        <v>40.597915425433229</v>
      </c>
      <c r="BO27" s="22">
        <f t="shared" ca="1" si="37"/>
        <v>40.185347348963788</v>
      </c>
    </row>
    <row r="28" spans="5:67" x14ac:dyDescent="0.35">
      <c r="E28">
        <f t="shared" si="38"/>
        <v>223.19</v>
      </c>
      <c r="F28">
        <f t="shared" ca="1" si="76"/>
        <v>222.67996477958505</v>
      </c>
      <c r="G28">
        <f t="shared" ca="1" si="77"/>
        <v>221.57842675434202</v>
      </c>
      <c r="H28">
        <f t="shared" ca="1" si="78"/>
        <v>218.31218728683518</v>
      </c>
      <c r="I28">
        <f t="shared" ca="1" si="79"/>
        <v>217.03059825956473</v>
      </c>
      <c r="J28">
        <f t="shared" ca="1" si="80"/>
        <v>215.61473661976876</v>
      </c>
      <c r="K28">
        <f t="shared" ca="1" si="81"/>
        <v>217.53778344131126</v>
      </c>
      <c r="L28">
        <f t="shared" ca="1" si="82"/>
        <v>217.71103973375628</v>
      </c>
      <c r="M28">
        <f t="shared" ca="1" si="83"/>
        <v>220.00729756405977</v>
      </c>
      <c r="N28">
        <f t="shared" ca="1" si="84"/>
        <v>217.61472078513722</v>
      </c>
      <c r="O28">
        <f t="shared" ca="1" si="85"/>
        <v>217.41340857144198</v>
      </c>
      <c r="P28">
        <f t="shared" ca="1" si="86"/>
        <v>217.5091264567148</v>
      </c>
      <c r="Q28">
        <f t="shared" ca="1" si="87"/>
        <v>217.77506554943852</v>
      </c>
      <c r="R28">
        <f t="shared" ca="1" si="88"/>
        <v>215.35977648984948</v>
      </c>
      <c r="S28">
        <f t="shared" ca="1" si="89"/>
        <v>219.08671512674161</v>
      </c>
      <c r="T28">
        <f t="shared" ca="1" si="90"/>
        <v>220.03789319979606</v>
      </c>
      <c r="U28">
        <f t="shared" ca="1" si="91"/>
        <v>220.09114543302576</v>
      </c>
      <c r="V28">
        <f t="shared" ca="1" si="92"/>
        <v>217.43149942905421</v>
      </c>
      <c r="W28">
        <f t="shared" ca="1" si="93"/>
        <v>219.34764283364248</v>
      </c>
      <c r="X28">
        <f t="shared" ca="1" si="94"/>
        <v>220.30890118188978</v>
      </c>
      <c r="Y28">
        <f t="shared" ca="1" si="95"/>
        <v>214.21015269084256</v>
      </c>
      <c r="Z28">
        <f t="shared" ca="1" si="96"/>
        <v>213.9014465920273</v>
      </c>
      <c r="AA28">
        <f t="shared" ca="1" si="97"/>
        <v>210.98854197252902</v>
      </c>
      <c r="AB28">
        <f t="shared" ca="1" si="98"/>
        <v>206.67490965353213</v>
      </c>
      <c r="AC28">
        <f t="shared" ca="1" si="99"/>
        <v>202.13361778045456</v>
      </c>
      <c r="AD28">
        <f t="shared" ca="1" si="100"/>
        <v>205.42938822110688</v>
      </c>
      <c r="AE28">
        <f t="shared" ca="1" si="40"/>
        <v>203.18377036646865</v>
      </c>
      <c r="AF28">
        <f t="shared" ca="1" si="41"/>
        <v>206.52195588630025</v>
      </c>
      <c r="AG28">
        <f t="shared" ca="1" si="42"/>
        <v>202.54129133821695</v>
      </c>
      <c r="AH28">
        <f t="shared" ca="1" si="43"/>
        <v>204.02684010627962</v>
      </c>
      <c r="AI28">
        <f t="shared" ca="1" si="44"/>
        <v>203.74103919359743</v>
      </c>
      <c r="AJ28">
        <f t="shared" ca="1" si="45"/>
        <v>202.29914959634417</v>
      </c>
      <c r="AK28">
        <f t="shared" ca="1" si="46"/>
        <v>202.75928733686735</v>
      </c>
      <c r="AL28">
        <f t="shared" ca="1" si="47"/>
        <v>207.26742519669466</v>
      </c>
      <c r="AM28">
        <f t="shared" ca="1" si="48"/>
        <v>203.26189171836111</v>
      </c>
      <c r="AN28">
        <f t="shared" ca="1" si="49"/>
        <v>206.75933679315838</v>
      </c>
      <c r="AO28">
        <f t="shared" ca="1" si="50"/>
        <v>206.61220216697023</v>
      </c>
      <c r="AP28">
        <f t="shared" ca="1" si="51"/>
        <v>207.63561962074269</v>
      </c>
      <c r="AQ28">
        <f t="shared" ca="1" si="52"/>
        <v>212.90756435815709</v>
      </c>
      <c r="AR28">
        <f t="shared" ca="1" si="53"/>
        <v>216.02409878445738</v>
      </c>
      <c r="AS28">
        <f t="shared" ca="1" si="54"/>
        <v>216.87668323721599</v>
      </c>
      <c r="AT28">
        <f t="shared" ca="1" si="55"/>
        <v>217.6148609627771</v>
      </c>
      <c r="AU28">
        <f t="shared" ca="1" si="56"/>
        <v>223.26063332924454</v>
      </c>
      <c r="AV28">
        <f t="shared" ca="1" si="57"/>
        <v>223.63126842485786</v>
      </c>
      <c r="AW28">
        <f t="shared" ca="1" si="58"/>
        <v>222.35716849749221</v>
      </c>
      <c r="AX28">
        <f t="shared" ca="1" si="59"/>
        <v>221.37353815800157</v>
      </c>
      <c r="AY28">
        <f t="shared" ca="1" si="60"/>
        <v>221.41843802869303</v>
      </c>
      <c r="AZ28">
        <f t="shared" ca="1" si="61"/>
        <v>215.67470000352287</v>
      </c>
      <c r="BA28">
        <f t="shared" ca="1" si="62"/>
        <v>216.7130505022331</v>
      </c>
      <c r="BB28">
        <f t="shared" ca="1" si="63"/>
        <v>214.6614776510462</v>
      </c>
      <c r="BC28">
        <f t="shared" ca="1" si="64"/>
        <v>216.85132388441778</v>
      </c>
      <c r="BD28">
        <f t="shared" ca="1" si="65"/>
        <v>218.81847628190212</v>
      </c>
      <c r="BE28">
        <f t="shared" ca="1" si="66"/>
        <v>216.86470174124506</v>
      </c>
      <c r="BF28">
        <f t="shared" ca="1" si="67"/>
        <v>215.94983379680866</v>
      </c>
      <c r="BG28">
        <f t="shared" ca="1" si="68"/>
        <v>219.3837415009553</v>
      </c>
      <c r="BH28">
        <f t="shared" ca="1" si="69"/>
        <v>216.52739070775215</v>
      </c>
      <c r="BI28">
        <f t="shared" ca="1" si="70"/>
        <v>214.23658848745544</v>
      </c>
      <c r="BJ28">
        <f t="shared" ca="1" si="71"/>
        <v>215.52513129403914</v>
      </c>
      <c r="BK28">
        <f t="shared" ca="1" si="72"/>
        <v>217.49867178406259</v>
      </c>
      <c r="BL28">
        <f t="shared" ca="1" si="73"/>
        <v>215.68150106627445</v>
      </c>
      <c r="BM28">
        <f t="shared" ca="1" si="74"/>
        <v>212.490963495562</v>
      </c>
      <c r="BN28" s="22">
        <f t="shared" ca="1" si="36"/>
        <v>12.490963495561999</v>
      </c>
      <c r="BO28" s="22">
        <f t="shared" ca="1" si="37"/>
        <v>12.364026613985423</v>
      </c>
    </row>
    <row r="29" spans="5:67" x14ac:dyDescent="0.35">
      <c r="E29">
        <f t="shared" si="38"/>
        <v>223.19</v>
      </c>
      <c r="F29">
        <f t="shared" ca="1" si="76"/>
        <v>221.10987257931905</v>
      </c>
      <c r="G29">
        <f t="shared" ca="1" si="77"/>
        <v>219.52746541438728</v>
      </c>
      <c r="H29">
        <f t="shared" ca="1" si="78"/>
        <v>223.53663367726534</v>
      </c>
      <c r="I29">
        <f t="shared" ca="1" si="79"/>
        <v>227.72841503167564</v>
      </c>
      <c r="J29">
        <f t="shared" ca="1" si="80"/>
        <v>220.40013163677236</v>
      </c>
      <c r="K29">
        <f t="shared" ca="1" si="81"/>
        <v>219.02379346696335</v>
      </c>
      <c r="L29">
        <f t="shared" ca="1" si="82"/>
        <v>216.61179735356478</v>
      </c>
      <c r="M29">
        <f t="shared" ca="1" si="83"/>
        <v>216.81802655292984</v>
      </c>
      <c r="N29">
        <f t="shared" ca="1" si="84"/>
        <v>219.83619848539254</v>
      </c>
      <c r="O29">
        <f t="shared" ca="1" si="85"/>
        <v>221.6403217819331</v>
      </c>
      <c r="P29">
        <f t="shared" ca="1" si="86"/>
        <v>226.29049540144061</v>
      </c>
      <c r="Q29">
        <f t="shared" ca="1" si="87"/>
        <v>224.7531788344798</v>
      </c>
      <c r="R29">
        <f t="shared" ca="1" si="88"/>
        <v>223.42570928116348</v>
      </c>
      <c r="S29">
        <f t="shared" ca="1" si="89"/>
        <v>227.0387441029979</v>
      </c>
      <c r="T29">
        <f t="shared" ca="1" si="90"/>
        <v>229.76046190951371</v>
      </c>
      <c r="U29">
        <f t="shared" ca="1" si="91"/>
        <v>227.20772317671535</v>
      </c>
      <c r="V29">
        <f t="shared" ca="1" si="92"/>
        <v>226.0316123071832</v>
      </c>
      <c r="W29">
        <f t="shared" ca="1" si="93"/>
        <v>231.64156272378918</v>
      </c>
      <c r="X29">
        <f t="shared" ca="1" si="94"/>
        <v>221.0814024478978</v>
      </c>
      <c r="Y29">
        <f t="shared" ca="1" si="95"/>
        <v>221.7057584480296</v>
      </c>
      <c r="Z29">
        <f t="shared" ca="1" si="96"/>
        <v>220.03357582933467</v>
      </c>
      <c r="AA29">
        <f t="shared" ca="1" si="97"/>
        <v>219.38457723928261</v>
      </c>
      <c r="AB29">
        <f t="shared" ca="1" si="98"/>
        <v>226.47957527028208</v>
      </c>
      <c r="AC29">
        <f t="shared" ca="1" si="99"/>
        <v>228.02156232997336</v>
      </c>
      <c r="AD29">
        <f t="shared" ca="1" si="100"/>
        <v>229.55033246889846</v>
      </c>
      <c r="AE29">
        <f t="shared" ca="1" si="40"/>
        <v>230.95138604738699</v>
      </c>
      <c r="AF29">
        <f t="shared" ca="1" si="41"/>
        <v>226.89964141360593</v>
      </c>
      <c r="AG29">
        <f t="shared" ca="1" si="42"/>
        <v>229.40967969315608</v>
      </c>
      <c r="AH29">
        <f t="shared" ca="1" si="43"/>
        <v>225.95068706934333</v>
      </c>
      <c r="AI29">
        <f t="shared" ca="1" si="44"/>
        <v>224.49208063759718</v>
      </c>
      <c r="AJ29">
        <f t="shared" ca="1" si="45"/>
        <v>223.74431379453142</v>
      </c>
      <c r="AK29">
        <f t="shared" ca="1" si="46"/>
        <v>229.1243610978662</v>
      </c>
      <c r="AL29">
        <f t="shared" ca="1" si="47"/>
        <v>228.22795173355661</v>
      </c>
      <c r="AM29">
        <f t="shared" ca="1" si="48"/>
        <v>229.09927900862141</v>
      </c>
      <c r="AN29">
        <f t="shared" ca="1" si="49"/>
        <v>232.55228677568707</v>
      </c>
      <c r="AO29">
        <f t="shared" ca="1" si="50"/>
        <v>233.3697374656025</v>
      </c>
      <c r="AP29">
        <f t="shared" ca="1" si="51"/>
        <v>233.64662995911948</v>
      </c>
      <c r="AQ29">
        <f t="shared" ca="1" si="52"/>
        <v>232.3555448463382</v>
      </c>
      <c r="AR29">
        <f t="shared" ca="1" si="53"/>
        <v>233.33583520310304</v>
      </c>
      <c r="AS29">
        <f t="shared" ca="1" si="54"/>
        <v>234.57099448525216</v>
      </c>
      <c r="AT29">
        <f t="shared" ca="1" si="55"/>
        <v>237.55044978158543</v>
      </c>
      <c r="AU29">
        <f t="shared" ca="1" si="56"/>
        <v>233.8626048317557</v>
      </c>
      <c r="AV29">
        <f t="shared" ca="1" si="57"/>
        <v>228.94645616664477</v>
      </c>
      <c r="AW29">
        <f t="shared" ca="1" si="58"/>
        <v>227.18514187460369</v>
      </c>
      <c r="AX29">
        <f t="shared" ca="1" si="59"/>
        <v>229.13399929311302</v>
      </c>
      <c r="AY29">
        <f t="shared" ca="1" si="60"/>
        <v>231.50980622932767</v>
      </c>
      <c r="AZ29">
        <f t="shared" ca="1" si="61"/>
        <v>229.06909829548604</v>
      </c>
      <c r="BA29">
        <f t="shared" ca="1" si="62"/>
        <v>229.81092821536339</v>
      </c>
      <c r="BB29">
        <f t="shared" ca="1" si="63"/>
        <v>231.28664791201231</v>
      </c>
      <c r="BC29">
        <f t="shared" ca="1" si="64"/>
        <v>229.80724288270127</v>
      </c>
      <c r="BD29">
        <f t="shared" ca="1" si="65"/>
        <v>235.49335625132161</v>
      </c>
      <c r="BE29">
        <f t="shared" ca="1" si="66"/>
        <v>233.8169012795083</v>
      </c>
      <c r="BF29">
        <f t="shared" ca="1" si="67"/>
        <v>241.61066297326789</v>
      </c>
      <c r="BG29">
        <f t="shared" ca="1" si="68"/>
        <v>240.52250159565747</v>
      </c>
      <c r="BH29">
        <f t="shared" ca="1" si="69"/>
        <v>238.62528566898689</v>
      </c>
      <c r="BI29">
        <f t="shared" ca="1" si="70"/>
        <v>238.41818798347643</v>
      </c>
      <c r="BJ29">
        <f t="shared" ca="1" si="71"/>
        <v>240.70020612077315</v>
      </c>
      <c r="BK29">
        <f t="shared" ca="1" si="72"/>
        <v>245.11622443856137</v>
      </c>
      <c r="BL29">
        <f t="shared" ca="1" si="73"/>
        <v>243.99174769630324</v>
      </c>
      <c r="BM29">
        <f t="shared" ca="1" si="74"/>
        <v>236.00733856300738</v>
      </c>
      <c r="BN29" s="22">
        <f t="shared" ca="1" si="36"/>
        <v>36.00733856300738</v>
      </c>
      <c r="BO29" s="22">
        <f t="shared" ca="1" si="37"/>
        <v>35.641421292279297</v>
      </c>
    </row>
    <row r="30" spans="5:67" x14ac:dyDescent="0.35">
      <c r="E30">
        <f t="shared" si="38"/>
        <v>223.19</v>
      </c>
      <c r="F30">
        <f t="shared" ca="1" si="76"/>
        <v>225.86101983914389</v>
      </c>
      <c r="G30">
        <f t="shared" ca="1" si="77"/>
        <v>226.41824724870077</v>
      </c>
      <c r="H30">
        <f t="shared" ca="1" si="78"/>
        <v>225.63185768368339</v>
      </c>
      <c r="I30">
        <f t="shared" ca="1" si="79"/>
        <v>225.01382444681587</v>
      </c>
      <c r="J30">
        <f t="shared" ca="1" si="80"/>
        <v>222.06855259843203</v>
      </c>
      <c r="K30">
        <f t="shared" ca="1" si="81"/>
        <v>213.14999250249713</v>
      </c>
      <c r="L30">
        <f t="shared" ca="1" si="82"/>
        <v>212.92362824931482</v>
      </c>
      <c r="M30">
        <f t="shared" ca="1" si="83"/>
        <v>212.32007066407721</v>
      </c>
      <c r="N30">
        <f t="shared" ca="1" si="84"/>
        <v>213.17172359608523</v>
      </c>
      <c r="O30">
        <f t="shared" ca="1" si="85"/>
        <v>206.41301259276202</v>
      </c>
      <c r="P30">
        <f t="shared" ca="1" si="86"/>
        <v>204.28091864671876</v>
      </c>
      <c r="Q30">
        <f t="shared" ca="1" si="87"/>
        <v>210.9914363796386</v>
      </c>
      <c r="R30">
        <f t="shared" ca="1" si="88"/>
        <v>207.6964318627183</v>
      </c>
      <c r="S30">
        <f t="shared" ca="1" si="89"/>
        <v>210.67475328535829</v>
      </c>
      <c r="T30">
        <f t="shared" ca="1" si="90"/>
        <v>214.3690617564969</v>
      </c>
      <c r="U30">
        <f t="shared" ca="1" si="91"/>
        <v>217.97156317432592</v>
      </c>
      <c r="V30">
        <f t="shared" ca="1" si="92"/>
        <v>217.58786691148708</v>
      </c>
      <c r="W30">
        <f t="shared" ca="1" si="93"/>
        <v>219.02811605321571</v>
      </c>
      <c r="X30">
        <f t="shared" ca="1" si="94"/>
        <v>219.21007037038567</v>
      </c>
      <c r="Y30">
        <f t="shared" ca="1" si="95"/>
        <v>218.57019553545749</v>
      </c>
      <c r="Z30">
        <f t="shared" ca="1" si="96"/>
        <v>213.46586463417552</v>
      </c>
      <c r="AA30">
        <f t="shared" ca="1" si="97"/>
        <v>213.86227947009351</v>
      </c>
      <c r="AB30">
        <f t="shared" ca="1" si="98"/>
        <v>217.03284431332452</v>
      </c>
      <c r="AC30">
        <f t="shared" ca="1" si="99"/>
        <v>219.97859853093797</v>
      </c>
      <c r="AD30">
        <f t="shared" ca="1" si="100"/>
        <v>220.24574867284076</v>
      </c>
      <c r="AE30">
        <f t="shared" ca="1" si="40"/>
        <v>218.98066335111997</v>
      </c>
      <c r="AF30">
        <f t="shared" ca="1" si="41"/>
        <v>224.34240834669311</v>
      </c>
      <c r="AG30">
        <f t="shared" ca="1" si="42"/>
        <v>230.27917402216588</v>
      </c>
      <c r="AH30">
        <f t="shared" ca="1" si="43"/>
        <v>231.74687233282236</v>
      </c>
      <c r="AI30">
        <f t="shared" ca="1" si="44"/>
        <v>230.04217395427182</v>
      </c>
      <c r="AJ30">
        <f t="shared" ca="1" si="45"/>
        <v>226.46541367034825</v>
      </c>
      <c r="AK30">
        <f t="shared" ca="1" si="46"/>
        <v>223.77437013684067</v>
      </c>
      <c r="AL30">
        <f t="shared" ca="1" si="47"/>
        <v>226.73982486825011</v>
      </c>
      <c r="AM30">
        <f t="shared" ca="1" si="48"/>
        <v>226.43350460169549</v>
      </c>
      <c r="AN30">
        <f t="shared" ca="1" si="49"/>
        <v>239.51308448750828</v>
      </c>
      <c r="AO30">
        <f t="shared" ca="1" si="50"/>
        <v>239.14707206397128</v>
      </c>
      <c r="AP30">
        <f t="shared" ca="1" si="51"/>
        <v>242.45744826912477</v>
      </c>
      <c r="AQ30">
        <f t="shared" ca="1" si="52"/>
        <v>243.93347210823612</v>
      </c>
      <c r="AR30">
        <f t="shared" ca="1" si="53"/>
        <v>241.47632616800766</v>
      </c>
      <c r="AS30">
        <f t="shared" ca="1" si="54"/>
        <v>240.6812880201777</v>
      </c>
      <c r="AT30">
        <f t="shared" ca="1" si="55"/>
        <v>239.37112120478551</v>
      </c>
      <c r="AU30">
        <f t="shared" ca="1" si="56"/>
        <v>244.68396707823294</v>
      </c>
      <c r="AV30">
        <f t="shared" ca="1" si="57"/>
        <v>246.70436868326993</v>
      </c>
      <c r="AW30">
        <f t="shared" ca="1" si="58"/>
        <v>238.70363507342498</v>
      </c>
      <c r="AX30">
        <f t="shared" ca="1" si="59"/>
        <v>241.99238630637723</v>
      </c>
      <c r="AY30">
        <f t="shared" ca="1" si="60"/>
        <v>245.3460873681953</v>
      </c>
      <c r="AZ30">
        <f t="shared" ca="1" si="61"/>
        <v>251.92307931674713</v>
      </c>
      <c r="BA30">
        <f t="shared" ca="1" si="62"/>
        <v>250.17644320800142</v>
      </c>
      <c r="BB30">
        <f t="shared" ca="1" si="63"/>
        <v>242.26153797761773</v>
      </c>
      <c r="BC30">
        <f t="shared" ca="1" si="64"/>
        <v>239.58910795413288</v>
      </c>
      <c r="BD30">
        <f t="shared" ca="1" si="65"/>
        <v>233.78721586773293</v>
      </c>
      <c r="BE30">
        <f t="shared" ca="1" si="66"/>
        <v>234.81037685751187</v>
      </c>
      <c r="BF30">
        <f t="shared" ca="1" si="67"/>
        <v>232.63936751084546</v>
      </c>
      <c r="BG30">
        <f t="shared" ca="1" si="68"/>
        <v>233.34453198496789</v>
      </c>
      <c r="BH30">
        <f t="shared" ca="1" si="69"/>
        <v>230.32590886567144</v>
      </c>
      <c r="BI30">
        <f t="shared" ca="1" si="70"/>
        <v>231.53778725495823</v>
      </c>
      <c r="BJ30">
        <f t="shared" ca="1" si="71"/>
        <v>227.78510148202182</v>
      </c>
      <c r="BK30">
        <f t="shared" ca="1" si="72"/>
        <v>229.47326996400918</v>
      </c>
      <c r="BL30">
        <f t="shared" ca="1" si="73"/>
        <v>226.9028752223247</v>
      </c>
      <c r="BM30">
        <f t="shared" ca="1" si="74"/>
        <v>226.26242284754929</v>
      </c>
      <c r="BN30" s="22">
        <f t="shared" ca="1" si="36"/>
        <v>26.262422847549288</v>
      </c>
      <c r="BO30" s="22">
        <f t="shared" ca="1" si="37"/>
        <v>25.995536305122215</v>
      </c>
    </row>
    <row r="31" spans="5:67" x14ac:dyDescent="0.35">
      <c r="E31">
        <f t="shared" si="38"/>
        <v>223.19</v>
      </c>
      <c r="F31">
        <f t="shared" ca="1" si="76"/>
        <v>226.55248718631009</v>
      </c>
      <c r="G31">
        <f t="shared" ca="1" si="77"/>
        <v>228.40358536097852</v>
      </c>
      <c r="H31">
        <f t="shared" ca="1" si="78"/>
        <v>219.918508068053</v>
      </c>
      <c r="I31">
        <f t="shared" ca="1" si="79"/>
        <v>221.47260049528305</v>
      </c>
      <c r="J31">
        <f t="shared" ca="1" si="80"/>
        <v>221.64129554893094</v>
      </c>
      <c r="K31">
        <f t="shared" ca="1" si="81"/>
        <v>222.50088101341731</v>
      </c>
      <c r="L31">
        <f t="shared" ca="1" si="82"/>
        <v>225.74538712784533</v>
      </c>
      <c r="M31">
        <f t="shared" ca="1" si="83"/>
        <v>226.58693185790909</v>
      </c>
      <c r="N31">
        <f t="shared" ca="1" si="84"/>
        <v>224.65720733858674</v>
      </c>
      <c r="O31">
        <f t="shared" ca="1" si="85"/>
        <v>224.0596040930896</v>
      </c>
      <c r="P31">
        <f t="shared" ca="1" si="86"/>
        <v>224.92880718114733</v>
      </c>
      <c r="Q31">
        <f t="shared" ca="1" si="87"/>
        <v>224.01060824893648</v>
      </c>
      <c r="R31">
        <f t="shared" ca="1" si="88"/>
        <v>225.36752221563225</v>
      </c>
      <c r="S31">
        <f t="shared" ca="1" si="89"/>
        <v>225.74056313608176</v>
      </c>
      <c r="T31">
        <f t="shared" ca="1" si="90"/>
        <v>224.84512439698176</v>
      </c>
      <c r="U31">
        <f t="shared" ca="1" si="91"/>
        <v>226.64976877257786</v>
      </c>
      <c r="V31">
        <f t="shared" ca="1" si="92"/>
        <v>219.55601856114612</v>
      </c>
      <c r="W31">
        <f t="shared" ca="1" si="93"/>
        <v>216.12820752299521</v>
      </c>
      <c r="X31">
        <f t="shared" ca="1" si="94"/>
        <v>213.73980796301026</v>
      </c>
      <c r="Y31">
        <f t="shared" ca="1" si="95"/>
        <v>216.33626808149137</v>
      </c>
      <c r="Z31">
        <f t="shared" ca="1" si="96"/>
        <v>213.11455110984221</v>
      </c>
      <c r="AA31">
        <f t="shared" ca="1" si="97"/>
        <v>213.28535769108754</v>
      </c>
      <c r="AB31">
        <f t="shared" ca="1" si="98"/>
        <v>208.57960179149362</v>
      </c>
      <c r="AC31">
        <f t="shared" ca="1" si="99"/>
        <v>206.33555024398291</v>
      </c>
      <c r="AD31">
        <f t="shared" ca="1" si="100"/>
        <v>208.4640188934315</v>
      </c>
      <c r="AE31">
        <f t="shared" ca="1" si="40"/>
        <v>204.88290801989149</v>
      </c>
      <c r="AF31">
        <f t="shared" ca="1" si="41"/>
        <v>202.0272981571558</v>
      </c>
      <c r="AG31">
        <f t="shared" ca="1" si="42"/>
        <v>202.73064915802266</v>
      </c>
      <c r="AH31">
        <f t="shared" ca="1" si="43"/>
        <v>205.34258406368949</v>
      </c>
      <c r="AI31">
        <f t="shared" ca="1" si="44"/>
        <v>203.80846727536809</v>
      </c>
      <c r="AJ31">
        <f t="shared" ca="1" si="45"/>
        <v>197.73004520091555</v>
      </c>
      <c r="AK31">
        <f t="shared" ca="1" si="46"/>
        <v>201.94960431874495</v>
      </c>
      <c r="AL31">
        <f t="shared" ca="1" si="47"/>
        <v>200.38863286807751</v>
      </c>
      <c r="AM31">
        <f t="shared" ca="1" si="48"/>
        <v>198.08833254647277</v>
      </c>
      <c r="AN31">
        <f t="shared" ca="1" si="49"/>
        <v>202.83239918950142</v>
      </c>
      <c r="AO31">
        <f t="shared" ca="1" si="50"/>
        <v>206.31481529642497</v>
      </c>
      <c r="AP31">
        <f t="shared" ca="1" si="51"/>
        <v>206.0819101547649</v>
      </c>
      <c r="AQ31">
        <f t="shared" ca="1" si="52"/>
        <v>205.37543053032689</v>
      </c>
      <c r="AR31">
        <f t="shared" ca="1" si="53"/>
        <v>201.2518833569832</v>
      </c>
      <c r="AS31">
        <f t="shared" ca="1" si="54"/>
        <v>199.43978504391879</v>
      </c>
      <c r="AT31">
        <f t="shared" ca="1" si="55"/>
        <v>198.8728454284896</v>
      </c>
      <c r="AU31">
        <f t="shared" ca="1" si="56"/>
        <v>199.45059628590397</v>
      </c>
      <c r="AV31">
        <f t="shared" ca="1" si="57"/>
        <v>198.91755427423956</v>
      </c>
      <c r="AW31">
        <f t="shared" ca="1" si="58"/>
        <v>195.82041403147807</v>
      </c>
      <c r="AX31">
        <f t="shared" ca="1" si="59"/>
        <v>194.58274574611161</v>
      </c>
      <c r="AY31">
        <f t="shared" ca="1" si="60"/>
        <v>196.1251982286015</v>
      </c>
      <c r="AZ31">
        <f t="shared" ca="1" si="61"/>
        <v>195.72933796523466</v>
      </c>
      <c r="BA31">
        <f t="shared" ca="1" si="62"/>
        <v>189.34743626414181</v>
      </c>
      <c r="BB31">
        <f t="shared" ca="1" si="63"/>
        <v>192.47398353770453</v>
      </c>
      <c r="BC31">
        <f t="shared" ca="1" si="64"/>
        <v>192.42739969038195</v>
      </c>
      <c r="BD31">
        <f t="shared" ca="1" si="65"/>
        <v>191.29354163313224</v>
      </c>
      <c r="BE31">
        <f t="shared" ca="1" si="66"/>
        <v>189.9411626590821</v>
      </c>
      <c r="BF31">
        <f t="shared" ca="1" si="67"/>
        <v>189.06053724013051</v>
      </c>
      <c r="BG31">
        <f t="shared" ca="1" si="68"/>
        <v>197.41123990608517</v>
      </c>
      <c r="BH31">
        <f t="shared" ca="1" si="69"/>
        <v>193.1156670860056</v>
      </c>
      <c r="BI31">
        <f t="shared" ca="1" si="70"/>
        <v>195.76550773827014</v>
      </c>
      <c r="BJ31">
        <f t="shared" ca="1" si="71"/>
        <v>195.53617830752574</v>
      </c>
      <c r="BK31">
        <f t="shared" ca="1" si="72"/>
        <v>202.24141577236949</v>
      </c>
      <c r="BL31">
        <f t="shared" ca="1" si="73"/>
        <v>208.16213559878986</v>
      </c>
      <c r="BM31">
        <f t="shared" ca="1" si="74"/>
        <v>205.86469758348042</v>
      </c>
      <c r="BN31" s="22">
        <f t="shared" ca="1" si="36"/>
        <v>5.8646975834804209</v>
      </c>
      <c r="BO31" s="22">
        <f t="shared" ca="1" si="37"/>
        <v>5.8050987844845556</v>
      </c>
    </row>
    <row r="32" spans="5:67" x14ac:dyDescent="0.35">
      <c r="E32">
        <f t="shared" si="38"/>
        <v>223.19</v>
      </c>
      <c r="F32">
        <f t="shared" ca="1" si="76"/>
        <v>220.26883327912734</v>
      </c>
      <c r="G32">
        <f t="shared" ca="1" si="77"/>
        <v>217.98869827353221</v>
      </c>
      <c r="H32">
        <f t="shared" ca="1" si="78"/>
        <v>214.17995532405988</v>
      </c>
      <c r="I32">
        <f t="shared" ca="1" si="79"/>
        <v>215.87518900900378</v>
      </c>
      <c r="J32">
        <f t="shared" ca="1" si="80"/>
        <v>213.38409917463656</v>
      </c>
      <c r="K32">
        <f t="shared" ca="1" si="81"/>
        <v>214.90330344421091</v>
      </c>
      <c r="L32">
        <f t="shared" ca="1" si="82"/>
        <v>212.76707632390929</v>
      </c>
      <c r="M32">
        <f t="shared" ca="1" si="83"/>
        <v>208.16096685179338</v>
      </c>
      <c r="N32">
        <f t="shared" ca="1" si="84"/>
        <v>206.54613830119584</v>
      </c>
      <c r="O32">
        <f t="shared" ca="1" si="85"/>
        <v>205.22945353146014</v>
      </c>
      <c r="P32">
        <f t="shared" ca="1" si="86"/>
        <v>204.28753040628459</v>
      </c>
      <c r="Q32">
        <f t="shared" ca="1" si="87"/>
        <v>202.13453317190141</v>
      </c>
      <c r="R32">
        <f t="shared" ca="1" si="88"/>
        <v>202.23113067007455</v>
      </c>
      <c r="S32">
        <f t="shared" ca="1" si="89"/>
        <v>197.69580175127186</v>
      </c>
      <c r="T32">
        <f t="shared" ca="1" si="90"/>
        <v>199.47115030995616</v>
      </c>
      <c r="U32">
        <f t="shared" ca="1" si="91"/>
        <v>201.7988555366519</v>
      </c>
      <c r="V32">
        <f t="shared" ca="1" si="92"/>
        <v>203.04635536442191</v>
      </c>
      <c r="W32">
        <f t="shared" ca="1" si="93"/>
        <v>199.36710417959873</v>
      </c>
      <c r="X32">
        <f t="shared" ca="1" si="94"/>
        <v>196.15010388211235</v>
      </c>
      <c r="Y32">
        <f t="shared" ca="1" si="95"/>
        <v>198.98695982316781</v>
      </c>
      <c r="Z32">
        <f t="shared" ca="1" si="96"/>
        <v>201.71359431523715</v>
      </c>
      <c r="AA32">
        <f t="shared" ca="1" si="97"/>
        <v>203.26360236469702</v>
      </c>
      <c r="AB32">
        <f t="shared" ca="1" si="98"/>
        <v>200.334461949831</v>
      </c>
      <c r="AC32">
        <f t="shared" ca="1" si="99"/>
        <v>199.43601705663423</v>
      </c>
      <c r="AD32">
        <f t="shared" ca="1" si="100"/>
        <v>204.03221934879568</v>
      </c>
      <c r="AE32">
        <f t="shared" ca="1" si="40"/>
        <v>201.32419318984722</v>
      </c>
      <c r="AF32">
        <f t="shared" ca="1" si="41"/>
        <v>201.49744052959366</v>
      </c>
      <c r="AG32">
        <f t="shared" ca="1" si="42"/>
        <v>205.97361989813004</v>
      </c>
      <c r="AH32">
        <f t="shared" ca="1" si="43"/>
        <v>208.55715004241677</v>
      </c>
      <c r="AI32">
        <f t="shared" ca="1" si="44"/>
        <v>203.55381164809239</v>
      </c>
      <c r="AJ32">
        <f t="shared" ca="1" si="45"/>
        <v>201.63792581338964</v>
      </c>
      <c r="AK32">
        <f t="shared" ca="1" si="46"/>
        <v>202.94572536171336</v>
      </c>
      <c r="AL32">
        <f t="shared" ca="1" si="47"/>
        <v>205.87718284155363</v>
      </c>
      <c r="AM32">
        <f t="shared" ca="1" si="48"/>
        <v>200.92640322831005</v>
      </c>
      <c r="AN32">
        <f t="shared" ca="1" si="49"/>
        <v>199.70187463066856</v>
      </c>
      <c r="AO32">
        <f t="shared" ca="1" si="50"/>
        <v>199.10767553457833</v>
      </c>
      <c r="AP32">
        <f t="shared" ca="1" si="51"/>
        <v>196.66968979651307</v>
      </c>
      <c r="AQ32">
        <f t="shared" ca="1" si="52"/>
        <v>198.36307212912672</v>
      </c>
      <c r="AR32">
        <f t="shared" ca="1" si="53"/>
        <v>195.96270796045977</v>
      </c>
      <c r="AS32">
        <f t="shared" ca="1" si="54"/>
        <v>200.93773847968427</v>
      </c>
      <c r="AT32">
        <f t="shared" ca="1" si="55"/>
        <v>199.59593192348567</v>
      </c>
      <c r="AU32">
        <f t="shared" ca="1" si="56"/>
        <v>194.40492846740133</v>
      </c>
      <c r="AV32">
        <f t="shared" ca="1" si="57"/>
        <v>197.7907400382046</v>
      </c>
      <c r="AW32">
        <f t="shared" ca="1" si="58"/>
        <v>199.42055129903983</v>
      </c>
      <c r="AX32">
        <f t="shared" ca="1" si="59"/>
        <v>196.10940842501424</v>
      </c>
      <c r="AY32">
        <f t="shared" ca="1" si="60"/>
        <v>198.44721474325058</v>
      </c>
      <c r="AZ32">
        <f t="shared" ca="1" si="61"/>
        <v>199.72427184459281</v>
      </c>
      <c r="BA32">
        <f t="shared" ca="1" si="62"/>
        <v>199.91502869553801</v>
      </c>
      <c r="BB32">
        <f t="shared" ca="1" si="63"/>
        <v>203.3215729068221</v>
      </c>
      <c r="BC32">
        <f t="shared" ca="1" si="64"/>
        <v>201.51914815914509</v>
      </c>
      <c r="BD32">
        <f t="shared" ca="1" si="65"/>
        <v>203.7941714216204</v>
      </c>
      <c r="BE32">
        <f t="shared" ca="1" si="66"/>
        <v>203.78471381847498</v>
      </c>
      <c r="BF32">
        <f t="shared" ca="1" si="67"/>
        <v>202.8846812278432</v>
      </c>
      <c r="BG32">
        <f t="shared" ca="1" si="68"/>
        <v>202.54114115091917</v>
      </c>
      <c r="BH32">
        <f t="shared" ca="1" si="69"/>
        <v>199.97930759329407</v>
      </c>
      <c r="BI32">
        <f t="shared" ca="1" si="70"/>
        <v>194.41859117523327</v>
      </c>
      <c r="BJ32">
        <f t="shared" ca="1" si="71"/>
        <v>193.06788831294767</v>
      </c>
      <c r="BK32">
        <f t="shared" ca="1" si="72"/>
        <v>197.4009402380558</v>
      </c>
      <c r="BL32">
        <f t="shared" ca="1" si="73"/>
        <v>198.72804105461168</v>
      </c>
      <c r="BM32">
        <f t="shared" ca="1" si="74"/>
        <v>202.0904222165465</v>
      </c>
      <c r="BN32" s="22">
        <f t="shared" ca="1" si="36"/>
        <v>2.0904222165465001</v>
      </c>
      <c r="BO32" s="22">
        <f t="shared" ca="1" si="37"/>
        <v>2.0691787250063092</v>
      </c>
    </row>
    <row r="33" spans="5:67" x14ac:dyDescent="0.35">
      <c r="E33">
        <f t="shared" si="38"/>
        <v>223.19</v>
      </c>
      <c r="F33">
        <f t="shared" ca="1" si="76"/>
        <v>225.14227380404668</v>
      </c>
      <c r="G33">
        <f t="shared" ca="1" si="77"/>
        <v>230.4068412146998</v>
      </c>
      <c r="H33">
        <f t="shared" ca="1" si="78"/>
        <v>229.06428628469126</v>
      </c>
      <c r="I33">
        <f t="shared" ca="1" si="79"/>
        <v>227.75715813414439</v>
      </c>
      <c r="J33">
        <f t="shared" ca="1" si="80"/>
        <v>234.45129903208417</v>
      </c>
      <c r="K33">
        <f t="shared" ca="1" si="81"/>
        <v>233.96324759336628</v>
      </c>
      <c r="L33">
        <f t="shared" ca="1" si="82"/>
        <v>230.30016730660705</v>
      </c>
      <c r="M33">
        <f t="shared" ca="1" si="83"/>
        <v>228.45861054347128</v>
      </c>
      <c r="N33">
        <f t="shared" ca="1" si="84"/>
        <v>228.89842659061529</v>
      </c>
      <c r="O33">
        <f t="shared" ca="1" si="85"/>
        <v>226.28696488446985</v>
      </c>
      <c r="P33">
        <f t="shared" ca="1" si="86"/>
        <v>224.55114779642696</v>
      </c>
      <c r="Q33">
        <f t="shared" ca="1" si="87"/>
        <v>221.41774374349731</v>
      </c>
      <c r="R33">
        <f t="shared" ca="1" si="88"/>
        <v>216.75032234443344</v>
      </c>
      <c r="S33">
        <f t="shared" ca="1" si="89"/>
        <v>216.74991733475392</v>
      </c>
      <c r="T33">
        <f t="shared" ca="1" si="90"/>
        <v>216.79034788069143</v>
      </c>
      <c r="U33">
        <f t="shared" ca="1" si="91"/>
        <v>218.26710938717906</v>
      </c>
      <c r="V33">
        <f t="shared" ca="1" si="92"/>
        <v>219.54640641173384</v>
      </c>
      <c r="W33">
        <f t="shared" ca="1" si="93"/>
        <v>220.67033490723551</v>
      </c>
      <c r="X33">
        <f t="shared" ca="1" si="94"/>
        <v>224.74452871006156</v>
      </c>
      <c r="Y33">
        <f t="shared" ca="1" si="95"/>
        <v>223.15317031750467</v>
      </c>
      <c r="Z33">
        <f t="shared" ca="1" si="96"/>
        <v>222.35287198923527</v>
      </c>
      <c r="AA33">
        <f t="shared" ca="1" si="97"/>
        <v>219.66802139594409</v>
      </c>
      <c r="AB33">
        <f t="shared" ca="1" si="98"/>
        <v>226.88580890189709</v>
      </c>
      <c r="AC33">
        <f t="shared" ca="1" si="99"/>
        <v>219.60990121785574</v>
      </c>
      <c r="AD33">
        <f t="shared" ca="1" si="100"/>
        <v>220.00597540497941</v>
      </c>
      <c r="AE33">
        <f t="shared" ca="1" si="40"/>
        <v>220.92885185981996</v>
      </c>
      <c r="AF33">
        <f t="shared" ca="1" si="41"/>
        <v>218.742659495894</v>
      </c>
      <c r="AG33">
        <f t="shared" ca="1" si="42"/>
        <v>216.24864267979939</v>
      </c>
      <c r="AH33">
        <f t="shared" ca="1" si="43"/>
        <v>213.86042626151621</v>
      </c>
      <c r="AI33">
        <f t="shared" ca="1" si="44"/>
        <v>213.67795199086146</v>
      </c>
      <c r="AJ33">
        <f t="shared" ca="1" si="45"/>
        <v>209.68460162857795</v>
      </c>
      <c r="AK33">
        <f t="shared" ca="1" si="46"/>
        <v>210.10978017417358</v>
      </c>
      <c r="AL33">
        <f t="shared" ca="1" si="47"/>
        <v>212.86531347162708</v>
      </c>
      <c r="AM33">
        <f t="shared" ca="1" si="48"/>
        <v>216.07748499970893</v>
      </c>
      <c r="AN33">
        <f t="shared" ca="1" si="49"/>
        <v>214.75585426535309</v>
      </c>
      <c r="AO33">
        <f t="shared" ca="1" si="50"/>
        <v>214.92918572575502</v>
      </c>
      <c r="AP33">
        <f t="shared" ca="1" si="51"/>
        <v>212.60321396564356</v>
      </c>
      <c r="AQ33">
        <f t="shared" ca="1" si="52"/>
        <v>212.80798422291039</v>
      </c>
      <c r="AR33">
        <f t="shared" ca="1" si="53"/>
        <v>220.05846637212349</v>
      </c>
      <c r="AS33">
        <f t="shared" ca="1" si="54"/>
        <v>218.65931470901953</v>
      </c>
      <c r="AT33">
        <f t="shared" ca="1" si="55"/>
        <v>217.42952952176327</v>
      </c>
      <c r="AU33">
        <f t="shared" ca="1" si="56"/>
        <v>218.11551004854624</v>
      </c>
      <c r="AV33">
        <f t="shared" ca="1" si="57"/>
        <v>221.69149340599267</v>
      </c>
      <c r="AW33">
        <f t="shared" ca="1" si="58"/>
        <v>220.34666598752739</v>
      </c>
      <c r="AX33">
        <f t="shared" ca="1" si="59"/>
        <v>220.97943078403381</v>
      </c>
      <c r="AY33">
        <f t="shared" ca="1" si="60"/>
        <v>218.54165935987839</v>
      </c>
      <c r="AZ33">
        <f t="shared" ca="1" si="61"/>
        <v>220.28988866675462</v>
      </c>
      <c r="BA33">
        <f t="shared" ca="1" si="62"/>
        <v>215.62622338982445</v>
      </c>
      <c r="BB33">
        <f t="shared" ca="1" si="63"/>
        <v>214.74825248127976</v>
      </c>
      <c r="BC33">
        <f t="shared" ca="1" si="64"/>
        <v>215.79322667599627</v>
      </c>
      <c r="BD33">
        <f t="shared" ca="1" si="65"/>
        <v>221.53696416951004</v>
      </c>
      <c r="BE33">
        <f t="shared" ca="1" si="66"/>
        <v>220.08193469326343</v>
      </c>
      <c r="BF33">
        <f t="shared" ca="1" si="67"/>
        <v>220.94268119290203</v>
      </c>
      <c r="BG33">
        <f t="shared" ca="1" si="68"/>
        <v>221.12244036973493</v>
      </c>
      <c r="BH33">
        <f t="shared" ca="1" si="69"/>
        <v>222.72617068796743</v>
      </c>
      <c r="BI33">
        <f t="shared" ca="1" si="70"/>
        <v>225.22270196863317</v>
      </c>
      <c r="BJ33">
        <f t="shared" ca="1" si="71"/>
        <v>231.56641668755884</v>
      </c>
      <c r="BK33">
        <f t="shared" ca="1" si="72"/>
        <v>238.53147641044799</v>
      </c>
      <c r="BL33">
        <f t="shared" ca="1" si="73"/>
        <v>244.03145668471407</v>
      </c>
      <c r="BM33">
        <f t="shared" ca="1" si="74"/>
        <v>244.93926249742674</v>
      </c>
      <c r="BN33" s="22">
        <f t="shared" ca="1" si="36"/>
        <v>44.939262497426739</v>
      </c>
      <c r="BO33" s="22">
        <f t="shared" ca="1" si="37"/>
        <v>44.482576362381891</v>
      </c>
    </row>
    <row r="34" spans="5:67" x14ac:dyDescent="0.35">
      <c r="E34">
        <f t="shared" si="38"/>
        <v>223.19</v>
      </c>
      <c r="F34">
        <f t="shared" ca="1" si="76"/>
        <v>222.53501774257029</v>
      </c>
      <c r="G34">
        <f t="shared" ca="1" si="77"/>
        <v>226.53681503306842</v>
      </c>
      <c r="H34">
        <f t="shared" ca="1" si="78"/>
        <v>221.48338193276487</v>
      </c>
      <c r="I34">
        <f t="shared" ca="1" si="79"/>
        <v>220.99425542987703</v>
      </c>
      <c r="J34">
        <f t="shared" ca="1" si="80"/>
        <v>220.59554631846518</v>
      </c>
      <c r="K34">
        <f t="shared" ca="1" si="81"/>
        <v>219.80799540521417</v>
      </c>
      <c r="L34">
        <f t="shared" ca="1" si="82"/>
        <v>217.41513476581588</v>
      </c>
      <c r="M34">
        <f t="shared" ca="1" si="83"/>
        <v>219.01387315450188</v>
      </c>
      <c r="N34">
        <f t="shared" ca="1" si="84"/>
        <v>219.82729788134017</v>
      </c>
      <c r="O34">
        <f t="shared" ca="1" si="85"/>
        <v>216.59740786960907</v>
      </c>
      <c r="P34">
        <f t="shared" ca="1" si="86"/>
        <v>215.41232442585485</v>
      </c>
      <c r="Q34">
        <f t="shared" ca="1" si="87"/>
        <v>217.622105201724</v>
      </c>
      <c r="R34">
        <f t="shared" ca="1" si="88"/>
        <v>215.7270434622651</v>
      </c>
      <c r="S34">
        <f t="shared" ca="1" si="89"/>
        <v>219.29522891216027</v>
      </c>
      <c r="T34">
        <f t="shared" ca="1" si="90"/>
        <v>222.15654932176403</v>
      </c>
      <c r="U34">
        <f t="shared" ca="1" si="91"/>
        <v>222.76365722238396</v>
      </c>
      <c r="V34">
        <f t="shared" ca="1" si="92"/>
        <v>225.53551628832659</v>
      </c>
      <c r="W34">
        <f t="shared" ca="1" si="93"/>
        <v>228.43820485324224</v>
      </c>
      <c r="X34">
        <f t="shared" ca="1" si="94"/>
        <v>229.02993805208408</v>
      </c>
      <c r="Y34">
        <f t="shared" ca="1" si="95"/>
        <v>231.39543475039102</v>
      </c>
      <c r="Z34">
        <f t="shared" ca="1" si="96"/>
        <v>229.65150272293138</v>
      </c>
      <c r="AA34">
        <f t="shared" ca="1" si="97"/>
        <v>233.6038300199242</v>
      </c>
      <c r="AB34">
        <f t="shared" ca="1" si="98"/>
        <v>234.04120921443564</v>
      </c>
      <c r="AC34">
        <f t="shared" ca="1" si="99"/>
        <v>240.92771537019928</v>
      </c>
      <c r="AD34">
        <f t="shared" ca="1" si="100"/>
        <v>244.53461205591597</v>
      </c>
      <c r="AE34">
        <f t="shared" ca="1" si="40"/>
        <v>246.03955919247937</v>
      </c>
      <c r="AF34">
        <f t="shared" ca="1" si="41"/>
        <v>243.83167161817292</v>
      </c>
      <c r="AG34">
        <f t="shared" ca="1" si="42"/>
        <v>245.8389267678254</v>
      </c>
      <c r="AH34">
        <f t="shared" ca="1" si="43"/>
        <v>251.97198585494289</v>
      </c>
      <c r="AI34">
        <f t="shared" ca="1" si="44"/>
        <v>250.52945357468732</v>
      </c>
      <c r="AJ34">
        <f t="shared" ca="1" si="45"/>
        <v>247.53244508316516</v>
      </c>
      <c r="AK34">
        <f t="shared" ca="1" si="46"/>
        <v>248.29835033088912</v>
      </c>
      <c r="AL34">
        <f t="shared" ca="1" si="47"/>
        <v>253.71535256560429</v>
      </c>
      <c r="AM34">
        <f t="shared" ca="1" si="48"/>
        <v>254.89612511859855</v>
      </c>
      <c r="AN34">
        <f t="shared" ca="1" si="49"/>
        <v>251.51858197316395</v>
      </c>
      <c r="AO34">
        <f t="shared" ca="1" si="50"/>
        <v>253.9010880037136</v>
      </c>
      <c r="AP34">
        <f t="shared" ca="1" si="51"/>
        <v>249.95728411094015</v>
      </c>
      <c r="AQ34">
        <f t="shared" ca="1" si="52"/>
        <v>250.02289965986475</v>
      </c>
      <c r="AR34">
        <f t="shared" ca="1" si="53"/>
        <v>250.84197467169759</v>
      </c>
      <c r="AS34">
        <f t="shared" ca="1" si="54"/>
        <v>250.402947159604</v>
      </c>
      <c r="AT34">
        <f t="shared" ca="1" si="55"/>
        <v>249.42602592395789</v>
      </c>
      <c r="AU34">
        <f t="shared" ca="1" si="56"/>
        <v>252.20138394592084</v>
      </c>
      <c r="AV34">
        <f t="shared" ca="1" si="57"/>
        <v>257.29794027601253</v>
      </c>
      <c r="AW34">
        <f t="shared" ca="1" si="58"/>
        <v>250.51522176372836</v>
      </c>
      <c r="AX34">
        <f t="shared" ca="1" si="59"/>
        <v>252.41297038310179</v>
      </c>
      <c r="AY34">
        <f t="shared" ca="1" si="60"/>
        <v>249.14472966008117</v>
      </c>
      <c r="AZ34">
        <f t="shared" ca="1" si="61"/>
        <v>250.19324550964424</v>
      </c>
      <c r="BA34">
        <f t="shared" ca="1" si="62"/>
        <v>249.94237911682018</v>
      </c>
      <c r="BB34">
        <f t="shared" ca="1" si="63"/>
        <v>246.11225533176219</v>
      </c>
      <c r="BC34">
        <f t="shared" ca="1" si="64"/>
        <v>243.46769403555672</v>
      </c>
      <c r="BD34">
        <f t="shared" ca="1" si="65"/>
        <v>245.69743775675056</v>
      </c>
      <c r="BE34">
        <f t="shared" ca="1" si="66"/>
        <v>251.39873031025775</v>
      </c>
      <c r="BF34">
        <f t="shared" ca="1" si="67"/>
        <v>252.97848464023565</v>
      </c>
      <c r="BG34">
        <f t="shared" ca="1" si="68"/>
        <v>248.70842280810959</v>
      </c>
      <c r="BH34">
        <f t="shared" ca="1" si="69"/>
        <v>241.67848993485401</v>
      </c>
      <c r="BI34">
        <f t="shared" ca="1" si="70"/>
        <v>241.0286959806831</v>
      </c>
      <c r="BJ34">
        <f t="shared" ca="1" si="71"/>
        <v>243.4004713499489</v>
      </c>
      <c r="BK34">
        <f t="shared" ca="1" si="72"/>
        <v>246.96231121047239</v>
      </c>
      <c r="BL34">
        <f t="shared" ca="1" si="73"/>
        <v>241.73162348278333</v>
      </c>
      <c r="BM34">
        <f t="shared" ca="1" si="74"/>
        <v>240.15817102577878</v>
      </c>
      <c r="BN34" s="22">
        <f t="shared" ref="BN34:BN65" ca="1" si="101">MAX(BM34-$BM$103,0)</f>
        <v>40.158171025778785</v>
      </c>
      <c r="BO34" s="22">
        <f t="shared" ref="BO34:BO65" ca="1" si="102">BN34*EXP(-$B$6*$BM$104)</f>
        <v>39.750071762528009</v>
      </c>
    </row>
    <row r="35" spans="5:67" x14ac:dyDescent="0.35">
      <c r="E35">
        <f t="shared" si="38"/>
        <v>223.19</v>
      </c>
      <c r="F35">
        <f t="shared" ca="1" si="76"/>
        <v>218.74431942416737</v>
      </c>
      <c r="G35">
        <f t="shared" ca="1" si="77"/>
        <v>222.88077817481718</v>
      </c>
      <c r="H35">
        <f t="shared" ca="1" si="78"/>
        <v>234.07504569037243</v>
      </c>
      <c r="I35">
        <f t="shared" ca="1" si="79"/>
        <v>236.27124567772671</v>
      </c>
      <c r="J35">
        <f t="shared" ca="1" si="80"/>
        <v>238.25952901634338</v>
      </c>
      <c r="K35">
        <f t="shared" ca="1" si="81"/>
        <v>231.3441206138915</v>
      </c>
      <c r="L35">
        <f t="shared" ca="1" si="82"/>
        <v>232.53077337551832</v>
      </c>
      <c r="M35">
        <f t="shared" ca="1" si="83"/>
        <v>231.33902284298571</v>
      </c>
      <c r="N35">
        <f t="shared" ca="1" si="84"/>
        <v>234.0828723950026</v>
      </c>
      <c r="O35">
        <f t="shared" ca="1" si="85"/>
        <v>233.07725117065488</v>
      </c>
      <c r="P35">
        <f t="shared" ca="1" si="86"/>
        <v>233.55674212714652</v>
      </c>
      <c r="Q35">
        <f t="shared" ca="1" si="87"/>
        <v>234.94073681577669</v>
      </c>
      <c r="R35">
        <f t="shared" ca="1" si="88"/>
        <v>239.71181194115246</v>
      </c>
      <c r="S35">
        <f t="shared" ca="1" si="89"/>
        <v>239.39038647505544</v>
      </c>
      <c r="T35">
        <f t="shared" ca="1" si="90"/>
        <v>245.81338454374736</v>
      </c>
      <c r="U35">
        <f t="shared" ca="1" si="91"/>
        <v>240.79353298859948</v>
      </c>
      <c r="V35">
        <f t="shared" ca="1" si="92"/>
        <v>247.70038111612197</v>
      </c>
      <c r="W35">
        <f t="shared" ca="1" si="93"/>
        <v>247.86230732440862</v>
      </c>
      <c r="X35">
        <f t="shared" ca="1" si="94"/>
        <v>244.1654509692865</v>
      </c>
      <c r="Y35">
        <f t="shared" ca="1" si="95"/>
        <v>243.88299878416535</v>
      </c>
      <c r="Z35">
        <f t="shared" ca="1" si="96"/>
        <v>243.96485069668327</v>
      </c>
      <c r="AA35">
        <f t="shared" ca="1" si="97"/>
        <v>244.51854803481098</v>
      </c>
      <c r="AB35">
        <f t="shared" ca="1" si="98"/>
        <v>243.41924779280762</v>
      </c>
      <c r="AC35">
        <f t="shared" ca="1" si="99"/>
        <v>244.13112083522125</v>
      </c>
      <c r="AD35">
        <f t="shared" ca="1" si="100"/>
        <v>242.17523360243445</v>
      </c>
      <c r="AE35">
        <f t="shared" ca="1" si="40"/>
        <v>241.02391918385948</v>
      </c>
      <c r="AF35">
        <f t="shared" ca="1" si="41"/>
        <v>242.35676489913172</v>
      </c>
      <c r="AG35">
        <f t="shared" ca="1" si="42"/>
        <v>238.72277889038799</v>
      </c>
      <c r="AH35">
        <f t="shared" ca="1" si="43"/>
        <v>242.26018386181138</v>
      </c>
      <c r="AI35">
        <f t="shared" ca="1" si="44"/>
        <v>235.59647272612173</v>
      </c>
      <c r="AJ35">
        <f t="shared" ca="1" si="45"/>
        <v>234.6012179217347</v>
      </c>
      <c r="AK35">
        <f t="shared" ca="1" si="46"/>
        <v>237.5515618020396</v>
      </c>
      <c r="AL35">
        <f t="shared" ca="1" si="47"/>
        <v>239.13755958214244</v>
      </c>
      <c r="AM35">
        <f t="shared" ca="1" si="48"/>
        <v>239.91168987918144</v>
      </c>
      <c r="AN35">
        <f t="shared" ca="1" si="49"/>
        <v>237.0600775294952</v>
      </c>
      <c r="AO35">
        <f t="shared" ca="1" si="50"/>
        <v>235.14560843733668</v>
      </c>
      <c r="AP35">
        <f t="shared" ca="1" si="51"/>
        <v>237.16992865692387</v>
      </c>
      <c r="AQ35">
        <f t="shared" ca="1" si="52"/>
        <v>235.22633323297973</v>
      </c>
      <c r="AR35">
        <f t="shared" ca="1" si="53"/>
        <v>235.65177997822201</v>
      </c>
      <c r="AS35">
        <f t="shared" ca="1" si="54"/>
        <v>243.00614173974901</v>
      </c>
      <c r="AT35">
        <f t="shared" ca="1" si="55"/>
        <v>250.65176235029583</v>
      </c>
      <c r="AU35">
        <f t="shared" ca="1" si="56"/>
        <v>253.38558459406539</v>
      </c>
      <c r="AV35">
        <f t="shared" ca="1" si="57"/>
        <v>251.21068591544051</v>
      </c>
      <c r="AW35">
        <f t="shared" ca="1" si="58"/>
        <v>248.68424144606166</v>
      </c>
      <c r="AX35">
        <f t="shared" ca="1" si="59"/>
        <v>251.4240079558912</v>
      </c>
      <c r="AY35">
        <f t="shared" ca="1" si="60"/>
        <v>248.61792260918023</v>
      </c>
      <c r="AZ35">
        <f t="shared" ca="1" si="61"/>
        <v>248.2613494152294</v>
      </c>
      <c r="BA35">
        <f t="shared" ca="1" si="62"/>
        <v>245.52177174043794</v>
      </c>
      <c r="BB35">
        <f t="shared" ca="1" si="63"/>
        <v>246.32150894426559</v>
      </c>
      <c r="BC35">
        <f t="shared" ca="1" si="64"/>
        <v>243.05572269979822</v>
      </c>
      <c r="BD35">
        <f t="shared" ca="1" si="65"/>
        <v>243.12242379000378</v>
      </c>
      <c r="BE35">
        <f t="shared" ca="1" si="66"/>
        <v>245.44887900438513</v>
      </c>
      <c r="BF35">
        <f t="shared" ca="1" si="67"/>
        <v>251.89979645697184</v>
      </c>
      <c r="BG35">
        <f t="shared" ca="1" si="68"/>
        <v>253.8447085650929</v>
      </c>
      <c r="BH35">
        <f t="shared" ca="1" si="69"/>
        <v>252.63655384941433</v>
      </c>
      <c r="BI35">
        <f t="shared" ca="1" si="70"/>
        <v>250.96623957972818</v>
      </c>
      <c r="BJ35">
        <f t="shared" ca="1" si="71"/>
        <v>247.37963223266954</v>
      </c>
      <c r="BK35">
        <f t="shared" ca="1" si="72"/>
        <v>247.56591593977643</v>
      </c>
      <c r="BL35">
        <f t="shared" ca="1" si="73"/>
        <v>251.17193335524033</v>
      </c>
      <c r="BM35">
        <f t="shared" ca="1" si="74"/>
        <v>253.5120379432575</v>
      </c>
      <c r="BN35" s="22">
        <f t="shared" ca="1" si="101"/>
        <v>53.512037943257496</v>
      </c>
      <c r="BO35" s="22">
        <f t="shared" ca="1" si="102"/>
        <v>52.968232717524678</v>
      </c>
    </row>
    <row r="36" spans="5:67" x14ac:dyDescent="0.35">
      <c r="E36">
        <f t="shared" si="38"/>
        <v>223.19</v>
      </c>
      <c r="F36">
        <f t="shared" ca="1" si="76"/>
        <v>229.59890359642861</v>
      </c>
      <c r="G36">
        <f t="shared" ca="1" si="77"/>
        <v>231.46223312021678</v>
      </c>
      <c r="H36">
        <f t="shared" ca="1" si="78"/>
        <v>227.83884218362988</v>
      </c>
      <c r="I36">
        <f t="shared" ca="1" si="79"/>
        <v>230.98432489847832</v>
      </c>
      <c r="J36">
        <f t="shared" ca="1" si="80"/>
        <v>237.00470192020038</v>
      </c>
      <c r="K36">
        <f t="shared" ca="1" si="81"/>
        <v>232.77823094841244</v>
      </c>
      <c r="L36">
        <f t="shared" ca="1" si="82"/>
        <v>232.26899648833532</v>
      </c>
      <c r="M36">
        <f t="shared" ca="1" si="83"/>
        <v>231.72919269332007</v>
      </c>
      <c r="N36">
        <f t="shared" ca="1" si="84"/>
        <v>234.04335231395365</v>
      </c>
      <c r="O36">
        <f t="shared" ca="1" si="85"/>
        <v>237.28869660443914</v>
      </c>
      <c r="P36">
        <f t="shared" ca="1" si="86"/>
        <v>236.54431976981871</v>
      </c>
      <c r="Q36">
        <f t="shared" ca="1" si="87"/>
        <v>242.85280128342728</v>
      </c>
      <c r="R36">
        <f t="shared" ca="1" si="88"/>
        <v>239.62527515682856</v>
      </c>
      <c r="S36">
        <f t="shared" ca="1" si="89"/>
        <v>246.45405207061535</v>
      </c>
      <c r="T36">
        <f t="shared" ca="1" si="90"/>
        <v>256.29006366973152</v>
      </c>
      <c r="U36">
        <f t="shared" ca="1" si="91"/>
        <v>258.80166038731312</v>
      </c>
      <c r="V36">
        <f t="shared" ca="1" si="92"/>
        <v>258.92385229365777</v>
      </c>
      <c r="W36">
        <f t="shared" ca="1" si="93"/>
        <v>252.60554702296966</v>
      </c>
      <c r="X36">
        <f t="shared" ca="1" si="94"/>
        <v>256.33985578628108</v>
      </c>
      <c r="Y36">
        <f t="shared" ca="1" si="95"/>
        <v>255.546624071015</v>
      </c>
      <c r="Z36">
        <f t="shared" ca="1" si="96"/>
        <v>251.55904071137121</v>
      </c>
      <c r="AA36">
        <f t="shared" ca="1" si="97"/>
        <v>255.04145858525254</v>
      </c>
      <c r="AB36">
        <f t="shared" ca="1" si="98"/>
        <v>258.31545242222819</v>
      </c>
      <c r="AC36">
        <f t="shared" ca="1" si="99"/>
        <v>258.75907948038821</v>
      </c>
      <c r="AD36">
        <f t="shared" ca="1" si="100"/>
        <v>259.16202628244861</v>
      </c>
      <c r="AE36">
        <f t="shared" ca="1" si="40"/>
        <v>264.35358151710352</v>
      </c>
      <c r="AF36">
        <f t="shared" ca="1" si="41"/>
        <v>271.45688067544648</v>
      </c>
      <c r="AG36">
        <f t="shared" ca="1" si="42"/>
        <v>273.29771826003821</v>
      </c>
      <c r="AH36">
        <f t="shared" ca="1" si="43"/>
        <v>271.82522016967732</v>
      </c>
      <c r="AI36">
        <f t="shared" ca="1" si="44"/>
        <v>276.2520742321974</v>
      </c>
      <c r="AJ36">
        <f t="shared" ca="1" si="45"/>
        <v>273.81292173780434</v>
      </c>
      <c r="AK36">
        <f t="shared" ca="1" si="46"/>
        <v>273.25776578801225</v>
      </c>
      <c r="AL36">
        <f t="shared" ca="1" si="47"/>
        <v>274.40521380351385</v>
      </c>
      <c r="AM36">
        <f t="shared" ca="1" si="48"/>
        <v>278.0184623669054</v>
      </c>
      <c r="AN36">
        <f t="shared" ca="1" si="49"/>
        <v>283.36588727868343</v>
      </c>
      <c r="AO36">
        <f t="shared" ca="1" si="50"/>
        <v>280.17365002014424</v>
      </c>
      <c r="AP36">
        <f t="shared" ca="1" si="51"/>
        <v>270.20217674420422</v>
      </c>
      <c r="AQ36">
        <f t="shared" ca="1" si="52"/>
        <v>268.09528102634215</v>
      </c>
      <c r="AR36">
        <f t="shared" ca="1" si="53"/>
        <v>266.20362047588009</v>
      </c>
      <c r="AS36">
        <f t="shared" ca="1" si="54"/>
        <v>268.22007213563609</v>
      </c>
      <c r="AT36">
        <f t="shared" ca="1" si="55"/>
        <v>271.23769931196614</v>
      </c>
      <c r="AU36">
        <f t="shared" ca="1" si="56"/>
        <v>276.61938969241857</v>
      </c>
      <c r="AV36">
        <f t="shared" ca="1" si="57"/>
        <v>278.85456949606225</v>
      </c>
      <c r="AW36">
        <f t="shared" ca="1" si="58"/>
        <v>286.65701669627163</v>
      </c>
      <c r="AX36">
        <f t="shared" ca="1" si="59"/>
        <v>286.38100245231959</v>
      </c>
      <c r="AY36">
        <f t="shared" ca="1" si="60"/>
        <v>286.52209154032641</v>
      </c>
      <c r="AZ36">
        <f t="shared" ca="1" si="61"/>
        <v>289.95947087595061</v>
      </c>
      <c r="BA36">
        <f t="shared" ca="1" si="62"/>
        <v>291.05984236676056</v>
      </c>
      <c r="BB36">
        <f t="shared" ca="1" si="63"/>
        <v>287.26167445189117</v>
      </c>
      <c r="BC36">
        <f t="shared" ca="1" si="64"/>
        <v>288.42956276809082</v>
      </c>
      <c r="BD36">
        <f t="shared" ca="1" si="65"/>
        <v>281.42856944718397</v>
      </c>
      <c r="BE36">
        <f t="shared" ca="1" si="66"/>
        <v>282.62363157659269</v>
      </c>
      <c r="BF36">
        <f t="shared" ca="1" si="67"/>
        <v>286.07869331499489</v>
      </c>
      <c r="BG36">
        <f t="shared" ca="1" si="68"/>
        <v>274.64934085365866</v>
      </c>
      <c r="BH36">
        <f t="shared" ca="1" si="69"/>
        <v>276.0162403144567</v>
      </c>
      <c r="BI36">
        <f t="shared" ca="1" si="70"/>
        <v>275.99319787151609</v>
      </c>
      <c r="BJ36">
        <f t="shared" ca="1" si="71"/>
        <v>277.14849428863579</v>
      </c>
      <c r="BK36">
        <f t="shared" ca="1" si="72"/>
        <v>270.30323169557016</v>
      </c>
      <c r="BL36">
        <f t="shared" ca="1" si="73"/>
        <v>269.99306937759923</v>
      </c>
      <c r="BM36">
        <f t="shared" ca="1" si="74"/>
        <v>268.84330361131742</v>
      </c>
      <c r="BN36" s="22">
        <f t="shared" ca="1" si="101"/>
        <v>68.843303611317424</v>
      </c>
      <c r="BO36" s="22">
        <f t="shared" ca="1" si="102"/>
        <v>68.14369750959797</v>
      </c>
    </row>
    <row r="37" spans="5:67" x14ac:dyDescent="0.35">
      <c r="E37">
        <f t="shared" si="38"/>
        <v>223.19</v>
      </c>
      <c r="F37">
        <f t="shared" ca="1" si="76"/>
        <v>221.55738650000615</v>
      </c>
      <c r="G37">
        <f t="shared" ca="1" si="77"/>
        <v>221.31004073428701</v>
      </c>
      <c r="H37">
        <f t="shared" ca="1" si="78"/>
        <v>221.25444800926914</v>
      </c>
      <c r="I37">
        <f t="shared" ca="1" si="79"/>
        <v>219.66524624862572</v>
      </c>
      <c r="J37">
        <f t="shared" ca="1" si="80"/>
        <v>223.40960428155574</v>
      </c>
      <c r="K37">
        <f t="shared" ca="1" si="81"/>
        <v>219.06441096823858</v>
      </c>
      <c r="L37">
        <f t="shared" ca="1" si="82"/>
        <v>222.17928222865575</v>
      </c>
      <c r="M37">
        <f t="shared" ca="1" si="83"/>
        <v>217.12589549793813</v>
      </c>
      <c r="N37">
        <f t="shared" ca="1" si="84"/>
        <v>214.13747491068264</v>
      </c>
      <c r="O37">
        <f t="shared" ca="1" si="85"/>
        <v>214.86576894847016</v>
      </c>
      <c r="P37">
        <f t="shared" ca="1" si="86"/>
        <v>218.68819165193761</v>
      </c>
      <c r="Q37">
        <f t="shared" ca="1" si="87"/>
        <v>216.33975333884317</v>
      </c>
      <c r="R37">
        <f t="shared" ca="1" si="88"/>
        <v>216.33698654956828</v>
      </c>
      <c r="S37">
        <f t="shared" ca="1" si="89"/>
        <v>215.53414043423788</v>
      </c>
      <c r="T37">
        <f t="shared" ca="1" si="90"/>
        <v>214.31618945477689</v>
      </c>
      <c r="U37">
        <f t="shared" ca="1" si="91"/>
        <v>221.02096132916625</v>
      </c>
      <c r="V37">
        <f t="shared" ca="1" si="92"/>
        <v>223.78622662100858</v>
      </c>
      <c r="W37">
        <f t="shared" ca="1" si="93"/>
        <v>229.54376201643191</v>
      </c>
      <c r="X37">
        <f t="shared" ca="1" si="94"/>
        <v>222.54470779485513</v>
      </c>
      <c r="Y37">
        <f t="shared" ca="1" si="95"/>
        <v>222.58693169167412</v>
      </c>
      <c r="Z37">
        <f t="shared" ca="1" si="96"/>
        <v>220.12493729827978</v>
      </c>
      <c r="AA37">
        <f t="shared" ca="1" si="97"/>
        <v>221.47042486302234</v>
      </c>
      <c r="AB37">
        <f t="shared" ca="1" si="98"/>
        <v>221.18286186879828</v>
      </c>
      <c r="AC37">
        <f t="shared" ca="1" si="99"/>
        <v>220.99023377110703</v>
      </c>
      <c r="AD37">
        <f t="shared" ca="1" si="100"/>
        <v>222.94867357637457</v>
      </c>
      <c r="AE37">
        <f t="shared" ca="1" si="40"/>
        <v>225.51984532226678</v>
      </c>
      <c r="AF37">
        <f t="shared" ca="1" si="41"/>
        <v>227.58611991792796</v>
      </c>
      <c r="AG37">
        <f t="shared" ca="1" si="42"/>
        <v>230.00264768661285</v>
      </c>
      <c r="AH37">
        <f t="shared" ca="1" si="43"/>
        <v>232.17924238265832</v>
      </c>
      <c r="AI37">
        <f t="shared" ca="1" si="44"/>
        <v>231.05162124899488</v>
      </c>
      <c r="AJ37">
        <f t="shared" ca="1" si="45"/>
        <v>235.59642223299281</v>
      </c>
      <c r="AK37">
        <f t="shared" ca="1" si="46"/>
        <v>237.10407982166942</v>
      </c>
      <c r="AL37">
        <f t="shared" ca="1" si="47"/>
        <v>237.50608509160938</v>
      </c>
      <c r="AM37">
        <f t="shared" ca="1" si="48"/>
        <v>240.6949432052017</v>
      </c>
      <c r="AN37">
        <f t="shared" ca="1" si="49"/>
        <v>244.37300908929473</v>
      </c>
      <c r="AO37">
        <f t="shared" ca="1" si="50"/>
        <v>244.88672556655661</v>
      </c>
      <c r="AP37">
        <f t="shared" ca="1" si="51"/>
        <v>247.97820776319298</v>
      </c>
      <c r="AQ37">
        <f t="shared" ca="1" si="52"/>
        <v>249.13363505057922</v>
      </c>
      <c r="AR37">
        <f t="shared" ca="1" si="53"/>
        <v>249.14703196228606</v>
      </c>
      <c r="AS37">
        <f t="shared" ca="1" si="54"/>
        <v>245.80513598873603</v>
      </c>
      <c r="AT37">
        <f t="shared" ca="1" si="55"/>
        <v>243.05014498243364</v>
      </c>
      <c r="AU37">
        <f t="shared" ca="1" si="56"/>
        <v>244.27903744051906</v>
      </c>
      <c r="AV37">
        <f t="shared" ca="1" si="57"/>
        <v>245.3501117726284</v>
      </c>
      <c r="AW37">
        <f t="shared" ca="1" si="58"/>
        <v>249.41375224924224</v>
      </c>
      <c r="AX37">
        <f t="shared" ca="1" si="59"/>
        <v>251.53699896759574</v>
      </c>
      <c r="AY37">
        <f t="shared" ca="1" si="60"/>
        <v>246.85034192401184</v>
      </c>
      <c r="AZ37">
        <f t="shared" ca="1" si="61"/>
        <v>246.81902340730548</v>
      </c>
      <c r="BA37">
        <f t="shared" ca="1" si="62"/>
        <v>247.11240860830563</v>
      </c>
      <c r="BB37">
        <f t="shared" ca="1" si="63"/>
        <v>249.4543601078569</v>
      </c>
      <c r="BC37">
        <f t="shared" ca="1" si="64"/>
        <v>251.32133774484436</v>
      </c>
      <c r="BD37">
        <f t="shared" ca="1" si="65"/>
        <v>253.9030080278234</v>
      </c>
      <c r="BE37">
        <f t="shared" ca="1" si="66"/>
        <v>248.54881617568824</v>
      </c>
      <c r="BF37">
        <f t="shared" ca="1" si="67"/>
        <v>245.13821600183155</v>
      </c>
      <c r="BG37">
        <f t="shared" ca="1" si="68"/>
        <v>240.60154106921314</v>
      </c>
      <c r="BH37">
        <f t="shared" ca="1" si="69"/>
        <v>235.04541095315872</v>
      </c>
      <c r="BI37">
        <f t="shared" ca="1" si="70"/>
        <v>229.71872084637727</v>
      </c>
      <c r="BJ37">
        <f t="shared" ca="1" si="71"/>
        <v>231.24571179940236</v>
      </c>
      <c r="BK37">
        <f t="shared" ca="1" si="72"/>
        <v>229.99470715352732</v>
      </c>
      <c r="BL37">
        <f t="shared" ca="1" si="73"/>
        <v>230.87548928688813</v>
      </c>
      <c r="BM37">
        <f t="shared" ca="1" si="74"/>
        <v>233.75607409785727</v>
      </c>
      <c r="BN37" s="22">
        <f t="shared" ca="1" si="101"/>
        <v>33.756074097857265</v>
      </c>
      <c r="BO37" s="22">
        <f t="shared" ca="1" si="102"/>
        <v>33.413034845379087</v>
      </c>
    </row>
    <row r="38" spans="5:67" x14ac:dyDescent="0.35">
      <c r="E38">
        <f t="shared" si="38"/>
        <v>223.19</v>
      </c>
      <c r="F38">
        <f t="shared" ca="1" si="76"/>
        <v>222.26500519893054</v>
      </c>
      <c r="G38">
        <f t="shared" ca="1" si="77"/>
        <v>228.18923675406714</v>
      </c>
      <c r="H38">
        <f t="shared" ca="1" si="78"/>
        <v>225.03512864713025</v>
      </c>
      <c r="I38">
        <f t="shared" ca="1" si="79"/>
        <v>223.99708623162977</v>
      </c>
      <c r="J38">
        <f t="shared" ca="1" si="80"/>
        <v>221.94979362059917</v>
      </c>
      <c r="K38">
        <f t="shared" ca="1" si="81"/>
        <v>228.8724098231061</v>
      </c>
      <c r="L38">
        <f t="shared" ca="1" si="82"/>
        <v>225.08299054956674</v>
      </c>
      <c r="M38">
        <f t="shared" ca="1" si="83"/>
        <v>229.5865959433016</v>
      </c>
      <c r="N38">
        <f t="shared" ca="1" si="84"/>
        <v>228.28044856956717</v>
      </c>
      <c r="O38">
        <f t="shared" ca="1" si="85"/>
        <v>231.87889237538263</v>
      </c>
      <c r="P38">
        <f t="shared" ca="1" si="86"/>
        <v>228.39348705143735</v>
      </c>
      <c r="Q38">
        <f t="shared" ca="1" si="87"/>
        <v>225.16707462531733</v>
      </c>
      <c r="R38">
        <f t="shared" ca="1" si="88"/>
        <v>223.03855714036243</v>
      </c>
      <c r="S38">
        <f t="shared" ca="1" si="89"/>
        <v>220.08914676440702</v>
      </c>
      <c r="T38">
        <f t="shared" ca="1" si="90"/>
        <v>217.04989559500723</v>
      </c>
      <c r="U38">
        <f t="shared" ca="1" si="91"/>
        <v>215.34408237325979</v>
      </c>
      <c r="V38">
        <f t="shared" ca="1" si="92"/>
        <v>214.20945131604867</v>
      </c>
      <c r="W38">
        <f t="shared" ca="1" si="93"/>
        <v>210.40713585145809</v>
      </c>
      <c r="X38">
        <f t="shared" ca="1" si="94"/>
        <v>211.56235190376592</v>
      </c>
      <c r="Y38">
        <f t="shared" ca="1" si="95"/>
        <v>214.24062396915218</v>
      </c>
      <c r="Z38">
        <f t="shared" ca="1" si="96"/>
        <v>214.62083296275512</v>
      </c>
      <c r="AA38">
        <f t="shared" ca="1" si="97"/>
        <v>214.87118759784261</v>
      </c>
      <c r="AB38">
        <f t="shared" ca="1" si="98"/>
        <v>212.59838266107866</v>
      </c>
      <c r="AC38">
        <f t="shared" ca="1" si="99"/>
        <v>206.8158928712935</v>
      </c>
      <c r="AD38">
        <f t="shared" ca="1" si="100"/>
        <v>205.94783363911665</v>
      </c>
      <c r="AE38">
        <f t="shared" ca="1" si="40"/>
        <v>201.18396398511905</v>
      </c>
      <c r="AF38">
        <f t="shared" ca="1" si="41"/>
        <v>202.58996292900633</v>
      </c>
      <c r="AG38">
        <f t="shared" ca="1" si="42"/>
        <v>200.7385028210756</v>
      </c>
      <c r="AH38">
        <f t="shared" ca="1" si="43"/>
        <v>198.18796186181646</v>
      </c>
      <c r="AI38">
        <f t="shared" ca="1" si="44"/>
        <v>202.62795894658009</v>
      </c>
      <c r="AJ38">
        <f t="shared" ca="1" si="45"/>
        <v>203.97792228606482</v>
      </c>
      <c r="AK38">
        <f t="shared" ca="1" si="46"/>
        <v>205.70719438476863</v>
      </c>
      <c r="AL38">
        <f t="shared" ca="1" si="47"/>
        <v>204.54899844767505</v>
      </c>
      <c r="AM38">
        <f t="shared" ca="1" si="48"/>
        <v>207.93331157238691</v>
      </c>
      <c r="AN38">
        <f t="shared" ca="1" si="49"/>
        <v>205.90812636857834</v>
      </c>
      <c r="AO38">
        <f t="shared" ca="1" si="50"/>
        <v>210.53364166124325</v>
      </c>
      <c r="AP38">
        <f t="shared" ca="1" si="51"/>
        <v>211.39819073317511</v>
      </c>
      <c r="AQ38">
        <f t="shared" ca="1" si="52"/>
        <v>212.59798718790773</v>
      </c>
      <c r="AR38">
        <f t="shared" ca="1" si="53"/>
        <v>211.85936828450772</v>
      </c>
      <c r="AS38">
        <f t="shared" ca="1" si="54"/>
        <v>213.79765824193331</v>
      </c>
      <c r="AT38">
        <f t="shared" ca="1" si="55"/>
        <v>214.519402413161</v>
      </c>
      <c r="AU38">
        <f t="shared" ca="1" si="56"/>
        <v>215.8731211527105</v>
      </c>
      <c r="AV38">
        <f t="shared" ca="1" si="57"/>
        <v>216.60817548990116</v>
      </c>
      <c r="AW38">
        <f t="shared" ca="1" si="58"/>
        <v>220.19693328461381</v>
      </c>
      <c r="AX38">
        <f t="shared" ca="1" si="59"/>
        <v>222.81144956052532</v>
      </c>
      <c r="AY38">
        <f t="shared" ca="1" si="60"/>
        <v>225.61557460260596</v>
      </c>
      <c r="AZ38">
        <f t="shared" ca="1" si="61"/>
        <v>224.28083155392818</v>
      </c>
      <c r="BA38">
        <f t="shared" ca="1" si="62"/>
        <v>221.24459172584889</v>
      </c>
      <c r="BB38">
        <f t="shared" ca="1" si="63"/>
        <v>217.02185792878964</v>
      </c>
      <c r="BC38">
        <f t="shared" ca="1" si="64"/>
        <v>222.75715800631903</v>
      </c>
      <c r="BD38">
        <f t="shared" ca="1" si="65"/>
        <v>228.54050245207301</v>
      </c>
      <c r="BE38">
        <f t="shared" ca="1" si="66"/>
        <v>224.7344038243582</v>
      </c>
      <c r="BF38">
        <f t="shared" ca="1" si="67"/>
        <v>221.73505646670654</v>
      </c>
      <c r="BG38">
        <f t="shared" ca="1" si="68"/>
        <v>219.59468521931035</v>
      </c>
      <c r="BH38">
        <f t="shared" ca="1" si="69"/>
        <v>218.7283374079623</v>
      </c>
      <c r="BI38">
        <f t="shared" ca="1" si="70"/>
        <v>209.36152175711737</v>
      </c>
      <c r="BJ38">
        <f t="shared" ca="1" si="71"/>
        <v>207.29592864414499</v>
      </c>
      <c r="BK38">
        <f t="shared" ca="1" si="72"/>
        <v>204.11130480462379</v>
      </c>
      <c r="BL38">
        <f t="shared" ca="1" si="73"/>
        <v>202.07340358877653</v>
      </c>
      <c r="BM38">
        <f t="shared" ca="1" si="74"/>
        <v>205.8128402119716</v>
      </c>
      <c r="BN38" s="22">
        <f t="shared" ca="1" si="101"/>
        <v>5.8128402119716043</v>
      </c>
      <c r="BO38" s="22">
        <f t="shared" ca="1" si="102"/>
        <v>5.7537684029896345</v>
      </c>
    </row>
    <row r="39" spans="5:67" x14ac:dyDescent="0.35">
      <c r="E39">
        <f t="shared" si="38"/>
        <v>223.19</v>
      </c>
      <c r="F39">
        <f t="shared" ca="1" si="76"/>
        <v>222.32591246575797</v>
      </c>
      <c r="G39">
        <f t="shared" ca="1" si="77"/>
        <v>222.17166107821996</v>
      </c>
      <c r="H39">
        <f t="shared" ca="1" si="78"/>
        <v>218.19534933785039</v>
      </c>
      <c r="I39">
        <f t="shared" ca="1" si="79"/>
        <v>217.70781126349709</v>
      </c>
      <c r="J39">
        <f t="shared" ca="1" si="80"/>
        <v>219.30136272330788</v>
      </c>
      <c r="K39">
        <f t="shared" ca="1" si="81"/>
        <v>221.77571199933826</v>
      </c>
      <c r="L39">
        <f t="shared" ca="1" si="82"/>
        <v>217.7412270164227</v>
      </c>
      <c r="M39">
        <f t="shared" ca="1" si="83"/>
        <v>220.46832916742463</v>
      </c>
      <c r="N39">
        <f t="shared" ca="1" si="84"/>
        <v>220.98184303564972</v>
      </c>
      <c r="O39">
        <f t="shared" ca="1" si="85"/>
        <v>221.66274121160313</v>
      </c>
      <c r="P39">
        <f t="shared" ca="1" si="86"/>
        <v>227.44137262201409</v>
      </c>
      <c r="Q39">
        <f t="shared" ca="1" si="87"/>
        <v>230.89824853788519</v>
      </c>
      <c r="R39">
        <f t="shared" ca="1" si="88"/>
        <v>233.21342684065402</v>
      </c>
      <c r="S39">
        <f t="shared" ca="1" si="89"/>
        <v>227.01981740394689</v>
      </c>
      <c r="T39">
        <f t="shared" ca="1" si="90"/>
        <v>232.39133222359345</v>
      </c>
      <c r="U39">
        <f t="shared" ca="1" si="91"/>
        <v>235.52842830254593</v>
      </c>
      <c r="V39">
        <f t="shared" ca="1" si="92"/>
        <v>237.0675567442741</v>
      </c>
      <c r="W39">
        <f t="shared" ca="1" si="93"/>
        <v>242.28459001001673</v>
      </c>
      <c r="X39">
        <f t="shared" ca="1" si="94"/>
        <v>242.42864580330573</v>
      </c>
      <c r="Y39">
        <f t="shared" ca="1" si="95"/>
        <v>245.22456471677091</v>
      </c>
      <c r="Z39">
        <f t="shared" ca="1" si="96"/>
        <v>241.52959908997758</v>
      </c>
      <c r="AA39">
        <f t="shared" ca="1" si="97"/>
        <v>246.42609208056999</v>
      </c>
      <c r="AB39">
        <f t="shared" ca="1" si="98"/>
        <v>247.73196632707354</v>
      </c>
      <c r="AC39">
        <f t="shared" ca="1" si="99"/>
        <v>246.70079864590463</v>
      </c>
      <c r="AD39">
        <f t="shared" ca="1" si="100"/>
        <v>247.0287636028288</v>
      </c>
      <c r="AE39">
        <f t="shared" ca="1" si="40"/>
        <v>247.68452827014224</v>
      </c>
      <c r="AF39">
        <f t="shared" ca="1" si="41"/>
        <v>246.14302602597061</v>
      </c>
      <c r="AG39">
        <f t="shared" ca="1" si="42"/>
        <v>251.16351284908106</v>
      </c>
      <c r="AH39">
        <f t="shared" ca="1" si="43"/>
        <v>251.3442075858249</v>
      </c>
      <c r="AI39">
        <f t="shared" ca="1" si="44"/>
        <v>243.67225525221369</v>
      </c>
      <c r="AJ39">
        <f t="shared" ca="1" si="45"/>
        <v>250.45515996333052</v>
      </c>
      <c r="AK39">
        <f t="shared" ca="1" si="46"/>
        <v>246.83688529486696</v>
      </c>
      <c r="AL39">
        <f t="shared" ca="1" si="47"/>
        <v>253.53674166933644</v>
      </c>
      <c r="AM39">
        <f t="shared" ca="1" si="48"/>
        <v>251.06739711015501</v>
      </c>
      <c r="AN39">
        <f t="shared" ca="1" si="49"/>
        <v>240.82736814871609</v>
      </c>
      <c r="AO39">
        <f t="shared" ca="1" si="50"/>
        <v>244.70570257128119</v>
      </c>
      <c r="AP39">
        <f t="shared" ca="1" si="51"/>
        <v>239.50079375352843</v>
      </c>
      <c r="AQ39">
        <f t="shared" ca="1" si="52"/>
        <v>238.09265082361409</v>
      </c>
      <c r="AR39">
        <f t="shared" ca="1" si="53"/>
        <v>233.84674959717054</v>
      </c>
      <c r="AS39">
        <f t="shared" ca="1" si="54"/>
        <v>232.29954552779711</v>
      </c>
      <c r="AT39">
        <f t="shared" ca="1" si="55"/>
        <v>235.94302337914871</v>
      </c>
      <c r="AU39">
        <f t="shared" ca="1" si="56"/>
        <v>232.99934410316413</v>
      </c>
      <c r="AV39">
        <f t="shared" ca="1" si="57"/>
        <v>231.84534290697854</v>
      </c>
      <c r="AW39">
        <f t="shared" ca="1" si="58"/>
        <v>230.88604052777472</v>
      </c>
      <c r="AX39">
        <f t="shared" ca="1" si="59"/>
        <v>236.30057686489673</v>
      </c>
      <c r="AY39">
        <f t="shared" ca="1" si="60"/>
        <v>239.47203374501115</v>
      </c>
      <c r="AZ39">
        <f t="shared" ca="1" si="61"/>
        <v>235.49461311938023</v>
      </c>
      <c r="BA39">
        <f t="shared" ca="1" si="62"/>
        <v>234.91516476494789</v>
      </c>
      <c r="BB39">
        <f t="shared" ca="1" si="63"/>
        <v>236.37161054088861</v>
      </c>
      <c r="BC39">
        <f t="shared" ca="1" si="64"/>
        <v>233.76876863003744</v>
      </c>
      <c r="BD39">
        <f t="shared" ca="1" si="65"/>
        <v>234.59293584957069</v>
      </c>
      <c r="BE39">
        <f t="shared" ca="1" si="66"/>
        <v>233.2864051434004</v>
      </c>
      <c r="BF39">
        <f t="shared" ca="1" si="67"/>
        <v>236.45073890098999</v>
      </c>
      <c r="BG39">
        <f t="shared" ca="1" si="68"/>
        <v>239.23527441001946</v>
      </c>
      <c r="BH39">
        <f t="shared" ca="1" si="69"/>
        <v>240.51009859140817</v>
      </c>
      <c r="BI39">
        <f t="shared" ca="1" si="70"/>
        <v>248.0757615398731</v>
      </c>
      <c r="BJ39">
        <f t="shared" ca="1" si="71"/>
        <v>248.29998704779413</v>
      </c>
      <c r="BK39">
        <f t="shared" ca="1" si="72"/>
        <v>251.67394055658812</v>
      </c>
      <c r="BL39">
        <f t="shared" ca="1" si="73"/>
        <v>258.21994630302635</v>
      </c>
      <c r="BM39">
        <f t="shared" ca="1" si="74"/>
        <v>253.28279229406829</v>
      </c>
      <c r="BN39" s="22">
        <f t="shared" ca="1" si="101"/>
        <v>53.282792294068287</v>
      </c>
      <c r="BO39" s="22">
        <f t="shared" ca="1" si="102"/>
        <v>52.741316730721671</v>
      </c>
    </row>
    <row r="40" spans="5:67" x14ac:dyDescent="0.35">
      <c r="E40">
        <f t="shared" si="38"/>
        <v>223.19</v>
      </c>
      <c r="F40">
        <f t="shared" ca="1" si="76"/>
        <v>227.6183026714572</v>
      </c>
      <c r="G40">
        <f t="shared" ca="1" si="77"/>
        <v>231.64462844967801</v>
      </c>
      <c r="H40">
        <f t="shared" ca="1" si="78"/>
        <v>229.77955303500156</v>
      </c>
      <c r="I40">
        <f t="shared" ca="1" si="79"/>
        <v>221.97524143011569</v>
      </c>
      <c r="J40">
        <f t="shared" ca="1" si="80"/>
        <v>220.80437497947048</v>
      </c>
      <c r="K40">
        <f t="shared" ca="1" si="81"/>
        <v>222.88052904178673</v>
      </c>
      <c r="L40">
        <f t="shared" ca="1" si="82"/>
        <v>227.67833134509021</v>
      </c>
      <c r="M40">
        <f t="shared" ca="1" si="83"/>
        <v>228.51464544760179</v>
      </c>
      <c r="N40">
        <f t="shared" ca="1" si="84"/>
        <v>229.14368493570504</v>
      </c>
      <c r="O40">
        <f t="shared" ca="1" si="85"/>
        <v>228.18101824389697</v>
      </c>
      <c r="P40">
        <f t="shared" ca="1" si="86"/>
        <v>227.42317515598518</v>
      </c>
      <c r="Q40">
        <f t="shared" ca="1" si="87"/>
        <v>231.54906201918939</v>
      </c>
      <c r="R40">
        <f t="shared" ca="1" si="88"/>
        <v>229.87754899630647</v>
      </c>
      <c r="S40">
        <f t="shared" ca="1" si="89"/>
        <v>228.33407480658155</v>
      </c>
      <c r="T40">
        <f t="shared" ca="1" si="90"/>
        <v>232.81297384953641</v>
      </c>
      <c r="U40">
        <f t="shared" ca="1" si="91"/>
        <v>241.64076028563275</v>
      </c>
      <c r="V40">
        <f t="shared" ca="1" si="92"/>
        <v>243.00183007661661</v>
      </c>
      <c r="W40">
        <f t="shared" ca="1" si="93"/>
        <v>242.5030701775527</v>
      </c>
      <c r="X40">
        <f t="shared" ca="1" si="94"/>
        <v>243.70755692940048</v>
      </c>
      <c r="Y40">
        <f t="shared" ca="1" si="95"/>
        <v>243.49057264753662</v>
      </c>
      <c r="Z40">
        <f t="shared" ca="1" si="96"/>
        <v>242.83942975884935</v>
      </c>
      <c r="AA40">
        <f t="shared" ca="1" si="97"/>
        <v>239.53299531716502</v>
      </c>
      <c r="AB40">
        <f t="shared" ca="1" si="98"/>
        <v>238.40971248921036</v>
      </c>
      <c r="AC40">
        <f t="shared" ca="1" si="99"/>
        <v>239.08244001395559</v>
      </c>
      <c r="AD40">
        <f t="shared" ca="1" si="100"/>
        <v>235.10360625041761</v>
      </c>
      <c r="AE40">
        <f t="shared" ca="1" si="40"/>
        <v>237.38164232719853</v>
      </c>
      <c r="AF40">
        <f t="shared" ca="1" si="41"/>
        <v>242.68498477904922</v>
      </c>
      <c r="AG40">
        <f t="shared" ca="1" si="42"/>
        <v>243.52212776742246</v>
      </c>
      <c r="AH40">
        <f t="shared" ca="1" si="43"/>
        <v>239.26878562503069</v>
      </c>
      <c r="AI40">
        <f t="shared" ca="1" si="44"/>
        <v>239.55266349694782</v>
      </c>
      <c r="AJ40">
        <f t="shared" ca="1" si="45"/>
        <v>239.23839795297204</v>
      </c>
      <c r="AK40">
        <f t="shared" ca="1" si="46"/>
        <v>236.32687405102121</v>
      </c>
      <c r="AL40">
        <f t="shared" ca="1" si="47"/>
        <v>236.38973222857575</v>
      </c>
      <c r="AM40">
        <f t="shared" ca="1" si="48"/>
        <v>234.77921402429624</v>
      </c>
      <c r="AN40">
        <f t="shared" ca="1" si="49"/>
        <v>233.84152607919296</v>
      </c>
      <c r="AO40">
        <f t="shared" ca="1" si="50"/>
        <v>228.58961621140801</v>
      </c>
      <c r="AP40">
        <f t="shared" ca="1" si="51"/>
        <v>224.72780094181095</v>
      </c>
      <c r="AQ40">
        <f t="shared" ca="1" si="52"/>
        <v>227.98442003005479</v>
      </c>
      <c r="AR40">
        <f t="shared" ca="1" si="53"/>
        <v>223.77977514702462</v>
      </c>
      <c r="AS40">
        <f t="shared" ca="1" si="54"/>
        <v>222.51043888868085</v>
      </c>
      <c r="AT40">
        <f t="shared" ca="1" si="55"/>
        <v>221.75949960423478</v>
      </c>
      <c r="AU40">
        <f t="shared" ca="1" si="56"/>
        <v>217.81034366787861</v>
      </c>
      <c r="AV40">
        <f t="shared" ca="1" si="57"/>
        <v>214.26543696263678</v>
      </c>
      <c r="AW40">
        <f t="shared" ca="1" si="58"/>
        <v>211.32099678045014</v>
      </c>
      <c r="AX40">
        <f t="shared" ca="1" si="59"/>
        <v>206.45782242928783</v>
      </c>
      <c r="AY40">
        <f t="shared" ca="1" si="60"/>
        <v>206.74766757909231</v>
      </c>
      <c r="AZ40">
        <f t="shared" ca="1" si="61"/>
        <v>203.68217960905994</v>
      </c>
      <c r="BA40">
        <f t="shared" ca="1" si="62"/>
        <v>202.39420425486131</v>
      </c>
      <c r="BB40">
        <f t="shared" ca="1" si="63"/>
        <v>203.54004114504804</v>
      </c>
      <c r="BC40">
        <f t="shared" ca="1" si="64"/>
        <v>199.41814527583279</v>
      </c>
      <c r="BD40">
        <f t="shared" ca="1" si="65"/>
        <v>199.26792599764616</v>
      </c>
      <c r="BE40">
        <f t="shared" ca="1" si="66"/>
        <v>199.07960772890033</v>
      </c>
      <c r="BF40">
        <f t="shared" ca="1" si="67"/>
        <v>202.28210723544478</v>
      </c>
      <c r="BG40">
        <f t="shared" ca="1" si="68"/>
        <v>209.1733549122435</v>
      </c>
      <c r="BH40">
        <f t="shared" ca="1" si="69"/>
        <v>211.60665487771476</v>
      </c>
      <c r="BI40">
        <f t="shared" ca="1" si="70"/>
        <v>207.64923102380669</v>
      </c>
      <c r="BJ40">
        <f t="shared" ca="1" si="71"/>
        <v>206.7319418287355</v>
      </c>
      <c r="BK40">
        <f t="shared" ca="1" si="72"/>
        <v>209.06662546198777</v>
      </c>
      <c r="BL40">
        <f t="shared" ca="1" si="73"/>
        <v>207.61597008772017</v>
      </c>
      <c r="BM40">
        <f t="shared" ca="1" si="74"/>
        <v>209.53489087159051</v>
      </c>
      <c r="BN40" s="22">
        <f t="shared" ca="1" si="101"/>
        <v>9.5348908715905054</v>
      </c>
      <c r="BO40" s="22">
        <f t="shared" ca="1" si="102"/>
        <v>9.4379944781423397</v>
      </c>
    </row>
    <row r="41" spans="5:67" x14ac:dyDescent="0.35">
      <c r="E41">
        <f t="shared" si="38"/>
        <v>223.19</v>
      </c>
      <c r="F41">
        <f t="shared" ca="1" si="76"/>
        <v>222.52775647950327</v>
      </c>
      <c r="G41">
        <f t="shared" ca="1" si="77"/>
        <v>217.0121174849086</v>
      </c>
      <c r="H41">
        <f t="shared" ca="1" si="78"/>
        <v>216.79174658939269</v>
      </c>
      <c r="I41">
        <f t="shared" ca="1" si="79"/>
        <v>223.94640968627874</v>
      </c>
      <c r="J41">
        <f t="shared" ca="1" si="80"/>
        <v>223.46453445074553</v>
      </c>
      <c r="K41">
        <f t="shared" ca="1" si="81"/>
        <v>223.50339603908199</v>
      </c>
      <c r="L41">
        <f t="shared" ca="1" si="82"/>
        <v>222.26040797570062</v>
      </c>
      <c r="M41">
        <f t="shared" ca="1" si="83"/>
        <v>222.33626023966124</v>
      </c>
      <c r="N41">
        <f t="shared" ca="1" si="84"/>
        <v>226.83593787936695</v>
      </c>
      <c r="O41">
        <f t="shared" ca="1" si="85"/>
        <v>227.07984343200621</v>
      </c>
      <c r="P41">
        <f t="shared" ca="1" si="86"/>
        <v>227.64669381148857</v>
      </c>
      <c r="Q41">
        <f t="shared" ca="1" si="87"/>
        <v>232.38158271567167</v>
      </c>
      <c r="R41">
        <f t="shared" ca="1" si="88"/>
        <v>236.96746953778279</v>
      </c>
      <c r="S41">
        <f t="shared" ca="1" si="89"/>
        <v>237.29101149233261</v>
      </c>
      <c r="T41">
        <f t="shared" ca="1" si="90"/>
        <v>241.82790458156828</v>
      </c>
      <c r="U41">
        <f t="shared" ca="1" si="91"/>
        <v>239.75125700255842</v>
      </c>
      <c r="V41">
        <f t="shared" ca="1" si="92"/>
        <v>238.37123595361615</v>
      </c>
      <c r="W41">
        <f t="shared" ca="1" si="93"/>
        <v>242.77837186437674</v>
      </c>
      <c r="X41">
        <f t="shared" ca="1" si="94"/>
        <v>253.23176597297766</v>
      </c>
      <c r="Y41">
        <f t="shared" ca="1" si="95"/>
        <v>253.00744561676797</v>
      </c>
      <c r="Z41">
        <f t="shared" ca="1" si="96"/>
        <v>255.49820535973103</v>
      </c>
      <c r="AA41">
        <f t="shared" ca="1" si="97"/>
        <v>251.19080796307793</v>
      </c>
      <c r="AB41">
        <f t="shared" ca="1" si="98"/>
        <v>251.19027707649875</v>
      </c>
      <c r="AC41">
        <f t="shared" ca="1" si="99"/>
        <v>247.13330851417828</v>
      </c>
      <c r="AD41">
        <f t="shared" ca="1" si="100"/>
        <v>247.45018007554964</v>
      </c>
      <c r="AE41">
        <f t="shared" ca="1" si="40"/>
        <v>248.11182902149505</v>
      </c>
      <c r="AF41">
        <f t="shared" ca="1" si="41"/>
        <v>243.74335035953453</v>
      </c>
      <c r="AG41">
        <f t="shared" ca="1" si="42"/>
        <v>236.50761759526162</v>
      </c>
      <c r="AH41">
        <f t="shared" ca="1" si="43"/>
        <v>238.97445597237498</v>
      </c>
      <c r="AI41">
        <f t="shared" ca="1" si="44"/>
        <v>236.51315576396792</v>
      </c>
      <c r="AJ41">
        <f t="shared" ca="1" si="45"/>
        <v>233.22178842598737</v>
      </c>
      <c r="AK41">
        <f t="shared" ca="1" si="46"/>
        <v>233.2751989808034</v>
      </c>
      <c r="AL41">
        <f t="shared" ca="1" si="47"/>
        <v>229.66408678993287</v>
      </c>
      <c r="AM41">
        <f t="shared" ca="1" si="48"/>
        <v>221.38278557939111</v>
      </c>
      <c r="AN41">
        <f t="shared" ca="1" si="49"/>
        <v>217.97712221744837</v>
      </c>
      <c r="AO41">
        <f t="shared" ca="1" si="50"/>
        <v>217.54095168100639</v>
      </c>
      <c r="AP41">
        <f t="shared" ca="1" si="51"/>
        <v>219.75238876314074</v>
      </c>
      <c r="AQ41">
        <f t="shared" ca="1" si="52"/>
        <v>220.39222732973477</v>
      </c>
      <c r="AR41">
        <f t="shared" ca="1" si="53"/>
        <v>216.13510143983837</v>
      </c>
      <c r="AS41">
        <f t="shared" ca="1" si="54"/>
        <v>211.96764249837062</v>
      </c>
      <c r="AT41">
        <f t="shared" ca="1" si="55"/>
        <v>210.37882755036409</v>
      </c>
      <c r="AU41">
        <f t="shared" ca="1" si="56"/>
        <v>207.85584237239902</v>
      </c>
      <c r="AV41">
        <f t="shared" ca="1" si="57"/>
        <v>203.52059846164414</v>
      </c>
      <c r="AW41">
        <f t="shared" ca="1" si="58"/>
        <v>196.79166218333143</v>
      </c>
      <c r="AX41">
        <f t="shared" ca="1" si="59"/>
        <v>196.9946298154432</v>
      </c>
      <c r="AY41">
        <f t="shared" ca="1" si="60"/>
        <v>197.33614678892371</v>
      </c>
      <c r="AZ41">
        <f t="shared" ca="1" si="61"/>
        <v>202.2863428622521</v>
      </c>
      <c r="BA41">
        <f t="shared" ca="1" si="62"/>
        <v>201.00072241002428</v>
      </c>
      <c r="BB41">
        <f t="shared" ca="1" si="63"/>
        <v>197.96063016071363</v>
      </c>
      <c r="BC41">
        <f t="shared" ca="1" si="64"/>
        <v>197.28602425927713</v>
      </c>
      <c r="BD41">
        <f t="shared" ca="1" si="65"/>
        <v>195.41997064543779</v>
      </c>
      <c r="BE41">
        <f t="shared" ca="1" si="66"/>
        <v>198.85101174166178</v>
      </c>
      <c r="BF41">
        <f t="shared" ca="1" si="67"/>
        <v>197.40741495520203</v>
      </c>
      <c r="BG41">
        <f t="shared" ca="1" si="68"/>
        <v>194.05637459382052</v>
      </c>
      <c r="BH41">
        <f t="shared" ca="1" si="69"/>
        <v>192.53507423477396</v>
      </c>
      <c r="BI41">
        <f t="shared" ca="1" si="70"/>
        <v>189.39952786753904</v>
      </c>
      <c r="BJ41">
        <f t="shared" ca="1" si="71"/>
        <v>188.30019889932265</v>
      </c>
      <c r="BK41">
        <f t="shared" ca="1" si="72"/>
        <v>186.65604908397927</v>
      </c>
      <c r="BL41">
        <f t="shared" ca="1" si="73"/>
        <v>191.98898906606252</v>
      </c>
      <c r="BM41">
        <f t="shared" ca="1" si="74"/>
        <v>191.35253814244851</v>
      </c>
      <c r="BN41" s="22">
        <f t="shared" ca="1" si="101"/>
        <v>0</v>
      </c>
      <c r="BO41" s="22">
        <f t="shared" ca="1" si="102"/>
        <v>0</v>
      </c>
    </row>
    <row r="42" spans="5:67" x14ac:dyDescent="0.35">
      <c r="E42">
        <f t="shared" si="38"/>
        <v>223.19</v>
      </c>
      <c r="F42">
        <f t="shared" ca="1" si="76"/>
        <v>224.42418168028772</v>
      </c>
      <c r="G42">
        <f t="shared" ca="1" si="77"/>
        <v>228.5677514811938</v>
      </c>
      <c r="H42">
        <f t="shared" ca="1" si="78"/>
        <v>225.27310583978127</v>
      </c>
      <c r="I42">
        <f t="shared" ca="1" si="79"/>
        <v>227.98220725330791</v>
      </c>
      <c r="J42">
        <f t="shared" ca="1" si="80"/>
        <v>226.99973088805677</v>
      </c>
      <c r="K42">
        <f t="shared" ca="1" si="81"/>
        <v>229.25956773762161</v>
      </c>
      <c r="L42">
        <f t="shared" ca="1" si="82"/>
        <v>229.05698118607378</v>
      </c>
      <c r="M42">
        <f t="shared" ca="1" si="83"/>
        <v>238.13805683253671</v>
      </c>
      <c r="N42">
        <f t="shared" ca="1" si="84"/>
        <v>243.60538209828027</v>
      </c>
      <c r="O42">
        <f t="shared" ca="1" si="85"/>
        <v>243.24714888495299</v>
      </c>
      <c r="P42">
        <f t="shared" ca="1" si="86"/>
        <v>240.11572865253251</v>
      </c>
      <c r="Q42">
        <f t="shared" ca="1" si="87"/>
        <v>243.76765153851269</v>
      </c>
      <c r="R42">
        <f t="shared" ca="1" si="88"/>
        <v>240.80605761622513</v>
      </c>
      <c r="S42">
        <f t="shared" ca="1" si="89"/>
        <v>242.20332868892839</v>
      </c>
      <c r="T42">
        <f t="shared" ca="1" si="90"/>
        <v>239.98014973436855</v>
      </c>
      <c r="U42">
        <f t="shared" ca="1" si="91"/>
        <v>236.32690317061986</v>
      </c>
      <c r="V42">
        <f t="shared" ca="1" si="92"/>
        <v>237.15610366719537</v>
      </c>
      <c r="W42">
        <f t="shared" ca="1" si="93"/>
        <v>233.65112951653319</v>
      </c>
      <c r="X42">
        <f t="shared" ca="1" si="94"/>
        <v>232.39979622537746</v>
      </c>
      <c r="Y42">
        <f t="shared" ca="1" si="95"/>
        <v>233.82933009669438</v>
      </c>
      <c r="Z42">
        <f t="shared" ca="1" si="96"/>
        <v>232.65986828497304</v>
      </c>
      <c r="AA42">
        <f t="shared" ca="1" si="97"/>
        <v>229.08301997718959</v>
      </c>
      <c r="AB42">
        <f t="shared" ca="1" si="98"/>
        <v>232.26788158889696</v>
      </c>
      <c r="AC42">
        <f t="shared" ca="1" si="99"/>
        <v>229.32694603656876</v>
      </c>
      <c r="AD42">
        <f t="shared" ca="1" si="100"/>
        <v>228.49987277971235</v>
      </c>
      <c r="AE42">
        <f t="shared" ca="1" si="40"/>
        <v>233.51373353700592</v>
      </c>
      <c r="AF42">
        <f t="shared" ca="1" si="41"/>
        <v>233.01793998786746</v>
      </c>
      <c r="AG42">
        <f t="shared" ca="1" si="42"/>
        <v>227.41688421496988</v>
      </c>
      <c r="AH42">
        <f t="shared" ca="1" si="43"/>
        <v>236.2098533175382</v>
      </c>
      <c r="AI42">
        <f t="shared" ca="1" si="44"/>
        <v>230.89335704147061</v>
      </c>
      <c r="AJ42">
        <f t="shared" ca="1" si="45"/>
        <v>233.2900378428761</v>
      </c>
      <c r="AK42">
        <f t="shared" ca="1" si="46"/>
        <v>230.60172485877862</v>
      </c>
      <c r="AL42">
        <f t="shared" ca="1" si="47"/>
        <v>231.44736206417386</v>
      </c>
      <c r="AM42">
        <f t="shared" ca="1" si="48"/>
        <v>233.10217678297093</v>
      </c>
      <c r="AN42">
        <f t="shared" ca="1" si="49"/>
        <v>228.99893867059311</v>
      </c>
      <c r="AO42">
        <f t="shared" ca="1" si="50"/>
        <v>230.64508106585777</v>
      </c>
      <c r="AP42">
        <f t="shared" ca="1" si="51"/>
        <v>235.38302792213432</v>
      </c>
      <c r="AQ42">
        <f t="shared" ca="1" si="52"/>
        <v>235.33490693037996</v>
      </c>
      <c r="AR42">
        <f t="shared" ca="1" si="53"/>
        <v>233.42969569991871</v>
      </c>
      <c r="AS42">
        <f t="shared" ca="1" si="54"/>
        <v>231.15943753488128</v>
      </c>
      <c r="AT42">
        <f t="shared" ca="1" si="55"/>
        <v>235.61037122683987</v>
      </c>
      <c r="AU42">
        <f t="shared" ca="1" si="56"/>
        <v>233.69998165510606</v>
      </c>
      <c r="AV42">
        <f t="shared" ca="1" si="57"/>
        <v>237.18431215549234</v>
      </c>
      <c r="AW42">
        <f t="shared" ca="1" si="58"/>
        <v>235.16837723663497</v>
      </c>
      <c r="AX42">
        <f t="shared" ca="1" si="59"/>
        <v>235.21415263786221</v>
      </c>
      <c r="AY42">
        <f t="shared" ca="1" si="60"/>
        <v>232.77574977546752</v>
      </c>
      <c r="AZ42">
        <f t="shared" ca="1" si="61"/>
        <v>237.16839296681155</v>
      </c>
      <c r="BA42">
        <f t="shared" ca="1" si="62"/>
        <v>235.98732873955225</v>
      </c>
      <c r="BB42">
        <f t="shared" ca="1" si="63"/>
        <v>238.45631613068829</v>
      </c>
      <c r="BC42">
        <f t="shared" ca="1" si="64"/>
        <v>247.03146895340441</v>
      </c>
      <c r="BD42">
        <f t="shared" ca="1" si="65"/>
        <v>239.8098889414193</v>
      </c>
      <c r="BE42">
        <f t="shared" ca="1" si="66"/>
        <v>232.48994712676983</v>
      </c>
      <c r="BF42">
        <f t="shared" ca="1" si="67"/>
        <v>234.44024290685181</v>
      </c>
      <c r="BG42">
        <f t="shared" ca="1" si="68"/>
        <v>240.27464779886444</v>
      </c>
      <c r="BH42">
        <f t="shared" ca="1" si="69"/>
        <v>243.19889526538378</v>
      </c>
      <c r="BI42">
        <f t="shared" ca="1" si="70"/>
        <v>241.23065811673081</v>
      </c>
      <c r="BJ42">
        <f t="shared" ca="1" si="71"/>
        <v>237.24174011737389</v>
      </c>
      <c r="BK42">
        <f t="shared" ca="1" si="72"/>
        <v>234.86709691635895</v>
      </c>
      <c r="BL42">
        <f t="shared" ca="1" si="73"/>
        <v>233.57007805011236</v>
      </c>
      <c r="BM42">
        <f t="shared" ca="1" si="74"/>
        <v>237.94830565155704</v>
      </c>
      <c r="BN42" s="22">
        <f t="shared" ca="1" si="101"/>
        <v>37.948305651557035</v>
      </c>
      <c r="BO42" s="22">
        <f t="shared" ca="1" si="102"/>
        <v>37.562663696696234</v>
      </c>
    </row>
    <row r="43" spans="5:67" x14ac:dyDescent="0.35">
      <c r="E43">
        <f t="shared" si="38"/>
        <v>223.19</v>
      </c>
      <c r="F43">
        <f t="shared" ca="1" si="76"/>
        <v>224.1875038299226</v>
      </c>
      <c r="G43">
        <f t="shared" ca="1" si="77"/>
        <v>224.57226034742644</v>
      </c>
      <c r="H43">
        <f t="shared" ca="1" si="78"/>
        <v>223.21335166811164</v>
      </c>
      <c r="I43">
        <f t="shared" ca="1" si="79"/>
        <v>217.51989727175362</v>
      </c>
      <c r="J43">
        <f t="shared" ca="1" si="80"/>
        <v>212.06916383891487</v>
      </c>
      <c r="K43">
        <f t="shared" ca="1" si="81"/>
        <v>212.68317750033026</v>
      </c>
      <c r="L43">
        <f t="shared" ca="1" si="82"/>
        <v>211.26531219463718</v>
      </c>
      <c r="M43">
        <f t="shared" ca="1" si="83"/>
        <v>208.9461640211691</v>
      </c>
      <c r="N43">
        <f t="shared" ca="1" si="84"/>
        <v>207.68308571792716</v>
      </c>
      <c r="O43">
        <f t="shared" ca="1" si="85"/>
        <v>203.89287757135108</v>
      </c>
      <c r="P43">
        <f t="shared" ca="1" si="86"/>
        <v>200.51344789146097</v>
      </c>
      <c r="Q43">
        <f t="shared" ca="1" si="87"/>
        <v>201.80135596617058</v>
      </c>
      <c r="R43">
        <f t="shared" ca="1" si="88"/>
        <v>205.91457998634678</v>
      </c>
      <c r="S43">
        <f t="shared" ca="1" si="89"/>
        <v>204.31223978902148</v>
      </c>
      <c r="T43">
        <f t="shared" ca="1" si="90"/>
        <v>203.57659649136147</v>
      </c>
      <c r="U43">
        <f t="shared" ca="1" si="91"/>
        <v>206.00398604139696</v>
      </c>
      <c r="V43">
        <f t="shared" ca="1" si="92"/>
        <v>208.41822491013838</v>
      </c>
      <c r="W43">
        <f t="shared" ca="1" si="93"/>
        <v>205.89443509644488</v>
      </c>
      <c r="X43">
        <f t="shared" ca="1" si="94"/>
        <v>206.11837159630008</v>
      </c>
      <c r="Y43">
        <f t="shared" ca="1" si="95"/>
        <v>205.89321368562665</v>
      </c>
      <c r="Z43">
        <f t="shared" ca="1" si="96"/>
        <v>206.217428608316</v>
      </c>
      <c r="AA43">
        <f t="shared" ca="1" si="97"/>
        <v>205.51929353828061</v>
      </c>
      <c r="AB43">
        <f t="shared" ca="1" si="98"/>
        <v>203.32566896315129</v>
      </c>
      <c r="AC43">
        <f t="shared" ca="1" si="99"/>
        <v>202.53674822694518</v>
      </c>
      <c r="AD43">
        <f t="shared" ca="1" si="100"/>
        <v>200.32196716141851</v>
      </c>
      <c r="AE43">
        <f t="shared" ca="1" si="40"/>
        <v>200.96129515886528</v>
      </c>
      <c r="AF43">
        <f t="shared" ca="1" si="41"/>
        <v>202.89780361175835</v>
      </c>
      <c r="AG43">
        <f t="shared" ca="1" si="42"/>
        <v>201.70992554439914</v>
      </c>
      <c r="AH43">
        <f t="shared" ca="1" si="43"/>
        <v>202.14334759486911</v>
      </c>
      <c r="AI43">
        <f t="shared" ca="1" si="44"/>
        <v>203.90963278323446</v>
      </c>
      <c r="AJ43">
        <f t="shared" ca="1" si="45"/>
        <v>200.16931597110135</v>
      </c>
      <c r="AK43">
        <f t="shared" ca="1" si="46"/>
        <v>199.89988823543155</v>
      </c>
      <c r="AL43">
        <f t="shared" ca="1" si="47"/>
        <v>199.47740376169719</v>
      </c>
      <c r="AM43">
        <f t="shared" ca="1" si="48"/>
        <v>202.78937659397008</v>
      </c>
      <c r="AN43">
        <f t="shared" ca="1" si="49"/>
        <v>205.16033688882416</v>
      </c>
      <c r="AO43">
        <f t="shared" ca="1" si="50"/>
        <v>204.87341670996102</v>
      </c>
      <c r="AP43">
        <f t="shared" ca="1" si="51"/>
        <v>209.58333242143155</v>
      </c>
      <c r="AQ43">
        <f t="shared" ca="1" si="52"/>
        <v>217.6483856166754</v>
      </c>
      <c r="AR43">
        <f t="shared" ca="1" si="53"/>
        <v>218.45385885025286</v>
      </c>
      <c r="AS43">
        <f t="shared" ca="1" si="54"/>
        <v>217.81267084224982</v>
      </c>
      <c r="AT43">
        <f t="shared" ca="1" si="55"/>
        <v>226.31162616480088</v>
      </c>
      <c r="AU43">
        <f t="shared" ca="1" si="56"/>
        <v>226.36417115446196</v>
      </c>
      <c r="AV43">
        <f t="shared" ca="1" si="57"/>
        <v>221.15761295116107</v>
      </c>
      <c r="AW43">
        <f t="shared" ca="1" si="58"/>
        <v>221.86166458021867</v>
      </c>
      <c r="AX43">
        <f t="shared" ca="1" si="59"/>
        <v>225.46206102060631</v>
      </c>
      <c r="AY43">
        <f t="shared" ca="1" si="60"/>
        <v>230.07819104831077</v>
      </c>
      <c r="AZ43">
        <f t="shared" ca="1" si="61"/>
        <v>233.89475408406057</v>
      </c>
      <c r="BA43">
        <f t="shared" ca="1" si="62"/>
        <v>236.90080168409219</v>
      </c>
      <c r="BB43">
        <f t="shared" ca="1" si="63"/>
        <v>238.95011346995366</v>
      </c>
      <c r="BC43">
        <f t="shared" ca="1" si="64"/>
        <v>242.73876427115678</v>
      </c>
      <c r="BD43">
        <f t="shared" ca="1" si="65"/>
        <v>246.14288191061496</v>
      </c>
      <c r="BE43">
        <f t="shared" ca="1" si="66"/>
        <v>247.84716986002698</v>
      </c>
      <c r="BF43">
        <f t="shared" ca="1" si="67"/>
        <v>246.04942886890859</v>
      </c>
      <c r="BG43">
        <f t="shared" ca="1" si="68"/>
        <v>244.82392216958647</v>
      </c>
      <c r="BH43">
        <f t="shared" ca="1" si="69"/>
        <v>247.46367174386947</v>
      </c>
      <c r="BI43">
        <f t="shared" ca="1" si="70"/>
        <v>242.87285423630055</v>
      </c>
      <c r="BJ43">
        <f t="shared" ca="1" si="71"/>
        <v>246.10005937672994</v>
      </c>
      <c r="BK43">
        <f t="shared" ca="1" si="72"/>
        <v>251.50020251466472</v>
      </c>
      <c r="BL43">
        <f t="shared" ca="1" si="73"/>
        <v>251.66794815576193</v>
      </c>
      <c r="BM43">
        <f t="shared" ca="1" si="74"/>
        <v>246.25651110509227</v>
      </c>
      <c r="BN43" s="22">
        <f t="shared" ca="1" si="101"/>
        <v>46.256511105092272</v>
      </c>
      <c r="BO43" s="22">
        <f t="shared" ca="1" si="102"/>
        <v>45.786438698397717</v>
      </c>
    </row>
    <row r="44" spans="5:67" x14ac:dyDescent="0.35">
      <c r="E44">
        <f t="shared" si="38"/>
        <v>223.19</v>
      </c>
      <c r="F44">
        <f t="shared" ca="1" si="76"/>
        <v>232.67991180786004</v>
      </c>
      <c r="G44">
        <f t="shared" ca="1" si="77"/>
        <v>236.26563869450277</v>
      </c>
      <c r="H44">
        <f t="shared" ca="1" si="78"/>
        <v>240.62572253938163</v>
      </c>
      <c r="I44">
        <f t="shared" ca="1" si="79"/>
        <v>238.59908393437078</v>
      </c>
      <c r="J44">
        <f t="shared" ca="1" si="80"/>
        <v>237.7730272681832</v>
      </c>
      <c r="K44">
        <f t="shared" ca="1" si="81"/>
        <v>240.02914961819195</v>
      </c>
      <c r="L44">
        <f t="shared" ca="1" si="82"/>
        <v>242.23528752347258</v>
      </c>
      <c r="M44">
        <f t="shared" ca="1" si="83"/>
        <v>252.55961852993485</v>
      </c>
      <c r="N44">
        <f t="shared" ca="1" si="84"/>
        <v>254.35259172082431</v>
      </c>
      <c r="O44">
        <f t="shared" ca="1" si="85"/>
        <v>254.9459258637788</v>
      </c>
      <c r="P44">
        <f t="shared" ca="1" si="86"/>
        <v>255.97215407212303</v>
      </c>
      <c r="Q44">
        <f t="shared" ca="1" si="87"/>
        <v>258.25015124548128</v>
      </c>
      <c r="R44">
        <f t="shared" ca="1" si="88"/>
        <v>258.08885283518924</v>
      </c>
      <c r="S44">
        <f t="shared" ca="1" si="89"/>
        <v>256.87148154309688</v>
      </c>
      <c r="T44">
        <f t="shared" ca="1" si="90"/>
        <v>252.87498568870478</v>
      </c>
      <c r="U44">
        <f t="shared" ca="1" si="91"/>
        <v>256.77286291332916</v>
      </c>
      <c r="V44">
        <f t="shared" ca="1" si="92"/>
        <v>259.3174745076202</v>
      </c>
      <c r="W44">
        <f t="shared" ca="1" si="93"/>
        <v>255.11931747127193</v>
      </c>
      <c r="X44">
        <f t="shared" ca="1" si="94"/>
        <v>252.56829751123101</v>
      </c>
      <c r="Y44">
        <f t="shared" ca="1" si="95"/>
        <v>252.38557562719032</v>
      </c>
      <c r="Z44">
        <f t="shared" ca="1" si="96"/>
        <v>247.65828170675707</v>
      </c>
      <c r="AA44">
        <f t="shared" ca="1" si="97"/>
        <v>245.4350234898312</v>
      </c>
      <c r="AB44">
        <f t="shared" ca="1" si="98"/>
        <v>239.46131731717628</v>
      </c>
      <c r="AC44">
        <f t="shared" ca="1" si="99"/>
        <v>239.48175454662189</v>
      </c>
      <c r="AD44">
        <f t="shared" ca="1" si="100"/>
        <v>240.78888523967203</v>
      </c>
      <c r="AE44">
        <f t="shared" ca="1" si="40"/>
        <v>244.40821494256465</v>
      </c>
      <c r="AF44">
        <f t="shared" ca="1" si="41"/>
        <v>240.62009992664045</v>
      </c>
      <c r="AG44">
        <f t="shared" ca="1" si="42"/>
        <v>245.16777924962585</v>
      </c>
      <c r="AH44">
        <f t="shared" ca="1" si="43"/>
        <v>244.25246635810456</v>
      </c>
      <c r="AI44">
        <f t="shared" ca="1" si="44"/>
        <v>251.07270994090129</v>
      </c>
      <c r="AJ44">
        <f t="shared" ca="1" si="45"/>
        <v>249.52317664926255</v>
      </c>
      <c r="AK44">
        <f t="shared" ca="1" si="46"/>
        <v>252.40584847136711</v>
      </c>
      <c r="AL44">
        <f t="shared" ca="1" si="47"/>
        <v>244.1983613576717</v>
      </c>
      <c r="AM44">
        <f t="shared" ca="1" si="48"/>
        <v>247.34292908221894</v>
      </c>
      <c r="AN44">
        <f t="shared" ca="1" si="49"/>
        <v>244.2518650820285</v>
      </c>
      <c r="AO44">
        <f t="shared" ca="1" si="50"/>
        <v>246.56360061064251</v>
      </c>
      <c r="AP44">
        <f t="shared" ca="1" si="51"/>
        <v>251.45363511476376</v>
      </c>
      <c r="AQ44">
        <f t="shared" ca="1" si="52"/>
        <v>254.75991936725768</v>
      </c>
      <c r="AR44">
        <f t="shared" ca="1" si="53"/>
        <v>255.33887101641736</v>
      </c>
      <c r="AS44">
        <f t="shared" ca="1" si="54"/>
        <v>255.82818461017766</v>
      </c>
      <c r="AT44">
        <f t="shared" ca="1" si="55"/>
        <v>254.29945117359566</v>
      </c>
      <c r="AU44">
        <f t="shared" ca="1" si="56"/>
        <v>255.98793667951105</v>
      </c>
      <c r="AV44">
        <f t="shared" ca="1" si="57"/>
        <v>262.31800426499336</v>
      </c>
      <c r="AW44">
        <f t="shared" ca="1" si="58"/>
        <v>263.33837256762973</v>
      </c>
      <c r="AX44">
        <f t="shared" ca="1" si="59"/>
        <v>263.95067228687992</v>
      </c>
      <c r="AY44">
        <f t="shared" ca="1" si="60"/>
        <v>258.16542074596157</v>
      </c>
      <c r="AZ44">
        <f t="shared" ca="1" si="61"/>
        <v>257.56044707045083</v>
      </c>
      <c r="BA44">
        <f t="shared" ca="1" si="62"/>
        <v>255.17862493968386</v>
      </c>
      <c r="BB44">
        <f t="shared" ca="1" si="63"/>
        <v>258.26381980454914</v>
      </c>
      <c r="BC44">
        <f t="shared" ca="1" si="64"/>
        <v>256.32131686951402</v>
      </c>
      <c r="BD44">
        <f t="shared" ca="1" si="65"/>
        <v>256.02173168099858</v>
      </c>
      <c r="BE44">
        <f t="shared" ca="1" si="66"/>
        <v>254.03549548166777</v>
      </c>
      <c r="BF44">
        <f t="shared" ca="1" si="67"/>
        <v>257.77737429567247</v>
      </c>
      <c r="BG44">
        <f t="shared" ca="1" si="68"/>
        <v>262.14539503863466</v>
      </c>
      <c r="BH44">
        <f t="shared" ca="1" si="69"/>
        <v>264.87482405554346</v>
      </c>
      <c r="BI44">
        <f t="shared" ca="1" si="70"/>
        <v>273.11009590550765</v>
      </c>
      <c r="BJ44">
        <f t="shared" ca="1" si="71"/>
        <v>270.99231891528154</v>
      </c>
      <c r="BK44">
        <f t="shared" ca="1" si="72"/>
        <v>274.39068451804746</v>
      </c>
      <c r="BL44">
        <f t="shared" ca="1" si="73"/>
        <v>270.64450307094239</v>
      </c>
      <c r="BM44">
        <f t="shared" ca="1" si="74"/>
        <v>274.02705246865378</v>
      </c>
      <c r="BN44" s="22">
        <f t="shared" ca="1" si="101"/>
        <v>74.027052468653778</v>
      </c>
      <c r="BO44" s="22">
        <f t="shared" ca="1" si="102"/>
        <v>73.274767571174479</v>
      </c>
    </row>
    <row r="45" spans="5:67" x14ac:dyDescent="0.35">
      <c r="E45">
        <f t="shared" si="38"/>
        <v>223.19</v>
      </c>
      <c r="F45">
        <f t="shared" ca="1" si="76"/>
        <v>222.34921646462695</v>
      </c>
      <c r="G45">
        <f t="shared" ca="1" si="77"/>
        <v>219.45230109048279</v>
      </c>
      <c r="H45">
        <f t="shared" ca="1" si="78"/>
        <v>221.76784469748114</v>
      </c>
      <c r="I45">
        <f t="shared" ca="1" si="79"/>
        <v>222.16962834712768</v>
      </c>
      <c r="J45">
        <f t="shared" ca="1" si="80"/>
        <v>223.60766365581941</v>
      </c>
      <c r="K45">
        <f t="shared" ca="1" si="81"/>
        <v>221.92866950040653</v>
      </c>
      <c r="L45">
        <f t="shared" ca="1" si="82"/>
        <v>220.62842341214161</v>
      </c>
      <c r="M45">
        <f t="shared" ca="1" si="83"/>
        <v>218.9027553820834</v>
      </c>
      <c r="N45">
        <f t="shared" ca="1" si="84"/>
        <v>219.37668607869099</v>
      </c>
      <c r="O45">
        <f t="shared" ca="1" si="85"/>
        <v>224.03450650297754</v>
      </c>
      <c r="P45">
        <f t="shared" ca="1" si="86"/>
        <v>227.65428720614531</v>
      </c>
      <c r="Q45">
        <f t="shared" ca="1" si="87"/>
        <v>224.1936099292318</v>
      </c>
      <c r="R45">
        <f t="shared" ca="1" si="88"/>
        <v>226.78612499004473</v>
      </c>
      <c r="S45">
        <f t="shared" ca="1" si="89"/>
        <v>226.29148585986044</v>
      </c>
      <c r="T45">
        <f t="shared" ca="1" si="90"/>
        <v>223.6959496837581</v>
      </c>
      <c r="U45">
        <f t="shared" ca="1" si="91"/>
        <v>227.12750188005953</v>
      </c>
      <c r="V45">
        <f t="shared" ca="1" si="92"/>
        <v>230.97537790868955</v>
      </c>
      <c r="W45">
        <f t="shared" ca="1" si="93"/>
        <v>229.94152938459308</v>
      </c>
      <c r="X45">
        <f t="shared" ca="1" si="94"/>
        <v>229.64408188825794</v>
      </c>
      <c r="Y45">
        <f t="shared" ca="1" si="95"/>
        <v>229.82418158589579</v>
      </c>
      <c r="Z45">
        <f t="shared" ca="1" si="96"/>
        <v>226.60753380690596</v>
      </c>
      <c r="AA45">
        <f t="shared" ca="1" si="97"/>
        <v>228.47399981809133</v>
      </c>
      <c r="AB45">
        <f t="shared" ca="1" si="98"/>
        <v>225.75042603125922</v>
      </c>
      <c r="AC45">
        <f t="shared" ca="1" si="99"/>
        <v>226.96870565411984</v>
      </c>
      <c r="AD45">
        <f t="shared" ca="1" si="100"/>
        <v>226.1361330103073</v>
      </c>
      <c r="AE45">
        <f t="shared" ca="1" si="40"/>
        <v>222.06809801620341</v>
      </c>
      <c r="AF45">
        <f t="shared" ca="1" si="41"/>
        <v>219.43464936153882</v>
      </c>
      <c r="AG45">
        <f t="shared" ca="1" si="42"/>
        <v>218.81868230353908</v>
      </c>
      <c r="AH45">
        <f t="shared" ca="1" si="43"/>
        <v>219.4186761006473</v>
      </c>
      <c r="AI45">
        <f t="shared" ca="1" si="44"/>
        <v>217.00698532344271</v>
      </c>
      <c r="AJ45">
        <f t="shared" ca="1" si="45"/>
        <v>219.3938231331712</v>
      </c>
      <c r="AK45">
        <f t="shared" ca="1" si="46"/>
        <v>222.86813379246587</v>
      </c>
      <c r="AL45">
        <f t="shared" ca="1" si="47"/>
        <v>225.02024309922845</v>
      </c>
      <c r="AM45">
        <f t="shared" ca="1" si="48"/>
        <v>223.90703947174964</v>
      </c>
      <c r="AN45">
        <f t="shared" ca="1" si="49"/>
        <v>219.51546752573242</v>
      </c>
      <c r="AO45">
        <f t="shared" ca="1" si="50"/>
        <v>222.55290276725148</v>
      </c>
      <c r="AP45">
        <f t="shared" ca="1" si="51"/>
        <v>215.72156514355754</v>
      </c>
      <c r="AQ45">
        <f t="shared" ca="1" si="52"/>
        <v>218.34390253155394</v>
      </c>
      <c r="AR45">
        <f t="shared" ca="1" si="53"/>
        <v>221.33800564209207</v>
      </c>
      <c r="AS45">
        <f t="shared" ca="1" si="54"/>
        <v>226.68758387789615</v>
      </c>
      <c r="AT45">
        <f t="shared" ca="1" si="55"/>
        <v>226.56605470373526</v>
      </c>
      <c r="AU45">
        <f t="shared" ca="1" si="56"/>
        <v>232.15888966536167</v>
      </c>
      <c r="AV45">
        <f t="shared" ca="1" si="57"/>
        <v>236.66717082430105</v>
      </c>
      <c r="AW45">
        <f t="shared" ca="1" si="58"/>
        <v>241.63193878933694</v>
      </c>
      <c r="AX45">
        <f t="shared" ca="1" si="59"/>
        <v>242.12854340979189</v>
      </c>
      <c r="AY45">
        <f t="shared" ca="1" si="60"/>
        <v>242.29777496066549</v>
      </c>
      <c r="AZ45">
        <f t="shared" ca="1" si="61"/>
        <v>240.61701459638323</v>
      </c>
      <c r="BA45">
        <f t="shared" ca="1" si="62"/>
        <v>238.22468865588343</v>
      </c>
      <c r="BB45">
        <f t="shared" ca="1" si="63"/>
        <v>240.27456090478626</v>
      </c>
      <c r="BC45">
        <f t="shared" ca="1" si="64"/>
        <v>241.43320105152984</v>
      </c>
      <c r="BD45">
        <f t="shared" ca="1" si="65"/>
        <v>242.59721934728248</v>
      </c>
      <c r="BE45">
        <f t="shared" ca="1" si="66"/>
        <v>241.46132328261294</v>
      </c>
      <c r="BF45">
        <f t="shared" ca="1" si="67"/>
        <v>240.34852024227069</v>
      </c>
      <c r="BG45">
        <f t="shared" ca="1" si="68"/>
        <v>244.63102506340599</v>
      </c>
      <c r="BH45">
        <f t="shared" ca="1" si="69"/>
        <v>245.70823984561267</v>
      </c>
      <c r="BI45">
        <f t="shared" ca="1" si="70"/>
        <v>245.45740793188742</v>
      </c>
      <c r="BJ45">
        <f t="shared" ca="1" si="71"/>
        <v>243.94503407274325</v>
      </c>
      <c r="BK45">
        <f t="shared" ca="1" si="72"/>
        <v>242.71790276683348</v>
      </c>
      <c r="BL45">
        <f t="shared" ca="1" si="73"/>
        <v>251.49568175935815</v>
      </c>
      <c r="BM45">
        <f t="shared" ca="1" si="74"/>
        <v>253.25989422464428</v>
      </c>
      <c r="BN45" s="22">
        <f t="shared" ca="1" si="101"/>
        <v>53.259894224644285</v>
      </c>
      <c r="BO45" s="22">
        <f t="shared" ca="1" si="102"/>
        <v>52.7186513582812</v>
      </c>
    </row>
    <row r="46" spans="5:67" x14ac:dyDescent="0.35">
      <c r="E46">
        <f t="shared" si="38"/>
        <v>223.19</v>
      </c>
      <c r="F46">
        <f t="shared" ca="1" si="76"/>
        <v>223.67210323508897</v>
      </c>
      <c r="G46">
        <f t="shared" ca="1" si="77"/>
        <v>227.24990066320959</v>
      </c>
      <c r="H46">
        <f t="shared" ca="1" si="78"/>
        <v>224.42776377675713</v>
      </c>
      <c r="I46">
        <f t="shared" ca="1" si="79"/>
        <v>225.50227363462264</v>
      </c>
      <c r="J46">
        <f t="shared" ca="1" si="80"/>
        <v>231.65984355844938</v>
      </c>
      <c r="K46">
        <f t="shared" ca="1" si="81"/>
        <v>234.40011767576001</v>
      </c>
      <c r="L46">
        <f t="shared" ca="1" si="82"/>
        <v>233.34849037893756</v>
      </c>
      <c r="M46">
        <f t="shared" ca="1" si="83"/>
        <v>237.11707414034521</v>
      </c>
      <c r="N46">
        <f t="shared" ca="1" si="84"/>
        <v>237.91110652449845</v>
      </c>
      <c r="O46">
        <f t="shared" ca="1" si="85"/>
        <v>232.53747973761574</v>
      </c>
      <c r="P46">
        <f t="shared" ca="1" si="86"/>
        <v>233.30058085838832</v>
      </c>
      <c r="Q46">
        <f t="shared" ca="1" si="87"/>
        <v>240.27967664536891</v>
      </c>
      <c r="R46">
        <f t="shared" ca="1" si="88"/>
        <v>240.03409086046733</v>
      </c>
      <c r="S46">
        <f t="shared" ca="1" si="89"/>
        <v>245.63562824277278</v>
      </c>
      <c r="T46">
        <f t="shared" ca="1" si="90"/>
        <v>253.6685113807012</v>
      </c>
      <c r="U46">
        <f t="shared" ca="1" si="91"/>
        <v>255.22497121286591</v>
      </c>
      <c r="V46">
        <f t="shared" ca="1" si="92"/>
        <v>252.04107865055789</v>
      </c>
      <c r="W46">
        <f t="shared" ca="1" si="93"/>
        <v>251.26502594289775</v>
      </c>
      <c r="X46">
        <f t="shared" ca="1" si="94"/>
        <v>258.5853784206148</v>
      </c>
      <c r="Y46">
        <f t="shared" ca="1" si="95"/>
        <v>252.63039144969792</v>
      </c>
      <c r="Z46">
        <f t="shared" ca="1" si="96"/>
        <v>253.28420895077574</v>
      </c>
      <c r="AA46">
        <f t="shared" ca="1" si="97"/>
        <v>247.91636207253867</v>
      </c>
      <c r="AB46">
        <f t="shared" ca="1" si="98"/>
        <v>242.21313106986983</v>
      </c>
      <c r="AC46">
        <f t="shared" ca="1" si="99"/>
        <v>238.81856963664529</v>
      </c>
      <c r="AD46">
        <f t="shared" ca="1" si="100"/>
        <v>243.71261398094103</v>
      </c>
      <c r="AE46">
        <f t="shared" ca="1" si="40"/>
        <v>243.62456611834702</v>
      </c>
      <c r="AF46">
        <f t="shared" ca="1" si="41"/>
        <v>241.51309518412603</v>
      </c>
      <c r="AG46">
        <f t="shared" ca="1" si="42"/>
        <v>240.30629056138736</v>
      </c>
      <c r="AH46">
        <f t="shared" ca="1" si="43"/>
        <v>239.11866946836886</v>
      </c>
      <c r="AI46">
        <f t="shared" ca="1" si="44"/>
        <v>240.882286700066</v>
      </c>
      <c r="AJ46">
        <f t="shared" ca="1" si="45"/>
        <v>239.42463143916081</v>
      </c>
      <c r="AK46">
        <f t="shared" ca="1" si="46"/>
        <v>235.75444369772771</v>
      </c>
      <c r="AL46">
        <f t="shared" ca="1" si="47"/>
        <v>239.26861400371675</v>
      </c>
      <c r="AM46">
        <f t="shared" ca="1" si="48"/>
        <v>240.58789225490318</v>
      </c>
      <c r="AN46">
        <f t="shared" ca="1" si="49"/>
        <v>244.78293324542636</v>
      </c>
      <c r="AO46">
        <f t="shared" ca="1" si="50"/>
        <v>236.49953794867292</v>
      </c>
      <c r="AP46">
        <f t="shared" ca="1" si="51"/>
        <v>237.10149210598399</v>
      </c>
      <c r="AQ46">
        <f t="shared" ca="1" si="52"/>
        <v>237.72412389298057</v>
      </c>
      <c r="AR46">
        <f t="shared" ca="1" si="53"/>
        <v>240.1783020730262</v>
      </c>
      <c r="AS46">
        <f t="shared" ca="1" si="54"/>
        <v>237.97997100649613</v>
      </c>
      <c r="AT46">
        <f t="shared" ca="1" si="55"/>
        <v>235.74730279579234</v>
      </c>
      <c r="AU46">
        <f t="shared" ca="1" si="56"/>
        <v>242.24939867608532</v>
      </c>
      <c r="AV46">
        <f t="shared" ca="1" si="57"/>
        <v>241.95233300947257</v>
      </c>
      <c r="AW46">
        <f t="shared" ca="1" si="58"/>
        <v>243.38551969869275</v>
      </c>
      <c r="AX46">
        <f t="shared" ca="1" si="59"/>
        <v>241.50291253499663</v>
      </c>
      <c r="AY46">
        <f t="shared" ca="1" si="60"/>
        <v>242.06580085269795</v>
      </c>
      <c r="AZ46">
        <f t="shared" ca="1" si="61"/>
        <v>239.93938810615842</v>
      </c>
      <c r="BA46">
        <f t="shared" ca="1" si="62"/>
        <v>234.4253246616002</v>
      </c>
      <c r="BB46">
        <f t="shared" ca="1" si="63"/>
        <v>231.11468720602608</v>
      </c>
      <c r="BC46">
        <f t="shared" ca="1" si="64"/>
        <v>235.80218313019708</v>
      </c>
      <c r="BD46">
        <f t="shared" ca="1" si="65"/>
        <v>242.86305364292434</v>
      </c>
      <c r="BE46">
        <f t="shared" ca="1" si="66"/>
        <v>242.38324575959209</v>
      </c>
      <c r="BF46">
        <f t="shared" ca="1" si="67"/>
        <v>240.1054441464162</v>
      </c>
      <c r="BG46">
        <f t="shared" ca="1" si="68"/>
        <v>236.52904471014938</v>
      </c>
      <c r="BH46">
        <f t="shared" ca="1" si="69"/>
        <v>242.26560390269682</v>
      </c>
      <c r="BI46">
        <f t="shared" ca="1" si="70"/>
        <v>239.99036332316808</v>
      </c>
      <c r="BJ46">
        <f t="shared" ca="1" si="71"/>
        <v>236.81613809319913</v>
      </c>
      <c r="BK46">
        <f t="shared" ca="1" si="72"/>
        <v>244.10861341295245</v>
      </c>
      <c r="BL46">
        <f t="shared" ca="1" si="73"/>
        <v>243.90423437278056</v>
      </c>
      <c r="BM46">
        <f t="shared" ca="1" si="74"/>
        <v>242.68043495390526</v>
      </c>
      <c r="BN46" s="22">
        <f t="shared" ca="1" si="101"/>
        <v>42.680434953905262</v>
      </c>
      <c r="BO46" s="22">
        <f t="shared" ca="1" si="102"/>
        <v>42.246703695359393</v>
      </c>
    </row>
    <row r="47" spans="5:67" x14ac:dyDescent="0.35">
      <c r="E47">
        <f t="shared" si="38"/>
        <v>223.19</v>
      </c>
      <c r="F47">
        <f t="shared" ca="1" si="76"/>
        <v>227.14813264657931</v>
      </c>
      <c r="G47">
        <f t="shared" ca="1" si="77"/>
        <v>225.06296197208061</v>
      </c>
      <c r="H47">
        <f t="shared" ca="1" si="78"/>
        <v>228.10955898568091</v>
      </c>
      <c r="I47">
        <f t="shared" ca="1" si="79"/>
        <v>234.89047335120031</v>
      </c>
      <c r="J47">
        <f t="shared" ca="1" si="80"/>
        <v>232.57290150474267</v>
      </c>
      <c r="K47">
        <f t="shared" ca="1" si="81"/>
        <v>229.86137488714965</v>
      </c>
      <c r="L47">
        <f t="shared" ca="1" si="82"/>
        <v>230.25928537539826</v>
      </c>
      <c r="M47">
        <f t="shared" ca="1" si="83"/>
        <v>228.69780961090805</v>
      </c>
      <c r="N47">
        <f t="shared" ca="1" si="84"/>
        <v>223.14797597239789</v>
      </c>
      <c r="O47">
        <f t="shared" ca="1" si="85"/>
        <v>217.99550493767254</v>
      </c>
      <c r="P47">
        <f t="shared" ca="1" si="86"/>
        <v>214.85984514186893</v>
      </c>
      <c r="Q47">
        <f t="shared" ca="1" si="87"/>
        <v>214.20673686636721</v>
      </c>
      <c r="R47">
        <f t="shared" ca="1" si="88"/>
        <v>211.01709591981657</v>
      </c>
      <c r="S47">
        <f t="shared" ca="1" si="89"/>
        <v>208.28129044028765</v>
      </c>
      <c r="T47">
        <f t="shared" ca="1" si="90"/>
        <v>212.05352571657869</v>
      </c>
      <c r="U47">
        <f t="shared" ca="1" si="91"/>
        <v>213.58654674097031</v>
      </c>
      <c r="V47">
        <f t="shared" ca="1" si="92"/>
        <v>220.57876850860268</v>
      </c>
      <c r="W47">
        <f t="shared" ca="1" si="93"/>
        <v>218.5329971732547</v>
      </c>
      <c r="X47">
        <f t="shared" ca="1" si="94"/>
        <v>214.23807912102833</v>
      </c>
      <c r="Y47">
        <f t="shared" ca="1" si="95"/>
        <v>217.44046013549507</v>
      </c>
      <c r="Z47">
        <f t="shared" ca="1" si="96"/>
        <v>212.02698811904548</v>
      </c>
      <c r="AA47">
        <f t="shared" ca="1" si="97"/>
        <v>215.1717664849603</v>
      </c>
      <c r="AB47">
        <f t="shared" ca="1" si="98"/>
        <v>211.94860649605332</v>
      </c>
      <c r="AC47">
        <f t="shared" ca="1" si="99"/>
        <v>205.56797089816689</v>
      </c>
      <c r="AD47">
        <f t="shared" ca="1" si="100"/>
        <v>207.31966587961071</v>
      </c>
      <c r="AE47">
        <f t="shared" ca="1" si="40"/>
        <v>205.06521144040883</v>
      </c>
      <c r="AF47">
        <f t="shared" ca="1" si="41"/>
        <v>203.97774548500595</v>
      </c>
      <c r="AG47">
        <f t="shared" ca="1" si="42"/>
        <v>204.40828172879549</v>
      </c>
      <c r="AH47">
        <f t="shared" ca="1" si="43"/>
        <v>203.47969823637391</v>
      </c>
      <c r="AI47">
        <f t="shared" ca="1" si="44"/>
        <v>209.08772918578441</v>
      </c>
      <c r="AJ47">
        <f t="shared" ca="1" si="45"/>
        <v>207.53918575379637</v>
      </c>
      <c r="AK47">
        <f t="shared" ca="1" si="46"/>
        <v>212.18390754247207</v>
      </c>
      <c r="AL47">
        <f t="shared" ca="1" si="47"/>
        <v>213.20513933805364</v>
      </c>
      <c r="AM47">
        <f t="shared" ca="1" si="48"/>
        <v>208.79867480142954</v>
      </c>
      <c r="AN47">
        <f t="shared" ca="1" si="49"/>
        <v>211.63045102318418</v>
      </c>
      <c r="AO47">
        <f t="shared" ca="1" si="50"/>
        <v>210.04734875565003</v>
      </c>
      <c r="AP47">
        <f t="shared" ca="1" si="51"/>
        <v>209.49502299305362</v>
      </c>
      <c r="AQ47">
        <f t="shared" ca="1" si="52"/>
        <v>209.54977045821582</v>
      </c>
      <c r="AR47">
        <f t="shared" ca="1" si="53"/>
        <v>211.18551079644337</v>
      </c>
      <c r="AS47">
        <f t="shared" ca="1" si="54"/>
        <v>211.62312773409423</v>
      </c>
      <c r="AT47">
        <f t="shared" ca="1" si="55"/>
        <v>213.70335879359303</v>
      </c>
      <c r="AU47">
        <f t="shared" ca="1" si="56"/>
        <v>212.26094996472631</v>
      </c>
      <c r="AV47">
        <f t="shared" ca="1" si="57"/>
        <v>218.01147592800501</v>
      </c>
      <c r="AW47">
        <f t="shared" ca="1" si="58"/>
        <v>219.01043425035886</v>
      </c>
      <c r="AX47">
        <f t="shared" ca="1" si="59"/>
        <v>222.19722545050902</v>
      </c>
      <c r="AY47">
        <f t="shared" ca="1" si="60"/>
        <v>225.29644929364477</v>
      </c>
      <c r="AZ47">
        <f t="shared" ca="1" si="61"/>
        <v>220.27922278874601</v>
      </c>
      <c r="BA47">
        <f t="shared" ca="1" si="62"/>
        <v>218.4052616462715</v>
      </c>
      <c r="BB47">
        <f t="shared" ca="1" si="63"/>
        <v>222.01894915085535</v>
      </c>
      <c r="BC47">
        <f t="shared" ca="1" si="64"/>
        <v>218.64322420422013</v>
      </c>
      <c r="BD47">
        <f t="shared" ca="1" si="65"/>
        <v>216.75263006536414</v>
      </c>
      <c r="BE47">
        <f t="shared" ca="1" si="66"/>
        <v>210.94195650770268</v>
      </c>
      <c r="BF47">
        <f t="shared" ca="1" si="67"/>
        <v>214.75216282474227</v>
      </c>
      <c r="BG47">
        <f t="shared" ca="1" si="68"/>
        <v>220.66539457275834</v>
      </c>
      <c r="BH47">
        <f t="shared" ca="1" si="69"/>
        <v>220.44552853456671</v>
      </c>
      <c r="BI47">
        <f t="shared" ca="1" si="70"/>
        <v>219.7594045869823</v>
      </c>
      <c r="BJ47">
        <f t="shared" ca="1" si="71"/>
        <v>218.81870523251953</v>
      </c>
      <c r="BK47">
        <f t="shared" ca="1" si="72"/>
        <v>218.23514663687101</v>
      </c>
      <c r="BL47">
        <f t="shared" ca="1" si="73"/>
        <v>217.43007026409987</v>
      </c>
      <c r="BM47">
        <f t="shared" ca="1" si="74"/>
        <v>220.57225677285504</v>
      </c>
      <c r="BN47" s="22">
        <f t="shared" ca="1" si="101"/>
        <v>20.572256772855042</v>
      </c>
      <c r="BO47" s="22">
        <f t="shared" ca="1" si="102"/>
        <v>20.363195388385652</v>
      </c>
    </row>
    <row r="48" spans="5:67" x14ac:dyDescent="0.35">
      <c r="E48">
        <f t="shared" si="38"/>
        <v>223.19</v>
      </c>
      <c r="F48">
        <f t="shared" ca="1" si="76"/>
        <v>224.43732857781558</v>
      </c>
      <c r="G48">
        <f t="shared" ca="1" si="77"/>
        <v>225.17366783061814</v>
      </c>
      <c r="H48">
        <f t="shared" ca="1" si="78"/>
        <v>219.48979484387593</v>
      </c>
      <c r="I48">
        <f t="shared" ca="1" si="79"/>
        <v>212.91132550128395</v>
      </c>
      <c r="J48">
        <f t="shared" ca="1" si="80"/>
        <v>217.3028544751005</v>
      </c>
      <c r="K48">
        <f t="shared" ca="1" si="81"/>
        <v>212.13794266537167</v>
      </c>
      <c r="L48">
        <f t="shared" ca="1" si="82"/>
        <v>215.33924180425552</v>
      </c>
      <c r="M48">
        <f t="shared" ca="1" si="83"/>
        <v>215.37463524525734</v>
      </c>
      <c r="N48">
        <f t="shared" ca="1" si="84"/>
        <v>212.17438018640482</v>
      </c>
      <c r="O48">
        <f t="shared" ca="1" si="85"/>
        <v>214.16315876386503</v>
      </c>
      <c r="P48">
        <f t="shared" ca="1" si="86"/>
        <v>212.09651485315538</v>
      </c>
      <c r="Q48">
        <f t="shared" ca="1" si="87"/>
        <v>215.39319745456984</v>
      </c>
      <c r="R48">
        <f t="shared" ca="1" si="88"/>
        <v>215.37735882501551</v>
      </c>
      <c r="S48">
        <f t="shared" ca="1" si="89"/>
        <v>219.35712640447991</v>
      </c>
      <c r="T48">
        <f t="shared" ca="1" si="90"/>
        <v>219.66659028879133</v>
      </c>
      <c r="U48">
        <f t="shared" ca="1" si="91"/>
        <v>215.76100094077282</v>
      </c>
      <c r="V48">
        <f t="shared" ca="1" si="92"/>
        <v>212.27774333562817</v>
      </c>
      <c r="W48">
        <f t="shared" ca="1" si="93"/>
        <v>209.75650818077762</v>
      </c>
      <c r="X48">
        <f t="shared" ca="1" si="94"/>
        <v>207.7021281621044</v>
      </c>
      <c r="Y48">
        <f t="shared" ca="1" si="95"/>
        <v>207.00133416352037</v>
      </c>
      <c r="Z48">
        <f t="shared" ca="1" si="96"/>
        <v>209.74044978865922</v>
      </c>
      <c r="AA48">
        <f t="shared" ca="1" si="97"/>
        <v>208.8941926177705</v>
      </c>
      <c r="AB48">
        <f t="shared" ca="1" si="98"/>
        <v>201.66187093350055</v>
      </c>
      <c r="AC48">
        <f t="shared" ca="1" si="99"/>
        <v>202.27847559173713</v>
      </c>
      <c r="AD48">
        <f t="shared" ca="1" si="100"/>
        <v>199.78895777056835</v>
      </c>
      <c r="AE48">
        <f t="shared" ca="1" si="40"/>
        <v>199.82495903714971</v>
      </c>
      <c r="AF48">
        <f t="shared" ca="1" si="41"/>
        <v>202.32512138474021</v>
      </c>
      <c r="AG48">
        <f t="shared" ca="1" si="42"/>
        <v>200.03261706063739</v>
      </c>
      <c r="AH48">
        <f t="shared" ca="1" si="43"/>
        <v>200.67616410163296</v>
      </c>
      <c r="AI48">
        <f t="shared" ca="1" si="44"/>
        <v>206.12953482219794</v>
      </c>
      <c r="AJ48">
        <f t="shared" ca="1" si="45"/>
        <v>206.09219930167788</v>
      </c>
      <c r="AK48">
        <f t="shared" ca="1" si="46"/>
        <v>212.09569753055524</v>
      </c>
      <c r="AL48">
        <f t="shared" ca="1" si="47"/>
        <v>211.43158318952661</v>
      </c>
      <c r="AM48">
        <f t="shared" ca="1" si="48"/>
        <v>210.43125196693819</v>
      </c>
      <c r="AN48">
        <f t="shared" ca="1" si="49"/>
        <v>205.93104841284301</v>
      </c>
      <c r="AO48">
        <f t="shared" ca="1" si="50"/>
        <v>205.86155904064853</v>
      </c>
      <c r="AP48">
        <f t="shared" ca="1" si="51"/>
        <v>204.96715706404879</v>
      </c>
      <c r="AQ48">
        <f t="shared" ca="1" si="52"/>
        <v>209.71155420568729</v>
      </c>
      <c r="AR48">
        <f t="shared" ca="1" si="53"/>
        <v>213.27740223303047</v>
      </c>
      <c r="AS48">
        <f t="shared" ca="1" si="54"/>
        <v>214.29625847539185</v>
      </c>
      <c r="AT48">
        <f t="shared" ca="1" si="55"/>
        <v>215.28262664603821</v>
      </c>
      <c r="AU48">
        <f t="shared" ca="1" si="56"/>
        <v>216.07661227308643</v>
      </c>
      <c r="AV48">
        <f t="shared" ca="1" si="57"/>
        <v>213.93083188976507</v>
      </c>
      <c r="AW48">
        <f t="shared" ca="1" si="58"/>
        <v>220.3722550234327</v>
      </c>
      <c r="AX48">
        <f t="shared" ca="1" si="59"/>
        <v>218.36426243582537</v>
      </c>
      <c r="AY48">
        <f t="shared" ca="1" si="60"/>
        <v>217.27980164845471</v>
      </c>
      <c r="AZ48">
        <f t="shared" ca="1" si="61"/>
        <v>213.05241633728966</v>
      </c>
      <c r="BA48">
        <f t="shared" ca="1" si="62"/>
        <v>211.25781479049004</v>
      </c>
      <c r="BB48">
        <f t="shared" ca="1" si="63"/>
        <v>213.9847298345905</v>
      </c>
      <c r="BC48">
        <f t="shared" ca="1" si="64"/>
        <v>210.37948818493197</v>
      </c>
      <c r="BD48">
        <f t="shared" ca="1" si="65"/>
        <v>211.61827769734469</v>
      </c>
      <c r="BE48">
        <f t="shared" ca="1" si="66"/>
        <v>207.41771079704071</v>
      </c>
      <c r="BF48">
        <f t="shared" ca="1" si="67"/>
        <v>207.60811158588749</v>
      </c>
      <c r="BG48">
        <f t="shared" ca="1" si="68"/>
        <v>207.51001254268888</v>
      </c>
      <c r="BH48">
        <f t="shared" ca="1" si="69"/>
        <v>205.40231124880236</v>
      </c>
      <c r="BI48">
        <f t="shared" ca="1" si="70"/>
        <v>208.13737876244321</v>
      </c>
      <c r="BJ48">
        <f t="shared" ca="1" si="71"/>
        <v>207.8482269886666</v>
      </c>
      <c r="BK48">
        <f t="shared" ca="1" si="72"/>
        <v>208.45479863739638</v>
      </c>
      <c r="BL48">
        <f t="shared" ca="1" si="73"/>
        <v>207.30853114695461</v>
      </c>
      <c r="BM48">
        <f t="shared" ca="1" si="74"/>
        <v>206.79467168686625</v>
      </c>
      <c r="BN48" s="22">
        <f t="shared" ca="1" si="101"/>
        <v>6.794671686866252</v>
      </c>
      <c r="BO48" s="22">
        <f t="shared" ca="1" si="102"/>
        <v>6.725622214775977</v>
      </c>
    </row>
    <row r="49" spans="5:67" x14ac:dyDescent="0.35">
      <c r="E49">
        <f t="shared" si="38"/>
        <v>223.19</v>
      </c>
      <c r="F49">
        <f t="shared" ca="1" si="76"/>
        <v>219.91678074545766</v>
      </c>
      <c r="G49">
        <f t="shared" ca="1" si="77"/>
        <v>218.39389080529477</v>
      </c>
      <c r="H49">
        <f t="shared" ca="1" si="78"/>
        <v>220.03041371394394</v>
      </c>
      <c r="I49">
        <f t="shared" ca="1" si="79"/>
        <v>212.81863848037378</v>
      </c>
      <c r="J49">
        <f t="shared" ca="1" si="80"/>
        <v>212.9956558798676</v>
      </c>
      <c r="K49">
        <f t="shared" ca="1" si="81"/>
        <v>212.89920251678109</v>
      </c>
      <c r="L49">
        <f t="shared" ca="1" si="82"/>
        <v>213.52230407215313</v>
      </c>
      <c r="M49">
        <f t="shared" ca="1" si="83"/>
        <v>212.74592668235016</v>
      </c>
      <c r="N49">
        <f t="shared" ca="1" si="84"/>
        <v>216.98843818306111</v>
      </c>
      <c r="O49">
        <f t="shared" ca="1" si="85"/>
        <v>215.5904253052457</v>
      </c>
      <c r="P49">
        <f t="shared" ca="1" si="86"/>
        <v>216.45969857582318</v>
      </c>
      <c r="Q49">
        <f t="shared" ca="1" si="87"/>
        <v>218.7455409157229</v>
      </c>
      <c r="R49">
        <f t="shared" ca="1" si="88"/>
        <v>215.99585418978367</v>
      </c>
      <c r="S49">
        <f t="shared" ca="1" si="89"/>
        <v>216.71124605217656</v>
      </c>
      <c r="T49">
        <f t="shared" ca="1" si="90"/>
        <v>219.90040106949462</v>
      </c>
      <c r="U49">
        <f t="shared" ca="1" si="91"/>
        <v>223.87108614229487</v>
      </c>
      <c r="V49">
        <f t="shared" ca="1" si="92"/>
        <v>216.11834528664346</v>
      </c>
      <c r="W49">
        <f t="shared" ca="1" si="93"/>
        <v>214.83785942490954</v>
      </c>
      <c r="X49">
        <f t="shared" ca="1" si="94"/>
        <v>217.64277737149661</v>
      </c>
      <c r="Y49">
        <f t="shared" ca="1" si="95"/>
        <v>216.08543380315737</v>
      </c>
      <c r="Z49">
        <f t="shared" ca="1" si="96"/>
        <v>215.13493793614376</v>
      </c>
      <c r="AA49">
        <f t="shared" ca="1" si="97"/>
        <v>216.89631960172221</v>
      </c>
      <c r="AB49">
        <f t="shared" ca="1" si="98"/>
        <v>220.86202086508899</v>
      </c>
      <c r="AC49">
        <f t="shared" ca="1" si="99"/>
        <v>213.2255571492303</v>
      </c>
      <c r="AD49">
        <f t="shared" ca="1" si="100"/>
        <v>216.88389235292021</v>
      </c>
      <c r="AE49">
        <f t="shared" ca="1" si="40"/>
        <v>219.87835165311412</v>
      </c>
      <c r="AF49">
        <f t="shared" ca="1" si="41"/>
        <v>219.96078656112456</v>
      </c>
      <c r="AG49">
        <f t="shared" ca="1" si="42"/>
        <v>224.57786177887348</v>
      </c>
      <c r="AH49">
        <f t="shared" ca="1" si="43"/>
        <v>218.75369184224684</v>
      </c>
      <c r="AI49">
        <f t="shared" ca="1" si="44"/>
        <v>213.52128972617356</v>
      </c>
      <c r="AJ49">
        <f t="shared" ca="1" si="45"/>
        <v>222.12358702250924</v>
      </c>
      <c r="AK49">
        <f t="shared" ca="1" si="46"/>
        <v>227.92463832043552</v>
      </c>
      <c r="AL49">
        <f t="shared" ca="1" si="47"/>
        <v>226.2173763130474</v>
      </c>
      <c r="AM49">
        <f t="shared" ca="1" si="48"/>
        <v>224.91023413577059</v>
      </c>
      <c r="AN49">
        <f t="shared" ca="1" si="49"/>
        <v>221.08478826911309</v>
      </c>
      <c r="AO49">
        <f t="shared" ca="1" si="50"/>
        <v>224.30523440188534</v>
      </c>
      <c r="AP49">
        <f t="shared" ca="1" si="51"/>
        <v>220.66342665188418</v>
      </c>
      <c r="AQ49">
        <f t="shared" ca="1" si="52"/>
        <v>213.98736494017035</v>
      </c>
      <c r="AR49">
        <f t="shared" ca="1" si="53"/>
        <v>217.39429494633615</v>
      </c>
      <c r="AS49">
        <f t="shared" ca="1" si="54"/>
        <v>222.48054127487677</v>
      </c>
      <c r="AT49">
        <f t="shared" ca="1" si="55"/>
        <v>221.86595160244224</v>
      </c>
      <c r="AU49">
        <f t="shared" ca="1" si="56"/>
        <v>220.07391716451531</v>
      </c>
      <c r="AV49">
        <f t="shared" ca="1" si="57"/>
        <v>224.92751952292176</v>
      </c>
      <c r="AW49">
        <f t="shared" ca="1" si="58"/>
        <v>227.35831555961676</v>
      </c>
      <c r="AX49">
        <f t="shared" ca="1" si="59"/>
        <v>230.02705697305043</v>
      </c>
      <c r="AY49">
        <f t="shared" ca="1" si="60"/>
        <v>230.48291834309873</v>
      </c>
      <c r="AZ49">
        <f t="shared" ca="1" si="61"/>
        <v>227.14762703165772</v>
      </c>
      <c r="BA49">
        <f t="shared" ca="1" si="62"/>
        <v>225.42844762958305</v>
      </c>
      <c r="BB49">
        <f t="shared" ca="1" si="63"/>
        <v>226.05819686239678</v>
      </c>
      <c r="BC49">
        <f t="shared" ca="1" si="64"/>
        <v>225.21986294402529</v>
      </c>
      <c r="BD49">
        <f t="shared" ca="1" si="65"/>
        <v>225.55742063571873</v>
      </c>
      <c r="BE49">
        <f t="shared" ca="1" si="66"/>
        <v>225.53873492349106</v>
      </c>
      <c r="BF49">
        <f t="shared" ca="1" si="67"/>
        <v>224.42945963726606</v>
      </c>
      <c r="BG49">
        <f t="shared" ca="1" si="68"/>
        <v>217.73112133969136</v>
      </c>
      <c r="BH49">
        <f t="shared" ca="1" si="69"/>
        <v>213.88665837432077</v>
      </c>
      <c r="BI49">
        <f t="shared" ca="1" si="70"/>
        <v>215.38907948649589</v>
      </c>
      <c r="BJ49">
        <f t="shared" ca="1" si="71"/>
        <v>218.12922780552279</v>
      </c>
      <c r="BK49">
        <f t="shared" ca="1" si="72"/>
        <v>214.57011178465186</v>
      </c>
      <c r="BL49">
        <f t="shared" ca="1" si="73"/>
        <v>218.66356509086128</v>
      </c>
      <c r="BM49">
        <f t="shared" ca="1" si="74"/>
        <v>224.07722584489656</v>
      </c>
      <c r="BN49" s="22">
        <f t="shared" ca="1" si="101"/>
        <v>24.07722584489656</v>
      </c>
      <c r="BO49" s="22">
        <f t="shared" ca="1" si="102"/>
        <v>23.832545923539652</v>
      </c>
    </row>
    <row r="50" spans="5:67" x14ac:dyDescent="0.35">
      <c r="E50">
        <f t="shared" si="38"/>
        <v>223.19</v>
      </c>
      <c r="F50">
        <f t="shared" ca="1" si="76"/>
        <v>226.14438172085929</v>
      </c>
      <c r="G50">
        <f t="shared" ca="1" si="77"/>
        <v>227.57303278628308</v>
      </c>
      <c r="H50">
        <f t="shared" ca="1" si="78"/>
        <v>223.38873367079998</v>
      </c>
      <c r="I50">
        <f t="shared" ca="1" si="79"/>
        <v>227.89205274179838</v>
      </c>
      <c r="J50">
        <f t="shared" ca="1" si="80"/>
        <v>232.79963678749704</v>
      </c>
      <c r="K50">
        <f t="shared" ca="1" si="81"/>
        <v>226.32264508251367</v>
      </c>
      <c r="L50">
        <f t="shared" ca="1" si="82"/>
        <v>219.40378168705485</v>
      </c>
      <c r="M50">
        <f t="shared" ca="1" si="83"/>
        <v>212.97506172228577</v>
      </c>
      <c r="N50">
        <f t="shared" ca="1" si="84"/>
        <v>211.15901891541674</v>
      </c>
      <c r="O50">
        <f t="shared" ca="1" si="85"/>
        <v>209.18962263901142</v>
      </c>
      <c r="P50">
        <f t="shared" ca="1" si="86"/>
        <v>212.30491780036363</v>
      </c>
      <c r="Q50">
        <f t="shared" ca="1" si="87"/>
        <v>206.47799747235618</v>
      </c>
      <c r="R50">
        <f t="shared" ca="1" si="88"/>
        <v>208.6936026145089</v>
      </c>
      <c r="S50">
        <f t="shared" ca="1" si="89"/>
        <v>212.41453660984882</v>
      </c>
      <c r="T50">
        <f t="shared" ca="1" si="90"/>
        <v>211.84490653812637</v>
      </c>
      <c r="U50">
        <f t="shared" ca="1" si="91"/>
        <v>210.91881216837336</v>
      </c>
      <c r="V50">
        <f t="shared" ca="1" si="92"/>
        <v>210.24676994406474</v>
      </c>
      <c r="W50">
        <f t="shared" ca="1" si="93"/>
        <v>213.52715677358108</v>
      </c>
      <c r="X50">
        <f t="shared" ca="1" si="94"/>
        <v>212.82509625614773</v>
      </c>
      <c r="Y50">
        <f t="shared" ca="1" si="95"/>
        <v>216.12265273423913</v>
      </c>
      <c r="Z50">
        <f t="shared" ca="1" si="96"/>
        <v>215.0826854433636</v>
      </c>
      <c r="AA50">
        <f t="shared" ca="1" si="97"/>
        <v>220.41527220091945</v>
      </c>
      <c r="AB50">
        <f t="shared" ca="1" si="98"/>
        <v>219.40053265637803</v>
      </c>
      <c r="AC50">
        <f t="shared" ca="1" si="99"/>
        <v>218.63475936741685</v>
      </c>
      <c r="AD50">
        <f t="shared" ca="1" si="100"/>
        <v>215.11229299940135</v>
      </c>
      <c r="AE50">
        <f t="shared" ca="1" si="40"/>
        <v>214.72478505074969</v>
      </c>
      <c r="AF50">
        <f t="shared" ca="1" si="41"/>
        <v>210.73637601938609</v>
      </c>
      <c r="AG50">
        <f t="shared" ca="1" si="42"/>
        <v>211.48920935658049</v>
      </c>
      <c r="AH50">
        <f t="shared" ca="1" si="43"/>
        <v>210.2540371905466</v>
      </c>
      <c r="AI50">
        <f t="shared" ca="1" si="44"/>
        <v>210.16286913436883</v>
      </c>
      <c r="AJ50">
        <f t="shared" ca="1" si="45"/>
        <v>209.86543646224223</v>
      </c>
      <c r="AK50">
        <f t="shared" ca="1" si="46"/>
        <v>208.86032213088856</v>
      </c>
      <c r="AL50">
        <f t="shared" ca="1" si="47"/>
        <v>202.62227288647759</v>
      </c>
      <c r="AM50">
        <f t="shared" ca="1" si="48"/>
        <v>204.17596968359743</v>
      </c>
      <c r="AN50">
        <f t="shared" ca="1" si="49"/>
        <v>209.51900079611394</v>
      </c>
      <c r="AO50">
        <f t="shared" ca="1" si="50"/>
        <v>211.42062453666929</v>
      </c>
      <c r="AP50">
        <f t="shared" ca="1" si="51"/>
        <v>208.92161684450713</v>
      </c>
      <c r="AQ50">
        <f t="shared" ca="1" si="52"/>
        <v>206.64231781982704</v>
      </c>
      <c r="AR50">
        <f t="shared" ca="1" si="53"/>
        <v>206.99464404144967</v>
      </c>
      <c r="AS50">
        <f t="shared" ca="1" si="54"/>
        <v>208.74975194197449</v>
      </c>
      <c r="AT50">
        <f t="shared" ca="1" si="55"/>
        <v>202.00950497962339</v>
      </c>
      <c r="AU50">
        <f t="shared" ca="1" si="56"/>
        <v>205.18562481010062</v>
      </c>
      <c r="AV50">
        <f t="shared" ca="1" si="57"/>
        <v>204.33925695342683</v>
      </c>
      <c r="AW50">
        <f t="shared" ca="1" si="58"/>
        <v>204.30149528020664</v>
      </c>
      <c r="AX50">
        <f t="shared" ca="1" si="59"/>
        <v>204.95558501977482</v>
      </c>
      <c r="AY50">
        <f t="shared" ca="1" si="60"/>
        <v>196.80211491507302</v>
      </c>
      <c r="AZ50">
        <f t="shared" ca="1" si="61"/>
        <v>198.70127425244192</v>
      </c>
      <c r="BA50">
        <f t="shared" ca="1" si="62"/>
        <v>198.62713474328157</v>
      </c>
      <c r="BB50">
        <f t="shared" ca="1" si="63"/>
        <v>203.56716728145861</v>
      </c>
      <c r="BC50">
        <f t="shared" ca="1" si="64"/>
        <v>207.56585734898076</v>
      </c>
      <c r="BD50">
        <f t="shared" ca="1" si="65"/>
        <v>210.42323462805064</v>
      </c>
      <c r="BE50">
        <f t="shared" ca="1" si="66"/>
        <v>210.83739932218947</v>
      </c>
      <c r="BF50">
        <f t="shared" ca="1" si="67"/>
        <v>212.33867853656673</v>
      </c>
      <c r="BG50">
        <f t="shared" ca="1" si="68"/>
        <v>207.653615069133</v>
      </c>
      <c r="BH50">
        <f t="shared" ca="1" si="69"/>
        <v>207.86852795263709</v>
      </c>
      <c r="BI50">
        <f t="shared" ca="1" si="70"/>
        <v>212.37304874242778</v>
      </c>
      <c r="BJ50">
        <f t="shared" ca="1" si="71"/>
        <v>214.32675016941027</v>
      </c>
      <c r="BK50">
        <f t="shared" ca="1" si="72"/>
        <v>218.79845892027035</v>
      </c>
      <c r="BL50">
        <f t="shared" ca="1" si="73"/>
        <v>216.38516640892908</v>
      </c>
      <c r="BM50">
        <f t="shared" ca="1" si="74"/>
        <v>210.58687366514366</v>
      </c>
      <c r="BN50" s="22">
        <f t="shared" ca="1" si="101"/>
        <v>10.586873665143656</v>
      </c>
      <c r="BO50" s="22">
        <f t="shared" ca="1" si="102"/>
        <v>10.479286710048001</v>
      </c>
    </row>
    <row r="51" spans="5:67" x14ac:dyDescent="0.35">
      <c r="E51">
        <f t="shared" si="38"/>
        <v>223.19</v>
      </c>
      <c r="F51">
        <f t="shared" ca="1" si="76"/>
        <v>225.70727950723142</v>
      </c>
      <c r="G51">
        <f t="shared" ca="1" si="77"/>
        <v>226.93746377322879</v>
      </c>
      <c r="H51">
        <f t="shared" ca="1" si="78"/>
        <v>222.166508182786</v>
      </c>
      <c r="I51">
        <f t="shared" ca="1" si="79"/>
        <v>224.44867518970352</v>
      </c>
      <c r="J51">
        <f t="shared" ca="1" si="80"/>
        <v>224.20165719910796</v>
      </c>
      <c r="K51">
        <f t="shared" ca="1" si="81"/>
        <v>225.20798283078855</v>
      </c>
      <c r="L51">
        <f t="shared" ca="1" si="82"/>
        <v>225.60263744833932</v>
      </c>
      <c r="M51">
        <f t="shared" ca="1" si="83"/>
        <v>225.38592892542215</v>
      </c>
      <c r="N51">
        <f t="shared" ca="1" si="84"/>
        <v>223.64694285645788</v>
      </c>
      <c r="O51">
        <f t="shared" ca="1" si="85"/>
        <v>229.58730094010778</v>
      </c>
      <c r="P51">
        <f t="shared" ca="1" si="86"/>
        <v>231.38479237069049</v>
      </c>
      <c r="Q51">
        <f t="shared" ca="1" si="87"/>
        <v>228.71732956246723</v>
      </c>
      <c r="R51">
        <f t="shared" ca="1" si="88"/>
        <v>226.54220028018227</v>
      </c>
      <c r="S51">
        <f t="shared" ca="1" si="89"/>
        <v>223.51099465952998</v>
      </c>
      <c r="T51">
        <f t="shared" ca="1" si="90"/>
        <v>221.39533842380965</v>
      </c>
      <c r="U51">
        <f t="shared" ca="1" si="91"/>
        <v>225.80699034209289</v>
      </c>
      <c r="V51">
        <f t="shared" ca="1" si="92"/>
        <v>220.82912516268289</v>
      </c>
      <c r="W51">
        <f t="shared" ca="1" si="93"/>
        <v>221.09969370496003</v>
      </c>
      <c r="X51">
        <f t="shared" ca="1" si="94"/>
        <v>221.68886902152349</v>
      </c>
      <c r="Y51">
        <f t="shared" ca="1" si="95"/>
        <v>220.58026410783057</v>
      </c>
      <c r="Z51">
        <f t="shared" ca="1" si="96"/>
        <v>218.5545727162874</v>
      </c>
      <c r="AA51">
        <f t="shared" ca="1" si="97"/>
        <v>220.04120997562822</v>
      </c>
      <c r="AB51">
        <f t="shared" ca="1" si="98"/>
        <v>219.214500028446</v>
      </c>
      <c r="AC51">
        <f t="shared" ca="1" si="99"/>
        <v>222.68032826119176</v>
      </c>
      <c r="AD51">
        <f t="shared" ca="1" si="100"/>
        <v>225.56200173376433</v>
      </c>
      <c r="AE51">
        <f t="shared" ca="1" si="40"/>
        <v>228.11102886675343</v>
      </c>
      <c r="AF51">
        <f t="shared" ca="1" si="41"/>
        <v>222.18361922816888</v>
      </c>
      <c r="AG51">
        <f t="shared" ca="1" si="42"/>
        <v>220.20170327678204</v>
      </c>
      <c r="AH51">
        <f t="shared" ca="1" si="43"/>
        <v>214.43310490076979</v>
      </c>
      <c r="AI51">
        <f t="shared" ca="1" si="44"/>
        <v>215.91020917776112</v>
      </c>
      <c r="AJ51">
        <f t="shared" ca="1" si="45"/>
        <v>219.07850948643716</v>
      </c>
      <c r="AK51">
        <f t="shared" ca="1" si="46"/>
        <v>211.23202198127743</v>
      </c>
      <c r="AL51">
        <f t="shared" ca="1" si="47"/>
        <v>212.57543297574662</v>
      </c>
      <c r="AM51">
        <f t="shared" ca="1" si="48"/>
        <v>216.5727787586998</v>
      </c>
      <c r="AN51">
        <f t="shared" ca="1" si="49"/>
        <v>214.05337030563422</v>
      </c>
      <c r="AO51">
        <f t="shared" ca="1" si="50"/>
        <v>214.78819761154412</v>
      </c>
      <c r="AP51">
        <f t="shared" ca="1" si="51"/>
        <v>216.60693421337069</v>
      </c>
      <c r="AQ51">
        <f t="shared" ca="1" si="52"/>
        <v>221.73949174916055</v>
      </c>
      <c r="AR51">
        <f t="shared" ca="1" si="53"/>
        <v>217.48834528941012</v>
      </c>
      <c r="AS51">
        <f t="shared" ca="1" si="54"/>
        <v>215.50258871491144</v>
      </c>
      <c r="AT51">
        <f t="shared" ca="1" si="55"/>
        <v>220.58233086626279</v>
      </c>
      <c r="AU51">
        <f t="shared" ca="1" si="56"/>
        <v>225.22365189458051</v>
      </c>
      <c r="AV51">
        <f t="shared" ca="1" si="57"/>
        <v>222.13706857814961</v>
      </c>
      <c r="AW51">
        <f t="shared" ca="1" si="58"/>
        <v>223.26302761303484</v>
      </c>
      <c r="AX51">
        <f t="shared" ca="1" si="59"/>
        <v>222.73575320599772</v>
      </c>
      <c r="AY51">
        <f t="shared" ca="1" si="60"/>
        <v>220.08568315955102</v>
      </c>
      <c r="AZ51">
        <f t="shared" ca="1" si="61"/>
        <v>215.04480196470749</v>
      </c>
      <c r="BA51">
        <f t="shared" ca="1" si="62"/>
        <v>224.0153129125915</v>
      </c>
      <c r="BB51">
        <f t="shared" ca="1" si="63"/>
        <v>225.67931021319757</v>
      </c>
      <c r="BC51">
        <f t="shared" ca="1" si="64"/>
        <v>227.19707478999246</v>
      </c>
      <c r="BD51">
        <f t="shared" ca="1" si="65"/>
        <v>235.8215095380327</v>
      </c>
      <c r="BE51">
        <f t="shared" ca="1" si="66"/>
        <v>238.54666286213907</v>
      </c>
      <c r="BF51">
        <f t="shared" ca="1" si="67"/>
        <v>234.32402706130156</v>
      </c>
      <c r="BG51">
        <f t="shared" ca="1" si="68"/>
        <v>233.37429558649529</v>
      </c>
      <c r="BH51">
        <f t="shared" ca="1" si="69"/>
        <v>231.82305079315353</v>
      </c>
      <c r="BI51">
        <f t="shared" ca="1" si="70"/>
        <v>229.98528233294405</v>
      </c>
      <c r="BJ51">
        <f t="shared" ca="1" si="71"/>
        <v>230.59648544963719</v>
      </c>
      <c r="BK51">
        <f t="shared" ca="1" si="72"/>
        <v>234.43234356735263</v>
      </c>
      <c r="BL51">
        <f t="shared" ca="1" si="73"/>
        <v>233.03256749567015</v>
      </c>
      <c r="BM51">
        <f t="shared" ca="1" si="74"/>
        <v>235.62964610843588</v>
      </c>
      <c r="BN51" s="22">
        <f t="shared" ca="1" si="101"/>
        <v>35.629646108435878</v>
      </c>
      <c r="BO51" s="22">
        <f t="shared" ca="1" si="102"/>
        <v>35.267567060627535</v>
      </c>
    </row>
    <row r="52" spans="5:67" x14ac:dyDescent="0.35">
      <c r="E52">
        <f t="shared" si="38"/>
        <v>223.19</v>
      </c>
      <c r="F52">
        <f t="shared" ca="1" si="76"/>
        <v>220.65057350660257</v>
      </c>
      <c r="G52">
        <f t="shared" ca="1" si="77"/>
        <v>223.38851164446083</v>
      </c>
      <c r="H52">
        <f t="shared" ca="1" si="78"/>
        <v>220.32951061372373</v>
      </c>
      <c r="I52">
        <f t="shared" ca="1" si="79"/>
        <v>214.13037190376329</v>
      </c>
      <c r="J52">
        <f t="shared" ca="1" si="80"/>
        <v>215.99276805699162</v>
      </c>
      <c r="K52">
        <f t="shared" ca="1" si="81"/>
        <v>209.95406428834926</v>
      </c>
      <c r="L52">
        <f t="shared" ca="1" si="82"/>
        <v>206.95199622063851</v>
      </c>
      <c r="M52">
        <f t="shared" ca="1" si="83"/>
        <v>207.72361679142304</v>
      </c>
      <c r="N52">
        <f t="shared" ca="1" si="84"/>
        <v>204.11272489799424</v>
      </c>
      <c r="O52">
        <f t="shared" ca="1" si="85"/>
        <v>207.99601700462705</v>
      </c>
      <c r="P52">
        <f t="shared" ca="1" si="86"/>
        <v>202.34336977917596</v>
      </c>
      <c r="Q52">
        <f t="shared" ca="1" si="87"/>
        <v>198.73443658448974</v>
      </c>
      <c r="R52">
        <f t="shared" ca="1" si="88"/>
        <v>197.22448113772501</v>
      </c>
      <c r="S52">
        <f t="shared" ca="1" si="89"/>
        <v>197.66220950131114</v>
      </c>
      <c r="T52">
        <f t="shared" ca="1" si="90"/>
        <v>201.96105839069546</v>
      </c>
      <c r="U52">
        <f t="shared" ca="1" si="91"/>
        <v>203.10659802014783</v>
      </c>
      <c r="V52">
        <f t="shared" ca="1" si="92"/>
        <v>206.30918526159707</v>
      </c>
      <c r="W52">
        <f t="shared" ca="1" si="93"/>
        <v>206.55802332177166</v>
      </c>
      <c r="X52">
        <f t="shared" ca="1" si="94"/>
        <v>202.22676370691906</v>
      </c>
      <c r="Y52">
        <f t="shared" ca="1" si="95"/>
        <v>205.01082138455263</v>
      </c>
      <c r="Z52">
        <f t="shared" ca="1" si="96"/>
        <v>201.34777099651592</v>
      </c>
      <c r="AA52">
        <f t="shared" ca="1" si="97"/>
        <v>203.1895428864419</v>
      </c>
      <c r="AB52">
        <f t="shared" ca="1" si="98"/>
        <v>205.39772234083947</v>
      </c>
      <c r="AC52">
        <f t="shared" ca="1" si="99"/>
        <v>207.92363916646906</v>
      </c>
      <c r="AD52">
        <f t="shared" ca="1" si="100"/>
        <v>205.40631652264835</v>
      </c>
      <c r="AE52">
        <f t="shared" ca="1" si="40"/>
        <v>206.83540080407423</v>
      </c>
      <c r="AF52">
        <f t="shared" ca="1" si="41"/>
        <v>203.79947740145329</v>
      </c>
      <c r="AG52">
        <f t="shared" ca="1" si="42"/>
        <v>204.76303840892672</v>
      </c>
      <c r="AH52">
        <f t="shared" ca="1" si="43"/>
        <v>207.77441895116377</v>
      </c>
      <c r="AI52">
        <f t="shared" ca="1" si="44"/>
        <v>204.469404712781</v>
      </c>
      <c r="AJ52">
        <f t="shared" ca="1" si="45"/>
        <v>199.34426504012441</v>
      </c>
      <c r="AK52">
        <f t="shared" ca="1" si="46"/>
        <v>198.76961199093378</v>
      </c>
      <c r="AL52">
        <f t="shared" ca="1" si="47"/>
        <v>198.93250680177212</v>
      </c>
      <c r="AM52">
        <f t="shared" ca="1" si="48"/>
        <v>199.27260781951065</v>
      </c>
      <c r="AN52">
        <f t="shared" ca="1" si="49"/>
        <v>197.19676020839199</v>
      </c>
      <c r="AO52">
        <f t="shared" ca="1" si="50"/>
        <v>194.77062197492702</v>
      </c>
      <c r="AP52">
        <f t="shared" ca="1" si="51"/>
        <v>197.85584279794875</v>
      </c>
      <c r="AQ52">
        <f t="shared" ca="1" si="52"/>
        <v>196.22782671294848</v>
      </c>
      <c r="AR52">
        <f t="shared" ca="1" si="53"/>
        <v>195.24610491768954</v>
      </c>
      <c r="AS52">
        <f t="shared" ca="1" si="54"/>
        <v>195.90625064146079</v>
      </c>
      <c r="AT52">
        <f t="shared" ca="1" si="55"/>
        <v>194.37265766571932</v>
      </c>
      <c r="AU52">
        <f t="shared" ca="1" si="56"/>
        <v>195.05284893462206</v>
      </c>
      <c r="AV52">
        <f t="shared" ca="1" si="57"/>
        <v>196.37709365357506</v>
      </c>
      <c r="AW52">
        <f t="shared" ca="1" si="58"/>
        <v>200.79822566981571</v>
      </c>
      <c r="AX52">
        <f t="shared" ca="1" si="59"/>
        <v>201.16613006361155</v>
      </c>
      <c r="AY52">
        <f t="shared" ca="1" si="60"/>
        <v>206.65043534779156</v>
      </c>
      <c r="AZ52">
        <f t="shared" ca="1" si="61"/>
        <v>205.6419955857254</v>
      </c>
      <c r="BA52">
        <f t="shared" ca="1" si="62"/>
        <v>207.16833668503577</v>
      </c>
      <c r="BB52">
        <f t="shared" ca="1" si="63"/>
        <v>208.91088177356059</v>
      </c>
      <c r="BC52">
        <f t="shared" ca="1" si="64"/>
        <v>206.71746820173021</v>
      </c>
      <c r="BD52">
        <f t="shared" ca="1" si="65"/>
        <v>205.69644706420453</v>
      </c>
      <c r="BE52">
        <f t="shared" ca="1" si="66"/>
        <v>210.03410038709845</v>
      </c>
      <c r="BF52">
        <f t="shared" ca="1" si="67"/>
        <v>208.29415920503774</v>
      </c>
      <c r="BG52">
        <f t="shared" ca="1" si="68"/>
        <v>204.04074610146623</v>
      </c>
      <c r="BH52">
        <f t="shared" ca="1" si="69"/>
        <v>204.15889814350632</v>
      </c>
      <c r="BI52">
        <f t="shared" ca="1" si="70"/>
        <v>203.21299266071125</v>
      </c>
      <c r="BJ52">
        <f t="shared" ca="1" si="71"/>
        <v>210.18743019527062</v>
      </c>
      <c r="BK52">
        <f t="shared" ca="1" si="72"/>
        <v>207.97942249764179</v>
      </c>
      <c r="BL52">
        <f t="shared" ca="1" si="73"/>
        <v>206.22103560194412</v>
      </c>
      <c r="BM52">
        <f t="shared" ca="1" si="74"/>
        <v>206.82995402159696</v>
      </c>
      <c r="BN52" s="22">
        <f t="shared" ca="1" si="101"/>
        <v>6.8299540215969614</v>
      </c>
      <c r="BO52" s="22">
        <f t="shared" ca="1" si="102"/>
        <v>6.7605459999402697</v>
      </c>
    </row>
    <row r="53" spans="5:67" x14ac:dyDescent="0.35">
      <c r="E53">
        <f t="shared" si="38"/>
        <v>223.19</v>
      </c>
      <c r="F53">
        <f t="shared" ca="1" si="76"/>
        <v>225.94020449652959</v>
      </c>
      <c r="G53">
        <f t="shared" ca="1" si="77"/>
        <v>226.09628789051109</v>
      </c>
      <c r="H53">
        <f t="shared" ca="1" si="78"/>
        <v>224.18741878929288</v>
      </c>
      <c r="I53">
        <f t="shared" ca="1" si="79"/>
        <v>221.56648548619148</v>
      </c>
      <c r="J53">
        <f t="shared" ca="1" si="80"/>
        <v>225.2683724125821</v>
      </c>
      <c r="K53">
        <f t="shared" ca="1" si="81"/>
        <v>220.85111274125623</v>
      </c>
      <c r="L53">
        <f t="shared" ca="1" si="82"/>
        <v>219.64792423882261</v>
      </c>
      <c r="M53">
        <f t="shared" ca="1" si="83"/>
        <v>221.12819650788296</v>
      </c>
      <c r="N53">
        <f t="shared" ca="1" si="84"/>
        <v>214.93261031444754</v>
      </c>
      <c r="O53">
        <f t="shared" ca="1" si="85"/>
        <v>213.66420726295112</v>
      </c>
      <c r="P53">
        <f t="shared" ca="1" si="86"/>
        <v>218.40040158525451</v>
      </c>
      <c r="Q53">
        <f t="shared" ca="1" si="87"/>
        <v>224.35059928914347</v>
      </c>
      <c r="R53">
        <f t="shared" ca="1" si="88"/>
        <v>227.3117741582968</v>
      </c>
      <c r="S53">
        <f t="shared" ca="1" si="89"/>
        <v>224.0083365827721</v>
      </c>
      <c r="T53">
        <f t="shared" ca="1" si="90"/>
        <v>223.90411005268453</v>
      </c>
      <c r="U53">
        <f t="shared" ca="1" si="91"/>
        <v>227.42663392396022</v>
      </c>
      <c r="V53">
        <f t="shared" ca="1" si="92"/>
        <v>227.96444191708656</v>
      </c>
      <c r="W53">
        <f t="shared" ca="1" si="93"/>
        <v>230.49822996609987</v>
      </c>
      <c r="X53">
        <f t="shared" ca="1" si="94"/>
        <v>233.38606620773632</v>
      </c>
      <c r="Y53">
        <f t="shared" ca="1" si="95"/>
        <v>234.2486181773038</v>
      </c>
      <c r="Z53">
        <f t="shared" ca="1" si="96"/>
        <v>235.36509712425035</v>
      </c>
      <c r="AA53">
        <f t="shared" ca="1" si="97"/>
        <v>233.75423649616877</v>
      </c>
      <c r="AB53">
        <f t="shared" ca="1" si="98"/>
        <v>236.22001833221688</v>
      </c>
      <c r="AC53">
        <f t="shared" ca="1" si="99"/>
        <v>238.61659343567015</v>
      </c>
      <c r="AD53">
        <f t="shared" ca="1" si="100"/>
        <v>241.8539363008164</v>
      </c>
      <c r="AE53">
        <f t="shared" ca="1" si="40"/>
        <v>248.88722497939156</v>
      </c>
      <c r="AF53">
        <f t="shared" ca="1" si="41"/>
        <v>247.92983834966549</v>
      </c>
      <c r="AG53">
        <f t="shared" ca="1" si="42"/>
        <v>250.25403881820847</v>
      </c>
      <c r="AH53">
        <f t="shared" ca="1" si="43"/>
        <v>250.67743540054903</v>
      </c>
      <c r="AI53">
        <f t="shared" ca="1" si="44"/>
        <v>254.08569449602223</v>
      </c>
      <c r="AJ53">
        <f t="shared" ca="1" si="45"/>
        <v>248.63603289515876</v>
      </c>
      <c r="AK53">
        <f t="shared" ca="1" si="46"/>
        <v>244.12567005256224</v>
      </c>
      <c r="AL53">
        <f t="shared" ca="1" si="47"/>
        <v>247.09627407269463</v>
      </c>
      <c r="AM53">
        <f t="shared" ca="1" si="48"/>
        <v>243.47204597504552</v>
      </c>
      <c r="AN53">
        <f t="shared" ca="1" si="49"/>
        <v>245.40308287580504</v>
      </c>
      <c r="AO53">
        <f t="shared" ca="1" si="50"/>
        <v>242.77073833648538</v>
      </c>
      <c r="AP53">
        <f t="shared" ca="1" si="51"/>
        <v>240.1004422134402</v>
      </c>
      <c r="AQ53">
        <f t="shared" ca="1" si="52"/>
        <v>246.67755596753508</v>
      </c>
      <c r="AR53">
        <f t="shared" ca="1" si="53"/>
        <v>243.09502873171019</v>
      </c>
      <c r="AS53">
        <f t="shared" ca="1" si="54"/>
        <v>240.74986760507696</v>
      </c>
      <c r="AT53">
        <f t="shared" ca="1" si="55"/>
        <v>243.40770964577862</v>
      </c>
      <c r="AU53">
        <f t="shared" ca="1" si="56"/>
        <v>246.97886154155304</v>
      </c>
      <c r="AV53">
        <f t="shared" ca="1" si="57"/>
        <v>242.12268534497022</v>
      </c>
      <c r="AW53">
        <f t="shared" ca="1" si="58"/>
        <v>244.03556330397427</v>
      </c>
      <c r="AX53">
        <f t="shared" ca="1" si="59"/>
        <v>242.77364187738107</v>
      </c>
      <c r="AY53">
        <f t="shared" ca="1" si="60"/>
        <v>242.19114951023758</v>
      </c>
      <c r="AZ53">
        <f t="shared" ca="1" si="61"/>
        <v>242.20885324691608</v>
      </c>
      <c r="BA53">
        <f t="shared" ca="1" si="62"/>
        <v>243.52085584276307</v>
      </c>
      <c r="BB53">
        <f t="shared" ca="1" si="63"/>
        <v>239.39888422807323</v>
      </c>
      <c r="BC53">
        <f t="shared" ca="1" si="64"/>
        <v>233.86334873200821</v>
      </c>
      <c r="BD53">
        <f t="shared" ca="1" si="65"/>
        <v>235.433079708603</v>
      </c>
      <c r="BE53">
        <f t="shared" ca="1" si="66"/>
        <v>234.64101446344645</v>
      </c>
      <c r="BF53">
        <f t="shared" ca="1" si="67"/>
        <v>238.83771469081313</v>
      </c>
      <c r="BG53">
        <f t="shared" ca="1" si="68"/>
        <v>236.89058040039708</v>
      </c>
      <c r="BH53">
        <f t="shared" ca="1" si="69"/>
        <v>234.75366509489854</v>
      </c>
      <c r="BI53">
        <f t="shared" ca="1" si="70"/>
        <v>233.03290121413789</v>
      </c>
      <c r="BJ53">
        <f t="shared" ca="1" si="71"/>
        <v>235.54647170269735</v>
      </c>
      <c r="BK53">
        <f t="shared" ca="1" si="72"/>
        <v>233.24510035516727</v>
      </c>
      <c r="BL53">
        <f t="shared" ca="1" si="73"/>
        <v>233.50908857075771</v>
      </c>
      <c r="BM53">
        <f t="shared" ca="1" si="74"/>
        <v>233.29047449890163</v>
      </c>
      <c r="BN53" s="22">
        <f t="shared" ca="1" si="101"/>
        <v>33.290474498901631</v>
      </c>
      <c r="BO53" s="22">
        <f t="shared" ca="1" si="102"/>
        <v>32.9521668078579</v>
      </c>
    </row>
    <row r="54" spans="5:67" x14ac:dyDescent="0.35">
      <c r="E54">
        <f t="shared" si="38"/>
        <v>223.19</v>
      </c>
      <c r="F54">
        <f t="shared" ca="1" si="76"/>
        <v>222.16180380124203</v>
      </c>
      <c r="G54">
        <f t="shared" ca="1" si="77"/>
        <v>220.49465512578729</v>
      </c>
      <c r="H54">
        <f t="shared" ca="1" si="78"/>
        <v>218.43800429436337</v>
      </c>
      <c r="I54">
        <f t="shared" ca="1" si="79"/>
        <v>218.71791767400757</v>
      </c>
      <c r="J54">
        <f t="shared" ca="1" si="80"/>
        <v>217.28342145554444</v>
      </c>
      <c r="K54">
        <f t="shared" ca="1" si="81"/>
        <v>216.69636024664027</v>
      </c>
      <c r="L54">
        <f t="shared" ca="1" si="82"/>
        <v>221.59787963208106</v>
      </c>
      <c r="M54">
        <f t="shared" ca="1" si="83"/>
        <v>222.53029389516766</v>
      </c>
      <c r="N54">
        <f t="shared" ca="1" si="84"/>
        <v>220.78721942775343</v>
      </c>
      <c r="O54">
        <f t="shared" ca="1" si="85"/>
        <v>222.61505294242028</v>
      </c>
      <c r="P54">
        <f t="shared" ca="1" si="86"/>
        <v>226.2498114022041</v>
      </c>
      <c r="Q54">
        <f t="shared" ca="1" si="87"/>
        <v>230.94960932812205</v>
      </c>
      <c r="R54">
        <f t="shared" ca="1" si="88"/>
        <v>227.87895355463331</v>
      </c>
      <c r="S54">
        <f t="shared" ca="1" si="89"/>
        <v>228.45462262415796</v>
      </c>
      <c r="T54">
        <f t="shared" ca="1" si="90"/>
        <v>226.80337077152669</v>
      </c>
      <c r="U54">
        <f t="shared" ca="1" si="91"/>
        <v>231.39119927922678</v>
      </c>
      <c r="V54">
        <f t="shared" ca="1" si="92"/>
        <v>228.2969408862358</v>
      </c>
      <c r="W54">
        <f t="shared" ca="1" si="93"/>
        <v>226.34815147707701</v>
      </c>
      <c r="X54">
        <f t="shared" ca="1" si="94"/>
        <v>224.79133754921006</v>
      </c>
      <c r="Y54">
        <f t="shared" ca="1" si="95"/>
        <v>225.48367377015626</v>
      </c>
      <c r="Z54">
        <f t="shared" ca="1" si="96"/>
        <v>228.11689841386075</v>
      </c>
      <c r="AA54">
        <f t="shared" ca="1" si="97"/>
        <v>224.46338637743122</v>
      </c>
      <c r="AB54">
        <f t="shared" ca="1" si="98"/>
        <v>223.71429961157585</v>
      </c>
      <c r="AC54">
        <f t="shared" ca="1" si="99"/>
        <v>229.53805936401605</v>
      </c>
      <c r="AD54">
        <f t="shared" ca="1" si="100"/>
        <v>229.99951597935188</v>
      </c>
      <c r="AE54">
        <f t="shared" ca="1" si="40"/>
        <v>226.39103656605334</v>
      </c>
      <c r="AF54">
        <f t="shared" ca="1" si="41"/>
        <v>228.05366748438391</v>
      </c>
      <c r="AG54">
        <f t="shared" ca="1" si="42"/>
        <v>228.18670713540229</v>
      </c>
      <c r="AH54">
        <f t="shared" ca="1" si="43"/>
        <v>225.24332876924541</v>
      </c>
      <c r="AI54">
        <f t="shared" ca="1" si="44"/>
        <v>221.16255812934</v>
      </c>
      <c r="AJ54">
        <f t="shared" ca="1" si="45"/>
        <v>218.37931777294082</v>
      </c>
      <c r="AK54">
        <f t="shared" ca="1" si="46"/>
        <v>218.42295682455145</v>
      </c>
      <c r="AL54">
        <f t="shared" ca="1" si="47"/>
        <v>212.78537895273485</v>
      </c>
      <c r="AM54">
        <f t="shared" ca="1" si="48"/>
        <v>211.34576095593184</v>
      </c>
      <c r="AN54">
        <f t="shared" ca="1" si="49"/>
        <v>208.41913641166258</v>
      </c>
      <c r="AO54">
        <f t="shared" ca="1" si="50"/>
        <v>201.74196132557779</v>
      </c>
      <c r="AP54">
        <f t="shared" ca="1" si="51"/>
        <v>199.61383752116618</v>
      </c>
      <c r="AQ54">
        <f t="shared" ca="1" si="52"/>
        <v>201.02854462130929</v>
      </c>
      <c r="AR54">
        <f t="shared" ca="1" si="53"/>
        <v>204.8645640624284</v>
      </c>
      <c r="AS54">
        <f t="shared" ca="1" si="54"/>
        <v>207.65870813652714</v>
      </c>
      <c r="AT54">
        <f t="shared" ca="1" si="55"/>
        <v>207.02785214111756</v>
      </c>
      <c r="AU54">
        <f t="shared" ca="1" si="56"/>
        <v>214.79668319031015</v>
      </c>
      <c r="AV54">
        <f t="shared" ca="1" si="57"/>
        <v>217.96243907271028</v>
      </c>
      <c r="AW54">
        <f t="shared" ca="1" si="58"/>
        <v>218.82025415532675</v>
      </c>
      <c r="AX54">
        <f t="shared" ca="1" si="59"/>
        <v>219.97211152133701</v>
      </c>
      <c r="AY54">
        <f t="shared" ca="1" si="60"/>
        <v>221.34827457331767</v>
      </c>
      <c r="AZ54">
        <f t="shared" ca="1" si="61"/>
        <v>226.0749889969656</v>
      </c>
      <c r="BA54">
        <f t="shared" ca="1" si="62"/>
        <v>228.01345660140433</v>
      </c>
      <c r="BB54">
        <f t="shared" ca="1" si="63"/>
        <v>230.53856278950994</v>
      </c>
      <c r="BC54">
        <f t="shared" ca="1" si="64"/>
        <v>231.07741350814837</v>
      </c>
      <c r="BD54">
        <f t="shared" ca="1" si="65"/>
        <v>231.35890282225367</v>
      </c>
      <c r="BE54">
        <f t="shared" ca="1" si="66"/>
        <v>234.31173354663679</v>
      </c>
      <c r="BF54">
        <f t="shared" ca="1" si="67"/>
        <v>235.41765998661006</v>
      </c>
      <c r="BG54">
        <f t="shared" ca="1" si="68"/>
        <v>228.98560121038724</v>
      </c>
      <c r="BH54">
        <f t="shared" ca="1" si="69"/>
        <v>226.48853673367717</v>
      </c>
      <c r="BI54">
        <f t="shared" ca="1" si="70"/>
        <v>219.86345760801962</v>
      </c>
      <c r="BJ54">
        <f t="shared" ca="1" si="71"/>
        <v>220.12308464702707</v>
      </c>
      <c r="BK54">
        <f t="shared" ca="1" si="72"/>
        <v>224.31510995820298</v>
      </c>
      <c r="BL54">
        <f t="shared" ca="1" si="73"/>
        <v>218.75679267192814</v>
      </c>
      <c r="BM54">
        <f t="shared" ca="1" si="74"/>
        <v>223.06311088411528</v>
      </c>
      <c r="BN54" s="22">
        <f t="shared" ca="1" si="101"/>
        <v>23.063110884115275</v>
      </c>
      <c r="BO54" s="22">
        <f t="shared" ca="1" si="102"/>
        <v>22.828736700240306</v>
      </c>
    </row>
    <row r="55" spans="5:67" x14ac:dyDescent="0.35">
      <c r="E55">
        <f t="shared" si="38"/>
        <v>223.19</v>
      </c>
      <c r="F55">
        <f t="shared" ca="1" si="76"/>
        <v>224.03371539261363</v>
      </c>
      <c r="G55">
        <f t="shared" ca="1" si="77"/>
        <v>222.25932044319478</v>
      </c>
      <c r="H55">
        <f t="shared" ca="1" si="78"/>
        <v>221.28293338486969</v>
      </c>
      <c r="I55">
        <f t="shared" ca="1" si="79"/>
        <v>220.2181484110902</v>
      </c>
      <c r="J55">
        <f t="shared" ca="1" si="80"/>
        <v>219.28590008975561</v>
      </c>
      <c r="K55">
        <f t="shared" ca="1" si="81"/>
        <v>224.6258371371425</v>
      </c>
      <c r="L55">
        <f t="shared" ca="1" si="82"/>
        <v>223.77067589536202</v>
      </c>
      <c r="M55">
        <f t="shared" ca="1" si="83"/>
        <v>221.39019286365081</v>
      </c>
      <c r="N55">
        <f t="shared" ca="1" si="84"/>
        <v>220.48267577775937</v>
      </c>
      <c r="O55">
        <f t="shared" ca="1" si="85"/>
        <v>222.67340460508083</v>
      </c>
      <c r="P55">
        <f t="shared" ca="1" si="86"/>
        <v>218.78562629710609</v>
      </c>
      <c r="Q55">
        <f t="shared" ca="1" si="87"/>
        <v>215.85683403365974</v>
      </c>
      <c r="R55">
        <f t="shared" ca="1" si="88"/>
        <v>216.47028169963932</v>
      </c>
      <c r="S55">
        <f t="shared" ca="1" si="89"/>
        <v>219.65831961382324</v>
      </c>
      <c r="T55">
        <f t="shared" ca="1" si="90"/>
        <v>222.6611817800912</v>
      </c>
      <c r="U55">
        <f t="shared" ca="1" si="91"/>
        <v>221.68586202387783</v>
      </c>
      <c r="V55">
        <f t="shared" ca="1" si="92"/>
        <v>223.78469758460722</v>
      </c>
      <c r="W55">
        <f t="shared" ca="1" si="93"/>
        <v>222.04181858987772</v>
      </c>
      <c r="X55">
        <f t="shared" ca="1" si="94"/>
        <v>222.98448942306874</v>
      </c>
      <c r="Y55">
        <f t="shared" ca="1" si="95"/>
        <v>222.85722018041608</v>
      </c>
      <c r="Z55">
        <f t="shared" ca="1" si="96"/>
        <v>221.57906516995271</v>
      </c>
      <c r="AA55">
        <f t="shared" ca="1" si="97"/>
        <v>217.44996399956804</v>
      </c>
      <c r="AB55">
        <f t="shared" ca="1" si="98"/>
        <v>214.62151682383185</v>
      </c>
      <c r="AC55">
        <f t="shared" ca="1" si="99"/>
        <v>214.78479638090923</v>
      </c>
      <c r="AD55">
        <f t="shared" ca="1" si="100"/>
        <v>216.1765487074841</v>
      </c>
      <c r="AE55">
        <f t="shared" ca="1" si="40"/>
        <v>212.02404437822108</v>
      </c>
      <c r="AF55">
        <f t="shared" ca="1" si="41"/>
        <v>209.03397504778815</v>
      </c>
      <c r="AG55">
        <f t="shared" ca="1" si="42"/>
        <v>200.72180614316417</v>
      </c>
      <c r="AH55">
        <f t="shared" ca="1" si="43"/>
        <v>199.64200236582192</v>
      </c>
      <c r="AI55">
        <f t="shared" ca="1" si="44"/>
        <v>205.43191421923231</v>
      </c>
      <c r="AJ55">
        <f t="shared" ca="1" si="45"/>
        <v>206.35256918695708</v>
      </c>
      <c r="AK55">
        <f t="shared" ca="1" si="46"/>
        <v>208.82361984926135</v>
      </c>
      <c r="AL55">
        <f t="shared" ca="1" si="47"/>
        <v>207.78022281066808</v>
      </c>
      <c r="AM55">
        <f t="shared" ca="1" si="48"/>
        <v>198.60908954118659</v>
      </c>
      <c r="AN55">
        <f t="shared" ca="1" si="49"/>
        <v>197.08827726171731</v>
      </c>
      <c r="AO55">
        <f t="shared" ca="1" si="50"/>
        <v>194.56808134990152</v>
      </c>
      <c r="AP55">
        <f t="shared" ca="1" si="51"/>
        <v>193.47008429903752</v>
      </c>
      <c r="AQ55">
        <f t="shared" ca="1" si="52"/>
        <v>193.5280179744496</v>
      </c>
      <c r="AR55">
        <f t="shared" ca="1" si="53"/>
        <v>188.80134758472579</v>
      </c>
      <c r="AS55">
        <f t="shared" ca="1" si="54"/>
        <v>189.03857725847442</v>
      </c>
      <c r="AT55">
        <f t="shared" ca="1" si="55"/>
        <v>190.28340405041726</v>
      </c>
      <c r="AU55">
        <f t="shared" ca="1" si="56"/>
        <v>190.37426526816108</v>
      </c>
      <c r="AV55">
        <f t="shared" ca="1" si="57"/>
        <v>186.90489914441855</v>
      </c>
      <c r="AW55">
        <f t="shared" ca="1" si="58"/>
        <v>187.48301156407493</v>
      </c>
      <c r="AX55">
        <f t="shared" ca="1" si="59"/>
        <v>190.89744779050741</v>
      </c>
      <c r="AY55">
        <f t="shared" ca="1" si="60"/>
        <v>192.53895806513694</v>
      </c>
      <c r="AZ55">
        <f t="shared" ca="1" si="61"/>
        <v>193.76630658629654</v>
      </c>
      <c r="BA55">
        <f t="shared" ca="1" si="62"/>
        <v>196.5833813573031</v>
      </c>
      <c r="BB55">
        <f t="shared" ca="1" si="63"/>
        <v>203.24551818108242</v>
      </c>
      <c r="BC55">
        <f t="shared" ca="1" si="64"/>
        <v>203.17899531103413</v>
      </c>
      <c r="BD55">
        <f t="shared" ca="1" si="65"/>
        <v>196.97503924114815</v>
      </c>
      <c r="BE55">
        <f t="shared" ca="1" si="66"/>
        <v>197.68624433339446</v>
      </c>
      <c r="BF55">
        <f t="shared" ca="1" si="67"/>
        <v>193.14273152353815</v>
      </c>
      <c r="BG55">
        <f t="shared" ca="1" si="68"/>
        <v>193.89071266081291</v>
      </c>
      <c r="BH55">
        <f t="shared" ca="1" si="69"/>
        <v>197.27995434033366</v>
      </c>
      <c r="BI55">
        <f t="shared" ca="1" si="70"/>
        <v>191.73652108460985</v>
      </c>
      <c r="BJ55">
        <f t="shared" ca="1" si="71"/>
        <v>194.86468596419112</v>
      </c>
      <c r="BK55">
        <f t="shared" ca="1" si="72"/>
        <v>198.51191934161682</v>
      </c>
      <c r="BL55">
        <f t="shared" ca="1" si="73"/>
        <v>193.24427579187022</v>
      </c>
      <c r="BM55">
        <f t="shared" ca="1" si="74"/>
        <v>196.79236285017302</v>
      </c>
      <c r="BN55" s="22">
        <f t="shared" ca="1" si="101"/>
        <v>0</v>
      </c>
      <c r="BO55" s="22">
        <f t="shared" ca="1" si="102"/>
        <v>0</v>
      </c>
    </row>
    <row r="56" spans="5:67" x14ac:dyDescent="0.35">
      <c r="E56">
        <f t="shared" si="38"/>
        <v>223.19</v>
      </c>
      <c r="F56">
        <f t="shared" ca="1" si="76"/>
        <v>225.69328066844722</v>
      </c>
      <c r="G56">
        <f t="shared" ca="1" si="77"/>
        <v>228.84727041565066</v>
      </c>
      <c r="H56">
        <f t="shared" ca="1" si="78"/>
        <v>232.00417592268116</v>
      </c>
      <c r="I56">
        <f t="shared" ca="1" si="79"/>
        <v>235.40365937766813</v>
      </c>
      <c r="J56">
        <f t="shared" ca="1" si="80"/>
        <v>237.66276959220588</v>
      </c>
      <c r="K56">
        <f t="shared" ca="1" si="81"/>
        <v>240.79184443904759</v>
      </c>
      <c r="L56">
        <f t="shared" ca="1" si="82"/>
        <v>246.50201510205832</v>
      </c>
      <c r="M56">
        <f t="shared" ca="1" si="83"/>
        <v>251.6195346692956</v>
      </c>
      <c r="N56">
        <f t="shared" ca="1" si="84"/>
        <v>256.50744920904509</v>
      </c>
      <c r="O56">
        <f t="shared" ca="1" si="85"/>
        <v>257.24829637264349</v>
      </c>
      <c r="P56">
        <f t="shared" ca="1" si="86"/>
        <v>258.0173012035346</v>
      </c>
      <c r="Q56">
        <f t="shared" ca="1" si="87"/>
        <v>257.59270044349847</v>
      </c>
      <c r="R56">
        <f t="shared" ca="1" si="88"/>
        <v>252.60467365761801</v>
      </c>
      <c r="S56">
        <f t="shared" ca="1" si="89"/>
        <v>253.60985899939192</v>
      </c>
      <c r="T56">
        <f t="shared" ca="1" si="90"/>
        <v>254.40666627800132</v>
      </c>
      <c r="U56">
        <f t="shared" ca="1" si="91"/>
        <v>248.18567871162438</v>
      </c>
      <c r="V56">
        <f t="shared" ca="1" si="92"/>
        <v>236.58981498535817</v>
      </c>
      <c r="W56">
        <f t="shared" ca="1" si="93"/>
        <v>237.40324834457445</v>
      </c>
      <c r="X56">
        <f t="shared" ca="1" si="94"/>
        <v>244.13292164251743</v>
      </c>
      <c r="Y56">
        <f t="shared" ca="1" si="95"/>
        <v>245.529029539193</v>
      </c>
      <c r="Z56">
        <f t="shared" ca="1" si="96"/>
        <v>245.0741752036912</v>
      </c>
      <c r="AA56">
        <f t="shared" ca="1" si="97"/>
        <v>247.22766928090542</v>
      </c>
      <c r="AB56">
        <f t="shared" ca="1" si="98"/>
        <v>244.24118983744575</v>
      </c>
      <c r="AC56">
        <f t="shared" ca="1" si="99"/>
        <v>246.11556852508031</v>
      </c>
      <c r="AD56">
        <f t="shared" ca="1" si="100"/>
        <v>239.60711028464928</v>
      </c>
      <c r="AE56">
        <f t="shared" ca="1" si="40"/>
        <v>243.29208012690674</v>
      </c>
      <c r="AF56">
        <f t="shared" ca="1" si="41"/>
        <v>239.02123124033847</v>
      </c>
      <c r="AG56">
        <f t="shared" ca="1" si="42"/>
        <v>233.84754791578115</v>
      </c>
      <c r="AH56">
        <f t="shared" ca="1" si="43"/>
        <v>232.34060244819744</v>
      </c>
      <c r="AI56">
        <f t="shared" ca="1" si="44"/>
        <v>238.6359135198187</v>
      </c>
      <c r="AJ56">
        <f t="shared" ca="1" si="45"/>
        <v>238.32651307650039</v>
      </c>
      <c r="AK56">
        <f t="shared" ca="1" si="46"/>
        <v>239.3715053316829</v>
      </c>
      <c r="AL56">
        <f t="shared" ca="1" si="47"/>
        <v>237.20360645086276</v>
      </c>
      <c r="AM56">
        <f t="shared" ca="1" si="48"/>
        <v>233.98290411411406</v>
      </c>
      <c r="AN56">
        <f t="shared" ca="1" si="49"/>
        <v>230.04276589200353</v>
      </c>
      <c r="AO56">
        <f t="shared" ca="1" si="50"/>
        <v>234.89510524145888</v>
      </c>
      <c r="AP56">
        <f t="shared" ca="1" si="51"/>
        <v>236.89229037706241</v>
      </c>
      <c r="AQ56">
        <f t="shared" ca="1" si="52"/>
        <v>240.24611360594633</v>
      </c>
      <c r="AR56">
        <f t="shared" ca="1" si="53"/>
        <v>240.25653724292698</v>
      </c>
      <c r="AS56">
        <f t="shared" ca="1" si="54"/>
        <v>240.98197118501065</v>
      </c>
      <c r="AT56">
        <f t="shared" ca="1" si="55"/>
        <v>238.19224544780766</v>
      </c>
      <c r="AU56">
        <f t="shared" ca="1" si="56"/>
        <v>236.18675459189589</v>
      </c>
      <c r="AV56">
        <f t="shared" ca="1" si="57"/>
        <v>234.99047255414828</v>
      </c>
      <c r="AW56">
        <f t="shared" ca="1" si="58"/>
        <v>239.97899727375807</v>
      </c>
      <c r="AX56">
        <f t="shared" ca="1" si="59"/>
        <v>237.86192472055714</v>
      </c>
      <c r="AY56">
        <f t="shared" ca="1" si="60"/>
        <v>245.49323560990999</v>
      </c>
      <c r="AZ56">
        <f t="shared" ca="1" si="61"/>
        <v>241.40731852337905</v>
      </c>
      <c r="BA56">
        <f t="shared" ca="1" si="62"/>
        <v>245.06136284965476</v>
      </c>
      <c r="BB56">
        <f t="shared" ca="1" si="63"/>
        <v>246.67253747413235</v>
      </c>
      <c r="BC56">
        <f t="shared" ca="1" si="64"/>
        <v>244.12148800452886</v>
      </c>
      <c r="BD56">
        <f t="shared" ca="1" si="65"/>
        <v>239.36726275608632</v>
      </c>
      <c r="BE56">
        <f t="shared" ca="1" si="66"/>
        <v>239.63906106897187</v>
      </c>
      <c r="BF56">
        <f t="shared" ca="1" si="67"/>
        <v>239.27914908823826</v>
      </c>
      <c r="BG56">
        <f t="shared" ca="1" si="68"/>
        <v>241.89023648566703</v>
      </c>
      <c r="BH56">
        <f t="shared" ca="1" si="69"/>
        <v>250.17616885022684</v>
      </c>
      <c r="BI56">
        <f t="shared" ca="1" si="70"/>
        <v>252.87714966585614</v>
      </c>
      <c r="BJ56">
        <f t="shared" ca="1" si="71"/>
        <v>251.11053239994851</v>
      </c>
      <c r="BK56">
        <f t="shared" ca="1" si="72"/>
        <v>252.76157782589519</v>
      </c>
      <c r="BL56">
        <f t="shared" ca="1" si="73"/>
        <v>241.7939842138594</v>
      </c>
      <c r="BM56">
        <f t="shared" ca="1" si="74"/>
        <v>236.7820892927719</v>
      </c>
      <c r="BN56" s="22">
        <f t="shared" ca="1" si="101"/>
        <v>36.7820892927719</v>
      </c>
      <c r="BO56" s="22">
        <f t="shared" ca="1" si="102"/>
        <v>36.40829877498242</v>
      </c>
    </row>
    <row r="57" spans="5:67" x14ac:dyDescent="0.35">
      <c r="E57">
        <f t="shared" si="38"/>
        <v>223.19</v>
      </c>
      <c r="F57">
        <f t="shared" ca="1" si="76"/>
        <v>222.36918790269067</v>
      </c>
      <c r="G57">
        <f t="shared" ca="1" si="77"/>
        <v>226.75127691315348</v>
      </c>
      <c r="H57">
        <f t="shared" ca="1" si="78"/>
        <v>233.23058146807961</v>
      </c>
      <c r="I57">
        <f t="shared" ca="1" si="79"/>
        <v>235.67745157445421</v>
      </c>
      <c r="J57">
        <f t="shared" ca="1" si="80"/>
        <v>235.85570052362746</v>
      </c>
      <c r="K57">
        <f t="shared" ca="1" si="81"/>
        <v>238.82378974222883</v>
      </c>
      <c r="L57">
        <f t="shared" ca="1" si="82"/>
        <v>238.44770315423131</v>
      </c>
      <c r="M57">
        <f t="shared" ca="1" si="83"/>
        <v>239.75443232412891</v>
      </c>
      <c r="N57">
        <f t="shared" ca="1" si="84"/>
        <v>239.52161532666614</v>
      </c>
      <c r="O57">
        <f t="shared" ca="1" si="85"/>
        <v>236.76336033404581</v>
      </c>
      <c r="P57">
        <f t="shared" ca="1" si="86"/>
        <v>238.42426177698209</v>
      </c>
      <c r="Q57">
        <f t="shared" ca="1" si="87"/>
        <v>236.35053205195658</v>
      </c>
      <c r="R57">
        <f t="shared" ca="1" si="88"/>
        <v>237.32810838579616</v>
      </c>
      <c r="S57">
        <f t="shared" ca="1" si="89"/>
        <v>234.44509004522652</v>
      </c>
      <c r="T57">
        <f t="shared" ca="1" si="90"/>
        <v>235.87332388253364</v>
      </c>
      <c r="U57">
        <f t="shared" ca="1" si="91"/>
        <v>239.13697485849156</v>
      </c>
      <c r="V57">
        <f t="shared" ca="1" si="92"/>
        <v>244.90933739962162</v>
      </c>
      <c r="W57">
        <f t="shared" ca="1" si="93"/>
        <v>246.15747812356113</v>
      </c>
      <c r="X57">
        <f t="shared" ca="1" si="94"/>
        <v>245.9876869065919</v>
      </c>
      <c r="Y57">
        <f t="shared" ca="1" si="95"/>
        <v>238.81924862716573</v>
      </c>
      <c r="Z57">
        <f t="shared" ca="1" si="96"/>
        <v>244.62848635536295</v>
      </c>
      <c r="AA57">
        <f t="shared" ca="1" si="97"/>
        <v>245.78997772488609</v>
      </c>
      <c r="AB57">
        <f t="shared" ca="1" si="98"/>
        <v>251.57596519821223</v>
      </c>
      <c r="AC57">
        <f t="shared" ca="1" si="99"/>
        <v>252.75483855869416</v>
      </c>
      <c r="AD57">
        <f t="shared" ca="1" si="100"/>
        <v>256.88990705769407</v>
      </c>
      <c r="AE57">
        <f t="shared" ca="1" si="40"/>
        <v>256.31320839831778</v>
      </c>
      <c r="AF57">
        <f t="shared" ca="1" si="41"/>
        <v>257.46381748367651</v>
      </c>
      <c r="AG57">
        <f t="shared" ca="1" si="42"/>
        <v>264.00172973938635</v>
      </c>
      <c r="AH57">
        <f t="shared" ca="1" si="43"/>
        <v>262.60899884383343</v>
      </c>
      <c r="AI57">
        <f t="shared" ca="1" si="44"/>
        <v>264.01740757077124</v>
      </c>
      <c r="AJ57">
        <f t="shared" ca="1" si="45"/>
        <v>261.51888570798837</v>
      </c>
      <c r="AK57">
        <f t="shared" ca="1" si="46"/>
        <v>260.79884502444861</v>
      </c>
      <c r="AL57">
        <f t="shared" ca="1" si="47"/>
        <v>259.8930895086873</v>
      </c>
      <c r="AM57">
        <f t="shared" ca="1" si="48"/>
        <v>260.18827531491542</v>
      </c>
      <c r="AN57">
        <f t="shared" ca="1" si="49"/>
        <v>259.31372948913616</v>
      </c>
      <c r="AO57">
        <f t="shared" ca="1" si="50"/>
        <v>255.37023092788522</v>
      </c>
      <c r="AP57">
        <f t="shared" ca="1" si="51"/>
        <v>256.96031017711658</v>
      </c>
      <c r="AQ57">
        <f t="shared" ca="1" si="52"/>
        <v>255.13923405112368</v>
      </c>
      <c r="AR57">
        <f t="shared" ca="1" si="53"/>
        <v>246.84785351765132</v>
      </c>
      <c r="AS57">
        <f t="shared" ca="1" si="54"/>
        <v>252.45091920095797</v>
      </c>
      <c r="AT57">
        <f t="shared" ca="1" si="55"/>
        <v>253.95314419285455</v>
      </c>
      <c r="AU57">
        <f t="shared" ca="1" si="56"/>
        <v>250.00064189151217</v>
      </c>
      <c r="AV57">
        <f t="shared" ca="1" si="57"/>
        <v>247.32091783110189</v>
      </c>
      <c r="AW57">
        <f t="shared" ca="1" si="58"/>
        <v>247.17517039023761</v>
      </c>
      <c r="AX57">
        <f t="shared" ca="1" si="59"/>
        <v>244.04304770928439</v>
      </c>
      <c r="AY57">
        <f t="shared" ca="1" si="60"/>
        <v>247.7880885702379</v>
      </c>
      <c r="AZ57">
        <f t="shared" ca="1" si="61"/>
        <v>245.35310299616646</v>
      </c>
      <c r="BA57">
        <f t="shared" ca="1" si="62"/>
        <v>240.51464734041548</v>
      </c>
      <c r="BB57">
        <f t="shared" ca="1" si="63"/>
        <v>236.75990843995328</v>
      </c>
      <c r="BC57">
        <f t="shared" ca="1" si="64"/>
        <v>239.08525980999491</v>
      </c>
      <c r="BD57">
        <f t="shared" ca="1" si="65"/>
        <v>236.41265641624818</v>
      </c>
      <c r="BE57">
        <f t="shared" ca="1" si="66"/>
        <v>231.95670992453302</v>
      </c>
      <c r="BF57">
        <f t="shared" ca="1" si="67"/>
        <v>229.42883321871571</v>
      </c>
      <c r="BG57">
        <f t="shared" ca="1" si="68"/>
        <v>225.91464958332909</v>
      </c>
      <c r="BH57">
        <f t="shared" ca="1" si="69"/>
        <v>225.7904871047871</v>
      </c>
      <c r="BI57">
        <f t="shared" ca="1" si="70"/>
        <v>226.89519209589679</v>
      </c>
      <c r="BJ57">
        <f t="shared" ca="1" si="71"/>
        <v>226.41095796013514</v>
      </c>
      <c r="BK57">
        <f t="shared" ca="1" si="72"/>
        <v>225.35452083107322</v>
      </c>
      <c r="BL57">
        <f t="shared" ca="1" si="73"/>
        <v>222.43395674238542</v>
      </c>
      <c r="BM57">
        <f t="shared" ca="1" si="74"/>
        <v>225.16367860669502</v>
      </c>
      <c r="BN57" s="22">
        <f t="shared" ca="1" si="101"/>
        <v>25.163678606695015</v>
      </c>
      <c r="BO57" s="22">
        <f t="shared" ca="1" si="102"/>
        <v>24.907957829633744</v>
      </c>
    </row>
    <row r="58" spans="5:67" x14ac:dyDescent="0.35">
      <c r="E58">
        <f t="shared" si="38"/>
        <v>223.19</v>
      </c>
      <c r="F58">
        <f t="shared" ca="1" si="76"/>
        <v>218.73769095194081</v>
      </c>
      <c r="G58">
        <f t="shared" ca="1" si="77"/>
        <v>211.79412781857513</v>
      </c>
      <c r="H58">
        <f t="shared" ca="1" si="78"/>
        <v>209.70924195991097</v>
      </c>
      <c r="I58">
        <f t="shared" ca="1" si="79"/>
        <v>208.33192037539303</v>
      </c>
      <c r="J58">
        <f t="shared" ca="1" si="80"/>
        <v>208.99035718035393</v>
      </c>
      <c r="K58">
        <f t="shared" ca="1" si="81"/>
        <v>213.3292601800751</v>
      </c>
      <c r="L58">
        <f t="shared" ca="1" si="82"/>
        <v>219.79152868871284</v>
      </c>
      <c r="M58">
        <f t="shared" ca="1" si="83"/>
        <v>221.02569656574221</v>
      </c>
      <c r="N58">
        <f t="shared" ca="1" si="84"/>
        <v>227.30419034223939</v>
      </c>
      <c r="O58">
        <f t="shared" ca="1" si="85"/>
        <v>227.41968967332539</v>
      </c>
      <c r="P58">
        <f t="shared" ca="1" si="86"/>
        <v>226.67405987060488</v>
      </c>
      <c r="Q58">
        <f t="shared" ca="1" si="87"/>
        <v>224.6192846580102</v>
      </c>
      <c r="R58">
        <f t="shared" ca="1" si="88"/>
        <v>225.5657864135913</v>
      </c>
      <c r="S58">
        <f t="shared" ca="1" si="89"/>
        <v>226.1074311132478</v>
      </c>
      <c r="T58">
        <f t="shared" ca="1" si="90"/>
        <v>223.23573068091829</v>
      </c>
      <c r="U58">
        <f t="shared" ca="1" si="91"/>
        <v>222.70404018233046</v>
      </c>
      <c r="V58">
        <f t="shared" ca="1" si="92"/>
        <v>225.16019298204228</v>
      </c>
      <c r="W58">
        <f t="shared" ca="1" si="93"/>
        <v>219.83601262856476</v>
      </c>
      <c r="X58">
        <f t="shared" ca="1" si="94"/>
        <v>222.56995530785991</v>
      </c>
      <c r="Y58">
        <f t="shared" ca="1" si="95"/>
        <v>217.3529859059723</v>
      </c>
      <c r="Z58">
        <f t="shared" ca="1" si="96"/>
        <v>225.57498204136795</v>
      </c>
      <c r="AA58">
        <f t="shared" ca="1" si="97"/>
        <v>223.09625372987645</v>
      </c>
      <c r="AB58">
        <f t="shared" ca="1" si="98"/>
        <v>226.14938613805202</v>
      </c>
      <c r="AC58">
        <f t="shared" ca="1" si="99"/>
        <v>223.91145784940318</v>
      </c>
      <c r="AD58">
        <f t="shared" ca="1" si="100"/>
        <v>221.66206227987223</v>
      </c>
      <c r="AE58">
        <f t="shared" ca="1" si="40"/>
        <v>219.21352714433047</v>
      </c>
      <c r="AF58">
        <f t="shared" ca="1" si="41"/>
        <v>216.72262247632568</v>
      </c>
      <c r="AG58">
        <f t="shared" ca="1" si="42"/>
        <v>224.73232487672144</v>
      </c>
      <c r="AH58">
        <f t="shared" ca="1" si="43"/>
        <v>225.44234722465322</v>
      </c>
      <c r="AI58">
        <f t="shared" ca="1" si="44"/>
        <v>224.75548130617111</v>
      </c>
      <c r="AJ58">
        <f t="shared" ca="1" si="45"/>
        <v>229.01121615909344</v>
      </c>
      <c r="AK58">
        <f t="shared" ca="1" si="46"/>
        <v>224.83073832273425</v>
      </c>
      <c r="AL58">
        <f t="shared" ca="1" si="47"/>
        <v>223.28861110980893</v>
      </c>
      <c r="AM58">
        <f t="shared" ca="1" si="48"/>
        <v>224.77845762752693</v>
      </c>
      <c r="AN58">
        <f t="shared" ca="1" si="49"/>
        <v>223.134667654651</v>
      </c>
      <c r="AO58">
        <f t="shared" ca="1" si="50"/>
        <v>222.02295487056981</v>
      </c>
      <c r="AP58">
        <f t="shared" ca="1" si="51"/>
        <v>225.4481825953842</v>
      </c>
      <c r="AQ58">
        <f t="shared" ca="1" si="52"/>
        <v>219.29298287747923</v>
      </c>
      <c r="AR58">
        <f t="shared" ca="1" si="53"/>
        <v>217.46470325027781</v>
      </c>
      <c r="AS58">
        <f t="shared" ca="1" si="54"/>
        <v>218.51302791955135</v>
      </c>
      <c r="AT58">
        <f t="shared" ca="1" si="55"/>
        <v>223.29000020442959</v>
      </c>
      <c r="AU58">
        <f t="shared" ca="1" si="56"/>
        <v>221.6032150855078</v>
      </c>
      <c r="AV58">
        <f t="shared" ca="1" si="57"/>
        <v>222.44542789314943</v>
      </c>
      <c r="AW58">
        <f t="shared" ca="1" si="58"/>
        <v>221.88642602190461</v>
      </c>
      <c r="AX58">
        <f t="shared" ca="1" si="59"/>
        <v>217.29880522317325</v>
      </c>
      <c r="AY58">
        <f t="shared" ca="1" si="60"/>
        <v>216.89659290169243</v>
      </c>
      <c r="AZ58">
        <f t="shared" ca="1" si="61"/>
        <v>220.06728465522565</v>
      </c>
      <c r="BA58">
        <f t="shared" ca="1" si="62"/>
        <v>220.95801172036784</v>
      </c>
      <c r="BB58">
        <f t="shared" ca="1" si="63"/>
        <v>217.46421628441377</v>
      </c>
      <c r="BC58">
        <f t="shared" ca="1" si="64"/>
        <v>215.2545599393593</v>
      </c>
      <c r="BD58">
        <f t="shared" ca="1" si="65"/>
        <v>214.79880725953228</v>
      </c>
      <c r="BE58">
        <f t="shared" ca="1" si="66"/>
        <v>212.10569355321846</v>
      </c>
      <c r="BF58">
        <f t="shared" ca="1" si="67"/>
        <v>214.88642241876352</v>
      </c>
      <c r="BG58">
        <f t="shared" ca="1" si="68"/>
        <v>215.55032930097525</v>
      </c>
      <c r="BH58">
        <f t="shared" ca="1" si="69"/>
        <v>216.61246914013242</v>
      </c>
      <c r="BI58">
        <f t="shared" ca="1" si="70"/>
        <v>219.3092114620965</v>
      </c>
      <c r="BJ58">
        <f t="shared" ca="1" si="71"/>
        <v>220.28728351762982</v>
      </c>
      <c r="BK58">
        <f t="shared" ca="1" si="72"/>
        <v>220.61678793685536</v>
      </c>
      <c r="BL58">
        <f t="shared" ca="1" si="73"/>
        <v>220.80929043597891</v>
      </c>
      <c r="BM58">
        <f t="shared" ca="1" si="74"/>
        <v>220.04661326019499</v>
      </c>
      <c r="BN58" s="22">
        <f t="shared" ca="1" si="101"/>
        <v>20.046613260194988</v>
      </c>
      <c r="BO58" s="22">
        <f t="shared" ca="1" si="102"/>
        <v>19.842893621247608</v>
      </c>
    </row>
    <row r="59" spans="5:67" x14ac:dyDescent="0.35">
      <c r="E59">
        <f t="shared" si="38"/>
        <v>223.19</v>
      </c>
      <c r="F59">
        <f t="shared" ca="1" si="76"/>
        <v>226.23996609204843</v>
      </c>
      <c r="G59">
        <f t="shared" ca="1" si="77"/>
        <v>224.83497703406854</v>
      </c>
      <c r="H59">
        <f t="shared" ca="1" si="78"/>
        <v>227.15500757541636</v>
      </c>
      <c r="I59">
        <f t="shared" ca="1" si="79"/>
        <v>231.49718856871419</v>
      </c>
      <c r="J59">
        <f t="shared" ca="1" si="80"/>
        <v>225.29583980181479</v>
      </c>
      <c r="K59">
        <f t="shared" ca="1" si="81"/>
        <v>225.88644150239108</v>
      </c>
      <c r="L59">
        <f t="shared" ca="1" si="82"/>
        <v>219.26486114621554</v>
      </c>
      <c r="M59">
        <f t="shared" ca="1" si="83"/>
        <v>223.39706197638969</v>
      </c>
      <c r="N59">
        <f t="shared" ca="1" si="84"/>
        <v>224.53119821071243</v>
      </c>
      <c r="O59">
        <f t="shared" ca="1" si="85"/>
        <v>226.1451067801527</v>
      </c>
      <c r="P59">
        <f t="shared" ca="1" si="86"/>
        <v>224.98251567691378</v>
      </c>
      <c r="Q59">
        <f t="shared" ca="1" si="87"/>
        <v>222.34432965214344</v>
      </c>
      <c r="R59">
        <f t="shared" ca="1" si="88"/>
        <v>224.78088017781619</v>
      </c>
      <c r="S59">
        <f t="shared" ca="1" si="89"/>
        <v>226.29322756637615</v>
      </c>
      <c r="T59">
        <f t="shared" ca="1" si="90"/>
        <v>228.28597932769034</v>
      </c>
      <c r="U59">
        <f t="shared" ca="1" si="91"/>
        <v>227.66516669407036</v>
      </c>
      <c r="V59">
        <f t="shared" ca="1" si="92"/>
        <v>227.00548210590608</v>
      </c>
      <c r="W59">
        <f t="shared" ca="1" si="93"/>
        <v>225.63306013006942</v>
      </c>
      <c r="X59">
        <f t="shared" ca="1" si="94"/>
        <v>228.07909231662254</v>
      </c>
      <c r="Y59">
        <f t="shared" ca="1" si="95"/>
        <v>225.73582438544901</v>
      </c>
      <c r="Z59">
        <f t="shared" ca="1" si="96"/>
        <v>228.03038737875298</v>
      </c>
      <c r="AA59">
        <f t="shared" ca="1" si="97"/>
        <v>233.82274395860725</v>
      </c>
      <c r="AB59">
        <f t="shared" ca="1" si="98"/>
        <v>238.44876812436451</v>
      </c>
      <c r="AC59">
        <f t="shared" ca="1" si="99"/>
        <v>236.38542996050091</v>
      </c>
      <c r="AD59">
        <f t="shared" ca="1" si="100"/>
        <v>235.57890884152266</v>
      </c>
      <c r="AE59">
        <f t="shared" ca="1" si="40"/>
        <v>242.37662851507642</v>
      </c>
      <c r="AF59">
        <f t="shared" ca="1" si="41"/>
        <v>237.2776016402849</v>
      </c>
      <c r="AG59">
        <f t="shared" ca="1" si="42"/>
        <v>238.64690687777409</v>
      </c>
      <c r="AH59">
        <f t="shared" ca="1" si="43"/>
        <v>239.34213092813781</v>
      </c>
      <c r="AI59">
        <f t="shared" ca="1" si="44"/>
        <v>235.10426462369978</v>
      </c>
      <c r="AJ59">
        <f t="shared" ca="1" si="45"/>
        <v>229.87296498821686</v>
      </c>
      <c r="AK59">
        <f t="shared" ca="1" si="46"/>
        <v>236.20398029743149</v>
      </c>
      <c r="AL59">
        <f t="shared" ca="1" si="47"/>
        <v>235.55187223905307</v>
      </c>
      <c r="AM59">
        <f t="shared" ca="1" si="48"/>
        <v>240.64528173594462</v>
      </c>
      <c r="AN59">
        <f t="shared" ca="1" si="49"/>
        <v>238.42761114527198</v>
      </c>
      <c r="AO59">
        <f t="shared" ca="1" si="50"/>
        <v>236.92977736087644</v>
      </c>
      <c r="AP59">
        <f t="shared" ca="1" si="51"/>
        <v>235.618408460192</v>
      </c>
      <c r="AQ59">
        <f t="shared" ca="1" si="52"/>
        <v>238.01590266030172</v>
      </c>
      <c r="AR59">
        <f t="shared" ca="1" si="53"/>
        <v>239.05120014449619</v>
      </c>
      <c r="AS59">
        <f t="shared" ca="1" si="54"/>
        <v>234.68313392945112</v>
      </c>
      <c r="AT59">
        <f t="shared" ca="1" si="55"/>
        <v>238.31276379036782</v>
      </c>
      <c r="AU59">
        <f t="shared" ca="1" si="56"/>
        <v>239.95846757692092</v>
      </c>
      <c r="AV59">
        <f t="shared" ca="1" si="57"/>
        <v>240.70574723315553</v>
      </c>
      <c r="AW59">
        <f t="shared" ca="1" si="58"/>
        <v>238.14945578626478</v>
      </c>
      <c r="AX59">
        <f t="shared" ca="1" si="59"/>
        <v>238.97877332291583</v>
      </c>
      <c r="AY59">
        <f t="shared" ca="1" si="60"/>
        <v>234.10192080794437</v>
      </c>
      <c r="AZ59">
        <f t="shared" ca="1" si="61"/>
        <v>233.82272562640051</v>
      </c>
      <c r="BA59">
        <f t="shared" ca="1" si="62"/>
        <v>238.72729097851243</v>
      </c>
      <c r="BB59">
        <f t="shared" ca="1" si="63"/>
        <v>243.07686917232701</v>
      </c>
      <c r="BC59">
        <f t="shared" ca="1" si="64"/>
        <v>238.91752973712434</v>
      </c>
      <c r="BD59">
        <f t="shared" ca="1" si="65"/>
        <v>236.36144136742161</v>
      </c>
      <c r="BE59">
        <f t="shared" ca="1" si="66"/>
        <v>237.94616667861379</v>
      </c>
      <c r="BF59">
        <f t="shared" ca="1" si="67"/>
        <v>238.78776265705403</v>
      </c>
      <c r="BG59">
        <f t="shared" ca="1" si="68"/>
        <v>251.34764594984094</v>
      </c>
      <c r="BH59">
        <f t="shared" ca="1" si="69"/>
        <v>253.34177737771594</v>
      </c>
      <c r="BI59">
        <f t="shared" ca="1" si="70"/>
        <v>255.87521143401079</v>
      </c>
      <c r="BJ59">
        <f t="shared" ca="1" si="71"/>
        <v>254.22436084607736</v>
      </c>
      <c r="BK59">
        <f t="shared" ca="1" si="72"/>
        <v>246.94898517439415</v>
      </c>
      <c r="BL59">
        <f t="shared" ca="1" si="73"/>
        <v>249.35852689907767</v>
      </c>
      <c r="BM59">
        <f t="shared" ca="1" si="74"/>
        <v>254.73305904931067</v>
      </c>
      <c r="BN59" s="22">
        <f t="shared" ca="1" si="101"/>
        <v>54.733059049310668</v>
      </c>
      <c r="BO59" s="22">
        <f t="shared" ca="1" si="102"/>
        <v>54.176845444384632</v>
      </c>
    </row>
    <row r="60" spans="5:67" x14ac:dyDescent="0.35">
      <c r="E60">
        <f t="shared" si="38"/>
        <v>223.19</v>
      </c>
      <c r="F60">
        <f t="shared" ca="1" si="76"/>
        <v>225.41655734288258</v>
      </c>
      <c r="G60">
        <f t="shared" ca="1" si="77"/>
        <v>229.01784059110835</v>
      </c>
      <c r="H60">
        <f t="shared" ca="1" si="78"/>
        <v>231.56239131901063</v>
      </c>
      <c r="I60">
        <f t="shared" ca="1" si="79"/>
        <v>230.79047644249954</v>
      </c>
      <c r="J60">
        <f t="shared" ca="1" si="80"/>
        <v>235.43470513764811</v>
      </c>
      <c r="K60">
        <f t="shared" ca="1" si="81"/>
        <v>235.92924193948028</v>
      </c>
      <c r="L60">
        <f t="shared" ca="1" si="82"/>
        <v>236.48147124576937</v>
      </c>
      <c r="M60">
        <f t="shared" ca="1" si="83"/>
        <v>238.36308799793164</v>
      </c>
      <c r="N60">
        <f t="shared" ca="1" si="84"/>
        <v>241.90078697832288</v>
      </c>
      <c r="O60">
        <f t="shared" ca="1" si="85"/>
        <v>244.90076355765402</v>
      </c>
      <c r="P60">
        <f t="shared" ca="1" si="86"/>
        <v>236.11215330934854</v>
      </c>
      <c r="Q60">
        <f t="shared" ca="1" si="87"/>
        <v>234.69841688472962</v>
      </c>
      <c r="R60">
        <f t="shared" ca="1" si="88"/>
        <v>234.15966720469356</v>
      </c>
      <c r="S60">
        <f t="shared" ca="1" si="89"/>
        <v>231.47962137134419</v>
      </c>
      <c r="T60">
        <f t="shared" ca="1" si="90"/>
        <v>232.2134055842987</v>
      </c>
      <c r="U60">
        <f t="shared" ca="1" si="91"/>
        <v>232.90089780958658</v>
      </c>
      <c r="V60">
        <f t="shared" ca="1" si="92"/>
        <v>236.53759079488245</v>
      </c>
      <c r="W60">
        <f t="shared" ca="1" si="93"/>
        <v>237.23344305569572</v>
      </c>
      <c r="X60">
        <f t="shared" ca="1" si="94"/>
        <v>240.76586378497791</v>
      </c>
      <c r="Y60">
        <f t="shared" ca="1" si="95"/>
        <v>238.49429750835102</v>
      </c>
      <c r="Z60">
        <f t="shared" ca="1" si="96"/>
        <v>241.71485223910901</v>
      </c>
      <c r="AA60">
        <f t="shared" ca="1" si="97"/>
        <v>241.20771927974531</v>
      </c>
      <c r="AB60">
        <f t="shared" ca="1" si="98"/>
        <v>242.67263192015767</v>
      </c>
      <c r="AC60">
        <f t="shared" ca="1" si="99"/>
        <v>238.8025499149598</v>
      </c>
      <c r="AD60">
        <f t="shared" ca="1" si="100"/>
        <v>243.93135050409256</v>
      </c>
      <c r="AE60">
        <f t="shared" ca="1" si="40"/>
        <v>245.95648185527412</v>
      </c>
      <c r="AF60">
        <f t="shared" ca="1" si="41"/>
        <v>243.58386481310399</v>
      </c>
      <c r="AG60">
        <f t="shared" ca="1" si="42"/>
        <v>237.4720905762959</v>
      </c>
      <c r="AH60">
        <f t="shared" ca="1" si="43"/>
        <v>238.20206495724594</v>
      </c>
      <c r="AI60">
        <f t="shared" ca="1" si="44"/>
        <v>241.42570374979647</v>
      </c>
      <c r="AJ60">
        <f t="shared" ca="1" si="45"/>
        <v>238.74598845911771</v>
      </c>
      <c r="AK60">
        <f t="shared" ca="1" si="46"/>
        <v>238.59368663316422</v>
      </c>
      <c r="AL60">
        <f t="shared" ca="1" si="47"/>
        <v>242.82996763202877</v>
      </c>
      <c r="AM60">
        <f t="shared" ca="1" si="48"/>
        <v>248.72229000649816</v>
      </c>
      <c r="AN60">
        <f t="shared" ca="1" si="49"/>
        <v>245.42696337480379</v>
      </c>
      <c r="AO60">
        <f t="shared" ca="1" si="50"/>
        <v>247.88890403606868</v>
      </c>
      <c r="AP60">
        <f t="shared" ca="1" si="51"/>
        <v>242.30450157273478</v>
      </c>
      <c r="AQ60">
        <f t="shared" ca="1" si="52"/>
        <v>244.01652691073056</v>
      </c>
      <c r="AR60">
        <f t="shared" ca="1" si="53"/>
        <v>243.97992783938454</v>
      </c>
      <c r="AS60">
        <f t="shared" ca="1" si="54"/>
        <v>246.02399439146399</v>
      </c>
      <c r="AT60">
        <f t="shared" ca="1" si="55"/>
        <v>244.85505504778251</v>
      </c>
      <c r="AU60">
        <f t="shared" ca="1" si="56"/>
        <v>247.71880090993744</v>
      </c>
      <c r="AV60">
        <f t="shared" ca="1" si="57"/>
        <v>249.17271449684526</v>
      </c>
      <c r="AW60">
        <f t="shared" ca="1" si="58"/>
        <v>249.6024935286288</v>
      </c>
      <c r="AX60">
        <f t="shared" ca="1" si="59"/>
        <v>247.32798187344045</v>
      </c>
      <c r="AY60">
        <f t="shared" ca="1" si="60"/>
        <v>248.01180664569173</v>
      </c>
      <c r="AZ60">
        <f t="shared" ca="1" si="61"/>
        <v>253.49513794038546</v>
      </c>
      <c r="BA60">
        <f t="shared" ca="1" si="62"/>
        <v>257.17740279636962</v>
      </c>
      <c r="BB60">
        <f t="shared" ca="1" si="63"/>
        <v>258.15593886024396</v>
      </c>
      <c r="BC60">
        <f t="shared" ca="1" si="64"/>
        <v>255.28381959319842</v>
      </c>
      <c r="BD60">
        <f t="shared" ca="1" si="65"/>
        <v>257.72156205522538</v>
      </c>
      <c r="BE60">
        <f t="shared" ca="1" si="66"/>
        <v>261.85295019017832</v>
      </c>
      <c r="BF60">
        <f t="shared" ca="1" si="67"/>
        <v>268.15667830206166</v>
      </c>
      <c r="BG60">
        <f t="shared" ca="1" si="68"/>
        <v>271.06451071658853</v>
      </c>
      <c r="BH60">
        <f t="shared" ca="1" si="69"/>
        <v>272.01991776021413</v>
      </c>
      <c r="BI60">
        <f t="shared" ca="1" si="70"/>
        <v>270.00689253552599</v>
      </c>
      <c r="BJ60">
        <f t="shared" ca="1" si="71"/>
        <v>274.80186764235799</v>
      </c>
      <c r="BK60">
        <f t="shared" ca="1" si="72"/>
        <v>277.53878364056419</v>
      </c>
      <c r="BL60">
        <f t="shared" ca="1" si="73"/>
        <v>274.13362225720886</v>
      </c>
      <c r="BM60">
        <f t="shared" ca="1" si="74"/>
        <v>273.86972137661741</v>
      </c>
      <c r="BN60" s="22">
        <f t="shared" ca="1" si="101"/>
        <v>73.869721376617406</v>
      </c>
      <c r="BO60" s="22">
        <f t="shared" ca="1" si="102"/>
        <v>73.119035324431763</v>
      </c>
    </row>
    <row r="61" spans="5:67" x14ac:dyDescent="0.35">
      <c r="E61">
        <f t="shared" si="38"/>
        <v>223.19</v>
      </c>
      <c r="F61">
        <f t="shared" ca="1" si="76"/>
        <v>223.57167879132544</v>
      </c>
      <c r="G61">
        <f t="shared" ca="1" si="77"/>
        <v>225.0477525897538</v>
      </c>
      <c r="H61">
        <f t="shared" ca="1" si="78"/>
        <v>218.85339419579353</v>
      </c>
      <c r="I61">
        <f t="shared" ca="1" si="79"/>
        <v>221.5913766236429</v>
      </c>
      <c r="J61">
        <f t="shared" ca="1" si="80"/>
        <v>224.01860809579549</v>
      </c>
      <c r="K61">
        <f t="shared" ca="1" si="81"/>
        <v>224.87124243788429</v>
      </c>
      <c r="L61">
        <f t="shared" ca="1" si="82"/>
        <v>219.86586913624231</v>
      </c>
      <c r="M61">
        <f t="shared" ca="1" si="83"/>
        <v>219.18839675283218</v>
      </c>
      <c r="N61">
        <f t="shared" ca="1" si="84"/>
        <v>214.85643360940514</v>
      </c>
      <c r="O61">
        <f t="shared" ca="1" si="85"/>
        <v>213.21601176102916</v>
      </c>
      <c r="P61">
        <f t="shared" ca="1" si="86"/>
        <v>217.59169436526204</v>
      </c>
      <c r="Q61">
        <f t="shared" ca="1" si="87"/>
        <v>219.16771061912874</v>
      </c>
      <c r="R61">
        <f t="shared" ca="1" si="88"/>
        <v>217.55839468867003</v>
      </c>
      <c r="S61">
        <f t="shared" ca="1" si="89"/>
        <v>218.24195299311342</v>
      </c>
      <c r="T61">
        <f t="shared" ca="1" si="90"/>
        <v>219.62161819296909</v>
      </c>
      <c r="U61">
        <f t="shared" ca="1" si="91"/>
        <v>220.18185982145386</v>
      </c>
      <c r="V61">
        <f t="shared" ca="1" si="92"/>
        <v>223.52303662435781</v>
      </c>
      <c r="W61">
        <f t="shared" ca="1" si="93"/>
        <v>224.92676153951746</v>
      </c>
      <c r="X61">
        <f t="shared" ca="1" si="94"/>
        <v>220.33950090467218</v>
      </c>
      <c r="Y61">
        <f t="shared" ca="1" si="95"/>
        <v>219.89490006814489</v>
      </c>
      <c r="Z61">
        <f t="shared" ca="1" si="96"/>
        <v>223.07088654164869</v>
      </c>
      <c r="AA61">
        <f t="shared" ca="1" si="97"/>
        <v>222.36859867984344</v>
      </c>
      <c r="AB61">
        <f t="shared" ca="1" si="98"/>
        <v>219.8636489369336</v>
      </c>
      <c r="AC61">
        <f t="shared" ca="1" si="99"/>
        <v>220.24529373563405</v>
      </c>
      <c r="AD61">
        <f t="shared" ca="1" si="100"/>
        <v>221.61611518250564</v>
      </c>
      <c r="AE61">
        <f t="shared" ca="1" si="40"/>
        <v>226.42585510461342</v>
      </c>
      <c r="AF61">
        <f t="shared" ca="1" si="41"/>
        <v>226.80235429363</v>
      </c>
      <c r="AG61">
        <f t="shared" ca="1" si="42"/>
        <v>230.73405820085972</v>
      </c>
      <c r="AH61">
        <f t="shared" ca="1" si="43"/>
        <v>232.42399588077348</v>
      </c>
      <c r="AI61">
        <f t="shared" ca="1" si="44"/>
        <v>233.05410717479987</v>
      </c>
      <c r="AJ61">
        <f t="shared" ca="1" si="45"/>
        <v>233.22289040887875</v>
      </c>
      <c r="AK61">
        <f t="shared" ca="1" si="46"/>
        <v>232.03591949281829</v>
      </c>
      <c r="AL61">
        <f t="shared" ca="1" si="47"/>
        <v>226.48158823770586</v>
      </c>
      <c r="AM61">
        <f t="shared" ca="1" si="48"/>
        <v>229.07967302895455</v>
      </c>
      <c r="AN61">
        <f t="shared" ca="1" si="49"/>
        <v>227.37114645711767</v>
      </c>
      <c r="AO61">
        <f t="shared" ca="1" si="50"/>
        <v>229.11964055349986</v>
      </c>
      <c r="AP61">
        <f t="shared" ca="1" si="51"/>
        <v>231.07475105918715</v>
      </c>
      <c r="AQ61">
        <f t="shared" ca="1" si="52"/>
        <v>228.74296955885913</v>
      </c>
      <c r="AR61">
        <f t="shared" ca="1" si="53"/>
        <v>225.34698306924687</v>
      </c>
      <c r="AS61">
        <f t="shared" ca="1" si="54"/>
        <v>232.46271128587114</v>
      </c>
      <c r="AT61">
        <f t="shared" ca="1" si="55"/>
        <v>227.2719737943896</v>
      </c>
      <c r="AU61">
        <f t="shared" ca="1" si="56"/>
        <v>227.27459490860107</v>
      </c>
      <c r="AV61">
        <f t="shared" ca="1" si="57"/>
        <v>223.07924843592062</v>
      </c>
      <c r="AW61">
        <f t="shared" ca="1" si="58"/>
        <v>225.67327542119043</v>
      </c>
      <c r="AX61">
        <f t="shared" ca="1" si="59"/>
        <v>223.25237620235205</v>
      </c>
      <c r="AY61">
        <f t="shared" ca="1" si="60"/>
        <v>223.3319221531782</v>
      </c>
      <c r="AZ61">
        <f t="shared" ca="1" si="61"/>
        <v>224.02999011307548</v>
      </c>
      <c r="BA61">
        <f t="shared" ca="1" si="62"/>
        <v>221.74149592171628</v>
      </c>
      <c r="BB61">
        <f t="shared" ca="1" si="63"/>
        <v>221.58572951816748</v>
      </c>
      <c r="BC61">
        <f t="shared" ca="1" si="64"/>
        <v>221.42250629432263</v>
      </c>
      <c r="BD61">
        <f t="shared" ca="1" si="65"/>
        <v>221.80076863369999</v>
      </c>
      <c r="BE61">
        <f t="shared" ca="1" si="66"/>
        <v>222.0468833032501</v>
      </c>
      <c r="BF61">
        <f t="shared" ca="1" si="67"/>
        <v>211.71248461282332</v>
      </c>
      <c r="BG61">
        <f t="shared" ca="1" si="68"/>
        <v>211.32294572803113</v>
      </c>
      <c r="BH61">
        <f t="shared" ca="1" si="69"/>
        <v>209.9505300475283</v>
      </c>
      <c r="BI61">
        <f t="shared" ca="1" si="70"/>
        <v>210.07743339975434</v>
      </c>
      <c r="BJ61">
        <f t="shared" ca="1" si="71"/>
        <v>208.60121751720928</v>
      </c>
      <c r="BK61">
        <f t="shared" ca="1" si="72"/>
        <v>211.1268747799086</v>
      </c>
      <c r="BL61">
        <f t="shared" ca="1" si="73"/>
        <v>210.02011432574284</v>
      </c>
      <c r="BM61">
        <f t="shared" ca="1" si="74"/>
        <v>210.17796769156374</v>
      </c>
      <c r="BN61" s="22">
        <f t="shared" ca="1" si="101"/>
        <v>10.177967691563737</v>
      </c>
      <c r="BO61" s="22">
        <f t="shared" ca="1" si="102"/>
        <v>10.074536160440195</v>
      </c>
    </row>
    <row r="62" spans="5:67" x14ac:dyDescent="0.35">
      <c r="E62">
        <f t="shared" si="38"/>
        <v>223.19</v>
      </c>
      <c r="F62">
        <f t="shared" ca="1" si="76"/>
        <v>217.82766620951108</v>
      </c>
      <c r="G62">
        <f t="shared" ca="1" si="77"/>
        <v>215.16731950232344</v>
      </c>
      <c r="H62">
        <f t="shared" ca="1" si="78"/>
        <v>218.18613221606236</v>
      </c>
      <c r="I62">
        <f t="shared" ca="1" si="79"/>
        <v>224.18248926935516</v>
      </c>
      <c r="J62">
        <f t="shared" ca="1" si="80"/>
        <v>223.26132628060796</v>
      </c>
      <c r="K62">
        <f t="shared" ca="1" si="81"/>
        <v>222.08973234553915</v>
      </c>
      <c r="L62">
        <f t="shared" ca="1" si="82"/>
        <v>221.20686086340854</v>
      </c>
      <c r="M62">
        <f t="shared" ca="1" si="83"/>
        <v>225.72849169406558</v>
      </c>
      <c r="N62">
        <f t="shared" ca="1" si="84"/>
        <v>222.10209522666821</v>
      </c>
      <c r="O62">
        <f t="shared" ca="1" si="85"/>
        <v>222.9130791320222</v>
      </c>
      <c r="P62">
        <f t="shared" ca="1" si="86"/>
        <v>225.10469744597398</v>
      </c>
      <c r="Q62">
        <f t="shared" ca="1" si="87"/>
        <v>224.23987752769565</v>
      </c>
      <c r="R62">
        <f t="shared" ca="1" si="88"/>
        <v>226.46038272141033</v>
      </c>
      <c r="S62">
        <f t="shared" ca="1" si="89"/>
        <v>227.93427975832111</v>
      </c>
      <c r="T62">
        <f t="shared" ca="1" si="90"/>
        <v>232.01403205359864</v>
      </c>
      <c r="U62">
        <f t="shared" ca="1" si="91"/>
        <v>231.91375281392723</v>
      </c>
      <c r="V62">
        <f t="shared" ca="1" si="92"/>
        <v>231.78120466481187</v>
      </c>
      <c r="W62">
        <f t="shared" ca="1" si="93"/>
        <v>229.5906754455545</v>
      </c>
      <c r="X62">
        <f t="shared" ca="1" si="94"/>
        <v>227.11229299710416</v>
      </c>
      <c r="Y62">
        <f t="shared" ca="1" si="95"/>
        <v>225.46348976342</v>
      </c>
      <c r="Z62">
        <f t="shared" ca="1" si="96"/>
        <v>223.2700447847468</v>
      </c>
      <c r="AA62">
        <f t="shared" ca="1" si="97"/>
        <v>223.98056085258133</v>
      </c>
      <c r="AB62">
        <f t="shared" ca="1" si="98"/>
        <v>223.89199396036764</v>
      </c>
      <c r="AC62">
        <f t="shared" ca="1" si="99"/>
        <v>222.41691621816449</v>
      </c>
      <c r="AD62">
        <f t="shared" ca="1" si="100"/>
        <v>228.04106264256581</v>
      </c>
      <c r="AE62">
        <f t="shared" ca="1" si="40"/>
        <v>229.72728221877983</v>
      </c>
      <c r="AF62">
        <f t="shared" ca="1" si="41"/>
        <v>227.84996809661573</v>
      </c>
      <c r="AG62">
        <f t="shared" ca="1" si="42"/>
        <v>231.5750694587866</v>
      </c>
      <c r="AH62">
        <f t="shared" ca="1" si="43"/>
        <v>230.97317701872612</v>
      </c>
      <c r="AI62">
        <f t="shared" ca="1" si="44"/>
        <v>231.91726948424008</v>
      </c>
      <c r="AJ62">
        <f t="shared" ca="1" si="45"/>
        <v>232.61236215835936</v>
      </c>
      <c r="AK62">
        <f t="shared" ca="1" si="46"/>
        <v>233.22760405451322</v>
      </c>
      <c r="AL62">
        <f t="shared" ca="1" si="47"/>
        <v>229.3042166142051</v>
      </c>
      <c r="AM62">
        <f t="shared" ca="1" si="48"/>
        <v>230.98496224738122</v>
      </c>
      <c r="AN62">
        <f t="shared" ca="1" si="49"/>
        <v>228.17923840882005</v>
      </c>
      <c r="AO62">
        <f t="shared" ca="1" si="50"/>
        <v>223.34563643698672</v>
      </c>
      <c r="AP62">
        <f t="shared" ca="1" si="51"/>
        <v>221.62420684314972</v>
      </c>
      <c r="AQ62">
        <f t="shared" ca="1" si="52"/>
        <v>218.99231021248772</v>
      </c>
      <c r="AR62">
        <f t="shared" ca="1" si="53"/>
        <v>221.05033414504726</v>
      </c>
      <c r="AS62">
        <f t="shared" ca="1" si="54"/>
        <v>219.57166727047903</v>
      </c>
      <c r="AT62">
        <f t="shared" ca="1" si="55"/>
        <v>218.95614349569834</v>
      </c>
      <c r="AU62">
        <f t="shared" ca="1" si="56"/>
        <v>211.69275428981783</v>
      </c>
      <c r="AV62">
        <f t="shared" ca="1" si="57"/>
        <v>211.08973990565536</v>
      </c>
      <c r="AW62">
        <f t="shared" ca="1" si="58"/>
        <v>204.90833863276052</v>
      </c>
      <c r="AX62">
        <f t="shared" ca="1" si="59"/>
        <v>201.7050835231891</v>
      </c>
      <c r="AY62">
        <f t="shared" ca="1" si="60"/>
        <v>201.87536819282442</v>
      </c>
      <c r="AZ62">
        <f t="shared" ca="1" si="61"/>
        <v>199.13644569756232</v>
      </c>
      <c r="BA62">
        <f t="shared" ca="1" si="62"/>
        <v>198.13090056382984</v>
      </c>
      <c r="BB62">
        <f t="shared" ca="1" si="63"/>
        <v>198.84838037634074</v>
      </c>
      <c r="BC62">
        <f t="shared" ca="1" si="64"/>
        <v>196.66914877180488</v>
      </c>
      <c r="BD62">
        <f t="shared" ca="1" si="65"/>
        <v>198.19254071776842</v>
      </c>
      <c r="BE62">
        <f t="shared" ca="1" si="66"/>
        <v>200.11254476123673</v>
      </c>
      <c r="BF62">
        <f t="shared" ca="1" si="67"/>
        <v>204.24856819494192</v>
      </c>
      <c r="BG62">
        <f t="shared" ca="1" si="68"/>
        <v>202.96342509427353</v>
      </c>
      <c r="BH62">
        <f t="shared" ca="1" si="69"/>
        <v>205.36790572727733</v>
      </c>
      <c r="BI62">
        <f t="shared" ca="1" si="70"/>
        <v>202.9227401762343</v>
      </c>
      <c r="BJ62">
        <f t="shared" ca="1" si="71"/>
        <v>197.64020336993738</v>
      </c>
      <c r="BK62">
        <f t="shared" ca="1" si="72"/>
        <v>201.74155745379889</v>
      </c>
      <c r="BL62">
        <f t="shared" ca="1" si="73"/>
        <v>204.37078556138567</v>
      </c>
      <c r="BM62">
        <f t="shared" ca="1" si="74"/>
        <v>203.04813015766987</v>
      </c>
      <c r="BN62" s="22">
        <f t="shared" ca="1" si="101"/>
        <v>3.0481301576698741</v>
      </c>
      <c r="BO62" s="22">
        <f t="shared" ca="1" si="102"/>
        <v>3.0171541535376387</v>
      </c>
    </row>
    <row r="63" spans="5:67" x14ac:dyDescent="0.35">
      <c r="E63">
        <f t="shared" si="38"/>
        <v>223.19</v>
      </c>
      <c r="F63">
        <f t="shared" ca="1" si="76"/>
        <v>221.23568949610649</v>
      </c>
      <c r="G63">
        <f t="shared" ca="1" si="77"/>
        <v>221.34566867180874</v>
      </c>
      <c r="H63">
        <f t="shared" ca="1" si="78"/>
        <v>215.4717829720654</v>
      </c>
      <c r="I63">
        <f t="shared" ca="1" si="79"/>
        <v>217.43262065593942</v>
      </c>
      <c r="J63">
        <f t="shared" ca="1" si="80"/>
        <v>221.59148601098431</v>
      </c>
      <c r="K63">
        <f t="shared" ca="1" si="81"/>
        <v>218.10659024604848</v>
      </c>
      <c r="L63">
        <f t="shared" ca="1" si="82"/>
        <v>219.03556525560157</v>
      </c>
      <c r="M63">
        <f t="shared" ca="1" si="83"/>
        <v>214.04247677511484</v>
      </c>
      <c r="N63">
        <f t="shared" ca="1" si="84"/>
        <v>211.50753183992313</v>
      </c>
      <c r="O63">
        <f t="shared" ca="1" si="85"/>
        <v>212.66131902277945</v>
      </c>
      <c r="P63">
        <f t="shared" ca="1" si="86"/>
        <v>213.10170515921658</v>
      </c>
      <c r="Q63">
        <f t="shared" ca="1" si="87"/>
        <v>212.13882646169586</v>
      </c>
      <c r="R63">
        <f t="shared" ca="1" si="88"/>
        <v>210.26444201467285</v>
      </c>
      <c r="S63">
        <f t="shared" ca="1" si="89"/>
        <v>207.62043112891016</v>
      </c>
      <c r="T63">
        <f t="shared" ca="1" si="90"/>
        <v>202.87168855608869</v>
      </c>
      <c r="U63">
        <f t="shared" ca="1" si="91"/>
        <v>199.48194662333617</v>
      </c>
      <c r="V63">
        <f t="shared" ca="1" si="92"/>
        <v>196.13793198322162</v>
      </c>
      <c r="W63">
        <f t="shared" ca="1" si="93"/>
        <v>203.95531302529849</v>
      </c>
      <c r="X63">
        <f t="shared" ca="1" si="94"/>
        <v>206.23427299519474</v>
      </c>
      <c r="Y63">
        <f t="shared" ca="1" si="95"/>
        <v>204.94880291687164</v>
      </c>
      <c r="Z63">
        <f t="shared" ca="1" si="96"/>
        <v>205.34395923471348</v>
      </c>
      <c r="AA63">
        <f t="shared" ca="1" si="97"/>
        <v>203.11456812595583</v>
      </c>
      <c r="AB63">
        <f t="shared" ca="1" si="98"/>
        <v>206.72067885822057</v>
      </c>
      <c r="AC63">
        <f t="shared" ca="1" si="99"/>
        <v>207.4855317671331</v>
      </c>
      <c r="AD63">
        <f t="shared" ca="1" si="100"/>
        <v>203.32560847534705</v>
      </c>
      <c r="AE63">
        <f t="shared" ca="1" si="40"/>
        <v>198.14180666921533</v>
      </c>
      <c r="AF63">
        <f t="shared" ca="1" si="41"/>
        <v>193.63511802138433</v>
      </c>
      <c r="AG63">
        <f t="shared" ca="1" si="42"/>
        <v>192.62118136741347</v>
      </c>
      <c r="AH63">
        <f t="shared" ca="1" si="43"/>
        <v>193.62943020595324</v>
      </c>
      <c r="AI63">
        <f t="shared" ca="1" si="44"/>
        <v>194.13191245893125</v>
      </c>
      <c r="AJ63">
        <f t="shared" ca="1" si="45"/>
        <v>195.9747604543108</v>
      </c>
      <c r="AK63">
        <f t="shared" ca="1" si="46"/>
        <v>198.7484021038166</v>
      </c>
      <c r="AL63">
        <f t="shared" ca="1" si="47"/>
        <v>196.17590567684991</v>
      </c>
      <c r="AM63">
        <f t="shared" ca="1" si="48"/>
        <v>198.62158508259634</v>
      </c>
      <c r="AN63">
        <f t="shared" ca="1" si="49"/>
        <v>199.71477852234995</v>
      </c>
      <c r="AO63">
        <f t="shared" ca="1" si="50"/>
        <v>200.55715422525293</v>
      </c>
      <c r="AP63">
        <f t="shared" ca="1" si="51"/>
        <v>200.45241329269612</v>
      </c>
      <c r="AQ63">
        <f t="shared" ca="1" si="52"/>
        <v>194.07595387372481</v>
      </c>
      <c r="AR63">
        <f t="shared" ca="1" si="53"/>
        <v>192.32123258072698</v>
      </c>
      <c r="AS63">
        <f t="shared" ca="1" si="54"/>
        <v>187.10261229892041</v>
      </c>
      <c r="AT63">
        <f t="shared" ca="1" si="55"/>
        <v>186.39052227876866</v>
      </c>
      <c r="AU63">
        <f t="shared" ca="1" si="56"/>
        <v>185.47805918089162</v>
      </c>
      <c r="AV63">
        <f t="shared" ca="1" si="57"/>
        <v>182.19103865242658</v>
      </c>
      <c r="AW63">
        <f t="shared" ca="1" si="58"/>
        <v>180.94309849218709</v>
      </c>
      <c r="AX63">
        <f t="shared" ca="1" si="59"/>
        <v>181.39718997651184</v>
      </c>
      <c r="AY63">
        <f t="shared" ca="1" si="60"/>
        <v>182.86291088292265</v>
      </c>
      <c r="AZ63">
        <f t="shared" ca="1" si="61"/>
        <v>185.68555981508908</v>
      </c>
      <c r="BA63">
        <f t="shared" ca="1" si="62"/>
        <v>183.16949573685804</v>
      </c>
      <c r="BB63">
        <f t="shared" ca="1" si="63"/>
        <v>181.21593281553004</v>
      </c>
      <c r="BC63">
        <f t="shared" ca="1" si="64"/>
        <v>183.57795001919862</v>
      </c>
      <c r="BD63">
        <f t="shared" ca="1" si="65"/>
        <v>182.53807797787982</v>
      </c>
      <c r="BE63">
        <f t="shared" ca="1" si="66"/>
        <v>184.70650535259929</v>
      </c>
      <c r="BF63">
        <f t="shared" ca="1" si="67"/>
        <v>185.66358529718093</v>
      </c>
      <c r="BG63">
        <f t="shared" ca="1" si="68"/>
        <v>186.92360165962734</v>
      </c>
      <c r="BH63">
        <f t="shared" ca="1" si="69"/>
        <v>186.79988439763753</v>
      </c>
      <c r="BI63">
        <f t="shared" ca="1" si="70"/>
        <v>186.63769668290689</v>
      </c>
      <c r="BJ63">
        <f t="shared" ca="1" si="71"/>
        <v>183.48367943031803</v>
      </c>
      <c r="BK63">
        <f t="shared" ca="1" si="72"/>
        <v>182.78826936703169</v>
      </c>
      <c r="BL63">
        <f t="shared" ca="1" si="73"/>
        <v>180.48560670850486</v>
      </c>
      <c r="BM63">
        <f t="shared" ca="1" si="74"/>
        <v>176.69945673137784</v>
      </c>
      <c r="BN63" s="22">
        <f t="shared" ca="1" si="101"/>
        <v>0</v>
      </c>
      <c r="BO63" s="22">
        <f t="shared" ca="1" si="102"/>
        <v>0</v>
      </c>
    </row>
    <row r="64" spans="5:67" x14ac:dyDescent="0.35">
      <c r="E64">
        <f t="shared" si="38"/>
        <v>223.19</v>
      </c>
      <c r="F64">
        <f t="shared" ca="1" si="76"/>
        <v>226.21164594708051</v>
      </c>
      <c r="G64">
        <f t="shared" ca="1" si="77"/>
        <v>223.58811488000626</v>
      </c>
      <c r="H64">
        <f t="shared" ca="1" si="78"/>
        <v>220.85224629338532</v>
      </c>
      <c r="I64">
        <f t="shared" ca="1" si="79"/>
        <v>224.06734942113445</v>
      </c>
      <c r="J64">
        <f t="shared" ca="1" si="80"/>
        <v>223.46522691137369</v>
      </c>
      <c r="K64">
        <f t="shared" ca="1" si="81"/>
        <v>225.59802148620636</v>
      </c>
      <c r="L64">
        <f t="shared" ca="1" si="82"/>
        <v>224.2843365242619</v>
      </c>
      <c r="M64">
        <f t="shared" ca="1" si="83"/>
        <v>219.7481719035992</v>
      </c>
      <c r="N64">
        <f t="shared" ca="1" si="84"/>
        <v>219.58954821607037</v>
      </c>
      <c r="O64">
        <f t="shared" ca="1" si="85"/>
        <v>220.10416196998062</v>
      </c>
      <c r="P64">
        <f t="shared" ca="1" si="86"/>
        <v>220.74968373551087</v>
      </c>
      <c r="Q64">
        <f t="shared" ca="1" si="87"/>
        <v>220.46964838102556</v>
      </c>
      <c r="R64">
        <f t="shared" ca="1" si="88"/>
        <v>219.21114531795587</v>
      </c>
      <c r="S64">
        <f t="shared" ca="1" si="89"/>
        <v>224.54379933572571</v>
      </c>
      <c r="T64">
        <f t="shared" ca="1" si="90"/>
        <v>225.18930069992416</v>
      </c>
      <c r="U64">
        <f t="shared" ca="1" si="91"/>
        <v>223.57527843467795</v>
      </c>
      <c r="V64">
        <f t="shared" ca="1" si="92"/>
        <v>222.31315657480792</v>
      </c>
      <c r="W64">
        <f t="shared" ca="1" si="93"/>
        <v>226.71870864732574</v>
      </c>
      <c r="X64">
        <f t="shared" ca="1" si="94"/>
        <v>226.59388545765955</v>
      </c>
      <c r="Y64">
        <f t="shared" ca="1" si="95"/>
        <v>228.31887898977007</v>
      </c>
      <c r="Z64">
        <f t="shared" ca="1" si="96"/>
        <v>228.48424334802948</v>
      </c>
      <c r="AA64">
        <f t="shared" ca="1" si="97"/>
        <v>227.90661500510265</v>
      </c>
      <c r="AB64">
        <f t="shared" ca="1" si="98"/>
        <v>223.67768982542955</v>
      </c>
      <c r="AC64">
        <f t="shared" ca="1" si="99"/>
        <v>220.54800953280619</v>
      </c>
      <c r="AD64">
        <f t="shared" ca="1" si="100"/>
        <v>226.81603323557965</v>
      </c>
      <c r="AE64">
        <f t="shared" ca="1" si="40"/>
        <v>227.61170418533834</v>
      </c>
      <c r="AF64">
        <f t="shared" ca="1" si="41"/>
        <v>227.94141192596848</v>
      </c>
      <c r="AG64">
        <f t="shared" ca="1" si="42"/>
        <v>233.21970505946737</v>
      </c>
      <c r="AH64">
        <f t="shared" ca="1" si="43"/>
        <v>229.67264512094926</v>
      </c>
      <c r="AI64">
        <f t="shared" ca="1" si="44"/>
        <v>234.02767629469042</v>
      </c>
      <c r="AJ64">
        <f t="shared" ca="1" si="45"/>
        <v>234.14768152213901</v>
      </c>
      <c r="AK64">
        <f t="shared" ca="1" si="46"/>
        <v>230.35401186238991</v>
      </c>
      <c r="AL64">
        <f t="shared" ca="1" si="47"/>
        <v>233.70638608963372</v>
      </c>
      <c r="AM64">
        <f t="shared" ca="1" si="48"/>
        <v>240.87185225459334</v>
      </c>
      <c r="AN64">
        <f t="shared" ca="1" si="49"/>
        <v>241.76360716732142</v>
      </c>
      <c r="AO64">
        <f t="shared" ca="1" si="50"/>
        <v>238.39770311116766</v>
      </c>
      <c r="AP64">
        <f t="shared" ca="1" si="51"/>
        <v>241.54218533802751</v>
      </c>
      <c r="AQ64">
        <f t="shared" ca="1" si="52"/>
        <v>232.91897989251549</v>
      </c>
      <c r="AR64">
        <f t="shared" ca="1" si="53"/>
        <v>233.64777596774303</v>
      </c>
      <c r="AS64">
        <f t="shared" ca="1" si="54"/>
        <v>236.57655813992216</v>
      </c>
      <c r="AT64">
        <f t="shared" ca="1" si="55"/>
        <v>230.2621077630335</v>
      </c>
      <c r="AU64">
        <f t="shared" ca="1" si="56"/>
        <v>232.04119570104419</v>
      </c>
      <c r="AV64">
        <f t="shared" ca="1" si="57"/>
        <v>227.46380807780116</v>
      </c>
      <c r="AW64">
        <f t="shared" ca="1" si="58"/>
        <v>222.00626126561264</v>
      </c>
      <c r="AX64">
        <f t="shared" ca="1" si="59"/>
        <v>218.25624317211469</v>
      </c>
      <c r="AY64">
        <f t="shared" ca="1" si="60"/>
        <v>223.20469623025633</v>
      </c>
      <c r="AZ64">
        <f t="shared" ca="1" si="61"/>
        <v>220.52014284273594</v>
      </c>
      <c r="BA64">
        <f t="shared" ca="1" si="62"/>
        <v>215.54891461854959</v>
      </c>
      <c r="BB64">
        <f t="shared" ca="1" si="63"/>
        <v>212.61927352944912</v>
      </c>
      <c r="BC64">
        <f t="shared" ca="1" si="64"/>
        <v>214.74765937115214</v>
      </c>
      <c r="BD64">
        <f t="shared" ca="1" si="65"/>
        <v>219.01376268056416</v>
      </c>
      <c r="BE64">
        <f t="shared" ca="1" si="66"/>
        <v>217.19802577014443</v>
      </c>
      <c r="BF64">
        <f t="shared" ca="1" si="67"/>
        <v>220.81766799488281</v>
      </c>
      <c r="BG64">
        <f t="shared" ca="1" si="68"/>
        <v>219.83156326302961</v>
      </c>
      <c r="BH64">
        <f t="shared" ca="1" si="69"/>
        <v>217.36434102862009</v>
      </c>
      <c r="BI64">
        <f t="shared" ca="1" si="70"/>
        <v>221.45837136984466</v>
      </c>
      <c r="BJ64">
        <f t="shared" ca="1" si="71"/>
        <v>228.41213832637479</v>
      </c>
      <c r="BK64">
        <f t="shared" ca="1" si="72"/>
        <v>231.33590552602223</v>
      </c>
      <c r="BL64">
        <f t="shared" ca="1" si="73"/>
        <v>231.20045416512588</v>
      </c>
      <c r="BM64">
        <f t="shared" ca="1" si="74"/>
        <v>233.31264926627466</v>
      </c>
      <c r="BN64" s="22">
        <f t="shared" ca="1" si="101"/>
        <v>33.312649266274661</v>
      </c>
      <c r="BO64" s="22">
        <f t="shared" ca="1" si="102"/>
        <v>32.974116228657707</v>
      </c>
    </row>
    <row r="65" spans="5:67" x14ac:dyDescent="0.35">
      <c r="E65">
        <f t="shared" si="38"/>
        <v>223.19</v>
      </c>
      <c r="F65">
        <f t="shared" ca="1" si="76"/>
        <v>224.15742193319903</v>
      </c>
      <c r="G65">
        <f t="shared" ca="1" si="77"/>
        <v>228.97357284960822</v>
      </c>
      <c r="H65">
        <f t="shared" ca="1" si="78"/>
        <v>227.42330795405766</v>
      </c>
      <c r="I65">
        <f t="shared" ca="1" si="79"/>
        <v>225.99564964099872</v>
      </c>
      <c r="J65">
        <f t="shared" ca="1" si="80"/>
        <v>225.96718444946188</v>
      </c>
      <c r="K65">
        <f t="shared" ca="1" si="81"/>
        <v>226.78113602206213</v>
      </c>
      <c r="L65">
        <f t="shared" ca="1" si="82"/>
        <v>226.82668395268414</v>
      </c>
      <c r="M65">
        <f t="shared" ca="1" si="83"/>
        <v>234.56587920958879</v>
      </c>
      <c r="N65">
        <f t="shared" ca="1" si="84"/>
        <v>230.78905070054151</v>
      </c>
      <c r="O65">
        <f t="shared" ca="1" si="85"/>
        <v>233.16773428650242</v>
      </c>
      <c r="P65">
        <f t="shared" ca="1" si="86"/>
        <v>234.72869693648269</v>
      </c>
      <c r="Q65">
        <f t="shared" ca="1" si="87"/>
        <v>230.65609623057358</v>
      </c>
      <c r="R65">
        <f t="shared" ca="1" si="88"/>
        <v>233.38868905847349</v>
      </c>
      <c r="S65">
        <f t="shared" ca="1" si="89"/>
        <v>233.38597324284004</v>
      </c>
      <c r="T65">
        <f t="shared" ca="1" si="90"/>
        <v>238.34445768697034</v>
      </c>
      <c r="U65">
        <f t="shared" ca="1" si="91"/>
        <v>232.88840981305907</v>
      </c>
      <c r="V65">
        <f t="shared" ca="1" si="92"/>
        <v>237.27829827628946</v>
      </c>
      <c r="W65">
        <f t="shared" ca="1" si="93"/>
        <v>241.51125150069299</v>
      </c>
      <c r="X65">
        <f t="shared" ca="1" si="94"/>
        <v>241.17765624854545</v>
      </c>
      <c r="Y65">
        <f t="shared" ca="1" si="95"/>
        <v>240.84936229567563</v>
      </c>
      <c r="Z65">
        <f t="shared" ca="1" si="96"/>
        <v>244.07182307170871</v>
      </c>
      <c r="AA65">
        <f t="shared" ca="1" si="97"/>
        <v>247.3697679067748</v>
      </c>
      <c r="AB65">
        <f t="shared" ca="1" si="98"/>
        <v>253.63841433116735</v>
      </c>
      <c r="AC65">
        <f t="shared" ca="1" si="99"/>
        <v>255.40157010365124</v>
      </c>
      <c r="AD65">
        <f t="shared" ca="1" si="100"/>
        <v>254.27939914427415</v>
      </c>
      <c r="AE65">
        <f t="shared" ca="1" si="40"/>
        <v>256.67680844144286</v>
      </c>
      <c r="AF65">
        <f t="shared" ca="1" si="41"/>
        <v>254.29591633877052</v>
      </c>
      <c r="AG65">
        <f t="shared" ca="1" si="42"/>
        <v>247.63082016727637</v>
      </c>
      <c r="AH65">
        <f t="shared" ca="1" si="43"/>
        <v>248.84321632091209</v>
      </c>
      <c r="AI65">
        <f t="shared" ca="1" si="44"/>
        <v>245.18965040397708</v>
      </c>
      <c r="AJ65">
        <f t="shared" ca="1" si="45"/>
        <v>241.15608390100124</v>
      </c>
      <c r="AK65">
        <f t="shared" ca="1" si="46"/>
        <v>243.74295709636129</v>
      </c>
      <c r="AL65">
        <f t="shared" ca="1" si="47"/>
        <v>246.81893886737873</v>
      </c>
      <c r="AM65">
        <f t="shared" ca="1" si="48"/>
        <v>244.64680298695907</v>
      </c>
      <c r="AN65">
        <f t="shared" ca="1" si="49"/>
        <v>244.99096145727475</v>
      </c>
      <c r="AO65">
        <f t="shared" ca="1" si="50"/>
        <v>244.17335366587213</v>
      </c>
      <c r="AP65">
        <f t="shared" ca="1" si="51"/>
        <v>248.31023454517003</v>
      </c>
      <c r="AQ65">
        <f t="shared" ca="1" si="52"/>
        <v>245.68673843212247</v>
      </c>
      <c r="AR65">
        <f t="shared" ca="1" si="53"/>
        <v>250.93444101307952</v>
      </c>
      <c r="AS65">
        <f t="shared" ca="1" si="54"/>
        <v>253.14444920178369</v>
      </c>
      <c r="AT65">
        <f t="shared" ca="1" si="55"/>
        <v>260.56352576716642</v>
      </c>
      <c r="AU65">
        <f t="shared" ca="1" si="56"/>
        <v>264.46769941208271</v>
      </c>
      <c r="AV65">
        <f t="shared" ca="1" si="57"/>
        <v>262.87080961087105</v>
      </c>
      <c r="AW65">
        <f t="shared" ca="1" si="58"/>
        <v>267.93124869248993</v>
      </c>
      <c r="AX65">
        <f t="shared" ca="1" si="59"/>
        <v>263.2175108450669</v>
      </c>
      <c r="AY65">
        <f t="shared" ca="1" si="60"/>
        <v>261.91791150684639</v>
      </c>
      <c r="AZ65">
        <f t="shared" ca="1" si="61"/>
        <v>260.53645639403015</v>
      </c>
      <c r="BA65">
        <f t="shared" ca="1" si="62"/>
        <v>266.38346131914051</v>
      </c>
      <c r="BB65">
        <f t="shared" ca="1" si="63"/>
        <v>270.69835835985776</v>
      </c>
      <c r="BC65">
        <f t="shared" ca="1" si="64"/>
        <v>265.85275171799884</v>
      </c>
      <c r="BD65">
        <f t="shared" ca="1" si="65"/>
        <v>263.69255578423537</v>
      </c>
      <c r="BE65">
        <f t="shared" ca="1" si="66"/>
        <v>266.14871290133493</v>
      </c>
      <c r="BF65">
        <f t="shared" ca="1" si="67"/>
        <v>269.22685609768035</v>
      </c>
      <c r="BG65">
        <f t="shared" ca="1" si="68"/>
        <v>266.86068609812952</v>
      </c>
      <c r="BH65">
        <f t="shared" ca="1" si="69"/>
        <v>271.10212969367922</v>
      </c>
      <c r="BI65">
        <f t="shared" ca="1" si="70"/>
        <v>273.21120784419884</v>
      </c>
      <c r="BJ65">
        <f t="shared" ca="1" si="71"/>
        <v>278.32909420116692</v>
      </c>
      <c r="BK65">
        <f t="shared" ca="1" si="72"/>
        <v>276.47046102445103</v>
      </c>
      <c r="BL65">
        <f t="shared" ca="1" si="73"/>
        <v>267.29862366640458</v>
      </c>
      <c r="BM65">
        <f t="shared" ca="1" si="74"/>
        <v>263.5069873901187</v>
      </c>
      <c r="BN65" s="22">
        <f t="shared" ca="1" si="101"/>
        <v>63.506987390118695</v>
      </c>
      <c r="BO65" s="22">
        <f t="shared" ca="1" si="102"/>
        <v>62.861610519031949</v>
      </c>
    </row>
    <row r="66" spans="5:67" x14ac:dyDescent="0.35">
      <c r="E66">
        <f t="shared" si="38"/>
        <v>223.19</v>
      </c>
      <c r="F66">
        <f t="shared" ca="1" si="76"/>
        <v>221.1668319300401</v>
      </c>
      <c r="G66">
        <f t="shared" ca="1" si="77"/>
        <v>222.04148617172214</v>
      </c>
      <c r="H66">
        <f t="shared" ca="1" si="78"/>
        <v>225.84189761849507</v>
      </c>
      <c r="I66">
        <f t="shared" ca="1" si="79"/>
        <v>217.21355892062752</v>
      </c>
      <c r="J66">
        <f t="shared" ca="1" si="80"/>
        <v>214.94132014224377</v>
      </c>
      <c r="K66">
        <f t="shared" ca="1" si="81"/>
        <v>216.62867379300158</v>
      </c>
      <c r="L66">
        <f t="shared" ca="1" si="82"/>
        <v>216.30964872715106</v>
      </c>
      <c r="M66">
        <f t="shared" ca="1" si="83"/>
        <v>217.64879858201317</v>
      </c>
      <c r="N66">
        <f t="shared" ca="1" si="84"/>
        <v>216.43763987306994</v>
      </c>
      <c r="O66">
        <f t="shared" ca="1" si="85"/>
        <v>211.19973552686443</v>
      </c>
      <c r="P66">
        <f t="shared" ca="1" si="86"/>
        <v>214.81460230494014</v>
      </c>
      <c r="Q66">
        <f t="shared" ca="1" si="87"/>
        <v>216.39826915462092</v>
      </c>
      <c r="R66">
        <f t="shared" ca="1" si="88"/>
        <v>215.51396099202901</v>
      </c>
      <c r="S66">
        <f t="shared" ca="1" si="89"/>
        <v>218.78703577279887</v>
      </c>
      <c r="T66">
        <f t="shared" ca="1" si="90"/>
        <v>220.435337110207</v>
      </c>
      <c r="U66">
        <f t="shared" ca="1" si="91"/>
        <v>221.6006584042056</v>
      </c>
      <c r="V66">
        <f t="shared" ca="1" si="92"/>
        <v>222.5256140603498</v>
      </c>
      <c r="W66">
        <f t="shared" ca="1" si="93"/>
        <v>217.30178556052866</v>
      </c>
      <c r="X66">
        <f t="shared" ca="1" si="94"/>
        <v>220.29302741032791</v>
      </c>
      <c r="Y66">
        <f t="shared" ca="1" si="95"/>
        <v>215.69933504497504</v>
      </c>
      <c r="Z66">
        <f t="shared" ca="1" si="96"/>
        <v>212.90044802446124</v>
      </c>
      <c r="AA66">
        <f t="shared" ca="1" si="97"/>
        <v>220.0807043958788</v>
      </c>
      <c r="AB66">
        <f t="shared" ca="1" si="98"/>
        <v>216.98199179770074</v>
      </c>
      <c r="AC66">
        <f t="shared" ca="1" si="99"/>
        <v>219.19279923792124</v>
      </c>
      <c r="AD66">
        <f t="shared" ca="1" si="100"/>
        <v>224.20132057590524</v>
      </c>
      <c r="AE66">
        <f t="shared" ca="1" si="40"/>
        <v>222.27385197028195</v>
      </c>
      <c r="AF66">
        <f t="shared" ca="1" si="41"/>
        <v>221.32803723879238</v>
      </c>
      <c r="AG66">
        <f t="shared" ca="1" si="42"/>
        <v>218.97864573794976</v>
      </c>
      <c r="AH66">
        <f t="shared" ca="1" si="43"/>
        <v>220.92919568734914</v>
      </c>
      <c r="AI66">
        <f t="shared" ca="1" si="44"/>
        <v>220.87328492555611</v>
      </c>
      <c r="AJ66">
        <f t="shared" ca="1" si="45"/>
        <v>214.5064644895165</v>
      </c>
      <c r="AK66">
        <f t="shared" ca="1" si="46"/>
        <v>213.6924098446093</v>
      </c>
      <c r="AL66">
        <f t="shared" ca="1" si="47"/>
        <v>216.78699895953167</v>
      </c>
      <c r="AM66">
        <f t="shared" ca="1" si="48"/>
        <v>217.52882996414289</v>
      </c>
      <c r="AN66">
        <f t="shared" ca="1" si="49"/>
        <v>210.42426337928575</v>
      </c>
      <c r="AO66">
        <f t="shared" ca="1" si="50"/>
        <v>204.9222521427163</v>
      </c>
      <c r="AP66">
        <f t="shared" ca="1" si="51"/>
        <v>204.60065320101168</v>
      </c>
      <c r="AQ66">
        <f t="shared" ca="1" si="52"/>
        <v>202.44849339389927</v>
      </c>
      <c r="AR66">
        <f t="shared" ca="1" si="53"/>
        <v>205.29935688711504</v>
      </c>
      <c r="AS66">
        <f t="shared" ca="1" si="54"/>
        <v>206.27830492242128</v>
      </c>
      <c r="AT66">
        <f t="shared" ca="1" si="55"/>
        <v>206.66095144024877</v>
      </c>
      <c r="AU66">
        <f t="shared" ca="1" si="56"/>
        <v>206.99000268332105</v>
      </c>
      <c r="AV66">
        <f t="shared" ca="1" si="57"/>
        <v>208.47717686110363</v>
      </c>
      <c r="AW66">
        <f t="shared" ca="1" si="58"/>
        <v>209.1707291060122</v>
      </c>
      <c r="AX66">
        <f t="shared" ca="1" si="59"/>
        <v>213.13012723073007</v>
      </c>
      <c r="AY66">
        <f t="shared" ca="1" si="60"/>
        <v>212.38287336567021</v>
      </c>
      <c r="AZ66">
        <f t="shared" ca="1" si="61"/>
        <v>205.02512258177444</v>
      </c>
      <c r="BA66">
        <f t="shared" ca="1" si="62"/>
        <v>200.90247990158406</v>
      </c>
      <c r="BB66">
        <f t="shared" ca="1" si="63"/>
        <v>203.91074138618939</v>
      </c>
      <c r="BC66">
        <f t="shared" ca="1" si="64"/>
        <v>203.98867643552478</v>
      </c>
      <c r="BD66">
        <f t="shared" ca="1" si="65"/>
        <v>199.08658881907633</v>
      </c>
      <c r="BE66">
        <f t="shared" ca="1" si="66"/>
        <v>198.77839124229186</v>
      </c>
      <c r="BF66">
        <f t="shared" ca="1" si="67"/>
        <v>197.20804776510906</v>
      </c>
      <c r="BG66">
        <f t="shared" ca="1" si="68"/>
        <v>195.94141601398096</v>
      </c>
      <c r="BH66">
        <f t="shared" ca="1" si="69"/>
        <v>195.37448170518837</v>
      </c>
      <c r="BI66">
        <f t="shared" ca="1" si="70"/>
        <v>197.70089522587872</v>
      </c>
      <c r="BJ66">
        <f t="shared" ca="1" si="71"/>
        <v>196.17664766115274</v>
      </c>
      <c r="BK66">
        <f t="shared" ca="1" si="72"/>
        <v>197.54367581468989</v>
      </c>
      <c r="BL66">
        <f t="shared" ca="1" si="73"/>
        <v>198.91089013688227</v>
      </c>
      <c r="BM66">
        <f t="shared" ca="1" si="74"/>
        <v>197.94697312610739</v>
      </c>
      <c r="BN66" s="22">
        <f t="shared" ref="BN66:BN97" ca="1" si="103">MAX(BM66-$BM$103,0)</f>
        <v>0</v>
      </c>
      <c r="BO66" s="22">
        <f t="shared" ref="BO66:BO97" ca="1" si="104">BN66*EXP(-$B$6*$BM$104)</f>
        <v>0</v>
      </c>
    </row>
    <row r="67" spans="5:67" x14ac:dyDescent="0.35">
      <c r="E67">
        <f t="shared" ref="E67:E101" si="105">$B$1</f>
        <v>223.19</v>
      </c>
      <c r="F67">
        <f t="shared" ca="1" si="76"/>
        <v>228.08272783976022</v>
      </c>
      <c r="G67">
        <f t="shared" ca="1" si="77"/>
        <v>233.30748089584017</v>
      </c>
      <c r="H67">
        <f t="shared" ca="1" si="78"/>
        <v>233.35088079111989</v>
      </c>
      <c r="I67">
        <f t="shared" ca="1" si="79"/>
        <v>231.06098879065826</v>
      </c>
      <c r="J67">
        <f t="shared" ca="1" si="80"/>
        <v>233.85273177298035</v>
      </c>
      <c r="K67">
        <f t="shared" ca="1" si="81"/>
        <v>237.86885906019234</v>
      </c>
      <c r="L67">
        <f t="shared" ca="1" si="82"/>
        <v>237.31553115309092</v>
      </c>
      <c r="M67">
        <f t="shared" ca="1" si="83"/>
        <v>237.1309555377955</v>
      </c>
      <c r="N67">
        <f t="shared" ca="1" si="84"/>
        <v>234.95545420397798</v>
      </c>
      <c r="O67">
        <f t="shared" ca="1" si="85"/>
        <v>234.37246592617103</v>
      </c>
      <c r="P67">
        <f t="shared" ca="1" si="86"/>
        <v>232.23289565806493</v>
      </c>
      <c r="Q67">
        <f t="shared" ca="1" si="87"/>
        <v>228.18460499627261</v>
      </c>
      <c r="R67">
        <f t="shared" ca="1" si="88"/>
        <v>225.95911137171623</v>
      </c>
      <c r="S67">
        <f t="shared" ca="1" si="89"/>
        <v>220.86785559729404</v>
      </c>
      <c r="T67">
        <f t="shared" ca="1" si="90"/>
        <v>223.65975845042018</v>
      </c>
      <c r="U67">
        <f t="shared" ca="1" si="91"/>
        <v>223.66878553077782</v>
      </c>
      <c r="V67">
        <f t="shared" ca="1" si="92"/>
        <v>221.48800451681768</v>
      </c>
      <c r="W67">
        <f t="shared" ca="1" si="93"/>
        <v>218.42818863083073</v>
      </c>
      <c r="X67">
        <f t="shared" ca="1" si="94"/>
        <v>215.11853017860875</v>
      </c>
      <c r="Y67">
        <f t="shared" ca="1" si="95"/>
        <v>211.51398882408952</v>
      </c>
      <c r="Z67">
        <f t="shared" ca="1" si="96"/>
        <v>213.11402415226934</v>
      </c>
      <c r="AA67">
        <f t="shared" ca="1" si="97"/>
        <v>211.41148380240759</v>
      </c>
      <c r="AB67">
        <f t="shared" ca="1" si="98"/>
        <v>214.14523869789346</v>
      </c>
      <c r="AC67">
        <f t="shared" ca="1" si="99"/>
        <v>210.34005013329855</v>
      </c>
      <c r="AD67">
        <f t="shared" ca="1" si="100"/>
        <v>205.08665678901386</v>
      </c>
      <c r="AE67">
        <f t="shared" ref="AE67:AE101" ca="1" si="106">AD67*EXP(($B$2-0.5*$B$3^2)*$B$4+$B$3*_xlfn.NORM.INV(RAND(),0,SQRT($B$4)))</f>
        <v>208.19071352231211</v>
      </c>
      <c r="AF67">
        <f t="shared" ref="AF67:AF101" ca="1" si="107">AE67*EXP(($B$2-0.5*$B$3^2)*$B$4+$B$3*_xlfn.NORM.INV(RAND(),0,SQRT($B$4)))</f>
        <v>211.74548364200857</v>
      </c>
      <c r="AG67">
        <f t="shared" ref="AG67:AG101" ca="1" si="108">AF67*EXP(($B$2-0.5*$B$3^2)*$B$4+$B$3*_xlfn.NORM.INV(RAND(),0,SQRT($B$4)))</f>
        <v>213.43110615222821</v>
      </c>
      <c r="AH67">
        <f t="shared" ref="AH67:AH101" ca="1" si="109">AG67*EXP(($B$2-0.5*$B$3^2)*$B$4+$B$3*_xlfn.NORM.INV(RAND(),0,SQRT($B$4)))</f>
        <v>211.73111517538942</v>
      </c>
      <c r="AI67">
        <f t="shared" ref="AI67:AI101" ca="1" si="110">AH67*EXP(($B$2-0.5*$B$3^2)*$B$4+$B$3*_xlfn.NORM.INV(RAND(),0,SQRT($B$4)))</f>
        <v>209.04738549227241</v>
      </c>
      <c r="AJ67">
        <f t="shared" ref="AJ67:AJ101" ca="1" si="111">AI67*EXP(($B$2-0.5*$B$3^2)*$B$4+$B$3*_xlfn.NORM.INV(RAND(),0,SQRT($B$4)))</f>
        <v>210.63367982930228</v>
      </c>
      <c r="AK67">
        <f t="shared" ref="AK67:AK101" ca="1" si="112">AJ67*EXP(($B$2-0.5*$B$3^2)*$B$4+$B$3*_xlfn.NORM.INV(RAND(),0,SQRT($B$4)))</f>
        <v>207.98628589438047</v>
      </c>
      <c r="AL67">
        <f t="shared" ref="AL67:AL101" ca="1" si="113">AK67*EXP(($B$2-0.5*$B$3^2)*$B$4+$B$3*_xlfn.NORM.INV(RAND(),0,SQRT($B$4)))</f>
        <v>211.63580534272813</v>
      </c>
      <c r="AM67">
        <f t="shared" ref="AM67:AM101" ca="1" si="114">AL67*EXP(($B$2-0.5*$B$3^2)*$B$4+$B$3*_xlfn.NORM.INV(RAND(),0,SQRT($B$4)))</f>
        <v>209.58080324733751</v>
      </c>
      <c r="AN67">
        <f t="shared" ref="AN67:AN101" ca="1" si="115">AM67*EXP(($B$2-0.5*$B$3^2)*$B$4+$B$3*_xlfn.NORM.INV(RAND(),0,SQRT($B$4)))</f>
        <v>203.29343870176288</v>
      </c>
      <c r="AO67">
        <f t="shared" ref="AO67:AO101" ca="1" si="116">AN67*EXP(($B$2-0.5*$B$3^2)*$B$4+$B$3*_xlfn.NORM.INV(RAND(),0,SQRT($B$4)))</f>
        <v>201.30206666313049</v>
      </c>
      <c r="AP67">
        <f t="shared" ref="AP67:AP101" ca="1" si="117">AO67*EXP(($B$2-0.5*$B$3^2)*$B$4+$B$3*_xlfn.NORM.INV(RAND(),0,SQRT($B$4)))</f>
        <v>199.0972134598554</v>
      </c>
      <c r="AQ67">
        <f t="shared" ref="AQ67:AQ101" ca="1" si="118">AP67*EXP(($B$2-0.5*$B$3^2)*$B$4+$B$3*_xlfn.NORM.INV(RAND(),0,SQRT($B$4)))</f>
        <v>195.45915138756538</v>
      </c>
      <c r="AR67">
        <f t="shared" ref="AR67:AR101" ca="1" si="119">AQ67*EXP(($B$2-0.5*$B$3^2)*$B$4+$B$3*_xlfn.NORM.INV(RAND(),0,SQRT($B$4)))</f>
        <v>190.61342646072484</v>
      </c>
      <c r="AS67">
        <f t="shared" ref="AS67:AS101" ca="1" si="120">AR67*EXP(($B$2-0.5*$B$3^2)*$B$4+$B$3*_xlfn.NORM.INV(RAND(),0,SQRT($B$4)))</f>
        <v>195.01625451119543</v>
      </c>
      <c r="AT67">
        <f t="shared" ref="AT67:AT101" ca="1" si="121">AS67*EXP(($B$2-0.5*$B$3^2)*$B$4+$B$3*_xlfn.NORM.INV(RAND(),0,SQRT($B$4)))</f>
        <v>194.12370571357812</v>
      </c>
      <c r="AU67">
        <f t="shared" ref="AU67:AU101" ca="1" si="122">AT67*EXP(($B$2-0.5*$B$3^2)*$B$4+$B$3*_xlfn.NORM.INV(RAND(),0,SQRT($B$4)))</f>
        <v>194.00763449354685</v>
      </c>
      <c r="AV67">
        <f t="shared" ref="AV67:AV101" ca="1" si="123">AU67*EXP(($B$2-0.5*$B$3^2)*$B$4+$B$3*_xlfn.NORM.INV(RAND(),0,SQRT($B$4)))</f>
        <v>194.07694287590283</v>
      </c>
      <c r="AW67">
        <f t="shared" ref="AW67:AW101" ca="1" si="124">AV67*EXP(($B$2-0.5*$B$3^2)*$B$4+$B$3*_xlfn.NORM.INV(RAND(),0,SQRT($B$4)))</f>
        <v>194.61783705729675</v>
      </c>
      <c r="AX67">
        <f t="shared" ref="AX67:AX101" ca="1" si="125">AW67*EXP(($B$2-0.5*$B$3^2)*$B$4+$B$3*_xlfn.NORM.INV(RAND(),0,SQRT($B$4)))</f>
        <v>194.10315304613744</v>
      </c>
      <c r="AY67">
        <f t="shared" ref="AY67:AY101" ca="1" si="126">AX67*EXP(($B$2-0.5*$B$3^2)*$B$4+$B$3*_xlfn.NORM.INV(RAND(),0,SQRT($B$4)))</f>
        <v>194.73478532978339</v>
      </c>
      <c r="AZ67">
        <f t="shared" ref="AZ67:AZ101" ca="1" si="127">AY67*EXP(($B$2-0.5*$B$3^2)*$B$4+$B$3*_xlfn.NORM.INV(RAND(),0,SQRT($B$4)))</f>
        <v>192.67347519608779</v>
      </c>
      <c r="BA67">
        <f t="shared" ref="BA67:BA101" ca="1" si="128">AZ67*EXP(($B$2-0.5*$B$3^2)*$B$4+$B$3*_xlfn.NORM.INV(RAND(),0,SQRT($B$4)))</f>
        <v>190.81956232982384</v>
      </c>
      <c r="BB67">
        <f t="shared" ref="BB67:BB101" ca="1" si="129">BA67*EXP(($B$2-0.5*$B$3^2)*$B$4+$B$3*_xlfn.NORM.INV(RAND(),0,SQRT($B$4)))</f>
        <v>189.87662076487575</v>
      </c>
      <c r="BC67">
        <f t="shared" ref="BC67:BC101" ca="1" si="130">BB67*EXP(($B$2-0.5*$B$3^2)*$B$4+$B$3*_xlfn.NORM.INV(RAND(),0,SQRT($B$4)))</f>
        <v>185.49807873884842</v>
      </c>
      <c r="BD67">
        <f t="shared" ref="BD67:BD101" ca="1" si="131">BC67*EXP(($B$2-0.5*$B$3^2)*$B$4+$B$3*_xlfn.NORM.INV(RAND(),0,SQRT($B$4)))</f>
        <v>180.31022262880768</v>
      </c>
      <c r="BE67">
        <f t="shared" ref="BE67:BE101" ca="1" si="132">BD67*EXP(($B$2-0.5*$B$3^2)*$B$4+$B$3*_xlfn.NORM.INV(RAND(),0,SQRT($B$4)))</f>
        <v>178.49497905672146</v>
      </c>
      <c r="BF67">
        <f t="shared" ref="BF67:BF101" ca="1" si="133">BE67*EXP(($B$2-0.5*$B$3^2)*$B$4+$B$3*_xlfn.NORM.INV(RAND(),0,SQRT($B$4)))</f>
        <v>180.13525504230793</v>
      </c>
      <c r="BG67">
        <f t="shared" ref="BG67:BG101" ca="1" si="134">BF67*EXP(($B$2-0.5*$B$3^2)*$B$4+$B$3*_xlfn.NORM.INV(RAND(),0,SQRT($B$4)))</f>
        <v>182.47365722472466</v>
      </c>
      <c r="BH67">
        <f t="shared" ref="BH67:BH101" ca="1" si="135">BG67*EXP(($B$2-0.5*$B$3^2)*$B$4+$B$3*_xlfn.NORM.INV(RAND(),0,SQRT($B$4)))</f>
        <v>181.36099682950595</v>
      </c>
      <c r="BI67">
        <f t="shared" ref="BI67:BI101" ca="1" si="136">BH67*EXP(($B$2-0.5*$B$3^2)*$B$4+$B$3*_xlfn.NORM.INV(RAND(),0,SQRT($B$4)))</f>
        <v>176.73275140967468</v>
      </c>
      <c r="BJ67">
        <f t="shared" ref="BJ67:BJ101" ca="1" si="137">BI67*EXP(($B$2-0.5*$B$3^2)*$B$4+$B$3*_xlfn.NORM.INV(RAND(),0,SQRT($B$4)))</f>
        <v>177.91050181302978</v>
      </c>
      <c r="BK67">
        <f t="shared" ref="BK67:BK101" ca="1" si="138">BJ67*EXP(($B$2-0.5*$B$3^2)*$B$4+$B$3*_xlfn.NORM.INV(RAND(),0,SQRT($B$4)))</f>
        <v>178.35608604552289</v>
      </c>
      <c r="BL67">
        <f t="shared" ref="BL67:BL101" ca="1" si="139">BK67*EXP(($B$2-0.5*$B$3^2)*$B$4+$B$3*_xlfn.NORM.INV(RAND(),0,SQRT($B$4)))</f>
        <v>178.25394671684543</v>
      </c>
      <c r="BM67">
        <f t="shared" ref="BM67:BM101" ca="1" si="140">BL67*EXP(($B$2-0.5*$B$3^2)*$B$4+$B$3*_xlfn.NORM.INV(RAND(),0,SQRT($B$4)))</f>
        <v>181.24308905446921</v>
      </c>
      <c r="BN67" s="22">
        <f t="shared" ca="1" si="103"/>
        <v>0</v>
      </c>
      <c r="BO67" s="22">
        <f t="shared" ca="1" si="104"/>
        <v>0</v>
      </c>
    </row>
    <row r="68" spans="5:67" x14ac:dyDescent="0.35">
      <c r="E68">
        <f t="shared" si="105"/>
        <v>223.19</v>
      </c>
      <c r="F68">
        <f t="shared" ca="1" si="76"/>
        <v>226.63321404434436</v>
      </c>
      <c r="G68">
        <f t="shared" ca="1" si="77"/>
        <v>226.5796703433426</v>
      </c>
      <c r="H68">
        <f t="shared" ca="1" si="78"/>
        <v>226.30416524199765</v>
      </c>
      <c r="I68">
        <f t="shared" ca="1" si="79"/>
        <v>226.10943216521989</v>
      </c>
      <c r="J68">
        <f t="shared" ca="1" si="80"/>
        <v>224.6913044575378</v>
      </c>
      <c r="K68">
        <f t="shared" ca="1" si="81"/>
        <v>227.10464713988682</v>
      </c>
      <c r="L68">
        <f t="shared" ca="1" si="82"/>
        <v>229.57226691170644</v>
      </c>
      <c r="M68">
        <f t="shared" ca="1" si="83"/>
        <v>227.18940719981933</v>
      </c>
      <c r="N68">
        <f t="shared" ca="1" si="84"/>
        <v>227.8015484494012</v>
      </c>
      <c r="O68">
        <f t="shared" ca="1" si="85"/>
        <v>225.60695859791107</v>
      </c>
      <c r="P68">
        <f t="shared" ca="1" si="86"/>
        <v>224.35384117330614</v>
      </c>
      <c r="Q68">
        <f t="shared" ca="1" si="87"/>
        <v>228.19206998284409</v>
      </c>
      <c r="R68">
        <f t="shared" ca="1" si="88"/>
        <v>235.4915538984005</v>
      </c>
      <c r="S68">
        <f t="shared" ca="1" si="89"/>
        <v>233.8026704629529</v>
      </c>
      <c r="T68">
        <f t="shared" ca="1" si="90"/>
        <v>233.64249629705731</v>
      </c>
      <c r="U68">
        <f t="shared" ca="1" si="91"/>
        <v>234.63956925984019</v>
      </c>
      <c r="V68">
        <f t="shared" ca="1" si="92"/>
        <v>231.67045325639043</v>
      </c>
      <c r="W68">
        <f t="shared" ca="1" si="93"/>
        <v>231.43785826788692</v>
      </c>
      <c r="X68">
        <f t="shared" ca="1" si="94"/>
        <v>229.12477836303015</v>
      </c>
      <c r="Y68">
        <f t="shared" ca="1" si="95"/>
        <v>223.2439665486981</v>
      </c>
      <c r="Z68">
        <f t="shared" ca="1" si="96"/>
        <v>222.80944365897227</v>
      </c>
      <c r="AA68">
        <f t="shared" ca="1" si="97"/>
        <v>222.41868230230708</v>
      </c>
      <c r="AB68">
        <f t="shared" ca="1" si="98"/>
        <v>226.56958429459735</v>
      </c>
      <c r="AC68">
        <f t="shared" ca="1" si="99"/>
        <v>227.51504305182416</v>
      </c>
      <c r="AD68">
        <f t="shared" ca="1" si="100"/>
        <v>223.16814840105707</v>
      </c>
      <c r="AE68">
        <f t="shared" ca="1" si="106"/>
        <v>221.17062636290186</v>
      </c>
      <c r="AF68">
        <f t="shared" ca="1" si="107"/>
        <v>217.55279081615271</v>
      </c>
      <c r="AG68">
        <f t="shared" ca="1" si="108"/>
        <v>217.29007523387526</v>
      </c>
      <c r="AH68">
        <f t="shared" ca="1" si="109"/>
        <v>217.28019848745112</v>
      </c>
      <c r="AI68">
        <f t="shared" ca="1" si="110"/>
        <v>212.66871414879088</v>
      </c>
      <c r="AJ68">
        <f t="shared" ca="1" si="111"/>
        <v>212.00502069140714</v>
      </c>
      <c r="AK68">
        <f t="shared" ca="1" si="112"/>
        <v>214.36394949422186</v>
      </c>
      <c r="AL68">
        <f t="shared" ca="1" si="113"/>
        <v>219.96265451342401</v>
      </c>
      <c r="AM68">
        <f t="shared" ca="1" si="114"/>
        <v>225.39508209680008</v>
      </c>
      <c r="AN68">
        <f t="shared" ca="1" si="115"/>
        <v>224.96638227203616</v>
      </c>
      <c r="AO68">
        <f t="shared" ca="1" si="116"/>
        <v>223.23292177815941</v>
      </c>
      <c r="AP68">
        <f t="shared" ca="1" si="117"/>
        <v>223.14453032745971</v>
      </c>
      <c r="AQ68">
        <f t="shared" ca="1" si="118"/>
        <v>225.75225683515359</v>
      </c>
      <c r="AR68">
        <f t="shared" ca="1" si="119"/>
        <v>219.9112314874591</v>
      </c>
      <c r="AS68">
        <f t="shared" ca="1" si="120"/>
        <v>216.00734166822875</v>
      </c>
      <c r="AT68">
        <f t="shared" ca="1" si="121"/>
        <v>213.07725752415809</v>
      </c>
      <c r="AU68">
        <f t="shared" ca="1" si="122"/>
        <v>207.19882622261309</v>
      </c>
      <c r="AV68">
        <f t="shared" ca="1" si="123"/>
        <v>202.45160064999493</v>
      </c>
      <c r="AW68">
        <f t="shared" ca="1" si="124"/>
        <v>203.77474263505462</v>
      </c>
      <c r="AX68">
        <f t="shared" ca="1" si="125"/>
        <v>200.86167797697138</v>
      </c>
      <c r="AY68">
        <f t="shared" ca="1" si="126"/>
        <v>204.463094102311</v>
      </c>
      <c r="AZ68">
        <f t="shared" ca="1" si="127"/>
        <v>204.70093454748192</v>
      </c>
      <c r="BA68">
        <f t="shared" ca="1" si="128"/>
        <v>204.24211942077039</v>
      </c>
      <c r="BB68">
        <f t="shared" ca="1" si="129"/>
        <v>204.75214678434151</v>
      </c>
      <c r="BC68">
        <f t="shared" ca="1" si="130"/>
        <v>200.7780833102729</v>
      </c>
      <c r="BD68">
        <f t="shared" ca="1" si="131"/>
        <v>201.74452321982031</v>
      </c>
      <c r="BE68">
        <f t="shared" ca="1" si="132"/>
        <v>201.91239270932653</v>
      </c>
      <c r="BF68">
        <f t="shared" ca="1" si="133"/>
        <v>196.49786092878156</v>
      </c>
      <c r="BG68">
        <f t="shared" ca="1" si="134"/>
        <v>201.46252322327058</v>
      </c>
      <c r="BH68">
        <f t="shared" ca="1" si="135"/>
        <v>201.60933491217335</v>
      </c>
      <c r="BI68">
        <f t="shared" ca="1" si="136"/>
        <v>199.97503231179519</v>
      </c>
      <c r="BJ68">
        <f t="shared" ca="1" si="137"/>
        <v>200.71215843163824</v>
      </c>
      <c r="BK68">
        <f t="shared" ca="1" si="138"/>
        <v>198.25487013878276</v>
      </c>
      <c r="BL68">
        <f t="shared" ca="1" si="139"/>
        <v>201.0918893246544</v>
      </c>
      <c r="BM68">
        <f t="shared" ca="1" si="140"/>
        <v>201.7561624848467</v>
      </c>
      <c r="BN68" s="22">
        <f t="shared" ca="1" si="103"/>
        <v>1.7561624848466977</v>
      </c>
      <c r="BO68" s="22">
        <f t="shared" ca="1" si="104"/>
        <v>1.7383158399944079</v>
      </c>
    </row>
    <row r="69" spans="5:67" x14ac:dyDescent="0.35">
      <c r="E69">
        <f t="shared" si="105"/>
        <v>223.19</v>
      </c>
      <c r="F69">
        <f t="shared" ca="1" si="76"/>
        <v>219.66869539588686</v>
      </c>
      <c r="G69">
        <f t="shared" ca="1" si="77"/>
        <v>222.90463649803374</v>
      </c>
      <c r="H69">
        <f t="shared" ca="1" si="78"/>
        <v>223.46242724530399</v>
      </c>
      <c r="I69">
        <f t="shared" ca="1" si="79"/>
        <v>218.43208261902629</v>
      </c>
      <c r="J69">
        <f t="shared" ca="1" si="80"/>
        <v>217.79297859739734</v>
      </c>
      <c r="K69">
        <f t="shared" ca="1" si="81"/>
        <v>217.47390781009051</v>
      </c>
      <c r="L69">
        <f t="shared" ca="1" si="82"/>
        <v>223.80488207919421</v>
      </c>
      <c r="M69">
        <f t="shared" ca="1" si="83"/>
        <v>219.9932984810514</v>
      </c>
      <c r="N69">
        <f t="shared" ca="1" si="84"/>
        <v>215.34488425578976</v>
      </c>
      <c r="O69">
        <f t="shared" ca="1" si="85"/>
        <v>217.03976913324408</v>
      </c>
      <c r="P69">
        <f t="shared" ca="1" si="86"/>
        <v>217.30773418728407</v>
      </c>
      <c r="Q69">
        <f t="shared" ca="1" si="87"/>
        <v>216.7470936216227</v>
      </c>
      <c r="R69">
        <f t="shared" ca="1" si="88"/>
        <v>215.73437969134545</v>
      </c>
      <c r="S69">
        <f t="shared" ca="1" si="89"/>
        <v>211.44530965662608</v>
      </c>
      <c r="T69">
        <f t="shared" ca="1" si="90"/>
        <v>209.32792166674994</v>
      </c>
      <c r="U69">
        <f t="shared" ca="1" si="91"/>
        <v>207.23031419418487</v>
      </c>
      <c r="V69">
        <f t="shared" ca="1" si="92"/>
        <v>214.17081140153468</v>
      </c>
      <c r="W69">
        <f t="shared" ca="1" si="93"/>
        <v>213.78082175545794</v>
      </c>
      <c r="X69">
        <f t="shared" ca="1" si="94"/>
        <v>212.66933998564758</v>
      </c>
      <c r="Y69">
        <f t="shared" ca="1" si="95"/>
        <v>214.66430531485324</v>
      </c>
      <c r="Z69">
        <f t="shared" ca="1" si="96"/>
        <v>209.80334471476525</v>
      </c>
      <c r="AA69">
        <f t="shared" ca="1" si="97"/>
        <v>210.12583690127758</v>
      </c>
      <c r="AB69">
        <f t="shared" ca="1" si="98"/>
        <v>206.98232235137959</v>
      </c>
      <c r="AC69">
        <f t="shared" ca="1" si="99"/>
        <v>207.48049440138527</v>
      </c>
      <c r="AD69">
        <f t="shared" ca="1" si="100"/>
        <v>212.7132057977613</v>
      </c>
      <c r="AE69">
        <f t="shared" ca="1" si="106"/>
        <v>213.12225254789541</v>
      </c>
      <c r="AF69">
        <f t="shared" ca="1" si="107"/>
        <v>212.95742048546489</v>
      </c>
      <c r="AG69">
        <f t="shared" ca="1" si="108"/>
        <v>208.99473794140422</v>
      </c>
      <c r="AH69">
        <f t="shared" ca="1" si="109"/>
        <v>205.47396476337056</v>
      </c>
      <c r="AI69">
        <f t="shared" ca="1" si="110"/>
        <v>203.92139878116967</v>
      </c>
      <c r="AJ69">
        <f t="shared" ca="1" si="111"/>
        <v>201.97727116820622</v>
      </c>
      <c r="AK69">
        <f t="shared" ca="1" si="112"/>
        <v>198.8921879868507</v>
      </c>
      <c r="AL69">
        <f t="shared" ca="1" si="113"/>
        <v>205.27790294066386</v>
      </c>
      <c r="AM69">
        <f t="shared" ca="1" si="114"/>
        <v>202.4754560078384</v>
      </c>
      <c r="AN69">
        <f t="shared" ca="1" si="115"/>
        <v>200.12522077394053</v>
      </c>
      <c r="AO69">
        <f t="shared" ca="1" si="116"/>
        <v>195.60194673090163</v>
      </c>
      <c r="AP69">
        <f t="shared" ca="1" si="117"/>
        <v>195.85665324649742</v>
      </c>
      <c r="AQ69">
        <f t="shared" ca="1" si="118"/>
        <v>193.10676314719421</v>
      </c>
      <c r="AR69">
        <f t="shared" ca="1" si="119"/>
        <v>192.89864795097853</v>
      </c>
      <c r="AS69">
        <f t="shared" ca="1" si="120"/>
        <v>198.12491502859447</v>
      </c>
      <c r="AT69">
        <f t="shared" ca="1" si="121"/>
        <v>200.3241023530046</v>
      </c>
      <c r="AU69">
        <f t="shared" ca="1" si="122"/>
        <v>202.16520109402748</v>
      </c>
      <c r="AV69">
        <f t="shared" ca="1" si="123"/>
        <v>201.14921140076916</v>
      </c>
      <c r="AW69">
        <f t="shared" ca="1" si="124"/>
        <v>197.90670189937919</v>
      </c>
      <c r="AX69">
        <f t="shared" ca="1" si="125"/>
        <v>198.48370547551528</v>
      </c>
      <c r="AY69">
        <f t="shared" ca="1" si="126"/>
        <v>200.50075595156471</v>
      </c>
      <c r="AZ69">
        <f t="shared" ca="1" si="127"/>
        <v>203.99245310021456</v>
      </c>
      <c r="BA69">
        <f t="shared" ca="1" si="128"/>
        <v>204.17082876497935</v>
      </c>
      <c r="BB69">
        <f t="shared" ca="1" si="129"/>
        <v>207.01214426408916</v>
      </c>
      <c r="BC69">
        <f t="shared" ca="1" si="130"/>
        <v>208.36063393460347</v>
      </c>
      <c r="BD69">
        <f t="shared" ca="1" si="131"/>
        <v>208.35060893168833</v>
      </c>
      <c r="BE69">
        <f t="shared" ca="1" si="132"/>
        <v>213.22996753123653</v>
      </c>
      <c r="BF69">
        <f t="shared" ca="1" si="133"/>
        <v>217.27260616578303</v>
      </c>
      <c r="BG69">
        <f t="shared" ca="1" si="134"/>
        <v>222.53611868610946</v>
      </c>
      <c r="BH69">
        <f t="shared" ca="1" si="135"/>
        <v>217.76595274844726</v>
      </c>
      <c r="BI69">
        <f t="shared" ca="1" si="136"/>
        <v>219.2186630584163</v>
      </c>
      <c r="BJ69">
        <f t="shared" ca="1" si="137"/>
        <v>220.15637405107765</v>
      </c>
      <c r="BK69">
        <f t="shared" ca="1" si="138"/>
        <v>217.5300028593924</v>
      </c>
      <c r="BL69">
        <f t="shared" ca="1" si="139"/>
        <v>217.28164302624856</v>
      </c>
      <c r="BM69">
        <f t="shared" ca="1" si="140"/>
        <v>218.14196528196956</v>
      </c>
      <c r="BN69" s="22">
        <f t="shared" ca="1" si="103"/>
        <v>18.141965281969561</v>
      </c>
      <c r="BO69" s="22">
        <f t="shared" ca="1" si="104"/>
        <v>17.95760124156692</v>
      </c>
    </row>
    <row r="70" spans="5:67" x14ac:dyDescent="0.35">
      <c r="E70">
        <f t="shared" si="105"/>
        <v>223.19</v>
      </c>
      <c r="F70">
        <f t="shared" ca="1" si="76"/>
        <v>223.18603584321463</v>
      </c>
      <c r="G70">
        <f t="shared" ca="1" si="77"/>
        <v>225.27717547410239</v>
      </c>
      <c r="H70">
        <f t="shared" ca="1" si="78"/>
        <v>224.88673504153451</v>
      </c>
      <c r="I70">
        <f t="shared" ca="1" si="79"/>
        <v>220.41848529154393</v>
      </c>
      <c r="J70">
        <f t="shared" ca="1" si="80"/>
        <v>222.15172781604568</v>
      </c>
      <c r="K70">
        <f t="shared" ca="1" si="81"/>
        <v>221.46177759809297</v>
      </c>
      <c r="L70">
        <f t="shared" ca="1" si="82"/>
        <v>217.32045337856687</v>
      </c>
      <c r="M70">
        <f t="shared" ca="1" si="83"/>
        <v>216.70273778141245</v>
      </c>
      <c r="N70">
        <f t="shared" ca="1" si="84"/>
        <v>216.50721980638406</v>
      </c>
      <c r="O70">
        <f t="shared" ca="1" si="85"/>
        <v>218.50121858026122</v>
      </c>
      <c r="P70">
        <f t="shared" ca="1" si="86"/>
        <v>221.93482133784781</v>
      </c>
      <c r="Q70">
        <f t="shared" ca="1" si="87"/>
        <v>219.32498429479324</v>
      </c>
      <c r="R70">
        <f t="shared" ca="1" si="88"/>
        <v>222.28656488204433</v>
      </c>
      <c r="S70">
        <f t="shared" ca="1" si="89"/>
        <v>222.1952879223054</v>
      </c>
      <c r="T70">
        <f t="shared" ca="1" si="90"/>
        <v>224.10698339891493</v>
      </c>
      <c r="U70">
        <f t="shared" ca="1" si="91"/>
        <v>230.40072649048835</v>
      </c>
      <c r="V70">
        <f t="shared" ca="1" si="92"/>
        <v>233.37910966380451</v>
      </c>
      <c r="W70">
        <f t="shared" ca="1" si="93"/>
        <v>235.6154759324489</v>
      </c>
      <c r="X70">
        <f t="shared" ca="1" si="94"/>
        <v>232.34977062795031</v>
      </c>
      <c r="Y70">
        <f t="shared" ca="1" si="95"/>
        <v>226.69977119951048</v>
      </c>
      <c r="Z70">
        <f t="shared" ca="1" si="96"/>
        <v>221.9969726878391</v>
      </c>
      <c r="AA70">
        <f t="shared" ca="1" si="97"/>
        <v>223.70024410096002</v>
      </c>
      <c r="AB70">
        <f t="shared" ca="1" si="98"/>
        <v>222.93874412536391</v>
      </c>
      <c r="AC70">
        <f t="shared" ca="1" si="99"/>
        <v>221.91593910124104</v>
      </c>
      <c r="AD70">
        <f t="shared" ca="1" si="100"/>
        <v>222.08741241184293</v>
      </c>
      <c r="AE70">
        <f t="shared" ca="1" si="106"/>
        <v>226.07631686857133</v>
      </c>
      <c r="AF70">
        <f t="shared" ca="1" si="107"/>
        <v>226.40456409546897</v>
      </c>
      <c r="AG70">
        <f t="shared" ca="1" si="108"/>
        <v>218.50334065229978</v>
      </c>
      <c r="AH70">
        <f t="shared" ca="1" si="109"/>
        <v>217.74821144154996</v>
      </c>
      <c r="AI70">
        <f t="shared" ca="1" si="110"/>
        <v>219.93158786164179</v>
      </c>
      <c r="AJ70">
        <f t="shared" ca="1" si="111"/>
        <v>226.28681443226108</v>
      </c>
      <c r="AK70">
        <f t="shared" ca="1" si="112"/>
        <v>223.77457684011949</v>
      </c>
      <c r="AL70">
        <f t="shared" ca="1" si="113"/>
        <v>219.66749337883181</v>
      </c>
      <c r="AM70">
        <f t="shared" ca="1" si="114"/>
        <v>222.47397612141546</v>
      </c>
      <c r="AN70">
        <f t="shared" ca="1" si="115"/>
        <v>224.84454727414928</v>
      </c>
      <c r="AO70">
        <f t="shared" ca="1" si="116"/>
        <v>220.97707062323371</v>
      </c>
      <c r="AP70">
        <f t="shared" ca="1" si="117"/>
        <v>220.28576159122412</v>
      </c>
      <c r="AQ70">
        <f t="shared" ca="1" si="118"/>
        <v>221.40104627872975</v>
      </c>
      <c r="AR70">
        <f t="shared" ca="1" si="119"/>
        <v>222.70389154650786</v>
      </c>
      <c r="AS70">
        <f t="shared" ca="1" si="120"/>
        <v>216.92138901455124</v>
      </c>
      <c r="AT70">
        <f t="shared" ca="1" si="121"/>
        <v>215.22583067239208</v>
      </c>
      <c r="AU70">
        <f t="shared" ca="1" si="122"/>
        <v>217.26715046383171</v>
      </c>
      <c r="AV70">
        <f t="shared" ca="1" si="123"/>
        <v>218.99372112994288</v>
      </c>
      <c r="AW70">
        <f t="shared" ca="1" si="124"/>
        <v>216.65590525654139</v>
      </c>
      <c r="AX70">
        <f t="shared" ca="1" si="125"/>
        <v>216.97190406715393</v>
      </c>
      <c r="AY70">
        <f t="shared" ca="1" si="126"/>
        <v>215.95661641548631</v>
      </c>
      <c r="AZ70">
        <f t="shared" ca="1" si="127"/>
        <v>219.4927547773822</v>
      </c>
      <c r="BA70">
        <f t="shared" ca="1" si="128"/>
        <v>221.11232636512409</v>
      </c>
      <c r="BB70">
        <f t="shared" ca="1" si="129"/>
        <v>219.45450695513605</v>
      </c>
      <c r="BC70">
        <f t="shared" ca="1" si="130"/>
        <v>218.3785233629481</v>
      </c>
      <c r="BD70">
        <f t="shared" ca="1" si="131"/>
        <v>218.3569961706061</v>
      </c>
      <c r="BE70">
        <f t="shared" ca="1" si="132"/>
        <v>222.35807847835557</v>
      </c>
      <c r="BF70">
        <f t="shared" ca="1" si="133"/>
        <v>220.17906745102826</v>
      </c>
      <c r="BG70">
        <f t="shared" ca="1" si="134"/>
        <v>219.51654138561187</v>
      </c>
      <c r="BH70">
        <f t="shared" ca="1" si="135"/>
        <v>215.14161749227762</v>
      </c>
      <c r="BI70">
        <f t="shared" ca="1" si="136"/>
        <v>213.30487819480797</v>
      </c>
      <c r="BJ70">
        <f t="shared" ca="1" si="137"/>
        <v>223.17016766133787</v>
      </c>
      <c r="BK70">
        <f t="shared" ca="1" si="138"/>
        <v>228.05110323193105</v>
      </c>
      <c r="BL70">
        <f t="shared" ca="1" si="139"/>
        <v>227.97851488684694</v>
      </c>
      <c r="BM70">
        <f t="shared" ca="1" si="140"/>
        <v>232.12561310059135</v>
      </c>
      <c r="BN70" s="22">
        <f t="shared" ca="1" si="103"/>
        <v>32.125613100591352</v>
      </c>
      <c r="BO70" s="22">
        <f t="shared" ca="1" si="104"/>
        <v>31.799143077108091</v>
      </c>
    </row>
    <row r="71" spans="5:67" x14ac:dyDescent="0.35">
      <c r="E71">
        <f t="shared" si="105"/>
        <v>223.19</v>
      </c>
      <c r="F71">
        <f t="shared" ca="1" si="76"/>
        <v>218.45007966345915</v>
      </c>
      <c r="G71">
        <f t="shared" ca="1" si="77"/>
        <v>220.20000470305709</v>
      </c>
      <c r="H71">
        <f t="shared" ca="1" si="78"/>
        <v>221.43298846969611</v>
      </c>
      <c r="I71">
        <f t="shared" ca="1" si="79"/>
        <v>216.2139413660899</v>
      </c>
      <c r="J71">
        <f t="shared" ca="1" si="80"/>
        <v>214.68764331227945</v>
      </c>
      <c r="K71">
        <f t="shared" ca="1" si="81"/>
        <v>217.82835302669457</v>
      </c>
      <c r="L71">
        <f t="shared" ca="1" si="82"/>
        <v>218.90260388120916</v>
      </c>
      <c r="M71">
        <f t="shared" ca="1" si="83"/>
        <v>219.04386320377418</v>
      </c>
      <c r="N71">
        <f t="shared" ca="1" si="84"/>
        <v>218.54240179083129</v>
      </c>
      <c r="O71">
        <f t="shared" ca="1" si="85"/>
        <v>219.00668035801434</v>
      </c>
      <c r="P71">
        <f t="shared" ca="1" si="86"/>
        <v>219.30100703456151</v>
      </c>
      <c r="Q71">
        <f t="shared" ca="1" si="87"/>
        <v>220.88485255964346</v>
      </c>
      <c r="R71">
        <f t="shared" ca="1" si="88"/>
        <v>214.51548705959561</v>
      </c>
      <c r="S71">
        <f t="shared" ca="1" si="89"/>
        <v>207.7289484225459</v>
      </c>
      <c r="T71">
        <f t="shared" ca="1" si="90"/>
        <v>202.99317479391186</v>
      </c>
      <c r="U71">
        <f t="shared" ca="1" si="91"/>
        <v>200.86308920958871</v>
      </c>
      <c r="V71">
        <f t="shared" ca="1" si="92"/>
        <v>195.51685784339125</v>
      </c>
      <c r="W71">
        <f t="shared" ca="1" si="93"/>
        <v>195.12753652739647</v>
      </c>
      <c r="X71">
        <f t="shared" ca="1" si="94"/>
        <v>197.76262621096743</v>
      </c>
      <c r="Y71">
        <f t="shared" ca="1" si="95"/>
        <v>195.67020510996201</v>
      </c>
      <c r="Z71">
        <f t="shared" ca="1" si="96"/>
        <v>195.73448107890871</v>
      </c>
      <c r="AA71">
        <f t="shared" ca="1" si="97"/>
        <v>194.08742468783828</v>
      </c>
      <c r="AB71">
        <f t="shared" ca="1" si="98"/>
        <v>193.9215640004584</v>
      </c>
      <c r="AC71">
        <f t="shared" ca="1" si="99"/>
        <v>193.31242155676907</v>
      </c>
      <c r="AD71">
        <f t="shared" ca="1" si="100"/>
        <v>188.39743083219383</v>
      </c>
      <c r="AE71">
        <f t="shared" ca="1" si="106"/>
        <v>187.51475560348041</v>
      </c>
      <c r="AF71">
        <f t="shared" ca="1" si="107"/>
        <v>189.72449668403931</v>
      </c>
      <c r="AG71">
        <f t="shared" ca="1" si="108"/>
        <v>187.9483573012912</v>
      </c>
      <c r="AH71">
        <f t="shared" ca="1" si="109"/>
        <v>187.53265154954136</v>
      </c>
      <c r="AI71">
        <f t="shared" ca="1" si="110"/>
        <v>189.00438890068691</v>
      </c>
      <c r="AJ71">
        <f t="shared" ca="1" si="111"/>
        <v>188.66732990931118</v>
      </c>
      <c r="AK71">
        <f t="shared" ca="1" si="112"/>
        <v>189.72937221340047</v>
      </c>
      <c r="AL71">
        <f t="shared" ca="1" si="113"/>
        <v>188.64494566590676</v>
      </c>
      <c r="AM71">
        <f t="shared" ca="1" si="114"/>
        <v>190.41356742373065</v>
      </c>
      <c r="AN71">
        <f t="shared" ca="1" si="115"/>
        <v>197.28624827235083</v>
      </c>
      <c r="AO71">
        <f t="shared" ca="1" si="116"/>
        <v>200.76007180636122</v>
      </c>
      <c r="AP71">
        <f t="shared" ca="1" si="117"/>
        <v>196.88708979575142</v>
      </c>
      <c r="AQ71">
        <f t="shared" ca="1" si="118"/>
        <v>191.62090933065841</v>
      </c>
      <c r="AR71">
        <f t="shared" ca="1" si="119"/>
        <v>192.06585116776554</v>
      </c>
      <c r="AS71">
        <f t="shared" ca="1" si="120"/>
        <v>199.01235629676719</v>
      </c>
      <c r="AT71">
        <f t="shared" ca="1" si="121"/>
        <v>202.10676618778697</v>
      </c>
      <c r="AU71">
        <f t="shared" ca="1" si="122"/>
        <v>200.69908992354129</v>
      </c>
      <c r="AV71">
        <f t="shared" ca="1" si="123"/>
        <v>205.58163330680583</v>
      </c>
      <c r="AW71">
        <f t="shared" ca="1" si="124"/>
        <v>202.22913572680196</v>
      </c>
      <c r="AX71">
        <f t="shared" ca="1" si="125"/>
        <v>203.01807966515756</v>
      </c>
      <c r="AY71">
        <f t="shared" ca="1" si="126"/>
        <v>199.8257764235565</v>
      </c>
      <c r="AZ71">
        <f t="shared" ca="1" si="127"/>
        <v>200.28057811596474</v>
      </c>
      <c r="BA71">
        <f t="shared" ca="1" si="128"/>
        <v>203.25721896769218</v>
      </c>
      <c r="BB71">
        <f t="shared" ca="1" si="129"/>
        <v>204.4245624520411</v>
      </c>
      <c r="BC71">
        <f t="shared" ca="1" si="130"/>
        <v>204.40007713858338</v>
      </c>
      <c r="BD71">
        <f t="shared" ca="1" si="131"/>
        <v>200.13649229349261</v>
      </c>
      <c r="BE71">
        <f t="shared" ca="1" si="132"/>
        <v>202.79663101888556</v>
      </c>
      <c r="BF71">
        <f t="shared" ca="1" si="133"/>
        <v>199.83970314760634</v>
      </c>
      <c r="BG71">
        <f t="shared" ca="1" si="134"/>
        <v>198.06445361007184</v>
      </c>
      <c r="BH71">
        <f t="shared" ca="1" si="135"/>
        <v>195.51318459726036</v>
      </c>
      <c r="BI71">
        <f t="shared" ca="1" si="136"/>
        <v>195.60587296280863</v>
      </c>
      <c r="BJ71">
        <f t="shared" ca="1" si="137"/>
        <v>193.48805623584019</v>
      </c>
      <c r="BK71">
        <f t="shared" ca="1" si="138"/>
        <v>194.94687980734977</v>
      </c>
      <c r="BL71">
        <f t="shared" ca="1" si="139"/>
        <v>197.54696606566816</v>
      </c>
      <c r="BM71">
        <f t="shared" ca="1" si="140"/>
        <v>204.55952395977155</v>
      </c>
      <c r="BN71" s="22">
        <f t="shared" ca="1" si="103"/>
        <v>4.5595239597715533</v>
      </c>
      <c r="BO71" s="22">
        <f t="shared" ca="1" si="104"/>
        <v>4.5131887228514618</v>
      </c>
    </row>
    <row r="72" spans="5:67" x14ac:dyDescent="0.35">
      <c r="E72">
        <f t="shared" si="105"/>
        <v>223.19</v>
      </c>
      <c r="F72">
        <f t="shared" ca="1" si="76"/>
        <v>218.75225556140032</v>
      </c>
      <c r="G72">
        <f t="shared" ca="1" si="77"/>
        <v>223.83112760284706</v>
      </c>
      <c r="H72">
        <f t="shared" ca="1" si="78"/>
        <v>227.67225894452903</v>
      </c>
      <c r="I72">
        <f t="shared" ca="1" si="79"/>
        <v>223.98604392564994</v>
      </c>
      <c r="J72">
        <f t="shared" ca="1" si="80"/>
        <v>224.84173349488134</v>
      </c>
      <c r="K72">
        <f t="shared" ca="1" si="81"/>
        <v>222.36791139764901</v>
      </c>
      <c r="L72">
        <f t="shared" ca="1" si="82"/>
        <v>219.48309780900658</v>
      </c>
      <c r="M72">
        <f t="shared" ca="1" si="83"/>
        <v>225.48171134616985</v>
      </c>
      <c r="N72">
        <f t="shared" ca="1" si="84"/>
        <v>231.46906219178803</v>
      </c>
      <c r="O72">
        <f t="shared" ca="1" si="85"/>
        <v>227.24632243816046</v>
      </c>
      <c r="P72">
        <f t="shared" ca="1" si="86"/>
        <v>233.35723888559102</v>
      </c>
      <c r="Q72">
        <f t="shared" ca="1" si="87"/>
        <v>230.21564127032798</v>
      </c>
      <c r="R72">
        <f t="shared" ca="1" si="88"/>
        <v>227.94120229386473</v>
      </c>
      <c r="S72">
        <f t="shared" ca="1" si="89"/>
        <v>233.01170272493223</v>
      </c>
      <c r="T72">
        <f t="shared" ca="1" si="90"/>
        <v>239.31779363085448</v>
      </c>
      <c r="U72">
        <f t="shared" ca="1" si="91"/>
        <v>240.06823079027436</v>
      </c>
      <c r="V72">
        <f t="shared" ca="1" si="92"/>
        <v>246.47997712083969</v>
      </c>
      <c r="W72">
        <f t="shared" ca="1" si="93"/>
        <v>247.91606099544214</v>
      </c>
      <c r="X72">
        <f t="shared" ca="1" si="94"/>
        <v>253.16681576018883</v>
      </c>
      <c r="Y72">
        <f t="shared" ca="1" si="95"/>
        <v>250.81516641263261</v>
      </c>
      <c r="Z72">
        <f t="shared" ca="1" si="96"/>
        <v>253.16374124595532</v>
      </c>
      <c r="AA72">
        <f t="shared" ca="1" si="97"/>
        <v>251.34755613281777</v>
      </c>
      <c r="AB72">
        <f t="shared" ca="1" si="98"/>
        <v>248.44132049163775</v>
      </c>
      <c r="AC72">
        <f t="shared" ca="1" si="99"/>
        <v>251.32086978794118</v>
      </c>
      <c r="AD72">
        <f t="shared" ca="1" si="100"/>
        <v>248.57720069801096</v>
      </c>
      <c r="AE72">
        <f t="shared" ca="1" si="106"/>
        <v>249.45858889531223</v>
      </c>
      <c r="AF72">
        <f t="shared" ca="1" si="107"/>
        <v>249.2006161469518</v>
      </c>
      <c r="AG72">
        <f t="shared" ca="1" si="108"/>
        <v>247.25516717841609</v>
      </c>
      <c r="AH72">
        <f t="shared" ca="1" si="109"/>
        <v>249.97659531488981</v>
      </c>
      <c r="AI72">
        <f t="shared" ca="1" si="110"/>
        <v>249.31427353966149</v>
      </c>
      <c r="AJ72">
        <f t="shared" ca="1" si="111"/>
        <v>248.51425411112874</v>
      </c>
      <c r="AK72">
        <f t="shared" ca="1" si="112"/>
        <v>249.83393632096468</v>
      </c>
      <c r="AL72">
        <f t="shared" ca="1" si="113"/>
        <v>248.91095536240036</v>
      </c>
      <c r="AM72">
        <f t="shared" ca="1" si="114"/>
        <v>244.99956742775692</v>
      </c>
      <c r="AN72">
        <f t="shared" ca="1" si="115"/>
        <v>243.16378276589157</v>
      </c>
      <c r="AO72">
        <f t="shared" ca="1" si="116"/>
        <v>237.96376723204656</v>
      </c>
      <c r="AP72">
        <f t="shared" ca="1" si="117"/>
        <v>237.9071135451623</v>
      </c>
      <c r="AQ72">
        <f t="shared" ca="1" si="118"/>
        <v>237.8894116254753</v>
      </c>
      <c r="AR72">
        <f t="shared" ca="1" si="119"/>
        <v>237.10088421412732</v>
      </c>
      <c r="AS72">
        <f t="shared" ca="1" si="120"/>
        <v>233.21367270043268</v>
      </c>
      <c r="AT72">
        <f t="shared" ca="1" si="121"/>
        <v>236.31725252564269</v>
      </c>
      <c r="AU72">
        <f t="shared" ca="1" si="122"/>
        <v>235.91824378056089</v>
      </c>
      <c r="AV72">
        <f t="shared" ca="1" si="123"/>
        <v>231.05084046801286</v>
      </c>
      <c r="AW72">
        <f t="shared" ca="1" si="124"/>
        <v>233.99376074858029</v>
      </c>
      <c r="AX72">
        <f t="shared" ca="1" si="125"/>
        <v>234.18074261244013</v>
      </c>
      <c r="AY72">
        <f t="shared" ca="1" si="126"/>
        <v>229.37016418687256</v>
      </c>
      <c r="AZ72">
        <f t="shared" ca="1" si="127"/>
        <v>230.64819781368686</v>
      </c>
      <c r="BA72">
        <f t="shared" ca="1" si="128"/>
        <v>237.85130788897328</v>
      </c>
      <c r="BB72">
        <f t="shared" ca="1" si="129"/>
        <v>238.19605655125929</v>
      </c>
      <c r="BC72">
        <f t="shared" ca="1" si="130"/>
        <v>239.20424452700252</v>
      </c>
      <c r="BD72">
        <f t="shared" ca="1" si="131"/>
        <v>243.07940438060839</v>
      </c>
      <c r="BE72">
        <f t="shared" ca="1" si="132"/>
        <v>241.95235996081843</v>
      </c>
      <c r="BF72">
        <f t="shared" ca="1" si="133"/>
        <v>248.45270516713654</v>
      </c>
      <c r="BG72">
        <f t="shared" ca="1" si="134"/>
        <v>258.80142284921845</v>
      </c>
      <c r="BH72">
        <f t="shared" ca="1" si="135"/>
        <v>261.55881564112781</v>
      </c>
      <c r="BI72">
        <f t="shared" ca="1" si="136"/>
        <v>259.63644133977323</v>
      </c>
      <c r="BJ72">
        <f t="shared" ca="1" si="137"/>
        <v>262.50914539239818</v>
      </c>
      <c r="BK72">
        <f t="shared" ca="1" si="138"/>
        <v>259.60433714781118</v>
      </c>
      <c r="BL72">
        <f t="shared" ca="1" si="139"/>
        <v>253.2129472552094</v>
      </c>
      <c r="BM72">
        <f t="shared" ca="1" si="140"/>
        <v>256.66207269091706</v>
      </c>
      <c r="BN72" s="22">
        <f t="shared" ca="1" si="103"/>
        <v>56.662072690917057</v>
      </c>
      <c r="BO72" s="22">
        <f t="shared" ca="1" si="104"/>
        <v>56.086255876336999</v>
      </c>
    </row>
    <row r="73" spans="5:67" x14ac:dyDescent="0.35">
      <c r="E73">
        <f t="shared" si="105"/>
        <v>223.19</v>
      </c>
      <c r="F73">
        <f t="shared" ca="1" si="76"/>
        <v>225.35754550391775</v>
      </c>
      <c r="G73">
        <f t="shared" ca="1" si="77"/>
        <v>224.31023307609911</v>
      </c>
      <c r="H73">
        <f t="shared" ca="1" si="78"/>
        <v>217.51743818079569</v>
      </c>
      <c r="I73">
        <f t="shared" ca="1" si="79"/>
        <v>220.05821545355653</v>
      </c>
      <c r="J73">
        <f t="shared" ca="1" si="80"/>
        <v>219.04511874505559</v>
      </c>
      <c r="K73">
        <f t="shared" ca="1" si="81"/>
        <v>219.36789547899537</v>
      </c>
      <c r="L73">
        <f t="shared" ca="1" si="82"/>
        <v>222.21819857990843</v>
      </c>
      <c r="M73">
        <f t="shared" ca="1" si="83"/>
        <v>226.80288678435531</v>
      </c>
      <c r="N73">
        <f t="shared" ca="1" si="84"/>
        <v>225.56899401980326</v>
      </c>
      <c r="O73">
        <f t="shared" ca="1" si="85"/>
        <v>223.36441221434572</v>
      </c>
      <c r="P73">
        <f t="shared" ca="1" si="86"/>
        <v>225.92798427440289</v>
      </c>
      <c r="Q73">
        <f t="shared" ca="1" si="87"/>
        <v>234.21474873266433</v>
      </c>
      <c r="R73">
        <f t="shared" ca="1" si="88"/>
        <v>236.65198671337149</v>
      </c>
      <c r="S73">
        <f t="shared" ca="1" si="89"/>
        <v>236.65500515004373</v>
      </c>
      <c r="T73">
        <f t="shared" ca="1" si="90"/>
        <v>232.04114751859964</v>
      </c>
      <c r="U73">
        <f t="shared" ca="1" si="91"/>
        <v>237.69184880716961</v>
      </c>
      <c r="V73">
        <f t="shared" ca="1" si="92"/>
        <v>240.43100957611676</v>
      </c>
      <c r="W73">
        <f t="shared" ca="1" si="93"/>
        <v>246.65664938346868</v>
      </c>
      <c r="X73">
        <f t="shared" ca="1" si="94"/>
        <v>250.85884502907638</v>
      </c>
      <c r="Y73">
        <f t="shared" ca="1" si="95"/>
        <v>251.45886798388034</v>
      </c>
      <c r="Z73">
        <f t="shared" ca="1" si="96"/>
        <v>251.14716938766813</v>
      </c>
      <c r="AA73">
        <f t="shared" ca="1" si="97"/>
        <v>245.69439097545254</v>
      </c>
      <c r="AB73">
        <f t="shared" ca="1" si="98"/>
        <v>240.5605543526743</v>
      </c>
      <c r="AC73">
        <f t="shared" ca="1" si="99"/>
        <v>236.71661915184785</v>
      </c>
      <c r="AD73">
        <f t="shared" ca="1" si="100"/>
        <v>238.91419099522923</v>
      </c>
      <c r="AE73">
        <f t="shared" ca="1" si="106"/>
        <v>245.42433604964572</v>
      </c>
      <c r="AF73">
        <f t="shared" ca="1" si="107"/>
        <v>252.21440964026687</v>
      </c>
      <c r="AG73">
        <f t="shared" ca="1" si="108"/>
        <v>250.43046808578353</v>
      </c>
      <c r="AH73">
        <f t="shared" ca="1" si="109"/>
        <v>253.39005346388831</v>
      </c>
      <c r="AI73">
        <f t="shared" ca="1" si="110"/>
        <v>252.82139519759934</v>
      </c>
      <c r="AJ73">
        <f t="shared" ca="1" si="111"/>
        <v>256.19748597656866</v>
      </c>
      <c r="AK73">
        <f t="shared" ca="1" si="112"/>
        <v>265.30087523928643</v>
      </c>
      <c r="AL73">
        <f t="shared" ca="1" si="113"/>
        <v>266.37704754277394</v>
      </c>
      <c r="AM73">
        <f t="shared" ca="1" si="114"/>
        <v>267.89639013423749</v>
      </c>
      <c r="AN73">
        <f t="shared" ca="1" si="115"/>
        <v>265.11070527285142</v>
      </c>
      <c r="AO73">
        <f t="shared" ca="1" si="116"/>
        <v>263.84172632606328</v>
      </c>
      <c r="AP73">
        <f t="shared" ca="1" si="117"/>
        <v>257.29163334357236</v>
      </c>
      <c r="AQ73">
        <f t="shared" ca="1" si="118"/>
        <v>257.12753026082555</v>
      </c>
      <c r="AR73">
        <f t="shared" ca="1" si="119"/>
        <v>255.76194832447339</v>
      </c>
      <c r="AS73">
        <f t="shared" ca="1" si="120"/>
        <v>256.14989857706757</v>
      </c>
      <c r="AT73">
        <f t="shared" ca="1" si="121"/>
        <v>260.20270601420282</v>
      </c>
      <c r="AU73">
        <f t="shared" ca="1" si="122"/>
        <v>266.72034474494643</v>
      </c>
      <c r="AV73">
        <f t="shared" ca="1" si="123"/>
        <v>272.95474244156526</v>
      </c>
      <c r="AW73">
        <f t="shared" ca="1" si="124"/>
        <v>273.50962054795383</v>
      </c>
      <c r="AX73">
        <f t="shared" ca="1" si="125"/>
        <v>280.30077128620258</v>
      </c>
      <c r="AY73">
        <f t="shared" ca="1" si="126"/>
        <v>285.1365470808974</v>
      </c>
      <c r="AZ73">
        <f t="shared" ca="1" si="127"/>
        <v>285.09287142500125</v>
      </c>
      <c r="BA73">
        <f t="shared" ca="1" si="128"/>
        <v>287.5168367669288</v>
      </c>
      <c r="BB73">
        <f t="shared" ca="1" si="129"/>
        <v>284.75393949543007</v>
      </c>
      <c r="BC73">
        <f t="shared" ca="1" si="130"/>
        <v>280.4062423680744</v>
      </c>
      <c r="BD73">
        <f t="shared" ca="1" si="131"/>
        <v>280.22826378796486</v>
      </c>
      <c r="BE73">
        <f t="shared" ca="1" si="132"/>
        <v>275.71210807282915</v>
      </c>
      <c r="BF73">
        <f t="shared" ca="1" si="133"/>
        <v>274.31645906731336</v>
      </c>
      <c r="BG73">
        <f t="shared" ca="1" si="134"/>
        <v>276.86644423900924</v>
      </c>
      <c r="BH73">
        <f t="shared" ca="1" si="135"/>
        <v>270.53655892706132</v>
      </c>
      <c r="BI73">
        <f t="shared" ca="1" si="136"/>
        <v>270.26721443544295</v>
      </c>
      <c r="BJ73">
        <f t="shared" ca="1" si="137"/>
        <v>261.38048583871404</v>
      </c>
      <c r="BK73">
        <f t="shared" ca="1" si="138"/>
        <v>254.78357585179828</v>
      </c>
      <c r="BL73">
        <f t="shared" ca="1" si="139"/>
        <v>253.4246682556718</v>
      </c>
      <c r="BM73">
        <f t="shared" ca="1" si="140"/>
        <v>246.36322373814463</v>
      </c>
      <c r="BN73" s="22">
        <f t="shared" ca="1" si="103"/>
        <v>46.363223738144626</v>
      </c>
      <c r="BO73" s="22">
        <f t="shared" ca="1" si="104"/>
        <v>45.8920668859732</v>
      </c>
    </row>
    <row r="74" spans="5:67" x14ac:dyDescent="0.35">
      <c r="E74">
        <f t="shared" si="105"/>
        <v>223.19</v>
      </c>
      <c r="F74">
        <f t="shared" ref="F74:F101" ca="1" si="141">E74*EXP(($B$2-0.5*$B$3^2)*$B$4+$B$3*_xlfn.NORM.INV(RAND(),0,SQRT($B$4)))</f>
        <v>220.14174057244253</v>
      </c>
      <c r="G74">
        <f t="shared" ref="G74:G101" ca="1" si="142">F74*EXP(($B$2-0.5*$B$3^2)*$B$4+$B$3*_xlfn.NORM.INV(RAND(),0,SQRT($B$4)))</f>
        <v>223.02397333405105</v>
      </c>
      <c r="H74">
        <f t="shared" ref="H74:H101" ca="1" si="143">G74*EXP(($B$2-0.5*$B$3^2)*$B$4+$B$3*_xlfn.NORM.INV(RAND(),0,SQRT($B$4)))</f>
        <v>224.41066576072745</v>
      </c>
      <c r="I74">
        <f t="shared" ref="I74:I101" ca="1" si="144">H74*EXP(($B$2-0.5*$B$3^2)*$B$4+$B$3*_xlfn.NORM.INV(RAND(),0,SQRT($B$4)))</f>
        <v>227.03116931174185</v>
      </c>
      <c r="J74">
        <f t="shared" ref="J74:J101" ca="1" si="145">I74*EXP(($B$2-0.5*$B$3^2)*$B$4+$B$3*_xlfn.NORM.INV(RAND(),0,SQRT($B$4)))</f>
        <v>222.87498888611438</v>
      </c>
      <c r="K74">
        <f t="shared" ref="K74:K101" ca="1" si="146">J74*EXP(($B$2-0.5*$B$3^2)*$B$4+$B$3*_xlfn.NORM.INV(RAND(),0,SQRT($B$4)))</f>
        <v>226.6804859242792</v>
      </c>
      <c r="L74">
        <f t="shared" ref="L74:L101" ca="1" si="147">K74*EXP(($B$2-0.5*$B$3^2)*$B$4+$B$3*_xlfn.NORM.INV(RAND(),0,SQRT($B$4)))</f>
        <v>230.27609049422855</v>
      </c>
      <c r="M74">
        <f t="shared" ref="M74:M101" ca="1" si="148">L74*EXP(($B$2-0.5*$B$3^2)*$B$4+$B$3*_xlfn.NORM.INV(RAND(),0,SQRT($B$4)))</f>
        <v>234.91320098434957</v>
      </c>
      <c r="N74">
        <f t="shared" ref="N74:N101" ca="1" si="149">M74*EXP(($B$2-0.5*$B$3^2)*$B$4+$B$3*_xlfn.NORM.INV(RAND(),0,SQRT($B$4)))</f>
        <v>239.04530799220154</v>
      </c>
      <c r="O74">
        <f t="shared" ref="O74:O101" ca="1" si="150">N74*EXP(($B$2-0.5*$B$3^2)*$B$4+$B$3*_xlfn.NORM.INV(RAND(),0,SQRT($B$4)))</f>
        <v>240.68191321296666</v>
      </c>
      <c r="P74">
        <f t="shared" ref="P74:P101" ca="1" si="151">O74*EXP(($B$2-0.5*$B$3^2)*$B$4+$B$3*_xlfn.NORM.INV(RAND(),0,SQRT($B$4)))</f>
        <v>236.25942146715892</v>
      </c>
      <c r="Q74">
        <f t="shared" ref="Q74:Q101" ca="1" si="152">P74*EXP(($B$2-0.5*$B$3^2)*$B$4+$B$3*_xlfn.NORM.INV(RAND(),0,SQRT($B$4)))</f>
        <v>235.39876173757128</v>
      </c>
      <c r="R74">
        <f t="shared" ref="R74:R101" ca="1" si="153">Q74*EXP(($B$2-0.5*$B$3^2)*$B$4+$B$3*_xlfn.NORM.INV(RAND(),0,SQRT($B$4)))</f>
        <v>239.73381762502331</v>
      </c>
      <c r="S74">
        <f t="shared" ref="S74:S101" ca="1" si="154">R74*EXP(($B$2-0.5*$B$3^2)*$B$4+$B$3*_xlfn.NORM.INV(RAND(),0,SQRT($B$4)))</f>
        <v>237.658119188591</v>
      </c>
      <c r="T74">
        <f t="shared" ref="T74:T101" ca="1" si="155">S74*EXP(($B$2-0.5*$B$3^2)*$B$4+$B$3*_xlfn.NORM.INV(RAND(),0,SQRT($B$4)))</f>
        <v>240.38775658065143</v>
      </c>
      <c r="U74">
        <f t="shared" ref="U74:U101" ca="1" si="156">T74*EXP(($B$2-0.5*$B$3^2)*$B$4+$B$3*_xlfn.NORM.INV(RAND(),0,SQRT($B$4)))</f>
        <v>240.23806263083338</v>
      </c>
      <c r="V74">
        <f t="shared" ref="V74:V101" ca="1" si="157">U74*EXP(($B$2-0.5*$B$3^2)*$B$4+$B$3*_xlfn.NORM.INV(RAND(),0,SQRT($B$4)))</f>
        <v>238.15302051673774</v>
      </c>
      <c r="W74">
        <f t="shared" ref="W74:W101" ca="1" si="158">V74*EXP(($B$2-0.5*$B$3^2)*$B$4+$B$3*_xlfn.NORM.INV(RAND(),0,SQRT($B$4)))</f>
        <v>236.37574171464721</v>
      </c>
      <c r="X74">
        <f t="shared" ref="X74:X101" ca="1" si="159">W74*EXP(($B$2-0.5*$B$3^2)*$B$4+$B$3*_xlfn.NORM.INV(RAND(),0,SQRT($B$4)))</f>
        <v>242.01501965392282</v>
      </c>
      <c r="Y74">
        <f t="shared" ref="Y74:Y101" ca="1" si="160">X74*EXP(($B$2-0.5*$B$3^2)*$B$4+$B$3*_xlfn.NORM.INV(RAND(),0,SQRT($B$4)))</f>
        <v>239.26025671706034</v>
      </c>
      <c r="Z74">
        <f t="shared" ref="Z74:Z101" ca="1" si="161">Y74*EXP(($B$2-0.5*$B$3^2)*$B$4+$B$3*_xlfn.NORM.INV(RAND(),0,SQRT($B$4)))</f>
        <v>241.41353815329003</v>
      </c>
      <c r="AA74">
        <f t="shared" ref="AA74:AA101" ca="1" si="162">Z74*EXP(($B$2-0.5*$B$3^2)*$B$4+$B$3*_xlfn.NORM.INV(RAND(),0,SQRT($B$4)))</f>
        <v>239.47242355522411</v>
      </c>
      <c r="AB74">
        <f t="shared" ref="AB74:AB101" ca="1" si="163">AA74*EXP(($B$2-0.5*$B$3^2)*$B$4+$B$3*_xlfn.NORM.INV(RAND(),0,SQRT($B$4)))</f>
        <v>238.98463447571524</v>
      </c>
      <c r="AC74">
        <f t="shared" ref="AC74:AC101" ca="1" si="164">AB74*EXP(($B$2-0.5*$B$3^2)*$B$4+$B$3*_xlfn.NORM.INV(RAND(),0,SQRT($B$4)))</f>
        <v>240.68829160654724</v>
      </c>
      <c r="AD74">
        <f t="shared" ref="AD74:AD100" ca="1" si="165">AC74*EXP(($B$2-0.5*$B$3^2)*$B$4+$B$3*_xlfn.NORM.INV(RAND(),0,SQRT($B$4)))</f>
        <v>250.17413311092508</v>
      </c>
      <c r="AE74">
        <f t="shared" ca="1" si="106"/>
        <v>247.35105083806627</v>
      </c>
      <c r="AF74">
        <f t="shared" ca="1" si="107"/>
        <v>247.1285003066892</v>
      </c>
      <c r="AG74">
        <f t="shared" ca="1" si="108"/>
        <v>245.12064849549492</v>
      </c>
      <c r="AH74">
        <f t="shared" ca="1" si="109"/>
        <v>247.9740484897585</v>
      </c>
      <c r="AI74">
        <f t="shared" ca="1" si="110"/>
        <v>245.6857245461367</v>
      </c>
      <c r="AJ74">
        <f t="shared" ca="1" si="111"/>
        <v>247.40652069491151</v>
      </c>
      <c r="AK74">
        <f t="shared" ca="1" si="112"/>
        <v>247.53281225717507</v>
      </c>
      <c r="AL74">
        <f t="shared" ca="1" si="113"/>
        <v>245.64075667201189</v>
      </c>
      <c r="AM74">
        <f t="shared" ca="1" si="114"/>
        <v>251.27719636129689</v>
      </c>
      <c r="AN74">
        <f t="shared" ca="1" si="115"/>
        <v>250.07662804874036</v>
      </c>
      <c r="AO74">
        <f t="shared" ca="1" si="116"/>
        <v>252.77622040607025</v>
      </c>
      <c r="AP74">
        <f t="shared" ca="1" si="117"/>
        <v>253.10065066624884</v>
      </c>
      <c r="AQ74">
        <f t="shared" ca="1" si="118"/>
        <v>253.0618115951475</v>
      </c>
      <c r="AR74">
        <f t="shared" ca="1" si="119"/>
        <v>250.31657839825013</v>
      </c>
      <c r="AS74">
        <f t="shared" ca="1" si="120"/>
        <v>246.03178780384565</v>
      </c>
      <c r="AT74">
        <f t="shared" ca="1" si="121"/>
        <v>246.19908425433746</v>
      </c>
      <c r="AU74">
        <f t="shared" ca="1" si="122"/>
        <v>242.95171464527033</v>
      </c>
      <c r="AV74">
        <f t="shared" ca="1" si="123"/>
        <v>240.19263887858415</v>
      </c>
      <c r="AW74">
        <f t="shared" ca="1" si="124"/>
        <v>236.9936664915474</v>
      </c>
      <c r="AX74">
        <f t="shared" ca="1" si="125"/>
        <v>236.3161416967547</v>
      </c>
      <c r="AY74">
        <f t="shared" ca="1" si="126"/>
        <v>233.08058321209944</v>
      </c>
      <c r="AZ74">
        <f t="shared" ca="1" si="127"/>
        <v>231.03098242185976</v>
      </c>
      <c r="BA74">
        <f t="shared" ca="1" si="128"/>
        <v>232.25588329513434</v>
      </c>
      <c r="BB74">
        <f t="shared" ca="1" si="129"/>
        <v>237.21985068366638</v>
      </c>
      <c r="BC74">
        <f t="shared" ca="1" si="130"/>
        <v>233.24306014296576</v>
      </c>
      <c r="BD74">
        <f t="shared" ca="1" si="131"/>
        <v>233.00039091075249</v>
      </c>
      <c r="BE74">
        <f t="shared" ca="1" si="132"/>
        <v>229.86744676768762</v>
      </c>
      <c r="BF74">
        <f t="shared" ca="1" si="133"/>
        <v>233.04241456999952</v>
      </c>
      <c r="BG74">
        <f t="shared" ca="1" si="134"/>
        <v>237.88482783083259</v>
      </c>
      <c r="BH74">
        <f t="shared" ca="1" si="135"/>
        <v>238.49363829792603</v>
      </c>
      <c r="BI74">
        <f t="shared" ca="1" si="136"/>
        <v>244.72869357787567</v>
      </c>
      <c r="BJ74">
        <f t="shared" ca="1" si="137"/>
        <v>241.97957284355803</v>
      </c>
      <c r="BK74">
        <f t="shared" ca="1" si="138"/>
        <v>237.68335837768137</v>
      </c>
      <c r="BL74">
        <f t="shared" ca="1" si="139"/>
        <v>236.79830796235112</v>
      </c>
      <c r="BM74">
        <f t="shared" ca="1" si="140"/>
        <v>235.58702323310541</v>
      </c>
      <c r="BN74" s="22">
        <f t="shared" ca="1" si="103"/>
        <v>35.587023233105413</v>
      </c>
      <c r="BO74" s="22">
        <f t="shared" ca="1" si="104"/>
        <v>35.225377331617629</v>
      </c>
    </row>
    <row r="75" spans="5:67" x14ac:dyDescent="0.35">
      <c r="E75">
        <f t="shared" si="105"/>
        <v>223.19</v>
      </c>
      <c r="F75">
        <f t="shared" ca="1" si="141"/>
        <v>226.60838585647406</v>
      </c>
      <c r="G75">
        <f t="shared" ca="1" si="142"/>
        <v>225.12164669978745</v>
      </c>
      <c r="H75">
        <f t="shared" ca="1" si="143"/>
        <v>225.59530433378316</v>
      </c>
      <c r="I75">
        <f t="shared" ca="1" si="144"/>
        <v>222.42644488333258</v>
      </c>
      <c r="J75">
        <f t="shared" ca="1" si="145"/>
        <v>223.5152680227084</v>
      </c>
      <c r="K75">
        <f t="shared" ca="1" si="146"/>
        <v>223.3961182769028</v>
      </c>
      <c r="L75">
        <f t="shared" ca="1" si="147"/>
        <v>221.03831869400406</v>
      </c>
      <c r="M75">
        <f t="shared" ca="1" si="148"/>
        <v>220.96736212549433</v>
      </c>
      <c r="N75">
        <f t="shared" ca="1" si="149"/>
        <v>220.90902480052978</v>
      </c>
      <c r="O75">
        <f t="shared" ca="1" si="150"/>
        <v>219.81656423752295</v>
      </c>
      <c r="P75">
        <f t="shared" ca="1" si="151"/>
        <v>221.52738344979483</v>
      </c>
      <c r="Q75">
        <f t="shared" ca="1" si="152"/>
        <v>223.16302042212797</v>
      </c>
      <c r="R75">
        <f t="shared" ca="1" si="153"/>
        <v>221.70585435862336</v>
      </c>
      <c r="S75">
        <f t="shared" ca="1" si="154"/>
        <v>219.66376237902583</v>
      </c>
      <c r="T75">
        <f t="shared" ca="1" si="155"/>
        <v>220.40425906667548</v>
      </c>
      <c r="U75">
        <f t="shared" ca="1" si="156"/>
        <v>217.61469593679959</v>
      </c>
      <c r="V75">
        <f t="shared" ca="1" si="157"/>
        <v>214.6927425917761</v>
      </c>
      <c r="W75">
        <f t="shared" ca="1" si="158"/>
        <v>211.34412123150861</v>
      </c>
      <c r="X75">
        <f t="shared" ca="1" si="159"/>
        <v>207.94826909126488</v>
      </c>
      <c r="Y75">
        <f t="shared" ca="1" si="160"/>
        <v>209.94447477595631</v>
      </c>
      <c r="Z75">
        <f t="shared" ca="1" si="161"/>
        <v>209.2252691253567</v>
      </c>
      <c r="AA75">
        <f t="shared" ca="1" si="162"/>
        <v>217.67263688044144</v>
      </c>
      <c r="AB75">
        <f t="shared" ca="1" si="163"/>
        <v>215.60561296657158</v>
      </c>
      <c r="AC75">
        <f t="shared" ca="1" si="164"/>
        <v>213.33578408131544</v>
      </c>
      <c r="AD75">
        <f t="shared" ca="1" si="165"/>
        <v>215.57140345320087</v>
      </c>
      <c r="AE75">
        <f t="shared" ca="1" si="106"/>
        <v>213.16907571494158</v>
      </c>
      <c r="AF75">
        <f t="shared" ca="1" si="107"/>
        <v>215.16502059403473</v>
      </c>
      <c r="AG75">
        <f t="shared" ca="1" si="108"/>
        <v>214.43882801365561</v>
      </c>
      <c r="AH75">
        <f t="shared" ca="1" si="109"/>
        <v>214.23379162834397</v>
      </c>
      <c r="AI75">
        <f t="shared" ca="1" si="110"/>
        <v>213.16112624632962</v>
      </c>
      <c r="AJ75">
        <f t="shared" ca="1" si="111"/>
        <v>215.14431923543125</v>
      </c>
      <c r="AK75">
        <f t="shared" ca="1" si="112"/>
        <v>217.48328377525823</v>
      </c>
      <c r="AL75">
        <f t="shared" ca="1" si="113"/>
        <v>218.96753006659426</v>
      </c>
      <c r="AM75">
        <f t="shared" ca="1" si="114"/>
        <v>216.1325460638283</v>
      </c>
      <c r="AN75">
        <f t="shared" ca="1" si="115"/>
        <v>220.06636132325661</v>
      </c>
      <c r="AO75">
        <f t="shared" ca="1" si="116"/>
        <v>222.09065751601872</v>
      </c>
      <c r="AP75">
        <f t="shared" ca="1" si="117"/>
        <v>220.37427542691429</v>
      </c>
      <c r="AQ75">
        <f t="shared" ca="1" si="118"/>
        <v>217.49206921894108</v>
      </c>
      <c r="AR75">
        <f t="shared" ca="1" si="119"/>
        <v>210.78230595785686</v>
      </c>
      <c r="AS75">
        <f t="shared" ca="1" si="120"/>
        <v>211.61720332324325</v>
      </c>
      <c r="AT75">
        <f t="shared" ca="1" si="121"/>
        <v>207.37785944286628</v>
      </c>
      <c r="AU75">
        <f t="shared" ca="1" si="122"/>
        <v>211.36481581955789</v>
      </c>
      <c r="AV75">
        <f t="shared" ca="1" si="123"/>
        <v>209.90904581081756</v>
      </c>
      <c r="AW75">
        <f t="shared" ca="1" si="124"/>
        <v>212.85618869900199</v>
      </c>
      <c r="AX75">
        <f t="shared" ca="1" si="125"/>
        <v>208.72650696107763</v>
      </c>
      <c r="AY75">
        <f t="shared" ca="1" si="126"/>
        <v>209.31775818066595</v>
      </c>
      <c r="AZ75">
        <f t="shared" ca="1" si="127"/>
        <v>209.87452895852331</v>
      </c>
      <c r="BA75">
        <f t="shared" ca="1" si="128"/>
        <v>209.8296528477334</v>
      </c>
      <c r="BB75">
        <f t="shared" ca="1" si="129"/>
        <v>209.77758903270444</v>
      </c>
      <c r="BC75">
        <f t="shared" ca="1" si="130"/>
        <v>207.10043811577631</v>
      </c>
      <c r="BD75">
        <f t="shared" ca="1" si="131"/>
        <v>210.41812333020812</v>
      </c>
      <c r="BE75">
        <f t="shared" ca="1" si="132"/>
        <v>207.89175051391311</v>
      </c>
      <c r="BF75">
        <f t="shared" ca="1" si="133"/>
        <v>207.7086218517303</v>
      </c>
      <c r="BG75">
        <f t="shared" ca="1" si="134"/>
        <v>200.74382920610626</v>
      </c>
      <c r="BH75">
        <f t="shared" ca="1" si="135"/>
        <v>196.72307466593873</v>
      </c>
      <c r="BI75">
        <f t="shared" ca="1" si="136"/>
        <v>196.38257029170234</v>
      </c>
      <c r="BJ75">
        <f t="shared" ca="1" si="137"/>
        <v>197.36624047159847</v>
      </c>
      <c r="BK75">
        <f t="shared" ca="1" si="138"/>
        <v>196.57485783850916</v>
      </c>
      <c r="BL75">
        <f t="shared" ca="1" si="139"/>
        <v>194.88233635815962</v>
      </c>
      <c r="BM75">
        <f t="shared" ca="1" si="140"/>
        <v>192.98795332714101</v>
      </c>
      <c r="BN75" s="22">
        <f t="shared" ca="1" si="103"/>
        <v>0</v>
      </c>
      <c r="BO75" s="22">
        <f t="shared" ca="1" si="104"/>
        <v>0</v>
      </c>
    </row>
    <row r="76" spans="5:67" x14ac:dyDescent="0.35">
      <c r="E76">
        <f t="shared" si="105"/>
        <v>223.19</v>
      </c>
      <c r="F76">
        <f t="shared" ca="1" si="141"/>
        <v>227.87516626251229</v>
      </c>
      <c r="G76">
        <f t="shared" ca="1" si="142"/>
        <v>232.05218043474787</v>
      </c>
      <c r="H76">
        <f t="shared" ca="1" si="143"/>
        <v>234.45190984800118</v>
      </c>
      <c r="I76">
        <f t="shared" ca="1" si="144"/>
        <v>232.41511625771935</v>
      </c>
      <c r="J76">
        <f t="shared" ca="1" si="145"/>
        <v>231.8496199087237</v>
      </c>
      <c r="K76">
        <f t="shared" ca="1" si="146"/>
        <v>229.23862276452988</v>
      </c>
      <c r="L76">
        <f t="shared" ca="1" si="147"/>
        <v>228.06053626049575</v>
      </c>
      <c r="M76">
        <f t="shared" ca="1" si="148"/>
        <v>229.17460703666185</v>
      </c>
      <c r="N76">
        <f t="shared" ca="1" si="149"/>
        <v>224.83033734446258</v>
      </c>
      <c r="O76">
        <f t="shared" ca="1" si="150"/>
        <v>228.73557465966832</v>
      </c>
      <c r="P76">
        <f t="shared" ca="1" si="151"/>
        <v>233.54929075254685</v>
      </c>
      <c r="Q76">
        <f t="shared" ca="1" si="152"/>
        <v>233.25449926553731</v>
      </c>
      <c r="R76">
        <f t="shared" ca="1" si="153"/>
        <v>238.46663848502425</v>
      </c>
      <c r="S76">
        <f t="shared" ca="1" si="154"/>
        <v>243.79852178922866</v>
      </c>
      <c r="T76">
        <f t="shared" ca="1" si="155"/>
        <v>236.45197765747105</v>
      </c>
      <c r="U76">
        <f t="shared" ca="1" si="156"/>
        <v>246.20392111895427</v>
      </c>
      <c r="V76">
        <f t="shared" ca="1" si="157"/>
        <v>250.06481556509121</v>
      </c>
      <c r="W76">
        <f t="shared" ca="1" si="158"/>
        <v>250.44199938499992</v>
      </c>
      <c r="X76">
        <f t="shared" ca="1" si="159"/>
        <v>249.46352284042965</v>
      </c>
      <c r="Y76">
        <f t="shared" ca="1" si="160"/>
        <v>254.2105051729221</v>
      </c>
      <c r="Z76">
        <f t="shared" ca="1" si="161"/>
        <v>253.70694030912358</v>
      </c>
      <c r="AA76">
        <f t="shared" ca="1" si="162"/>
        <v>258.12855795938759</v>
      </c>
      <c r="AB76">
        <f t="shared" ca="1" si="163"/>
        <v>256.83541579609806</v>
      </c>
      <c r="AC76">
        <f t="shared" ca="1" si="164"/>
        <v>261.25014975720921</v>
      </c>
      <c r="AD76">
        <f t="shared" ca="1" si="165"/>
        <v>254.79798842742818</v>
      </c>
      <c r="AE76">
        <f t="shared" ca="1" si="106"/>
        <v>253.12655555091305</v>
      </c>
      <c r="AF76">
        <f t="shared" ca="1" si="107"/>
        <v>255.59632879464243</v>
      </c>
      <c r="AG76">
        <f t="shared" ca="1" si="108"/>
        <v>262.14191319138808</v>
      </c>
      <c r="AH76">
        <f t="shared" ca="1" si="109"/>
        <v>255.87184163849511</v>
      </c>
      <c r="AI76">
        <f t="shared" ca="1" si="110"/>
        <v>261.91212672210804</v>
      </c>
      <c r="AJ76">
        <f t="shared" ca="1" si="111"/>
        <v>260.86401342060316</v>
      </c>
      <c r="AK76">
        <f t="shared" ca="1" si="112"/>
        <v>262.09332761297986</v>
      </c>
      <c r="AL76">
        <f t="shared" ca="1" si="113"/>
        <v>261.23933377617527</v>
      </c>
      <c r="AM76">
        <f t="shared" ca="1" si="114"/>
        <v>257.87563226401346</v>
      </c>
      <c r="AN76">
        <f t="shared" ca="1" si="115"/>
        <v>258.01926029221858</v>
      </c>
      <c r="AO76">
        <f t="shared" ca="1" si="116"/>
        <v>255.03709463892528</v>
      </c>
      <c r="AP76">
        <f t="shared" ca="1" si="117"/>
        <v>248.30897935449798</v>
      </c>
      <c r="AQ76">
        <f t="shared" ca="1" si="118"/>
        <v>247.09271700794562</v>
      </c>
      <c r="AR76">
        <f t="shared" ca="1" si="119"/>
        <v>251.24854043569397</v>
      </c>
      <c r="AS76">
        <f t="shared" ca="1" si="120"/>
        <v>255.53632456485576</v>
      </c>
      <c r="AT76">
        <f t="shared" ca="1" si="121"/>
        <v>254.25295966772967</v>
      </c>
      <c r="AU76">
        <f t="shared" ca="1" si="122"/>
        <v>259.53155722629378</v>
      </c>
      <c r="AV76">
        <f t="shared" ca="1" si="123"/>
        <v>259.54806581164144</v>
      </c>
      <c r="AW76">
        <f t="shared" ca="1" si="124"/>
        <v>265.58258396112058</v>
      </c>
      <c r="AX76">
        <f t="shared" ca="1" si="125"/>
        <v>265.91402600118721</v>
      </c>
      <c r="AY76">
        <f t="shared" ca="1" si="126"/>
        <v>265.48451966469668</v>
      </c>
      <c r="AZ76">
        <f t="shared" ca="1" si="127"/>
        <v>259.92242577442892</v>
      </c>
      <c r="BA76">
        <f t="shared" ca="1" si="128"/>
        <v>254.75296673939641</v>
      </c>
      <c r="BB76">
        <f t="shared" ca="1" si="129"/>
        <v>258.72994194597635</v>
      </c>
      <c r="BC76">
        <f t="shared" ca="1" si="130"/>
        <v>252.55055385296879</v>
      </c>
      <c r="BD76">
        <f t="shared" ca="1" si="131"/>
        <v>253.51374713535733</v>
      </c>
      <c r="BE76">
        <f t="shared" ca="1" si="132"/>
        <v>251.96622517450629</v>
      </c>
      <c r="BF76">
        <f t="shared" ca="1" si="133"/>
        <v>249.74427439440865</v>
      </c>
      <c r="BG76">
        <f t="shared" ca="1" si="134"/>
        <v>254.10019912579941</v>
      </c>
      <c r="BH76">
        <f t="shared" ca="1" si="135"/>
        <v>248.10323819793157</v>
      </c>
      <c r="BI76">
        <f t="shared" ca="1" si="136"/>
        <v>250.64075993356585</v>
      </c>
      <c r="BJ76">
        <f t="shared" ca="1" si="137"/>
        <v>245.76911612249748</v>
      </c>
      <c r="BK76">
        <f t="shared" ca="1" si="138"/>
        <v>241.84946025281926</v>
      </c>
      <c r="BL76">
        <f t="shared" ca="1" si="139"/>
        <v>241.82062543933597</v>
      </c>
      <c r="BM76">
        <f t="shared" ca="1" si="140"/>
        <v>245.80852937951886</v>
      </c>
      <c r="BN76" s="22">
        <f t="shared" ca="1" si="103"/>
        <v>45.808529379518859</v>
      </c>
      <c r="BO76" s="22">
        <f t="shared" ca="1" si="104"/>
        <v>45.343009496195926</v>
      </c>
    </row>
    <row r="77" spans="5:67" x14ac:dyDescent="0.35">
      <c r="E77">
        <f t="shared" si="105"/>
        <v>223.19</v>
      </c>
      <c r="F77">
        <f t="shared" ca="1" si="141"/>
        <v>219.15562881091057</v>
      </c>
      <c r="G77">
        <f t="shared" ca="1" si="142"/>
        <v>217.11797790562255</v>
      </c>
      <c r="H77">
        <f t="shared" ca="1" si="143"/>
        <v>215.08633607151165</v>
      </c>
      <c r="I77">
        <f t="shared" ca="1" si="144"/>
        <v>216.31534399459511</v>
      </c>
      <c r="J77">
        <f t="shared" ca="1" si="145"/>
        <v>214.62937768999387</v>
      </c>
      <c r="K77">
        <f t="shared" ca="1" si="146"/>
        <v>216.81380171400542</v>
      </c>
      <c r="L77">
        <f t="shared" ca="1" si="147"/>
        <v>214.20021300491248</v>
      </c>
      <c r="M77">
        <f t="shared" ca="1" si="148"/>
        <v>217.46688793031623</v>
      </c>
      <c r="N77">
        <f t="shared" ca="1" si="149"/>
        <v>219.59296045750182</v>
      </c>
      <c r="O77">
        <f t="shared" ca="1" si="150"/>
        <v>217.4938450053921</v>
      </c>
      <c r="P77">
        <f t="shared" ca="1" si="151"/>
        <v>219.25858514929948</v>
      </c>
      <c r="Q77">
        <f t="shared" ca="1" si="152"/>
        <v>214.47078699108619</v>
      </c>
      <c r="R77">
        <f t="shared" ca="1" si="153"/>
        <v>209.63887296687537</v>
      </c>
      <c r="S77">
        <f t="shared" ca="1" si="154"/>
        <v>219.75404480678353</v>
      </c>
      <c r="T77">
        <f t="shared" ca="1" si="155"/>
        <v>213.85655822350898</v>
      </c>
      <c r="U77">
        <f t="shared" ca="1" si="156"/>
        <v>213.07556927342955</v>
      </c>
      <c r="V77">
        <f t="shared" ca="1" si="157"/>
        <v>221.03448404555138</v>
      </c>
      <c r="W77">
        <f t="shared" ca="1" si="158"/>
        <v>222.23564486249174</v>
      </c>
      <c r="X77">
        <f t="shared" ca="1" si="159"/>
        <v>223.73234285534096</v>
      </c>
      <c r="Y77">
        <f t="shared" ca="1" si="160"/>
        <v>227.17791182317848</v>
      </c>
      <c r="Z77">
        <f t="shared" ca="1" si="161"/>
        <v>224.60106761773358</v>
      </c>
      <c r="AA77">
        <f t="shared" ca="1" si="162"/>
        <v>217.60100595590629</v>
      </c>
      <c r="AB77">
        <f t="shared" ca="1" si="163"/>
        <v>220.52688528566384</v>
      </c>
      <c r="AC77">
        <f t="shared" ca="1" si="164"/>
        <v>217.20911202788926</v>
      </c>
      <c r="AD77">
        <f t="shared" ca="1" si="165"/>
        <v>215.27032721365032</v>
      </c>
      <c r="AE77">
        <f t="shared" ca="1" si="106"/>
        <v>217.74150191602408</v>
      </c>
      <c r="AF77">
        <f t="shared" ca="1" si="107"/>
        <v>215.10032448618003</v>
      </c>
      <c r="AG77">
        <f t="shared" ca="1" si="108"/>
        <v>220.74220331182528</v>
      </c>
      <c r="AH77">
        <f t="shared" ca="1" si="109"/>
        <v>220.18387785291532</v>
      </c>
      <c r="AI77">
        <f t="shared" ca="1" si="110"/>
        <v>222.21629760317117</v>
      </c>
      <c r="AJ77">
        <f t="shared" ca="1" si="111"/>
        <v>223.24219024598307</v>
      </c>
      <c r="AK77">
        <f t="shared" ca="1" si="112"/>
        <v>217.89492347271727</v>
      </c>
      <c r="AL77">
        <f t="shared" ca="1" si="113"/>
        <v>215.69983741338342</v>
      </c>
      <c r="AM77">
        <f t="shared" ca="1" si="114"/>
        <v>223.11132675626197</v>
      </c>
      <c r="AN77">
        <f t="shared" ca="1" si="115"/>
        <v>221.56678849271739</v>
      </c>
      <c r="AO77">
        <f t="shared" ca="1" si="116"/>
        <v>215.31134372906862</v>
      </c>
      <c r="AP77">
        <f t="shared" ca="1" si="117"/>
        <v>217.08752742791725</v>
      </c>
      <c r="AQ77">
        <f t="shared" ca="1" si="118"/>
        <v>216.46235623026226</v>
      </c>
      <c r="AR77">
        <f t="shared" ca="1" si="119"/>
        <v>216.50378946029849</v>
      </c>
      <c r="AS77">
        <f t="shared" ca="1" si="120"/>
        <v>215.44842790513533</v>
      </c>
      <c r="AT77">
        <f t="shared" ca="1" si="121"/>
        <v>218.92824722702775</v>
      </c>
      <c r="AU77">
        <f t="shared" ca="1" si="122"/>
        <v>216.88458882036426</v>
      </c>
      <c r="AV77">
        <f t="shared" ca="1" si="123"/>
        <v>219.26404332690578</v>
      </c>
      <c r="AW77">
        <f t="shared" ca="1" si="124"/>
        <v>215.53879532662211</v>
      </c>
      <c r="AX77">
        <f t="shared" ca="1" si="125"/>
        <v>218.67713293297552</v>
      </c>
      <c r="AY77">
        <f t="shared" ca="1" si="126"/>
        <v>218.84567442226816</v>
      </c>
      <c r="AZ77">
        <f t="shared" ca="1" si="127"/>
        <v>218.92485602473698</v>
      </c>
      <c r="BA77">
        <f t="shared" ca="1" si="128"/>
        <v>222.83417096478703</v>
      </c>
      <c r="BB77">
        <f t="shared" ca="1" si="129"/>
        <v>227.27490887515094</v>
      </c>
      <c r="BC77">
        <f t="shared" ca="1" si="130"/>
        <v>219.34816356999698</v>
      </c>
      <c r="BD77">
        <f t="shared" ca="1" si="131"/>
        <v>220.49897404245399</v>
      </c>
      <c r="BE77">
        <f t="shared" ca="1" si="132"/>
        <v>222.03534845682745</v>
      </c>
      <c r="BF77">
        <f t="shared" ca="1" si="133"/>
        <v>220.67024738272832</v>
      </c>
      <c r="BG77">
        <f t="shared" ca="1" si="134"/>
        <v>223.70111179218114</v>
      </c>
      <c r="BH77">
        <f t="shared" ca="1" si="135"/>
        <v>221.99237431672694</v>
      </c>
      <c r="BI77">
        <f t="shared" ca="1" si="136"/>
        <v>221.54128864453588</v>
      </c>
      <c r="BJ77">
        <f t="shared" ca="1" si="137"/>
        <v>221.24600296648842</v>
      </c>
      <c r="BK77">
        <f t="shared" ca="1" si="138"/>
        <v>218.44027440555155</v>
      </c>
      <c r="BL77">
        <f t="shared" ca="1" si="139"/>
        <v>214.28658314923453</v>
      </c>
      <c r="BM77">
        <f t="shared" ca="1" si="140"/>
        <v>211.04979872124304</v>
      </c>
      <c r="BN77" s="22">
        <f t="shared" ca="1" si="103"/>
        <v>11.049798721243036</v>
      </c>
      <c r="BO77" s="22">
        <f t="shared" ca="1" si="104"/>
        <v>10.937507384211928</v>
      </c>
    </row>
    <row r="78" spans="5:67" x14ac:dyDescent="0.35">
      <c r="E78">
        <f t="shared" si="105"/>
        <v>223.19</v>
      </c>
      <c r="F78">
        <f t="shared" ca="1" si="141"/>
        <v>225.08422966906289</v>
      </c>
      <c r="G78">
        <f t="shared" ca="1" si="142"/>
        <v>220.37806900756783</v>
      </c>
      <c r="H78">
        <f t="shared" ca="1" si="143"/>
        <v>221.97997739135411</v>
      </c>
      <c r="I78">
        <f t="shared" ca="1" si="144"/>
        <v>217.37470369491888</v>
      </c>
      <c r="J78">
        <f t="shared" ca="1" si="145"/>
        <v>217.21772996158384</v>
      </c>
      <c r="K78">
        <f t="shared" ca="1" si="146"/>
        <v>217.80950178059121</v>
      </c>
      <c r="L78">
        <f t="shared" ca="1" si="147"/>
        <v>219.56270083399892</v>
      </c>
      <c r="M78">
        <f t="shared" ca="1" si="148"/>
        <v>214.27355190631192</v>
      </c>
      <c r="N78">
        <f t="shared" ca="1" si="149"/>
        <v>214.94016633949093</v>
      </c>
      <c r="O78">
        <f t="shared" ca="1" si="150"/>
        <v>213.37816292522567</v>
      </c>
      <c r="P78">
        <f t="shared" ca="1" si="151"/>
        <v>213.96626534725632</v>
      </c>
      <c r="Q78">
        <f t="shared" ca="1" si="152"/>
        <v>214.97213210805529</v>
      </c>
      <c r="R78">
        <f t="shared" ca="1" si="153"/>
        <v>214.48313385849954</v>
      </c>
      <c r="S78">
        <f t="shared" ca="1" si="154"/>
        <v>207.81572183479088</v>
      </c>
      <c r="T78">
        <f t="shared" ca="1" si="155"/>
        <v>199.04658925281322</v>
      </c>
      <c r="U78">
        <f t="shared" ca="1" si="156"/>
        <v>195.45601817107661</v>
      </c>
      <c r="V78">
        <f t="shared" ca="1" si="157"/>
        <v>199.48186887421446</v>
      </c>
      <c r="W78">
        <f t="shared" ca="1" si="158"/>
        <v>197.01142130457293</v>
      </c>
      <c r="X78">
        <f t="shared" ca="1" si="159"/>
        <v>191.98627631131623</v>
      </c>
      <c r="Y78">
        <f t="shared" ca="1" si="160"/>
        <v>197.26291240950161</v>
      </c>
      <c r="Z78">
        <f t="shared" ca="1" si="161"/>
        <v>201.25675584748333</v>
      </c>
      <c r="AA78">
        <f t="shared" ca="1" si="162"/>
        <v>202.24675784074944</v>
      </c>
      <c r="AB78">
        <f t="shared" ca="1" si="163"/>
        <v>203.85754637403531</v>
      </c>
      <c r="AC78">
        <f t="shared" ca="1" si="164"/>
        <v>203.17756059990182</v>
      </c>
      <c r="AD78">
        <f t="shared" ca="1" si="165"/>
        <v>196.70819112492393</v>
      </c>
      <c r="AE78">
        <f t="shared" ca="1" si="106"/>
        <v>195.7398789145962</v>
      </c>
      <c r="AF78">
        <f t="shared" ca="1" si="107"/>
        <v>201.69420506967316</v>
      </c>
      <c r="AG78">
        <f t="shared" ca="1" si="108"/>
        <v>199.65489450713443</v>
      </c>
      <c r="AH78">
        <f t="shared" ca="1" si="109"/>
        <v>199.99425524468643</v>
      </c>
      <c r="AI78">
        <f t="shared" ca="1" si="110"/>
        <v>196.73335936766534</v>
      </c>
      <c r="AJ78">
        <f t="shared" ca="1" si="111"/>
        <v>194.75795970986343</v>
      </c>
      <c r="AK78">
        <f t="shared" ca="1" si="112"/>
        <v>193.70265337580068</v>
      </c>
      <c r="AL78">
        <f t="shared" ca="1" si="113"/>
        <v>194.18390782850176</v>
      </c>
      <c r="AM78">
        <f t="shared" ca="1" si="114"/>
        <v>198.83291898541918</v>
      </c>
      <c r="AN78">
        <f t="shared" ca="1" si="115"/>
        <v>198.37102936208294</v>
      </c>
      <c r="AO78">
        <f t="shared" ca="1" si="116"/>
        <v>196.92316360093625</v>
      </c>
      <c r="AP78">
        <f t="shared" ca="1" si="117"/>
        <v>201.82318328421343</v>
      </c>
      <c r="AQ78">
        <f t="shared" ca="1" si="118"/>
        <v>199.03136384434163</v>
      </c>
      <c r="AR78">
        <f t="shared" ca="1" si="119"/>
        <v>200.86309447677422</v>
      </c>
      <c r="AS78">
        <f t="shared" ca="1" si="120"/>
        <v>205.67627651585872</v>
      </c>
      <c r="AT78">
        <f t="shared" ca="1" si="121"/>
        <v>213.18573686567706</v>
      </c>
      <c r="AU78">
        <f t="shared" ca="1" si="122"/>
        <v>210.52716151560932</v>
      </c>
      <c r="AV78">
        <f t="shared" ca="1" si="123"/>
        <v>208.19026893318454</v>
      </c>
      <c r="AW78">
        <f t="shared" ca="1" si="124"/>
        <v>209.87181986895726</v>
      </c>
      <c r="AX78">
        <f t="shared" ca="1" si="125"/>
        <v>209.43598814371759</v>
      </c>
      <c r="AY78">
        <f t="shared" ca="1" si="126"/>
        <v>208.57082798837152</v>
      </c>
      <c r="AZ78">
        <f t="shared" ca="1" si="127"/>
        <v>213.69129565928091</v>
      </c>
      <c r="BA78">
        <f t="shared" ca="1" si="128"/>
        <v>212.04997830451856</v>
      </c>
      <c r="BB78">
        <f t="shared" ca="1" si="129"/>
        <v>209.43119292812224</v>
      </c>
      <c r="BC78">
        <f t="shared" ca="1" si="130"/>
        <v>210.67074815260813</v>
      </c>
      <c r="BD78">
        <f t="shared" ca="1" si="131"/>
        <v>211.80315144463279</v>
      </c>
      <c r="BE78">
        <f t="shared" ca="1" si="132"/>
        <v>209.16557189033097</v>
      </c>
      <c r="BF78">
        <f t="shared" ca="1" si="133"/>
        <v>210.14541836882219</v>
      </c>
      <c r="BG78">
        <f t="shared" ca="1" si="134"/>
        <v>211.88630815894706</v>
      </c>
      <c r="BH78">
        <f t="shared" ca="1" si="135"/>
        <v>206.30362001945613</v>
      </c>
      <c r="BI78">
        <f t="shared" ca="1" si="136"/>
        <v>203.09675271926821</v>
      </c>
      <c r="BJ78">
        <f t="shared" ca="1" si="137"/>
        <v>201.51239790350962</v>
      </c>
      <c r="BK78">
        <f t="shared" ca="1" si="138"/>
        <v>201.18930782501911</v>
      </c>
      <c r="BL78">
        <f t="shared" ca="1" si="139"/>
        <v>201.16414490701118</v>
      </c>
      <c r="BM78">
        <f t="shared" ca="1" si="140"/>
        <v>202.92547072806167</v>
      </c>
      <c r="BN78" s="22">
        <f t="shared" ca="1" si="103"/>
        <v>2.9254707280616685</v>
      </c>
      <c r="BO78" s="22">
        <f t="shared" ca="1" si="104"/>
        <v>2.8957412254900179</v>
      </c>
    </row>
    <row r="79" spans="5:67" x14ac:dyDescent="0.35">
      <c r="E79">
        <f t="shared" si="105"/>
        <v>223.19</v>
      </c>
      <c r="F79">
        <f t="shared" ca="1" si="141"/>
        <v>216.68729031968988</v>
      </c>
      <c r="G79">
        <f t="shared" ca="1" si="142"/>
        <v>219.42925143759069</v>
      </c>
      <c r="H79">
        <f t="shared" ca="1" si="143"/>
        <v>220.11629378465963</v>
      </c>
      <c r="I79">
        <f t="shared" ca="1" si="144"/>
        <v>224.58055732600371</v>
      </c>
      <c r="J79">
        <f t="shared" ca="1" si="145"/>
        <v>223.12051506387488</v>
      </c>
      <c r="K79">
        <f t="shared" ca="1" si="146"/>
        <v>221.84191062416335</v>
      </c>
      <c r="L79">
        <f t="shared" ca="1" si="147"/>
        <v>220.32110304690619</v>
      </c>
      <c r="M79">
        <f t="shared" ca="1" si="148"/>
        <v>224.7638751983244</v>
      </c>
      <c r="N79">
        <f t="shared" ca="1" si="149"/>
        <v>225.06930401330118</v>
      </c>
      <c r="O79">
        <f t="shared" ca="1" si="150"/>
        <v>218.18977167569773</v>
      </c>
      <c r="P79">
        <f t="shared" ca="1" si="151"/>
        <v>220.74222629602892</v>
      </c>
      <c r="Q79">
        <f t="shared" ca="1" si="152"/>
        <v>230.66429454292131</v>
      </c>
      <c r="R79">
        <f t="shared" ca="1" si="153"/>
        <v>229.76478390631391</v>
      </c>
      <c r="S79">
        <f t="shared" ca="1" si="154"/>
        <v>230.15585839700626</v>
      </c>
      <c r="T79">
        <f t="shared" ca="1" si="155"/>
        <v>228.78445520681854</v>
      </c>
      <c r="U79">
        <f t="shared" ca="1" si="156"/>
        <v>225.25537686992868</v>
      </c>
      <c r="V79">
        <f t="shared" ca="1" si="157"/>
        <v>225.05717200785034</v>
      </c>
      <c r="W79">
        <f t="shared" ca="1" si="158"/>
        <v>225.69085196608609</v>
      </c>
      <c r="X79">
        <f t="shared" ca="1" si="159"/>
        <v>224.47902066320827</v>
      </c>
      <c r="Y79">
        <f t="shared" ca="1" si="160"/>
        <v>226.41044070714611</v>
      </c>
      <c r="Z79">
        <f t="shared" ca="1" si="161"/>
        <v>220.73803079907174</v>
      </c>
      <c r="AA79">
        <f t="shared" ca="1" si="162"/>
        <v>220.42478633283704</v>
      </c>
      <c r="AB79">
        <f t="shared" ca="1" si="163"/>
        <v>215.87776424325233</v>
      </c>
      <c r="AC79">
        <f t="shared" ca="1" si="164"/>
        <v>217.9910789207548</v>
      </c>
      <c r="AD79">
        <f t="shared" ca="1" si="165"/>
        <v>211.10819164035661</v>
      </c>
      <c r="AE79">
        <f t="shared" ca="1" si="106"/>
        <v>209.64131046256168</v>
      </c>
      <c r="AF79">
        <f t="shared" ca="1" si="107"/>
        <v>215.11932693362496</v>
      </c>
      <c r="AG79">
        <f t="shared" ca="1" si="108"/>
        <v>214.44475962800607</v>
      </c>
      <c r="AH79">
        <f t="shared" ca="1" si="109"/>
        <v>216.42362989596327</v>
      </c>
      <c r="AI79">
        <f t="shared" ca="1" si="110"/>
        <v>219.71439895562142</v>
      </c>
      <c r="AJ79">
        <f t="shared" ca="1" si="111"/>
        <v>219.34600833944444</v>
      </c>
      <c r="AK79">
        <f t="shared" ca="1" si="112"/>
        <v>226.02766365426544</v>
      </c>
      <c r="AL79">
        <f t="shared" ca="1" si="113"/>
        <v>236.75954929870315</v>
      </c>
      <c r="AM79">
        <f t="shared" ca="1" si="114"/>
        <v>240.15128919175504</v>
      </c>
      <c r="AN79">
        <f t="shared" ca="1" si="115"/>
        <v>243.19339996999742</v>
      </c>
      <c r="AO79">
        <f t="shared" ca="1" si="116"/>
        <v>244.64256773649669</v>
      </c>
      <c r="AP79">
        <f t="shared" ca="1" si="117"/>
        <v>241.84062412836028</v>
      </c>
      <c r="AQ79">
        <f t="shared" ca="1" si="118"/>
        <v>240.60561322280481</v>
      </c>
      <c r="AR79">
        <f t="shared" ca="1" si="119"/>
        <v>242.65442465708497</v>
      </c>
      <c r="AS79">
        <f t="shared" ca="1" si="120"/>
        <v>238.24670566866055</v>
      </c>
      <c r="AT79">
        <f t="shared" ca="1" si="121"/>
        <v>237.76079234263662</v>
      </c>
      <c r="AU79">
        <f t="shared" ca="1" si="122"/>
        <v>231.75501969776121</v>
      </c>
      <c r="AV79">
        <f t="shared" ca="1" si="123"/>
        <v>242.28198791678074</v>
      </c>
      <c r="AW79">
        <f t="shared" ca="1" si="124"/>
        <v>245.0803290433455</v>
      </c>
      <c r="AX79">
        <f t="shared" ca="1" si="125"/>
        <v>239.70838459383839</v>
      </c>
      <c r="AY79">
        <f t="shared" ca="1" si="126"/>
        <v>242.8071984567014</v>
      </c>
      <c r="AZ79">
        <f t="shared" ca="1" si="127"/>
        <v>247.01801100673023</v>
      </c>
      <c r="BA79">
        <f t="shared" ca="1" si="128"/>
        <v>247.90384159551036</v>
      </c>
      <c r="BB79">
        <f t="shared" ca="1" si="129"/>
        <v>247.58745154359207</v>
      </c>
      <c r="BC79">
        <f t="shared" ca="1" si="130"/>
        <v>250.35166983873637</v>
      </c>
      <c r="BD79">
        <f t="shared" ca="1" si="131"/>
        <v>255.65512051267606</v>
      </c>
      <c r="BE79">
        <f t="shared" ca="1" si="132"/>
        <v>252.2878034670438</v>
      </c>
      <c r="BF79">
        <f t="shared" ca="1" si="133"/>
        <v>253.90055608819475</v>
      </c>
      <c r="BG79">
        <f t="shared" ca="1" si="134"/>
        <v>253.1600615176506</v>
      </c>
      <c r="BH79">
        <f t="shared" ca="1" si="135"/>
        <v>248.33653105560634</v>
      </c>
      <c r="BI79">
        <f t="shared" ca="1" si="136"/>
        <v>242.86836826784341</v>
      </c>
      <c r="BJ79">
        <f t="shared" ca="1" si="137"/>
        <v>240.71779506077024</v>
      </c>
      <c r="BK79">
        <f t="shared" ca="1" si="138"/>
        <v>235.18271618501154</v>
      </c>
      <c r="BL79">
        <f t="shared" ca="1" si="139"/>
        <v>238.33419218832807</v>
      </c>
      <c r="BM79">
        <f t="shared" ca="1" si="140"/>
        <v>244.14147200171763</v>
      </c>
      <c r="BN79" s="22">
        <f t="shared" ca="1" si="103"/>
        <v>44.141472001717631</v>
      </c>
      <c r="BO79" s="22">
        <f t="shared" ca="1" si="104"/>
        <v>43.692893250679845</v>
      </c>
    </row>
    <row r="80" spans="5:67" x14ac:dyDescent="0.35">
      <c r="E80">
        <f t="shared" si="105"/>
        <v>223.19</v>
      </c>
      <c r="F80">
        <f t="shared" ca="1" si="141"/>
        <v>220.67071182908097</v>
      </c>
      <c r="G80">
        <f t="shared" ca="1" si="142"/>
        <v>217.42336614652882</v>
      </c>
      <c r="H80">
        <f t="shared" ca="1" si="143"/>
        <v>220.58488909088598</v>
      </c>
      <c r="I80">
        <f t="shared" ca="1" si="144"/>
        <v>220.90628758839003</v>
      </c>
      <c r="J80">
        <f t="shared" ca="1" si="145"/>
        <v>222.31749274709034</v>
      </c>
      <c r="K80">
        <f t="shared" ca="1" si="146"/>
        <v>218.05011100321801</v>
      </c>
      <c r="L80">
        <f t="shared" ca="1" si="147"/>
        <v>210.96493387362557</v>
      </c>
      <c r="M80">
        <f t="shared" ca="1" si="148"/>
        <v>212.0066283626534</v>
      </c>
      <c r="N80">
        <f t="shared" ca="1" si="149"/>
        <v>205.67515837537982</v>
      </c>
      <c r="O80">
        <f t="shared" ca="1" si="150"/>
        <v>205.72372943071201</v>
      </c>
      <c r="P80">
        <f t="shared" ca="1" si="151"/>
        <v>211.26076703305915</v>
      </c>
      <c r="Q80">
        <f t="shared" ca="1" si="152"/>
        <v>207.79045294117944</v>
      </c>
      <c r="R80">
        <f t="shared" ca="1" si="153"/>
        <v>206.88816626148378</v>
      </c>
      <c r="S80">
        <f t="shared" ca="1" si="154"/>
        <v>203.51280399881776</v>
      </c>
      <c r="T80">
        <f t="shared" ca="1" si="155"/>
        <v>199.45973876626226</v>
      </c>
      <c r="U80">
        <f t="shared" ca="1" si="156"/>
        <v>196.37547801645536</v>
      </c>
      <c r="V80">
        <f t="shared" ca="1" si="157"/>
        <v>195.31261460512462</v>
      </c>
      <c r="W80">
        <f t="shared" ca="1" si="158"/>
        <v>194.92504864985384</v>
      </c>
      <c r="X80">
        <f t="shared" ca="1" si="159"/>
        <v>193.17509204066928</v>
      </c>
      <c r="Y80">
        <f t="shared" ca="1" si="160"/>
        <v>190.52457530367502</v>
      </c>
      <c r="Z80">
        <f t="shared" ca="1" si="161"/>
        <v>186.42490419587281</v>
      </c>
      <c r="AA80">
        <f t="shared" ca="1" si="162"/>
        <v>188.48283287198325</v>
      </c>
      <c r="AB80">
        <f t="shared" ca="1" si="163"/>
        <v>187.14322424643399</v>
      </c>
      <c r="AC80">
        <f t="shared" ca="1" si="164"/>
        <v>189.82419918059065</v>
      </c>
      <c r="AD80">
        <f t="shared" ca="1" si="165"/>
        <v>184.66492034770488</v>
      </c>
      <c r="AE80">
        <f t="shared" ca="1" si="106"/>
        <v>191.45302340430317</v>
      </c>
      <c r="AF80">
        <f t="shared" ca="1" si="107"/>
        <v>192.13611949310683</v>
      </c>
      <c r="AG80">
        <f t="shared" ca="1" si="108"/>
        <v>187.32506720816869</v>
      </c>
      <c r="AH80">
        <f t="shared" ca="1" si="109"/>
        <v>180.40207932294643</v>
      </c>
      <c r="AI80">
        <f t="shared" ca="1" si="110"/>
        <v>180.65555431120924</v>
      </c>
      <c r="AJ80">
        <f t="shared" ca="1" si="111"/>
        <v>179.13821640269148</v>
      </c>
      <c r="AK80">
        <f t="shared" ca="1" si="112"/>
        <v>177.43235476718132</v>
      </c>
      <c r="AL80">
        <f t="shared" ca="1" si="113"/>
        <v>181.50111030488878</v>
      </c>
      <c r="AM80">
        <f t="shared" ca="1" si="114"/>
        <v>182.49499590677058</v>
      </c>
      <c r="AN80">
        <f t="shared" ca="1" si="115"/>
        <v>185.51858864388228</v>
      </c>
      <c r="AO80">
        <f t="shared" ca="1" si="116"/>
        <v>180.67502676315655</v>
      </c>
      <c r="AP80">
        <f t="shared" ca="1" si="117"/>
        <v>181.49127960765767</v>
      </c>
      <c r="AQ80">
        <f t="shared" ca="1" si="118"/>
        <v>184.30770925872713</v>
      </c>
      <c r="AR80">
        <f t="shared" ca="1" si="119"/>
        <v>180.98427636012767</v>
      </c>
      <c r="AS80">
        <f t="shared" ca="1" si="120"/>
        <v>180.19481135145574</v>
      </c>
      <c r="AT80">
        <f t="shared" ca="1" si="121"/>
        <v>180.25286047789049</v>
      </c>
      <c r="AU80">
        <f t="shared" ca="1" si="122"/>
        <v>177.12755703858716</v>
      </c>
      <c r="AV80">
        <f t="shared" ca="1" si="123"/>
        <v>174.45819916526008</v>
      </c>
      <c r="AW80">
        <f t="shared" ca="1" si="124"/>
        <v>178.05801936950388</v>
      </c>
      <c r="AX80">
        <f t="shared" ca="1" si="125"/>
        <v>182.1912622247257</v>
      </c>
      <c r="AY80">
        <f t="shared" ca="1" si="126"/>
        <v>181.28823783686477</v>
      </c>
      <c r="AZ80">
        <f t="shared" ca="1" si="127"/>
        <v>182.52301500012524</v>
      </c>
      <c r="BA80">
        <f t="shared" ca="1" si="128"/>
        <v>184.49076867099032</v>
      </c>
      <c r="BB80">
        <f t="shared" ca="1" si="129"/>
        <v>185.02041947554576</v>
      </c>
      <c r="BC80">
        <f t="shared" ca="1" si="130"/>
        <v>186.39580958677354</v>
      </c>
      <c r="BD80">
        <f t="shared" ca="1" si="131"/>
        <v>180.39390053097526</v>
      </c>
      <c r="BE80">
        <f t="shared" ca="1" si="132"/>
        <v>179.65468680955502</v>
      </c>
      <c r="BF80">
        <f t="shared" ca="1" si="133"/>
        <v>181.15992229912874</v>
      </c>
      <c r="BG80">
        <f t="shared" ca="1" si="134"/>
        <v>183.61583601383705</v>
      </c>
      <c r="BH80">
        <f t="shared" ca="1" si="135"/>
        <v>183.06283435676107</v>
      </c>
      <c r="BI80">
        <f t="shared" ca="1" si="136"/>
        <v>188.13565671569577</v>
      </c>
      <c r="BJ80">
        <f t="shared" ca="1" si="137"/>
        <v>187.96112614415375</v>
      </c>
      <c r="BK80">
        <f t="shared" ca="1" si="138"/>
        <v>187.973227186592</v>
      </c>
      <c r="BL80">
        <f t="shared" ca="1" si="139"/>
        <v>188.08695293753831</v>
      </c>
      <c r="BM80">
        <f t="shared" ca="1" si="140"/>
        <v>186.22355825684411</v>
      </c>
      <c r="BN80" s="22">
        <f t="shared" ca="1" si="103"/>
        <v>0</v>
      </c>
      <c r="BO80" s="22">
        <f t="shared" ca="1" si="104"/>
        <v>0</v>
      </c>
    </row>
    <row r="81" spans="5:67" x14ac:dyDescent="0.35">
      <c r="E81">
        <f t="shared" si="105"/>
        <v>223.19</v>
      </c>
      <c r="F81">
        <f t="shared" ca="1" si="141"/>
        <v>229.60280995344561</v>
      </c>
      <c r="G81">
        <f t="shared" ca="1" si="142"/>
        <v>233.62883555102326</v>
      </c>
      <c r="H81">
        <f t="shared" ca="1" si="143"/>
        <v>232.35049288583457</v>
      </c>
      <c r="I81">
        <f t="shared" ca="1" si="144"/>
        <v>232.23813070147301</v>
      </c>
      <c r="J81">
        <f t="shared" ca="1" si="145"/>
        <v>229.36201765518408</v>
      </c>
      <c r="K81">
        <f t="shared" ca="1" si="146"/>
        <v>228.03422966421266</v>
      </c>
      <c r="L81">
        <f t="shared" ca="1" si="147"/>
        <v>231.85568833838968</v>
      </c>
      <c r="M81">
        <f t="shared" ca="1" si="148"/>
        <v>229.66246358510071</v>
      </c>
      <c r="N81">
        <f t="shared" ca="1" si="149"/>
        <v>232.49443071153402</v>
      </c>
      <c r="O81">
        <f t="shared" ca="1" si="150"/>
        <v>228.25802934797531</v>
      </c>
      <c r="P81">
        <f t="shared" ca="1" si="151"/>
        <v>230.96410238015955</v>
      </c>
      <c r="Q81">
        <f t="shared" ca="1" si="152"/>
        <v>229.21286791035547</v>
      </c>
      <c r="R81">
        <f t="shared" ca="1" si="153"/>
        <v>231.73959324971881</v>
      </c>
      <c r="S81">
        <f t="shared" ca="1" si="154"/>
        <v>232.01399528544323</v>
      </c>
      <c r="T81">
        <f t="shared" ca="1" si="155"/>
        <v>233.28765742185462</v>
      </c>
      <c r="U81">
        <f t="shared" ca="1" si="156"/>
        <v>232.36588169171094</v>
      </c>
      <c r="V81">
        <f t="shared" ca="1" si="157"/>
        <v>230.39186630928009</v>
      </c>
      <c r="W81">
        <f t="shared" ca="1" si="158"/>
        <v>232.0398441936145</v>
      </c>
      <c r="X81">
        <f t="shared" ca="1" si="159"/>
        <v>231.07568033051956</v>
      </c>
      <c r="Y81">
        <f t="shared" ca="1" si="160"/>
        <v>225.92457214082557</v>
      </c>
      <c r="Z81">
        <f t="shared" ca="1" si="161"/>
        <v>225.54904005167916</v>
      </c>
      <c r="AA81">
        <f t="shared" ca="1" si="162"/>
        <v>221.96523328657281</v>
      </c>
      <c r="AB81">
        <f t="shared" ca="1" si="163"/>
        <v>225.06037687834166</v>
      </c>
      <c r="AC81">
        <f t="shared" ca="1" si="164"/>
        <v>226.96377706829691</v>
      </c>
      <c r="AD81">
        <f t="shared" ca="1" si="165"/>
        <v>224.29081011786329</v>
      </c>
      <c r="AE81">
        <f t="shared" ca="1" si="106"/>
        <v>220.41074469496272</v>
      </c>
      <c r="AF81">
        <f t="shared" ca="1" si="107"/>
        <v>216.17619362458694</v>
      </c>
      <c r="AG81">
        <f t="shared" ca="1" si="108"/>
        <v>214.32190149283761</v>
      </c>
      <c r="AH81">
        <f t="shared" ca="1" si="109"/>
        <v>212.02222355958784</v>
      </c>
      <c r="AI81">
        <f t="shared" ca="1" si="110"/>
        <v>207.4849524854196</v>
      </c>
      <c r="AJ81">
        <f t="shared" ca="1" si="111"/>
        <v>206.10374764492133</v>
      </c>
      <c r="AK81">
        <f t="shared" ca="1" si="112"/>
        <v>207.24183021968699</v>
      </c>
      <c r="AL81">
        <f t="shared" ca="1" si="113"/>
        <v>210.58928582724374</v>
      </c>
      <c r="AM81">
        <f t="shared" ca="1" si="114"/>
        <v>209.76160847701266</v>
      </c>
      <c r="AN81">
        <f t="shared" ca="1" si="115"/>
        <v>207.94461918744548</v>
      </c>
      <c r="AO81">
        <f t="shared" ca="1" si="116"/>
        <v>205.26499632914275</v>
      </c>
      <c r="AP81">
        <f t="shared" ca="1" si="117"/>
        <v>205.23816924785126</v>
      </c>
      <c r="AQ81">
        <f t="shared" ca="1" si="118"/>
        <v>201.74854438094076</v>
      </c>
      <c r="AR81">
        <f t="shared" ca="1" si="119"/>
        <v>196.45570635550646</v>
      </c>
      <c r="AS81">
        <f t="shared" ca="1" si="120"/>
        <v>199.58843834705465</v>
      </c>
      <c r="AT81">
        <f t="shared" ca="1" si="121"/>
        <v>198.19241483859358</v>
      </c>
      <c r="AU81">
        <f t="shared" ca="1" si="122"/>
        <v>198.64004562955773</v>
      </c>
      <c r="AV81">
        <f t="shared" ca="1" si="123"/>
        <v>197.00157190900683</v>
      </c>
      <c r="AW81">
        <f t="shared" ca="1" si="124"/>
        <v>194.65196400834282</v>
      </c>
      <c r="AX81">
        <f t="shared" ca="1" si="125"/>
        <v>196.8988526626685</v>
      </c>
      <c r="AY81">
        <f t="shared" ca="1" si="126"/>
        <v>194.49104228033528</v>
      </c>
      <c r="AZ81">
        <f t="shared" ca="1" si="127"/>
        <v>197.27801836708983</v>
      </c>
      <c r="BA81">
        <f t="shared" ca="1" si="128"/>
        <v>198.0486648984479</v>
      </c>
      <c r="BB81">
        <f t="shared" ca="1" si="129"/>
        <v>198.42302870265885</v>
      </c>
      <c r="BC81">
        <f t="shared" ca="1" si="130"/>
        <v>203.47198462366208</v>
      </c>
      <c r="BD81">
        <f t="shared" ca="1" si="131"/>
        <v>209.37096346214153</v>
      </c>
      <c r="BE81">
        <f t="shared" ca="1" si="132"/>
        <v>210.72881609945139</v>
      </c>
      <c r="BF81">
        <f t="shared" ca="1" si="133"/>
        <v>213.01208457862853</v>
      </c>
      <c r="BG81">
        <f t="shared" ca="1" si="134"/>
        <v>217.7635646636607</v>
      </c>
      <c r="BH81">
        <f t="shared" ca="1" si="135"/>
        <v>216.76576223755853</v>
      </c>
      <c r="BI81">
        <f t="shared" ca="1" si="136"/>
        <v>219.63209541370711</v>
      </c>
      <c r="BJ81">
        <f t="shared" ca="1" si="137"/>
        <v>222.54130032361337</v>
      </c>
      <c r="BK81">
        <f t="shared" ca="1" si="138"/>
        <v>228.07756409901754</v>
      </c>
      <c r="BL81">
        <f t="shared" ca="1" si="139"/>
        <v>228.90557048632806</v>
      </c>
      <c r="BM81">
        <f t="shared" ca="1" si="140"/>
        <v>236.03253848717674</v>
      </c>
      <c r="BN81" s="22">
        <f t="shared" ca="1" si="103"/>
        <v>36.032538487176737</v>
      </c>
      <c r="BO81" s="22">
        <f t="shared" ca="1" si="104"/>
        <v>35.666365127333421</v>
      </c>
    </row>
    <row r="82" spans="5:67" x14ac:dyDescent="0.35">
      <c r="E82">
        <f t="shared" si="105"/>
        <v>223.19</v>
      </c>
      <c r="F82">
        <f t="shared" ca="1" si="141"/>
        <v>218.89947511524551</v>
      </c>
      <c r="G82">
        <f t="shared" ca="1" si="142"/>
        <v>218.01797671454239</v>
      </c>
      <c r="H82">
        <f t="shared" ca="1" si="143"/>
        <v>213.21143432202891</v>
      </c>
      <c r="I82">
        <f t="shared" ca="1" si="144"/>
        <v>214.10930033180875</v>
      </c>
      <c r="J82">
        <f t="shared" ca="1" si="145"/>
        <v>220.25273914924384</v>
      </c>
      <c r="K82">
        <f t="shared" ca="1" si="146"/>
        <v>222.58289944986726</v>
      </c>
      <c r="L82">
        <f t="shared" ca="1" si="147"/>
        <v>226.2350874734924</v>
      </c>
      <c r="M82">
        <f t="shared" ca="1" si="148"/>
        <v>232.33635906632784</v>
      </c>
      <c r="N82">
        <f t="shared" ca="1" si="149"/>
        <v>229.93239445485284</v>
      </c>
      <c r="O82">
        <f t="shared" ca="1" si="150"/>
        <v>224.6663607774511</v>
      </c>
      <c r="P82">
        <f t="shared" ca="1" si="151"/>
        <v>229.58833541229671</v>
      </c>
      <c r="Q82">
        <f t="shared" ca="1" si="152"/>
        <v>227.7463516652148</v>
      </c>
      <c r="R82">
        <f t="shared" ca="1" si="153"/>
        <v>228.63251604075379</v>
      </c>
      <c r="S82">
        <f t="shared" ca="1" si="154"/>
        <v>231.45072849235237</v>
      </c>
      <c r="T82">
        <f t="shared" ca="1" si="155"/>
        <v>231.73885929770802</v>
      </c>
      <c r="U82">
        <f t="shared" ca="1" si="156"/>
        <v>233.0740870541303</v>
      </c>
      <c r="V82">
        <f t="shared" ca="1" si="157"/>
        <v>235.67317818914364</v>
      </c>
      <c r="W82">
        <f t="shared" ca="1" si="158"/>
        <v>232.47893289407145</v>
      </c>
      <c r="X82">
        <f t="shared" ca="1" si="159"/>
        <v>228.8298751401436</v>
      </c>
      <c r="Y82">
        <f t="shared" ca="1" si="160"/>
        <v>228.0751388827037</v>
      </c>
      <c r="Z82">
        <f t="shared" ca="1" si="161"/>
        <v>229.84362609770912</v>
      </c>
      <c r="AA82">
        <f t="shared" ca="1" si="162"/>
        <v>227.87354442441324</v>
      </c>
      <c r="AB82">
        <f t="shared" ca="1" si="163"/>
        <v>223.56396917351577</v>
      </c>
      <c r="AC82">
        <f t="shared" ca="1" si="164"/>
        <v>226.76229567885272</v>
      </c>
      <c r="AD82">
        <f t="shared" ca="1" si="165"/>
        <v>224.07814386313999</v>
      </c>
      <c r="AE82">
        <f t="shared" ca="1" si="106"/>
        <v>229.86722125358011</v>
      </c>
      <c r="AF82">
        <f t="shared" ca="1" si="107"/>
        <v>226.69331897521627</v>
      </c>
      <c r="AG82">
        <f t="shared" ca="1" si="108"/>
        <v>232.84934227220216</v>
      </c>
      <c r="AH82">
        <f t="shared" ca="1" si="109"/>
        <v>236.03961854842348</v>
      </c>
      <c r="AI82">
        <f t="shared" ca="1" si="110"/>
        <v>240.25238672430493</v>
      </c>
      <c r="AJ82">
        <f t="shared" ca="1" si="111"/>
        <v>243.38780546401804</v>
      </c>
      <c r="AK82">
        <f t="shared" ca="1" si="112"/>
        <v>242.38025063710768</v>
      </c>
      <c r="AL82">
        <f t="shared" ca="1" si="113"/>
        <v>243.2056070147267</v>
      </c>
      <c r="AM82">
        <f t="shared" ca="1" si="114"/>
        <v>239.93377474049495</v>
      </c>
      <c r="AN82">
        <f t="shared" ca="1" si="115"/>
        <v>241.04447026377468</v>
      </c>
      <c r="AO82">
        <f t="shared" ca="1" si="116"/>
        <v>237.4271886686326</v>
      </c>
      <c r="AP82">
        <f t="shared" ca="1" si="117"/>
        <v>236.72883192345176</v>
      </c>
      <c r="AQ82">
        <f t="shared" ca="1" si="118"/>
        <v>236.02418014706964</v>
      </c>
      <c r="AR82">
        <f t="shared" ca="1" si="119"/>
        <v>231.91825881383735</v>
      </c>
      <c r="AS82">
        <f t="shared" ca="1" si="120"/>
        <v>231.02934103531598</v>
      </c>
      <c r="AT82">
        <f t="shared" ca="1" si="121"/>
        <v>234.780211547265</v>
      </c>
      <c r="AU82">
        <f t="shared" ca="1" si="122"/>
        <v>236.80054757903002</v>
      </c>
      <c r="AV82">
        <f t="shared" ca="1" si="123"/>
        <v>242.47994099930196</v>
      </c>
      <c r="AW82">
        <f t="shared" ca="1" si="124"/>
        <v>239.41123701713096</v>
      </c>
      <c r="AX82">
        <f t="shared" ca="1" si="125"/>
        <v>237.38090067177217</v>
      </c>
      <c r="AY82">
        <f t="shared" ca="1" si="126"/>
        <v>242.13942175565148</v>
      </c>
      <c r="AZ82">
        <f t="shared" ca="1" si="127"/>
        <v>241.4328052278029</v>
      </c>
      <c r="BA82">
        <f t="shared" ca="1" si="128"/>
        <v>244.13379559757652</v>
      </c>
      <c r="BB82">
        <f t="shared" ca="1" si="129"/>
        <v>245.55998941623841</v>
      </c>
      <c r="BC82">
        <f t="shared" ca="1" si="130"/>
        <v>245.22970192198616</v>
      </c>
      <c r="BD82">
        <f t="shared" ca="1" si="131"/>
        <v>249.78976564090902</v>
      </c>
      <c r="BE82">
        <f t="shared" ca="1" si="132"/>
        <v>247.78244608372199</v>
      </c>
      <c r="BF82">
        <f t="shared" ca="1" si="133"/>
        <v>246.04497030364195</v>
      </c>
      <c r="BG82">
        <f t="shared" ca="1" si="134"/>
        <v>241.34380891034934</v>
      </c>
      <c r="BH82">
        <f t="shared" ca="1" si="135"/>
        <v>243.5954790333542</v>
      </c>
      <c r="BI82">
        <f t="shared" ca="1" si="136"/>
        <v>246.75603837646315</v>
      </c>
      <c r="BJ82">
        <f t="shared" ca="1" si="137"/>
        <v>243.22447596852061</v>
      </c>
      <c r="BK82">
        <f t="shared" ca="1" si="138"/>
        <v>249.96623162922378</v>
      </c>
      <c r="BL82">
        <f t="shared" ca="1" si="139"/>
        <v>248.56644415695351</v>
      </c>
      <c r="BM82">
        <f t="shared" ca="1" si="140"/>
        <v>249.56043846496101</v>
      </c>
      <c r="BN82" s="22">
        <f t="shared" ca="1" si="103"/>
        <v>49.56043846496101</v>
      </c>
      <c r="BO82" s="22">
        <f t="shared" ca="1" si="104"/>
        <v>49.056790566978989</v>
      </c>
    </row>
    <row r="83" spans="5:67" x14ac:dyDescent="0.35">
      <c r="E83">
        <f t="shared" si="105"/>
        <v>223.19</v>
      </c>
      <c r="F83">
        <f t="shared" ca="1" si="141"/>
        <v>218.01252000935</v>
      </c>
      <c r="G83">
        <f t="shared" ca="1" si="142"/>
        <v>220.6342156461306</v>
      </c>
      <c r="H83">
        <f t="shared" ca="1" si="143"/>
        <v>221.02741097531546</v>
      </c>
      <c r="I83">
        <f t="shared" ca="1" si="144"/>
        <v>222.84725671416092</v>
      </c>
      <c r="J83">
        <f t="shared" ca="1" si="145"/>
        <v>226.37526534424418</v>
      </c>
      <c r="K83">
        <f t="shared" ca="1" si="146"/>
        <v>227.10534997764589</v>
      </c>
      <c r="L83">
        <f t="shared" ca="1" si="147"/>
        <v>225.08221267188867</v>
      </c>
      <c r="M83">
        <f t="shared" ca="1" si="148"/>
        <v>225.75241950472179</v>
      </c>
      <c r="N83">
        <f t="shared" ca="1" si="149"/>
        <v>227.60096863681648</v>
      </c>
      <c r="O83">
        <f t="shared" ca="1" si="150"/>
        <v>225.55719166311138</v>
      </c>
      <c r="P83">
        <f t="shared" ca="1" si="151"/>
        <v>230.64634110039552</v>
      </c>
      <c r="Q83">
        <f t="shared" ca="1" si="152"/>
        <v>231.93287421812991</v>
      </c>
      <c r="R83">
        <f t="shared" ca="1" si="153"/>
        <v>228.85308160521262</v>
      </c>
      <c r="S83">
        <f t="shared" ca="1" si="154"/>
        <v>225.09157191965147</v>
      </c>
      <c r="T83">
        <f t="shared" ca="1" si="155"/>
        <v>226.64557915687914</v>
      </c>
      <c r="U83">
        <f t="shared" ca="1" si="156"/>
        <v>222.40500124240043</v>
      </c>
      <c r="V83">
        <f t="shared" ca="1" si="157"/>
        <v>228.51827824703895</v>
      </c>
      <c r="W83">
        <f t="shared" ca="1" si="158"/>
        <v>229.51477222919775</v>
      </c>
      <c r="X83">
        <f t="shared" ca="1" si="159"/>
        <v>230.05882210525081</v>
      </c>
      <c r="Y83">
        <f t="shared" ca="1" si="160"/>
        <v>230.78166879650209</v>
      </c>
      <c r="Z83">
        <f t="shared" ca="1" si="161"/>
        <v>235.1221376715082</v>
      </c>
      <c r="AA83">
        <f t="shared" ca="1" si="162"/>
        <v>239.62781330762661</v>
      </c>
      <c r="AB83">
        <f t="shared" ca="1" si="163"/>
        <v>240.24096687099103</v>
      </c>
      <c r="AC83">
        <f t="shared" ca="1" si="164"/>
        <v>239.31896499703532</v>
      </c>
      <c r="AD83">
        <f t="shared" ca="1" si="165"/>
        <v>236.92512596519839</v>
      </c>
      <c r="AE83">
        <f t="shared" ca="1" si="106"/>
        <v>244.90576692664644</v>
      </c>
      <c r="AF83">
        <f t="shared" ca="1" si="107"/>
        <v>243.42206670150395</v>
      </c>
      <c r="AG83">
        <f t="shared" ca="1" si="108"/>
        <v>239.63064594841558</v>
      </c>
      <c r="AH83">
        <f t="shared" ca="1" si="109"/>
        <v>241.22996118762012</v>
      </c>
      <c r="AI83">
        <f t="shared" ca="1" si="110"/>
        <v>246.55257325981935</v>
      </c>
      <c r="AJ83">
        <f t="shared" ca="1" si="111"/>
        <v>241.68212428274504</v>
      </c>
      <c r="AK83">
        <f t="shared" ca="1" si="112"/>
        <v>247.46678269658017</v>
      </c>
      <c r="AL83">
        <f t="shared" ca="1" si="113"/>
        <v>253.34685163333333</v>
      </c>
      <c r="AM83">
        <f t="shared" ca="1" si="114"/>
        <v>249.00819566335247</v>
      </c>
      <c r="AN83">
        <f t="shared" ca="1" si="115"/>
        <v>249.48038011209925</v>
      </c>
      <c r="AO83">
        <f t="shared" ca="1" si="116"/>
        <v>240.70615632757108</v>
      </c>
      <c r="AP83">
        <f t="shared" ca="1" si="117"/>
        <v>242.62729387986064</v>
      </c>
      <c r="AQ83">
        <f t="shared" ca="1" si="118"/>
        <v>249.14970303791603</v>
      </c>
      <c r="AR83">
        <f t="shared" ca="1" si="119"/>
        <v>254.31124132597398</v>
      </c>
      <c r="AS83">
        <f t="shared" ca="1" si="120"/>
        <v>253.88245960342149</v>
      </c>
      <c r="AT83">
        <f t="shared" ca="1" si="121"/>
        <v>256.69453289528087</v>
      </c>
      <c r="AU83">
        <f t="shared" ca="1" si="122"/>
        <v>257.61501389850014</v>
      </c>
      <c r="AV83">
        <f t="shared" ca="1" si="123"/>
        <v>254.45666565461374</v>
      </c>
      <c r="AW83">
        <f t="shared" ca="1" si="124"/>
        <v>255.00276106714691</v>
      </c>
      <c r="AX83">
        <f t="shared" ca="1" si="125"/>
        <v>257.24421034388314</v>
      </c>
      <c r="AY83">
        <f t="shared" ca="1" si="126"/>
        <v>259.91004458899675</v>
      </c>
      <c r="AZ83">
        <f t="shared" ca="1" si="127"/>
        <v>262.80599616125443</v>
      </c>
      <c r="BA83">
        <f t="shared" ca="1" si="128"/>
        <v>263.67189958732587</v>
      </c>
      <c r="BB83">
        <f t="shared" ca="1" si="129"/>
        <v>264.47846853886892</v>
      </c>
      <c r="BC83">
        <f t="shared" ca="1" si="130"/>
        <v>262.17574672121521</v>
      </c>
      <c r="BD83">
        <f t="shared" ca="1" si="131"/>
        <v>264.93880458530703</v>
      </c>
      <c r="BE83">
        <f t="shared" ca="1" si="132"/>
        <v>263.81099374213233</v>
      </c>
      <c r="BF83">
        <f t="shared" ca="1" si="133"/>
        <v>262.68111597388099</v>
      </c>
      <c r="BG83">
        <f t="shared" ca="1" si="134"/>
        <v>265.23178449956629</v>
      </c>
      <c r="BH83">
        <f t="shared" ca="1" si="135"/>
        <v>263.74938026657981</v>
      </c>
      <c r="BI83">
        <f t="shared" ca="1" si="136"/>
        <v>268.25010789757692</v>
      </c>
      <c r="BJ83">
        <f t="shared" ca="1" si="137"/>
        <v>267.47980716564518</v>
      </c>
      <c r="BK83">
        <f t="shared" ca="1" si="138"/>
        <v>266.2139721037272</v>
      </c>
      <c r="BL83">
        <f t="shared" ca="1" si="139"/>
        <v>270.21957783350109</v>
      </c>
      <c r="BM83">
        <f t="shared" ca="1" si="140"/>
        <v>273.7855924413721</v>
      </c>
      <c r="BN83" s="22">
        <f t="shared" ca="1" si="103"/>
        <v>73.785592441372103</v>
      </c>
      <c r="BO83" s="22">
        <f t="shared" ca="1" si="104"/>
        <v>73.035761332417565</v>
      </c>
    </row>
    <row r="84" spans="5:67" x14ac:dyDescent="0.35">
      <c r="E84">
        <f t="shared" si="105"/>
        <v>223.19</v>
      </c>
      <c r="F84">
        <f t="shared" ca="1" si="141"/>
        <v>219.72727784061104</v>
      </c>
      <c r="G84">
        <f t="shared" ca="1" si="142"/>
        <v>221.04664031065386</v>
      </c>
      <c r="H84">
        <f t="shared" ca="1" si="143"/>
        <v>213.34909012453451</v>
      </c>
      <c r="I84">
        <f t="shared" ca="1" si="144"/>
        <v>213.31291042974365</v>
      </c>
      <c r="J84">
        <f t="shared" ca="1" si="145"/>
        <v>213.1891088577959</v>
      </c>
      <c r="K84">
        <f t="shared" ca="1" si="146"/>
        <v>219.09652277321297</v>
      </c>
      <c r="L84">
        <f t="shared" ca="1" si="147"/>
        <v>216.66017685985835</v>
      </c>
      <c r="M84">
        <f t="shared" ca="1" si="148"/>
        <v>215.18164350739201</v>
      </c>
      <c r="N84">
        <f t="shared" ca="1" si="149"/>
        <v>214.03717023607751</v>
      </c>
      <c r="O84">
        <f t="shared" ca="1" si="150"/>
        <v>218.28294042346045</v>
      </c>
      <c r="P84">
        <f t="shared" ca="1" si="151"/>
        <v>223.41669312581743</v>
      </c>
      <c r="Q84">
        <f t="shared" ca="1" si="152"/>
        <v>227.01805286666666</v>
      </c>
      <c r="R84">
        <f t="shared" ca="1" si="153"/>
        <v>223.81873729127187</v>
      </c>
      <c r="S84">
        <f t="shared" ca="1" si="154"/>
        <v>221.9008194175814</v>
      </c>
      <c r="T84">
        <f t="shared" ca="1" si="155"/>
        <v>222.99250662445232</v>
      </c>
      <c r="U84">
        <f t="shared" ca="1" si="156"/>
        <v>222.27651990578775</v>
      </c>
      <c r="V84">
        <f t="shared" ca="1" si="157"/>
        <v>222.39189455049265</v>
      </c>
      <c r="W84">
        <f t="shared" ca="1" si="158"/>
        <v>227.36254740095174</v>
      </c>
      <c r="X84">
        <f t="shared" ca="1" si="159"/>
        <v>229.46699605386937</v>
      </c>
      <c r="Y84">
        <f t="shared" ca="1" si="160"/>
        <v>230.40479585340347</v>
      </c>
      <c r="Z84">
        <f t="shared" ca="1" si="161"/>
        <v>227.02590225863037</v>
      </c>
      <c r="AA84">
        <f t="shared" ca="1" si="162"/>
        <v>227.78067107348411</v>
      </c>
      <c r="AB84">
        <f t="shared" ca="1" si="163"/>
        <v>230.73927738067886</v>
      </c>
      <c r="AC84">
        <f t="shared" ca="1" si="164"/>
        <v>224.87629574877337</v>
      </c>
      <c r="AD84">
        <f t="shared" ca="1" si="165"/>
        <v>215.93948193051344</v>
      </c>
      <c r="AE84">
        <f t="shared" ca="1" si="106"/>
        <v>210.75954895557041</v>
      </c>
      <c r="AF84">
        <f t="shared" ca="1" si="107"/>
        <v>212.07921350456613</v>
      </c>
      <c r="AG84">
        <f t="shared" ca="1" si="108"/>
        <v>208.61289783916658</v>
      </c>
      <c r="AH84">
        <f t="shared" ca="1" si="109"/>
        <v>204.50735801708979</v>
      </c>
      <c r="AI84">
        <f t="shared" ca="1" si="110"/>
        <v>208.44909588881393</v>
      </c>
      <c r="AJ84">
        <f t="shared" ca="1" si="111"/>
        <v>207.64667764338429</v>
      </c>
      <c r="AK84">
        <f t="shared" ca="1" si="112"/>
        <v>206.62568555489318</v>
      </c>
      <c r="AL84">
        <f t="shared" ca="1" si="113"/>
        <v>200.23015309428544</v>
      </c>
      <c r="AM84">
        <f t="shared" ca="1" si="114"/>
        <v>204.82395263525709</v>
      </c>
      <c r="AN84">
        <f t="shared" ca="1" si="115"/>
        <v>207.54071234261303</v>
      </c>
      <c r="AO84">
        <f t="shared" ca="1" si="116"/>
        <v>210.0158087525767</v>
      </c>
      <c r="AP84">
        <f t="shared" ca="1" si="117"/>
        <v>211.48901969742701</v>
      </c>
      <c r="AQ84">
        <f t="shared" ca="1" si="118"/>
        <v>211.80721850453025</v>
      </c>
      <c r="AR84">
        <f t="shared" ca="1" si="119"/>
        <v>212.96667400657967</v>
      </c>
      <c r="AS84">
        <f t="shared" ca="1" si="120"/>
        <v>211.82400378716349</v>
      </c>
      <c r="AT84">
        <f t="shared" ca="1" si="121"/>
        <v>209.2665396659998</v>
      </c>
      <c r="AU84">
        <f t="shared" ca="1" si="122"/>
        <v>212.91453317308421</v>
      </c>
      <c r="AV84">
        <f t="shared" ca="1" si="123"/>
        <v>211.50816440824568</v>
      </c>
      <c r="AW84">
        <f t="shared" ca="1" si="124"/>
        <v>211.47160987753205</v>
      </c>
      <c r="AX84">
        <f t="shared" ca="1" si="125"/>
        <v>213.84766163980632</v>
      </c>
      <c r="AY84">
        <f t="shared" ca="1" si="126"/>
        <v>216.98787257555387</v>
      </c>
      <c r="AZ84">
        <f t="shared" ca="1" si="127"/>
        <v>215.17837892331261</v>
      </c>
      <c r="BA84">
        <f t="shared" ca="1" si="128"/>
        <v>212.66188820717514</v>
      </c>
      <c r="BB84">
        <f t="shared" ca="1" si="129"/>
        <v>214.20454313530217</v>
      </c>
      <c r="BC84">
        <f t="shared" ca="1" si="130"/>
        <v>213.39382277567367</v>
      </c>
      <c r="BD84">
        <f t="shared" ca="1" si="131"/>
        <v>212.25748818881587</v>
      </c>
      <c r="BE84">
        <f t="shared" ca="1" si="132"/>
        <v>214.04422954409191</v>
      </c>
      <c r="BF84">
        <f t="shared" ca="1" si="133"/>
        <v>224.25937317263433</v>
      </c>
      <c r="BG84">
        <f t="shared" ca="1" si="134"/>
        <v>227.76711802724986</v>
      </c>
      <c r="BH84">
        <f t="shared" ca="1" si="135"/>
        <v>230.06773446794949</v>
      </c>
      <c r="BI84">
        <f t="shared" ca="1" si="136"/>
        <v>234.40207938490607</v>
      </c>
      <c r="BJ84">
        <f t="shared" ca="1" si="137"/>
        <v>238.1410651151821</v>
      </c>
      <c r="BK84">
        <f t="shared" ca="1" si="138"/>
        <v>240.11047050944367</v>
      </c>
      <c r="BL84">
        <f t="shared" ca="1" si="139"/>
        <v>242.32562076101016</v>
      </c>
      <c r="BM84">
        <f t="shared" ca="1" si="140"/>
        <v>239.99044366130138</v>
      </c>
      <c r="BN84" s="22">
        <f t="shared" ca="1" si="103"/>
        <v>39.990443661301384</v>
      </c>
      <c r="BO84" s="22">
        <f t="shared" ca="1" si="104"/>
        <v>39.584048893353106</v>
      </c>
    </row>
    <row r="85" spans="5:67" x14ac:dyDescent="0.35">
      <c r="E85">
        <f t="shared" si="105"/>
        <v>223.19</v>
      </c>
      <c r="F85">
        <f t="shared" ca="1" si="141"/>
        <v>220.35058139551646</v>
      </c>
      <c r="G85">
        <f t="shared" ca="1" si="142"/>
        <v>219.80638715736654</v>
      </c>
      <c r="H85">
        <f t="shared" ca="1" si="143"/>
        <v>215.72433203259229</v>
      </c>
      <c r="I85">
        <f t="shared" ca="1" si="144"/>
        <v>214.3048017084113</v>
      </c>
      <c r="J85">
        <f t="shared" ca="1" si="145"/>
        <v>209.83613815622112</v>
      </c>
      <c r="K85">
        <f t="shared" ca="1" si="146"/>
        <v>216.45192783492695</v>
      </c>
      <c r="L85">
        <f t="shared" ca="1" si="147"/>
        <v>221.29056589917997</v>
      </c>
      <c r="M85">
        <f t="shared" ca="1" si="148"/>
        <v>215.99694779964574</v>
      </c>
      <c r="N85">
        <f t="shared" ca="1" si="149"/>
        <v>217.81240481739573</v>
      </c>
      <c r="O85">
        <f t="shared" ca="1" si="150"/>
        <v>219.15634342142801</v>
      </c>
      <c r="P85">
        <f t="shared" ca="1" si="151"/>
        <v>214.1586156097959</v>
      </c>
      <c r="Q85">
        <f t="shared" ca="1" si="152"/>
        <v>213.58032653764764</v>
      </c>
      <c r="R85">
        <f t="shared" ca="1" si="153"/>
        <v>215.53519900593781</v>
      </c>
      <c r="S85">
        <f t="shared" ca="1" si="154"/>
        <v>213.72692125973904</v>
      </c>
      <c r="T85">
        <f t="shared" ca="1" si="155"/>
        <v>215.55766795525429</v>
      </c>
      <c r="U85">
        <f t="shared" ca="1" si="156"/>
        <v>220.59514805190889</v>
      </c>
      <c r="V85">
        <f t="shared" ca="1" si="157"/>
        <v>222.61391057200498</v>
      </c>
      <c r="W85">
        <f t="shared" ca="1" si="158"/>
        <v>222.25161031790051</v>
      </c>
      <c r="X85">
        <f t="shared" ca="1" si="159"/>
        <v>223.45236455560016</v>
      </c>
      <c r="Y85">
        <f t="shared" ca="1" si="160"/>
        <v>223.81826907000354</v>
      </c>
      <c r="Z85">
        <f t="shared" ca="1" si="161"/>
        <v>224.22483010837962</v>
      </c>
      <c r="AA85">
        <f t="shared" ca="1" si="162"/>
        <v>228.27241406196379</v>
      </c>
      <c r="AB85">
        <f t="shared" ca="1" si="163"/>
        <v>225.74750292156909</v>
      </c>
      <c r="AC85">
        <f t="shared" ca="1" si="164"/>
        <v>226.59870949253246</v>
      </c>
      <c r="AD85">
        <f t="shared" ca="1" si="165"/>
        <v>224.61973026952995</v>
      </c>
      <c r="AE85">
        <f t="shared" ca="1" si="106"/>
        <v>225.68606380755338</v>
      </c>
      <c r="AF85">
        <f t="shared" ca="1" si="107"/>
        <v>229.18246747437976</v>
      </c>
      <c r="AG85">
        <f t="shared" ca="1" si="108"/>
        <v>230.07015344604088</v>
      </c>
      <c r="AH85">
        <f t="shared" ca="1" si="109"/>
        <v>229.00846119564753</v>
      </c>
      <c r="AI85">
        <f t="shared" ca="1" si="110"/>
        <v>227.60111130971205</v>
      </c>
      <c r="AJ85">
        <f t="shared" ca="1" si="111"/>
        <v>224.94288868543438</v>
      </c>
      <c r="AK85">
        <f t="shared" ca="1" si="112"/>
        <v>232.99192059722532</v>
      </c>
      <c r="AL85">
        <f t="shared" ca="1" si="113"/>
        <v>227.55848132824221</v>
      </c>
      <c r="AM85">
        <f t="shared" ca="1" si="114"/>
        <v>231.09851801886583</v>
      </c>
      <c r="AN85">
        <f t="shared" ca="1" si="115"/>
        <v>231.04275335673228</v>
      </c>
      <c r="AO85">
        <f t="shared" ca="1" si="116"/>
        <v>228.08381857054073</v>
      </c>
      <c r="AP85">
        <f t="shared" ca="1" si="117"/>
        <v>232.31940389777134</v>
      </c>
      <c r="AQ85">
        <f t="shared" ca="1" si="118"/>
        <v>229.24723592899687</v>
      </c>
      <c r="AR85">
        <f t="shared" ca="1" si="119"/>
        <v>230.63329793070122</v>
      </c>
      <c r="AS85">
        <f t="shared" ca="1" si="120"/>
        <v>230.84641525672365</v>
      </c>
      <c r="AT85">
        <f t="shared" ca="1" si="121"/>
        <v>232.68680149679267</v>
      </c>
      <c r="AU85">
        <f t="shared" ca="1" si="122"/>
        <v>230.41475055186589</v>
      </c>
      <c r="AV85">
        <f t="shared" ca="1" si="123"/>
        <v>232.17337519132303</v>
      </c>
      <c r="AW85">
        <f t="shared" ca="1" si="124"/>
        <v>231.7464299477393</v>
      </c>
      <c r="AX85">
        <f t="shared" ca="1" si="125"/>
        <v>229.36563269961118</v>
      </c>
      <c r="AY85">
        <f t="shared" ca="1" si="126"/>
        <v>229.80274055293211</v>
      </c>
      <c r="AZ85">
        <f t="shared" ca="1" si="127"/>
        <v>230.33767228652485</v>
      </c>
      <c r="BA85">
        <f t="shared" ca="1" si="128"/>
        <v>226.12323238209942</v>
      </c>
      <c r="BB85">
        <f t="shared" ca="1" si="129"/>
        <v>227.73215839231162</v>
      </c>
      <c r="BC85">
        <f t="shared" ca="1" si="130"/>
        <v>225.59613389241713</v>
      </c>
      <c r="BD85">
        <f t="shared" ca="1" si="131"/>
        <v>230.36416375871838</v>
      </c>
      <c r="BE85">
        <f t="shared" ca="1" si="132"/>
        <v>225.99944696759371</v>
      </c>
      <c r="BF85">
        <f t="shared" ca="1" si="133"/>
        <v>228.15877809785809</v>
      </c>
      <c r="BG85">
        <f t="shared" ca="1" si="134"/>
        <v>223.5689379122957</v>
      </c>
      <c r="BH85">
        <f t="shared" ca="1" si="135"/>
        <v>223.47388966660134</v>
      </c>
      <c r="BI85">
        <f t="shared" ca="1" si="136"/>
        <v>223.32525082624142</v>
      </c>
      <c r="BJ85">
        <f t="shared" ca="1" si="137"/>
        <v>223.13509854918189</v>
      </c>
      <c r="BK85">
        <f t="shared" ca="1" si="138"/>
        <v>218.87236176685374</v>
      </c>
      <c r="BL85">
        <f t="shared" ca="1" si="139"/>
        <v>220.62979883542968</v>
      </c>
      <c r="BM85">
        <f t="shared" ca="1" si="140"/>
        <v>221.92390455811994</v>
      </c>
      <c r="BN85" s="22">
        <f t="shared" ca="1" si="103"/>
        <v>21.923904558119943</v>
      </c>
      <c r="BO85" s="22">
        <f t="shared" ca="1" si="104"/>
        <v>21.70110732733955</v>
      </c>
    </row>
    <row r="86" spans="5:67" x14ac:dyDescent="0.35">
      <c r="E86">
        <f t="shared" si="105"/>
        <v>223.19</v>
      </c>
      <c r="F86">
        <f t="shared" ca="1" si="141"/>
        <v>229.29381801931356</v>
      </c>
      <c r="G86">
        <f t="shared" ca="1" si="142"/>
        <v>234.85506084968546</v>
      </c>
      <c r="H86">
        <f t="shared" ca="1" si="143"/>
        <v>235.6544341330372</v>
      </c>
      <c r="I86">
        <f t="shared" ca="1" si="144"/>
        <v>236.15390475935064</v>
      </c>
      <c r="J86">
        <f t="shared" ca="1" si="145"/>
        <v>235.93585568561073</v>
      </c>
      <c r="K86">
        <f t="shared" ca="1" si="146"/>
        <v>236.97974780697808</v>
      </c>
      <c r="L86">
        <f t="shared" ca="1" si="147"/>
        <v>242.3876261408856</v>
      </c>
      <c r="M86">
        <f t="shared" ca="1" si="148"/>
        <v>239.32993789691392</v>
      </c>
      <c r="N86">
        <f t="shared" ca="1" si="149"/>
        <v>243.96532500631639</v>
      </c>
      <c r="O86">
        <f t="shared" ca="1" si="150"/>
        <v>243.54370888510525</v>
      </c>
      <c r="P86">
        <f t="shared" ca="1" si="151"/>
        <v>244.89017930509678</v>
      </c>
      <c r="Q86">
        <f t="shared" ca="1" si="152"/>
        <v>250.0117001519391</v>
      </c>
      <c r="R86">
        <f t="shared" ca="1" si="153"/>
        <v>259.15099263828228</v>
      </c>
      <c r="S86">
        <f t="shared" ca="1" si="154"/>
        <v>252.72878692757607</v>
      </c>
      <c r="T86">
        <f t="shared" ca="1" si="155"/>
        <v>247.4821853828752</v>
      </c>
      <c r="U86">
        <f t="shared" ca="1" si="156"/>
        <v>248.76492057271537</v>
      </c>
      <c r="V86">
        <f t="shared" ca="1" si="157"/>
        <v>247.60865099143601</v>
      </c>
      <c r="W86">
        <f t="shared" ca="1" si="158"/>
        <v>242.56330216414034</v>
      </c>
      <c r="X86">
        <f t="shared" ca="1" si="159"/>
        <v>242.07816993515527</v>
      </c>
      <c r="Y86">
        <f t="shared" ca="1" si="160"/>
        <v>240.76041821563115</v>
      </c>
      <c r="Z86">
        <f t="shared" ca="1" si="161"/>
        <v>243.52112541411518</v>
      </c>
      <c r="AA86">
        <f t="shared" ca="1" si="162"/>
        <v>243.18551745957359</v>
      </c>
      <c r="AB86">
        <f t="shared" ca="1" si="163"/>
        <v>241.06245079963702</v>
      </c>
      <c r="AC86">
        <f t="shared" ca="1" si="164"/>
        <v>236.54515724524097</v>
      </c>
      <c r="AD86">
        <f t="shared" ca="1" si="165"/>
        <v>238.80070453037567</v>
      </c>
      <c r="AE86">
        <f t="shared" ca="1" si="106"/>
        <v>234.32805556287229</v>
      </c>
      <c r="AF86">
        <f t="shared" ca="1" si="107"/>
        <v>235.38868778878398</v>
      </c>
      <c r="AG86">
        <f t="shared" ca="1" si="108"/>
        <v>236.68807089698603</v>
      </c>
      <c r="AH86">
        <f t="shared" ca="1" si="109"/>
        <v>238.11786337049719</v>
      </c>
      <c r="AI86">
        <f t="shared" ca="1" si="110"/>
        <v>239.47954650365625</v>
      </c>
      <c r="AJ86">
        <f t="shared" ca="1" si="111"/>
        <v>239.69657189749393</v>
      </c>
      <c r="AK86">
        <f t="shared" ca="1" si="112"/>
        <v>242.60685588097178</v>
      </c>
      <c r="AL86">
        <f t="shared" ca="1" si="113"/>
        <v>240.29106844146838</v>
      </c>
      <c r="AM86">
        <f t="shared" ca="1" si="114"/>
        <v>245.9811846052491</v>
      </c>
      <c r="AN86">
        <f t="shared" ca="1" si="115"/>
        <v>256.01426925549578</v>
      </c>
      <c r="AO86">
        <f t="shared" ca="1" si="116"/>
        <v>253.5253193970986</v>
      </c>
      <c r="AP86">
        <f t="shared" ca="1" si="117"/>
        <v>254.40605663314741</v>
      </c>
      <c r="AQ86">
        <f t="shared" ca="1" si="118"/>
        <v>256.6794421204811</v>
      </c>
      <c r="AR86">
        <f t="shared" ca="1" si="119"/>
        <v>254.98254178337527</v>
      </c>
      <c r="AS86">
        <f t="shared" ca="1" si="120"/>
        <v>255.61005805400259</v>
      </c>
      <c r="AT86">
        <f t="shared" ca="1" si="121"/>
        <v>252.36877925607897</v>
      </c>
      <c r="AU86">
        <f t="shared" ca="1" si="122"/>
        <v>256.25868838280593</v>
      </c>
      <c r="AV86">
        <f t="shared" ca="1" si="123"/>
        <v>256.82063525394125</v>
      </c>
      <c r="AW86">
        <f t="shared" ca="1" si="124"/>
        <v>255.63948193326399</v>
      </c>
      <c r="AX86">
        <f t="shared" ca="1" si="125"/>
        <v>251.92422529927245</v>
      </c>
      <c r="AY86">
        <f t="shared" ca="1" si="126"/>
        <v>252.87063700525425</v>
      </c>
      <c r="AZ86">
        <f t="shared" ca="1" si="127"/>
        <v>254.63468261750924</v>
      </c>
      <c r="BA86">
        <f t="shared" ca="1" si="128"/>
        <v>253.29575197318891</v>
      </c>
      <c r="BB86">
        <f t="shared" ca="1" si="129"/>
        <v>261.45920034208899</v>
      </c>
      <c r="BC86">
        <f t="shared" ca="1" si="130"/>
        <v>258.84960029518226</v>
      </c>
      <c r="BD86">
        <f t="shared" ca="1" si="131"/>
        <v>257.01359640013175</v>
      </c>
      <c r="BE86">
        <f t="shared" ca="1" si="132"/>
        <v>256.11475472080554</v>
      </c>
      <c r="BF86">
        <f t="shared" ca="1" si="133"/>
        <v>254.09579886620512</v>
      </c>
      <c r="BG86">
        <f t="shared" ca="1" si="134"/>
        <v>252.56510130866587</v>
      </c>
      <c r="BH86">
        <f t="shared" ca="1" si="135"/>
        <v>256.60794696103085</v>
      </c>
      <c r="BI86">
        <f t="shared" ca="1" si="136"/>
        <v>267.35478503364692</v>
      </c>
      <c r="BJ86">
        <f t="shared" ca="1" si="137"/>
        <v>267.56849785231975</v>
      </c>
      <c r="BK86">
        <f t="shared" ca="1" si="138"/>
        <v>268.24242021301478</v>
      </c>
      <c r="BL86">
        <f t="shared" ca="1" si="139"/>
        <v>263.64415772093406</v>
      </c>
      <c r="BM86">
        <f t="shared" ca="1" si="140"/>
        <v>270.10370014641666</v>
      </c>
      <c r="BN86" s="22">
        <f t="shared" ca="1" si="103"/>
        <v>70.103700146416656</v>
      </c>
      <c r="BO86" s="22">
        <f t="shared" ca="1" si="104"/>
        <v>69.391285520697252</v>
      </c>
    </row>
    <row r="87" spans="5:67" x14ac:dyDescent="0.35">
      <c r="E87">
        <f t="shared" si="105"/>
        <v>223.19</v>
      </c>
      <c r="F87">
        <f t="shared" ca="1" si="141"/>
        <v>225.61225227684872</v>
      </c>
      <c r="G87">
        <f t="shared" ca="1" si="142"/>
        <v>224.8425664110728</v>
      </c>
      <c r="H87">
        <f t="shared" ca="1" si="143"/>
        <v>222.94061364462621</v>
      </c>
      <c r="I87">
        <f t="shared" ca="1" si="144"/>
        <v>221.42888169218949</v>
      </c>
      <c r="J87">
        <f t="shared" ca="1" si="145"/>
        <v>225.82462712525322</v>
      </c>
      <c r="K87">
        <f t="shared" ca="1" si="146"/>
        <v>226.85248505807621</v>
      </c>
      <c r="L87">
        <f t="shared" ca="1" si="147"/>
        <v>230.32800180131858</v>
      </c>
      <c r="M87">
        <f t="shared" ca="1" si="148"/>
        <v>222.08090669252292</v>
      </c>
      <c r="N87">
        <f t="shared" ca="1" si="149"/>
        <v>218.99732423362741</v>
      </c>
      <c r="O87">
        <f t="shared" ca="1" si="150"/>
        <v>226.86615900951276</v>
      </c>
      <c r="P87">
        <f t="shared" ca="1" si="151"/>
        <v>226.2357445430988</v>
      </c>
      <c r="Q87">
        <f t="shared" ca="1" si="152"/>
        <v>219.65800358337341</v>
      </c>
      <c r="R87">
        <f t="shared" ca="1" si="153"/>
        <v>226.6430150133356</v>
      </c>
      <c r="S87">
        <f t="shared" ca="1" si="154"/>
        <v>234.15328430449128</v>
      </c>
      <c r="T87">
        <f t="shared" ca="1" si="155"/>
        <v>231.57228734367322</v>
      </c>
      <c r="U87">
        <f t="shared" ca="1" si="156"/>
        <v>237.97039388464023</v>
      </c>
      <c r="V87">
        <f t="shared" ca="1" si="157"/>
        <v>242.76500835729587</v>
      </c>
      <c r="W87">
        <f t="shared" ca="1" si="158"/>
        <v>240.67685853441199</v>
      </c>
      <c r="X87">
        <f t="shared" ca="1" si="159"/>
        <v>239.94816459827129</v>
      </c>
      <c r="Y87">
        <f t="shared" ca="1" si="160"/>
        <v>244.24275030969034</v>
      </c>
      <c r="Z87">
        <f t="shared" ca="1" si="161"/>
        <v>238.43216585114899</v>
      </c>
      <c r="AA87">
        <f t="shared" ca="1" si="162"/>
        <v>231.08192371594089</v>
      </c>
      <c r="AB87">
        <f t="shared" ca="1" si="163"/>
        <v>233.49644854433151</v>
      </c>
      <c r="AC87">
        <f t="shared" ca="1" si="164"/>
        <v>230.80614225673889</v>
      </c>
      <c r="AD87">
        <f t="shared" ca="1" si="165"/>
        <v>229.30054309336234</v>
      </c>
      <c r="AE87">
        <f t="shared" ca="1" si="106"/>
        <v>230.76235603388173</v>
      </c>
      <c r="AF87">
        <f t="shared" ca="1" si="107"/>
        <v>228.74472208151218</v>
      </c>
      <c r="AG87">
        <f t="shared" ca="1" si="108"/>
        <v>227.19731817303227</v>
      </c>
      <c r="AH87">
        <f t="shared" ca="1" si="109"/>
        <v>228.5493789802361</v>
      </c>
      <c r="AI87">
        <f t="shared" ca="1" si="110"/>
        <v>226.35106372556498</v>
      </c>
      <c r="AJ87">
        <f t="shared" ca="1" si="111"/>
        <v>222.17081632372052</v>
      </c>
      <c r="AK87">
        <f t="shared" ca="1" si="112"/>
        <v>220.07318641519271</v>
      </c>
      <c r="AL87">
        <f t="shared" ca="1" si="113"/>
        <v>221.81810978054509</v>
      </c>
      <c r="AM87">
        <f t="shared" ca="1" si="114"/>
        <v>225.71322302238582</v>
      </c>
      <c r="AN87">
        <f t="shared" ca="1" si="115"/>
        <v>223.08841759621001</v>
      </c>
      <c r="AO87">
        <f t="shared" ca="1" si="116"/>
        <v>218.91328486513362</v>
      </c>
      <c r="AP87">
        <f t="shared" ca="1" si="117"/>
        <v>219.95449333017703</v>
      </c>
      <c r="AQ87">
        <f t="shared" ca="1" si="118"/>
        <v>227.62651526758486</v>
      </c>
      <c r="AR87">
        <f t="shared" ca="1" si="119"/>
        <v>223.66839565084192</v>
      </c>
      <c r="AS87">
        <f t="shared" ca="1" si="120"/>
        <v>218.93664429676085</v>
      </c>
      <c r="AT87">
        <f t="shared" ca="1" si="121"/>
        <v>215.93949466971742</v>
      </c>
      <c r="AU87">
        <f t="shared" ca="1" si="122"/>
        <v>211.48765755554064</v>
      </c>
      <c r="AV87">
        <f t="shared" ca="1" si="123"/>
        <v>214.60887549595336</v>
      </c>
      <c r="AW87">
        <f t="shared" ca="1" si="124"/>
        <v>213.99451736904493</v>
      </c>
      <c r="AX87">
        <f t="shared" ca="1" si="125"/>
        <v>215.32846594383253</v>
      </c>
      <c r="AY87">
        <f t="shared" ca="1" si="126"/>
        <v>214.30540920578315</v>
      </c>
      <c r="AZ87">
        <f t="shared" ca="1" si="127"/>
        <v>214.61289786231086</v>
      </c>
      <c r="BA87">
        <f t="shared" ca="1" si="128"/>
        <v>218.62668627453584</v>
      </c>
      <c r="BB87">
        <f t="shared" ca="1" si="129"/>
        <v>224.24869247776252</v>
      </c>
      <c r="BC87">
        <f t="shared" ca="1" si="130"/>
        <v>225.88176646908971</v>
      </c>
      <c r="BD87">
        <f t="shared" ca="1" si="131"/>
        <v>227.08289203731596</v>
      </c>
      <c r="BE87">
        <f t="shared" ca="1" si="132"/>
        <v>230.12861832786029</v>
      </c>
      <c r="BF87">
        <f t="shared" ca="1" si="133"/>
        <v>230.60861139201489</v>
      </c>
      <c r="BG87">
        <f t="shared" ca="1" si="134"/>
        <v>232.39910737317913</v>
      </c>
      <c r="BH87">
        <f t="shared" ca="1" si="135"/>
        <v>226.61986224193137</v>
      </c>
      <c r="BI87">
        <f t="shared" ca="1" si="136"/>
        <v>227.14873378543538</v>
      </c>
      <c r="BJ87">
        <f t="shared" ca="1" si="137"/>
        <v>226.68242819268326</v>
      </c>
      <c r="BK87">
        <f t="shared" ca="1" si="138"/>
        <v>220.69238136051428</v>
      </c>
      <c r="BL87">
        <f t="shared" ca="1" si="139"/>
        <v>214.42732448174988</v>
      </c>
      <c r="BM87">
        <f t="shared" ca="1" si="140"/>
        <v>211.68164844803994</v>
      </c>
      <c r="BN87" s="22">
        <f t="shared" ca="1" si="103"/>
        <v>11.681648448039937</v>
      </c>
      <c r="BO87" s="22">
        <f t="shared" ca="1" si="104"/>
        <v>11.562936066389403</v>
      </c>
    </row>
    <row r="88" spans="5:67" x14ac:dyDescent="0.35">
      <c r="E88">
        <f t="shared" si="105"/>
        <v>223.19</v>
      </c>
      <c r="F88">
        <f t="shared" ca="1" si="141"/>
        <v>216.44906134782752</v>
      </c>
      <c r="G88">
        <f t="shared" ca="1" si="142"/>
        <v>220.77806294739148</v>
      </c>
      <c r="H88">
        <f t="shared" ca="1" si="143"/>
        <v>221.19205864670352</v>
      </c>
      <c r="I88">
        <f t="shared" ca="1" si="144"/>
        <v>220.29337034643308</v>
      </c>
      <c r="J88">
        <f t="shared" ca="1" si="145"/>
        <v>224.54480008043285</v>
      </c>
      <c r="K88">
        <f t="shared" ca="1" si="146"/>
        <v>224.91165766309027</v>
      </c>
      <c r="L88">
        <f t="shared" ca="1" si="147"/>
        <v>223.96971569953092</v>
      </c>
      <c r="M88">
        <f t="shared" ca="1" si="148"/>
        <v>220.39206582866007</v>
      </c>
      <c r="N88">
        <f t="shared" ca="1" si="149"/>
        <v>221.54073665728652</v>
      </c>
      <c r="O88">
        <f t="shared" ca="1" si="150"/>
        <v>216.82803643175956</v>
      </c>
      <c r="P88">
        <f t="shared" ca="1" si="151"/>
        <v>220.50937285615078</v>
      </c>
      <c r="Q88">
        <f t="shared" ca="1" si="152"/>
        <v>218.92040465497345</v>
      </c>
      <c r="R88">
        <f t="shared" ca="1" si="153"/>
        <v>215.5593073123764</v>
      </c>
      <c r="S88">
        <f t="shared" ca="1" si="154"/>
        <v>218.56715965640603</v>
      </c>
      <c r="T88">
        <f t="shared" ca="1" si="155"/>
        <v>221.33116602570158</v>
      </c>
      <c r="U88">
        <f t="shared" ca="1" si="156"/>
        <v>224.62614363742833</v>
      </c>
      <c r="V88">
        <f t="shared" ca="1" si="157"/>
        <v>220.17175418594897</v>
      </c>
      <c r="W88">
        <f t="shared" ca="1" si="158"/>
        <v>221.10953328696175</v>
      </c>
      <c r="X88">
        <f t="shared" ca="1" si="159"/>
        <v>220.9572383845661</v>
      </c>
      <c r="Y88">
        <f t="shared" ca="1" si="160"/>
        <v>227.30763123637919</v>
      </c>
      <c r="Z88">
        <f t="shared" ca="1" si="161"/>
        <v>225.81346684219247</v>
      </c>
      <c r="AA88">
        <f t="shared" ca="1" si="162"/>
        <v>225.26928743170325</v>
      </c>
      <c r="AB88">
        <f t="shared" ca="1" si="163"/>
        <v>220.77085845782275</v>
      </c>
      <c r="AC88">
        <f t="shared" ca="1" si="164"/>
        <v>226.68733367469409</v>
      </c>
      <c r="AD88">
        <f t="shared" ca="1" si="165"/>
        <v>225.52767761650887</v>
      </c>
      <c r="AE88">
        <f t="shared" ca="1" si="106"/>
        <v>224.42922919678136</v>
      </c>
      <c r="AF88">
        <f t="shared" ca="1" si="107"/>
        <v>226.94198114205022</v>
      </c>
      <c r="AG88">
        <f t="shared" ca="1" si="108"/>
        <v>228.01856272742182</v>
      </c>
      <c r="AH88">
        <f t="shared" ca="1" si="109"/>
        <v>229.36582229859633</v>
      </c>
      <c r="AI88">
        <f t="shared" ca="1" si="110"/>
        <v>225.73396731832557</v>
      </c>
      <c r="AJ88">
        <f t="shared" ca="1" si="111"/>
        <v>223.78920491334077</v>
      </c>
      <c r="AK88">
        <f t="shared" ca="1" si="112"/>
        <v>215.41567936739787</v>
      </c>
      <c r="AL88">
        <f t="shared" ca="1" si="113"/>
        <v>216.31884274739528</v>
      </c>
      <c r="AM88">
        <f t="shared" ca="1" si="114"/>
        <v>210.04243699532884</v>
      </c>
      <c r="AN88">
        <f t="shared" ca="1" si="115"/>
        <v>211.89009118898215</v>
      </c>
      <c r="AO88">
        <f t="shared" ca="1" si="116"/>
        <v>211.67600986557318</v>
      </c>
      <c r="AP88">
        <f t="shared" ca="1" si="117"/>
        <v>211.92904203360791</v>
      </c>
      <c r="AQ88">
        <f t="shared" ca="1" si="118"/>
        <v>209.36035491666425</v>
      </c>
      <c r="AR88">
        <f t="shared" ca="1" si="119"/>
        <v>209.56315648989465</v>
      </c>
      <c r="AS88">
        <f t="shared" ca="1" si="120"/>
        <v>207.9542056540717</v>
      </c>
      <c r="AT88">
        <f t="shared" ca="1" si="121"/>
        <v>204.21038821534069</v>
      </c>
      <c r="AU88">
        <f t="shared" ca="1" si="122"/>
        <v>196.81593437432889</v>
      </c>
      <c r="AV88">
        <f t="shared" ca="1" si="123"/>
        <v>196.26203490588898</v>
      </c>
      <c r="AW88">
        <f t="shared" ca="1" si="124"/>
        <v>198.19937628834009</v>
      </c>
      <c r="AX88">
        <f t="shared" ca="1" si="125"/>
        <v>202.51260334257006</v>
      </c>
      <c r="AY88">
        <f t="shared" ca="1" si="126"/>
        <v>196.45133077590728</v>
      </c>
      <c r="AZ88">
        <f t="shared" ca="1" si="127"/>
        <v>198.51010031913933</v>
      </c>
      <c r="BA88">
        <f t="shared" ca="1" si="128"/>
        <v>199.24785022069523</v>
      </c>
      <c r="BB88">
        <f t="shared" ca="1" si="129"/>
        <v>197.99097172459619</v>
      </c>
      <c r="BC88">
        <f t="shared" ca="1" si="130"/>
        <v>196.48953567692274</v>
      </c>
      <c r="BD88">
        <f t="shared" ca="1" si="131"/>
        <v>204.64910581956619</v>
      </c>
      <c r="BE88">
        <f t="shared" ca="1" si="132"/>
        <v>206.87004152270987</v>
      </c>
      <c r="BF88">
        <f t="shared" ca="1" si="133"/>
        <v>206.99410641133781</v>
      </c>
      <c r="BG88">
        <f t="shared" ca="1" si="134"/>
        <v>200.76856976312109</v>
      </c>
      <c r="BH88">
        <f t="shared" ca="1" si="135"/>
        <v>200.35516299315492</v>
      </c>
      <c r="BI88">
        <f t="shared" ca="1" si="136"/>
        <v>200.15757163045168</v>
      </c>
      <c r="BJ88">
        <f t="shared" ca="1" si="137"/>
        <v>193.77286865249602</v>
      </c>
      <c r="BK88">
        <f t="shared" ca="1" si="138"/>
        <v>192.17227212079035</v>
      </c>
      <c r="BL88">
        <f t="shared" ca="1" si="139"/>
        <v>193.79032455772779</v>
      </c>
      <c r="BM88">
        <f t="shared" ca="1" si="140"/>
        <v>196.06661692559817</v>
      </c>
      <c r="BN88" s="22">
        <f t="shared" ca="1" si="103"/>
        <v>0</v>
      </c>
      <c r="BO88" s="22">
        <f t="shared" ca="1" si="104"/>
        <v>0</v>
      </c>
    </row>
    <row r="89" spans="5:67" x14ac:dyDescent="0.35">
      <c r="E89">
        <f t="shared" si="105"/>
        <v>223.19</v>
      </c>
      <c r="F89">
        <f t="shared" ca="1" si="141"/>
        <v>223.56287670303215</v>
      </c>
      <c r="G89">
        <f t="shared" ca="1" si="142"/>
        <v>220.35595346927812</v>
      </c>
      <c r="H89">
        <f t="shared" ca="1" si="143"/>
        <v>219.58313256173963</v>
      </c>
      <c r="I89">
        <f t="shared" ca="1" si="144"/>
        <v>220.84815463035935</v>
      </c>
      <c r="J89">
        <f t="shared" ca="1" si="145"/>
        <v>218.10142499112516</v>
      </c>
      <c r="K89">
        <f t="shared" ca="1" si="146"/>
        <v>219.86676730417449</v>
      </c>
      <c r="L89">
        <f t="shared" ca="1" si="147"/>
        <v>216.54991705005662</v>
      </c>
      <c r="M89">
        <f t="shared" ca="1" si="148"/>
        <v>213.2709729752109</v>
      </c>
      <c r="N89">
        <f t="shared" ca="1" si="149"/>
        <v>215.58418282049152</v>
      </c>
      <c r="O89">
        <f t="shared" ca="1" si="150"/>
        <v>215.49147168426768</v>
      </c>
      <c r="P89">
        <f t="shared" ca="1" si="151"/>
        <v>218.74534036301887</v>
      </c>
      <c r="Q89">
        <f t="shared" ca="1" si="152"/>
        <v>217.24719693733024</v>
      </c>
      <c r="R89">
        <f t="shared" ca="1" si="153"/>
        <v>223.02602584784236</v>
      </c>
      <c r="S89">
        <f t="shared" ca="1" si="154"/>
        <v>229.30273745051525</v>
      </c>
      <c r="T89">
        <f t="shared" ca="1" si="155"/>
        <v>235.59045497671491</v>
      </c>
      <c r="U89">
        <f t="shared" ca="1" si="156"/>
        <v>238.88679849061811</v>
      </c>
      <c r="V89">
        <f t="shared" ca="1" si="157"/>
        <v>245.24143413402629</v>
      </c>
      <c r="W89">
        <f t="shared" ca="1" si="158"/>
        <v>241.69675082908455</v>
      </c>
      <c r="X89">
        <f t="shared" ca="1" si="159"/>
        <v>237.09072167056772</v>
      </c>
      <c r="Y89">
        <f t="shared" ca="1" si="160"/>
        <v>237.09062580014802</v>
      </c>
      <c r="Z89">
        <f t="shared" ca="1" si="161"/>
        <v>238.05838919330722</v>
      </c>
      <c r="AA89">
        <f t="shared" ca="1" si="162"/>
        <v>243.02486040594164</v>
      </c>
      <c r="AB89">
        <f t="shared" ca="1" si="163"/>
        <v>241.4438771905759</v>
      </c>
      <c r="AC89">
        <f t="shared" ca="1" si="164"/>
        <v>246.63056212056333</v>
      </c>
      <c r="AD89">
        <f t="shared" ca="1" si="165"/>
        <v>250.39454123821827</v>
      </c>
      <c r="AE89">
        <f t="shared" ca="1" si="106"/>
        <v>245.61735770588797</v>
      </c>
      <c r="AF89">
        <f t="shared" ca="1" si="107"/>
        <v>244.61643668578628</v>
      </c>
      <c r="AG89">
        <f t="shared" ca="1" si="108"/>
        <v>236.97941462764874</v>
      </c>
      <c r="AH89">
        <f t="shared" ca="1" si="109"/>
        <v>232.14087183225692</v>
      </c>
      <c r="AI89">
        <f t="shared" ca="1" si="110"/>
        <v>234.40378693474671</v>
      </c>
      <c r="AJ89">
        <f t="shared" ca="1" si="111"/>
        <v>235.65928284324769</v>
      </c>
      <c r="AK89">
        <f t="shared" ca="1" si="112"/>
        <v>232.40324338800468</v>
      </c>
      <c r="AL89">
        <f t="shared" ca="1" si="113"/>
        <v>230.99103265976754</v>
      </c>
      <c r="AM89">
        <f t="shared" ca="1" si="114"/>
        <v>234.28131371774151</v>
      </c>
      <c r="AN89">
        <f t="shared" ca="1" si="115"/>
        <v>229.1230895214895</v>
      </c>
      <c r="AO89">
        <f t="shared" ca="1" si="116"/>
        <v>230.42304901157493</v>
      </c>
      <c r="AP89">
        <f t="shared" ca="1" si="117"/>
        <v>227.5337000063067</v>
      </c>
      <c r="AQ89">
        <f t="shared" ca="1" si="118"/>
        <v>235.77159667594225</v>
      </c>
      <c r="AR89">
        <f t="shared" ca="1" si="119"/>
        <v>232.23589966781319</v>
      </c>
      <c r="AS89">
        <f t="shared" ca="1" si="120"/>
        <v>231.45411857893987</v>
      </c>
      <c r="AT89">
        <f t="shared" ca="1" si="121"/>
        <v>231.09328318663279</v>
      </c>
      <c r="AU89">
        <f t="shared" ca="1" si="122"/>
        <v>230.45845350322631</v>
      </c>
      <c r="AV89">
        <f t="shared" ca="1" si="123"/>
        <v>224.85085412280139</v>
      </c>
      <c r="AW89">
        <f t="shared" ca="1" si="124"/>
        <v>226.06369554671872</v>
      </c>
      <c r="AX89">
        <f t="shared" ca="1" si="125"/>
        <v>226.00650170835976</v>
      </c>
      <c r="AY89">
        <f t="shared" ca="1" si="126"/>
        <v>226.61015855844698</v>
      </c>
      <c r="AZ89">
        <f t="shared" ca="1" si="127"/>
        <v>230.32445029489216</v>
      </c>
      <c r="BA89">
        <f t="shared" ca="1" si="128"/>
        <v>227.21490955425119</v>
      </c>
      <c r="BB89">
        <f t="shared" ca="1" si="129"/>
        <v>224.37187352650108</v>
      </c>
      <c r="BC89">
        <f t="shared" ca="1" si="130"/>
        <v>225.33504348016154</v>
      </c>
      <c r="BD89">
        <f t="shared" ca="1" si="131"/>
        <v>225.26579835746921</v>
      </c>
      <c r="BE89">
        <f t="shared" ca="1" si="132"/>
        <v>229.99565445972169</v>
      </c>
      <c r="BF89">
        <f t="shared" ca="1" si="133"/>
        <v>229.42372048355065</v>
      </c>
      <c r="BG89">
        <f t="shared" ca="1" si="134"/>
        <v>229.11846425281522</v>
      </c>
      <c r="BH89">
        <f t="shared" ca="1" si="135"/>
        <v>227.19317516945577</v>
      </c>
      <c r="BI89">
        <f t="shared" ca="1" si="136"/>
        <v>223.39453895046134</v>
      </c>
      <c r="BJ89">
        <f t="shared" ca="1" si="137"/>
        <v>232.44828568096742</v>
      </c>
      <c r="BK89">
        <f t="shared" ca="1" si="138"/>
        <v>230.52251075083379</v>
      </c>
      <c r="BL89">
        <f t="shared" ca="1" si="139"/>
        <v>229.08909833439486</v>
      </c>
      <c r="BM89">
        <f t="shared" ca="1" si="140"/>
        <v>226.58779891397307</v>
      </c>
      <c r="BN89" s="22">
        <f t="shared" ca="1" si="103"/>
        <v>26.587798913973074</v>
      </c>
      <c r="BO89" s="22">
        <f t="shared" ca="1" si="104"/>
        <v>26.317605803303596</v>
      </c>
    </row>
    <row r="90" spans="5:67" x14ac:dyDescent="0.35">
      <c r="E90">
        <f t="shared" si="105"/>
        <v>223.19</v>
      </c>
      <c r="F90">
        <f t="shared" ca="1" si="141"/>
        <v>221.76577298662104</v>
      </c>
      <c r="G90">
        <f t="shared" ca="1" si="142"/>
        <v>222.44142227082986</v>
      </c>
      <c r="H90">
        <f t="shared" ca="1" si="143"/>
        <v>217.79989790434615</v>
      </c>
      <c r="I90">
        <f t="shared" ca="1" si="144"/>
        <v>214.08781743896412</v>
      </c>
      <c r="J90">
        <f t="shared" ca="1" si="145"/>
        <v>215.40626690030359</v>
      </c>
      <c r="K90">
        <f t="shared" ca="1" si="146"/>
        <v>210.94726199648198</v>
      </c>
      <c r="L90">
        <f t="shared" ca="1" si="147"/>
        <v>206.74485176779524</v>
      </c>
      <c r="M90">
        <f t="shared" ca="1" si="148"/>
        <v>204.73744039668381</v>
      </c>
      <c r="N90">
        <f t="shared" ca="1" si="149"/>
        <v>204.7882909931987</v>
      </c>
      <c r="O90">
        <f t="shared" ca="1" si="150"/>
        <v>205.06981271652376</v>
      </c>
      <c r="P90">
        <f t="shared" ca="1" si="151"/>
        <v>206.05812023347391</v>
      </c>
      <c r="Q90">
        <f t="shared" ca="1" si="152"/>
        <v>202.11676733151427</v>
      </c>
      <c r="R90">
        <f t="shared" ca="1" si="153"/>
        <v>201.61796661577392</v>
      </c>
      <c r="S90">
        <f t="shared" ca="1" si="154"/>
        <v>206.84714815329244</v>
      </c>
      <c r="T90">
        <f t="shared" ca="1" si="155"/>
        <v>205.29256693713339</v>
      </c>
      <c r="U90">
        <f t="shared" ca="1" si="156"/>
        <v>203.17831799986976</v>
      </c>
      <c r="V90">
        <f t="shared" ca="1" si="157"/>
        <v>204.48155074288201</v>
      </c>
      <c r="W90">
        <f t="shared" ca="1" si="158"/>
        <v>203.43128855617033</v>
      </c>
      <c r="X90">
        <f t="shared" ca="1" si="159"/>
        <v>201.5505528446335</v>
      </c>
      <c r="Y90">
        <f t="shared" ca="1" si="160"/>
        <v>199.83490046718336</v>
      </c>
      <c r="Z90">
        <f t="shared" ca="1" si="161"/>
        <v>201.25571250704985</v>
      </c>
      <c r="AA90">
        <f t="shared" ca="1" si="162"/>
        <v>198.74449937110865</v>
      </c>
      <c r="AB90">
        <f t="shared" ca="1" si="163"/>
        <v>195.61376464244225</v>
      </c>
      <c r="AC90">
        <f t="shared" ca="1" si="164"/>
        <v>191.13394965407647</v>
      </c>
      <c r="AD90">
        <f t="shared" ca="1" si="165"/>
        <v>194.24007333133133</v>
      </c>
      <c r="AE90">
        <f t="shared" ca="1" si="106"/>
        <v>189.57967860973349</v>
      </c>
      <c r="AF90">
        <f t="shared" ca="1" si="107"/>
        <v>191.54791648396358</v>
      </c>
      <c r="AG90">
        <f t="shared" ca="1" si="108"/>
        <v>189.27505524569284</v>
      </c>
      <c r="AH90">
        <f t="shared" ca="1" si="109"/>
        <v>187.30713028633053</v>
      </c>
      <c r="AI90">
        <f t="shared" ca="1" si="110"/>
        <v>190.1180711837529</v>
      </c>
      <c r="AJ90">
        <f t="shared" ca="1" si="111"/>
        <v>190.43416265340338</v>
      </c>
      <c r="AK90">
        <f t="shared" ca="1" si="112"/>
        <v>190.70318577565448</v>
      </c>
      <c r="AL90">
        <f t="shared" ca="1" si="113"/>
        <v>186.71131284754711</v>
      </c>
      <c r="AM90">
        <f t="shared" ca="1" si="114"/>
        <v>183.99521668281105</v>
      </c>
      <c r="AN90">
        <f t="shared" ca="1" si="115"/>
        <v>183.25612562695804</v>
      </c>
      <c r="AO90">
        <f t="shared" ca="1" si="116"/>
        <v>182.74243351477713</v>
      </c>
      <c r="AP90">
        <f t="shared" ca="1" si="117"/>
        <v>180.99769434102333</v>
      </c>
      <c r="AQ90">
        <f t="shared" ca="1" si="118"/>
        <v>176.99644284808269</v>
      </c>
      <c r="AR90">
        <f t="shared" ca="1" si="119"/>
        <v>174.32920980619039</v>
      </c>
      <c r="AS90">
        <f t="shared" ca="1" si="120"/>
        <v>177.5665677747312</v>
      </c>
      <c r="AT90">
        <f t="shared" ca="1" si="121"/>
        <v>179.38259504858073</v>
      </c>
      <c r="AU90">
        <f t="shared" ca="1" si="122"/>
        <v>179.93789250257078</v>
      </c>
      <c r="AV90">
        <f t="shared" ca="1" si="123"/>
        <v>178.69289054184347</v>
      </c>
      <c r="AW90">
        <f t="shared" ca="1" si="124"/>
        <v>176.34331540590534</v>
      </c>
      <c r="AX90">
        <f t="shared" ca="1" si="125"/>
        <v>180.67787541137807</v>
      </c>
      <c r="AY90">
        <f t="shared" ca="1" si="126"/>
        <v>177.4410620702765</v>
      </c>
      <c r="AZ90">
        <f t="shared" ca="1" si="127"/>
        <v>175.43962371829511</v>
      </c>
      <c r="BA90">
        <f t="shared" ca="1" si="128"/>
        <v>168.63644230008444</v>
      </c>
      <c r="BB90">
        <f t="shared" ca="1" si="129"/>
        <v>166.68936767623171</v>
      </c>
      <c r="BC90">
        <f t="shared" ca="1" si="130"/>
        <v>167.98648772134007</v>
      </c>
      <c r="BD90">
        <f t="shared" ca="1" si="131"/>
        <v>166.59729170213217</v>
      </c>
      <c r="BE90">
        <f t="shared" ca="1" si="132"/>
        <v>165.07590158081229</v>
      </c>
      <c r="BF90">
        <f t="shared" ca="1" si="133"/>
        <v>166.98926728434961</v>
      </c>
      <c r="BG90">
        <f t="shared" ca="1" si="134"/>
        <v>170.16429388718626</v>
      </c>
      <c r="BH90">
        <f t="shared" ca="1" si="135"/>
        <v>169.24570135020286</v>
      </c>
      <c r="BI90">
        <f t="shared" ca="1" si="136"/>
        <v>170.70687989183884</v>
      </c>
      <c r="BJ90">
        <f t="shared" ca="1" si="137"/>
        <v>170.7690310064709</v>
      </c>
      <c r="BK90">
        <f t="shared" ca="1" si="138"/>
        <v>170.382281645056</v>
      </c>
      <c r="BL90">
        <f t="shared" ca="1" si="139"/>
        <v>169.56772005879455</v>
      </c>
      <c r="BM90">
        <f t="shared" ca="1" si="140"/>
        <v>167.94719870292994</v>
      </c>
      <c r="BN90" s="22">
        <f t="shared" ca="1" si="103"/>
        <v>0</v>
      </c>
      <c r="BO90" s="22">
        <f t="shared" ca="1" si="104"/>
        <v>0</v>
      </c>
    </row>
    <row r="91" spans="5:67" x14ac:dyDescent="0.35">
      <c r="E91">
        <f t="shared" si="105"/>
        <v>223.19</v>
      </c>
      <c r="F91">
        <f t="shared" ca="1" si="141"/>
        <v>220.59733233768347</v>
      </c>
      <c r="G91">
        <f t="shared" ca="1" si="142"/>
        <v>214.70295486340851</v>
      </c>
      <c r="H91">
        <f t="shared" ca="1" si="143"/>
        <v>216.41951187581759</v>
      </c>
      <c r="I91">
        <f t="shared" ca="1" si="144"/>
        <v>211.5884723168835</v>
      </c>
      <c r="J91">
        <f t="shared" ca="1" si="145"/>
        <v>215.08571201675736</v>
      </c>
      <c r="K91">
        <f t="shared" ca="1" si="146"/>
        <v>215.27727100875214</v>
      </c>
      <c r="L91">
        <f t="shared" ca="1" si="147"/>
        <v>215.73991489760255</v>
      </c>
      <c r="M91">
        <f t="shared" ca="1" si="148"/>
        <v>220.23846108673408</v>
      </c>
      <c r="N91">
        <f t="shared" ca="1" si="149"/>
        <v>226.09234534039498</v>
      </c>
      <c r="O91">
        <f t="shared" ca="1" si="150"/>
        <v>225.7722591376149</v>
      </c>
      <c r="P91">
        <f t="shared" ca="1" si="151"/>
        <v>229.03541618195445</v>
      </c>
      <c r="Q91">
        <f t="shared" ca="1" si="152"/>
        <v>226.96463011188789</v>
      </c>
      <c r="R91">
        <f t="shared" ca="1" si="153"/>
        <v>229.47404172059311</v>
      </c>
      <c r="S91">
        <f t="shared" ca="1" si="154"/>
        <v>228.82214419174088</v>
      </c>
      <c r="T91">
        <f t="shared" ca="1" si="155"/>
        <v>228.81592525548476</v>
      </c>
      <c r="U91">
        <f t="shared" ca="1" si="156"/>
        <v>230.41316191884889</v>
      </c>
      <c r="V91">
        <f t="shared" ca="1" si="157"/>
        <v>227.35407002982501</v>
      </c>
      <c r="W91">
        <f t="shared" ca="1" si="158"/>
        <v>221.69720045624609</v>
      </c>
      <c r="X91">
        <f t="shared" ca="1" si="159"/>
        <v>219.23244232604659</v>
      </c>
      <c r="Y91">
        <f t="shared" ca="1" si="160"/>
        <v>220.55026623114853</v>
      </c>
      <c r="Z91">
        <f t="shared" ca="1" si="161"/>
        <v>217.4734009279664</v>
      </c>
      <c r="AA91">
        <f t="shared" ca="1" si="162"/>
        <v>219.94397076503202</v>
      </c>
      <c r="AB91">
        <f t="shared" ca="1" si="163"/>
        <v>224.68543689098323</v>
      </c>
      <c r="AC91">
        <f t="shared" ca="1" si="164"/>
        <v>222.89301034902223</v>
      </c>
      <c r="AD91">
        <f t="shared" ca="1" si="165"/>
        <v>216.23676276081386</v>
      </c>
      <c r="AE91">
        <f t="shared" ca="1" si="106"/>
        <v>208.97821049348067</v>
      </c>
      <c r="AF91">
        <f t="shared" ca="1" si="107"/>
        <v>210.15087670671818</v>
      </c>
      <c r="AG91">
        <f t="shared" ca="1" si="108"/>
        <v>212.01314241050844</v>
      </c>
      <c r="AH91">
        <f t="shared" ca="1" si="109"/>
        <v>210.39298926474771</v>
      </c>
      <c r="AI91">
        <f t="shared" ca="1" si="110"/>
        <v>207.11337075855809</v>
      </c>
      <c r="AJ91">
        <f t="shared" ca="1" si="111"/>
        <v>203.94347287613203</v>
      </c>
      <c r="AK91">
        <f t="shared" ca="1" si="112"/>
        <v>202.1710871993503</v>
      </c>
      <c r="AL91">
        <f t="shared" ca="1" si="113"/>
        <v>201.67420717551798</v>
      </c>
      <c r="AM91">
        <f t="shared" ca="1" si="114"/>
        <v>204.26897093957541</v>
      </c>
      <c r="AN91">
        <f t="shared" ca="1" si="115"/>
        <v>200.44345966438652</v>
      </c>
      <c r="AO91">
        <f t="shared" ca="1" si="116"/>
        <v>195.17914582972847</v>
      </c>
      <c r="AP91">
        <f t="shared" ca="1" si="117"/>
        <v>195.9501643541245</v>
      </c>
      <c r="AQ91">
        <f t="shared" ca="1" si="118"/>
        <v>196.43858524887867</v>
      </c>
      <c r="AR91">
        <f t="shared" ca="1" si="119"/>
        <v>194.68630624824624</v>
      </c>
      <c r="AS91">
        <f t="shared" ca="1" si="120"/>
        <v>192.93773193990876</v>
      </c>
      <c r="AT91">
        <f t="shared" ca="1" si="121"/>
        <v>190.09649727383402</v>
      </c>
      <c r="AU91">
        <f t="shared" ca="1" si="122"/>
        <v>182.88191555228502</v>
      </c>
      <c r="AV91">
        <f t="shared" ca="1" si="123"/>
        <v>183.91453660912074</v>
      </c>
      <c r="AW91">
        <f t="shared" ca="1" si="124"/>
        <v>182.97991836449017</v>
      </c>
      <c r="AX91">
        <f t="shared" ca="1" si="125"/>
        <v>185.06027039001029</v>
      </c>
      <c r="AY91">
        <f t="shared" ca="1" si="126"/>
        <v>188.25133907646892</v>
      </c>
      <c r="AZ91">
        <f t="shared" ca="1" si="127"/>
        <v>192.57198810562198</v>
      </c>
      <c r="BA91">
        <f t="shared" ca="1" si="128"/>
        <v>190.88185338322762</v>
      </c>
      <c r="BB91">
        <f t="shared" ca="1" si="129"/>
        <v>194.05583942644986</v>
      </c>
      <c r="BC91">
        <f t="shared" ca="1" si="130"/>
        <v>198.80867109613339</v>
      </c>
      <c r="BD91">
        <f t="shared" ca="1" si="131"/>
        <v>203.80757747692903</v>
      </c>
      <c r="BE91">
        <f t="shared" ca="1" si="132"/>
        <v>204.30089037480838</v>
      </c>
      <c r="BF91">
        <f t="shared" ca="1" si="133"/>
        <v>204.20433294087681</v>
      </c>
      <c r="BG91">
        <f t="shared" ca="1" si="134"/>
        <v>200.37219873468973</v>
      </c>
      <c r="BH91">
        <f t="shared" ca="1" si="135"/>
        <v>206.13511156745997</v>
      </c>
      <c r="BI91">
        <f t="shared" ca="1" si="136"/>
        <v>202.09684331713839</v>
      </c>
      <c r="BJ91">
        <f t="shared" ca="1" si="137"/>
        <v>198.3966344556226</v>
      </c>
      <c r="BK91">
        <f t="shared" ca="1" si="138"/>
        <v>194.53628522222681</v>
      </c>
      <c r="BL91">
        <f t="shared" ca="1" si="139"/>
        <v>191.96621393287853</v>
      </c>
      <c r="BM91">
        <f t="shared" ca="1" si="140"/>
        <v>191.21469801739994</v>
      </c>
      <c r="BN91" s="22">
        <f t="shared" ca="1" si="103"/>
        <v>0</v>
      </c>
      <c r="BO91" s="22">
        <f t="shared" ca="1" si="104"/>
        <v>0</v>
      </c>
    </row>
    <row r="92" spans="5:67" x14ac:dyDescent="0.35">
      <c r="E92">
        <f t="shared" si="105"/>
        <v>223.19</v>
      </c>
      <c r="F92">
        <f t="shared" ca="1" si="141"/>
        <v>220.17625584125719</v>
      </c>
      <c r="G92">
        <f t="shared" ca="1" si="142"/>
        <v>215.49253454942055</v>
      </c>
      <c r="H92">
        <f t="shared" ca="1" si="143"/>
        <v>216.88389941007574</v>
      </c>
      <c r="I92">
        <f t="shared" ca="1" si="144"/>
        <v>214.19460824729282</v>
      </c>
      <c r="J92">
        <f t="shared" ca="1" si="145"/>
        <v>211.26291644300179</v>
      </c>
      <c r="K92">
        <f t="shared" ca="1" si="146"/>
        <v>209.12293529614797</v>
      </c>
      <c r="L92">
        <f t="shared" ca="1" si="147"/>
        <v>215.93398508448996</v>
      </c>
      <c r="M92">
        <f t="shared" ca="1" si="148"/>
        <v>213.49680910615822</v>
      </c>
      <c r="N92">
        <f t="shared" ca="1" si="149"/>
        <v>213.07625344338638</v>
      </c>
      <c r="O92">
        <f t="shared" ca="1" si="150"/>
        <v>213.63103721009244</v>
      </c>
      <c r="P92">
        <f t="shared" ca="1" si="151"/>
        <v>210.98212963011218</v>
      </c>
      <c r="Q92">
        <f t="shared" ca="1" si="152"/>
        <v>207.3107769614605</v>
      </c>
      <c r="R92">
        <f t="shared" ca="1" si="153"/>
        <v>202.61052012947627</v>
      </c>
      <c r="S92">
        <f t="shared" ca="1" si="154"/>
        <v>204.06664056605578</v>
      </c>
      <c r="T92">
        <f t="shared" ca="1" si="155"/>
        <v>199.35825923509768</v>
      </c>
      <c r="U92">
        <f t="shared" ca="1" si="156"/>
        <v>199.16018979153841</v>
      </c>
      <c r="V92">
        <f t="shared" ca="1" si="157"/>
        <v>200.07634849121411</v>
      </c>
      <c r="W92">
        <f t="shared" ca="1" si="158"/>
        <v>202.68211728507407</v>
      </c>
      <c r="X92">
        <f t="shared" ca="1" si="159"/>
        <v>207.62984753752164</v>
      </c>
      <c r="Y92">
        <f t="shared" ca="1" si="160"/>
        <v>200.63092449277693</v>
      </c>
      <c r="Z92">
        <f t="shared" ca="1" si="161"/>
        <v>204.44252622427999</v>
      </c>
      <c r="AA92">
        <f t="shared" ca="1" si="162"/>
        <v>202.47652981949636</v>
      </c>
      <c r="AB92">
        <f t="shared" ca="1" si="163"/>
        <v>208.41646797731858</v>
      </c>
      <c r="AC92">
        <f t="shared" ca="1" si="164"/>
        <v>209.84268599132787</v>
      </c>
      <c r="AD92">
        <f t="shared" ca="1" si="165"/>
        <v>208.50296816820469</v>
      </c>
      <c r="AE92">
        <f t="shared" ca="1" si="106"/>
        <v>205.38016935298305</v>
      </c>
      <c r="AF92">
        <f t="shared" ca="1" si="107"/>
        <v>206.96826355035603</v>
      </c>
      <c r="AG92">
        <f t="shared" ca="1" si="108"/>
        <v>208.97606274526194</v>
      </c>
      <c r="AH92">
        <f t="shared" ca="1" si="109"/>
        <v>209.81547022706189</v>
      </c>
      <c r="AI92">
        <f t="shared" ca="1" si="110"/>
        <v>212.55797056347456</v>
      </c>
      <c r="AJ92">
        <f t="shared" ca="1" si="111"/>
        <v>208.52885753200792</v>
      </c>
      <c r="AK92">
        <f t="shared" ca="1" si="112"/>
        <v>204.18926084711137</v>
      </c>
      <c r="AL92">
        <f t="shared" ca="1" si="113"/>
        <v>205.67749653429391</v>
      </c>
      <c r="AM92">
        <f t="shared" ca="1" si="114"/>
        <v>207.35172779325416</v>
      </c>
      <c r="AN92">
        <f t="shared" ca="1" si="115"/>
        <v>201.02217988117405</v>
      </c>
      <c r="AO92">
        <f t="shared" ca="1" si="116"/>
        <v>196.42905685085475</v>
      </c>
      <c r="AP92">
        <f t="shared" ca="1" si="117"/>
        <v>197.15109542474809</v>
      </c>
      <c r="AQ92">
        <f t="shared" ca="1" si="118"/>
        <v>194.95237219843307</v>
      </c>
      <c r="AR92">
        <f t="shared" ca="1" si="119"/>
        <v>199.08425633184089</v>
      </c>
      <c r="AS92">
        <f t="shared" ca="1" si="120"/>
        <v>199.75072107026185</v>
      </c>
      <c r="AT92">
        <f t="shared" ca="1" si="121"/>
        <v>199.90732888193207</v>
      </c>
      <c r="AU92">
        <f t="shared" ca="1" si="122"/>
        <v>196.9844466100223</v>
      </c>
      <c r="AV92">
        <f t="shared" ca="1" si="123"/>
        <v>197.84440029050123</v>
      </c>
      <c r="AW92">
        <f t="shared" ca="1" si="124"/>
        <v>195.91855964700378</v>
      </c>
      <c r="AX92">
        <f t="shared" ca="1" si="125"/>
        <v>197.84445368344166</v>
      </c>
      <c r="AY92">
        <f t="shared" ca="1" si="126"/>
        <v>199.58051463583311</v>
      </c>
      <c r="AZ92">
        <f t="shared" ca="1" si="127"/>
        <v>197.35839063246485</v>
      </c>
      <c r="BA92">
        <f t="shared" ca="1" si="128"/>
        <v>202.50513545754782</v>
      </c>
      <c r="BB92">
        <f t="shared" ca="1" si="129"/>
        <v>200.93389623510353</v>
      </c>
      <c r="BC92">
        <f t="shared" ca="1" si="130"/>
        <v>201.96350154036242</v>
      </c>
      <c r="BD92">
        <f t="shared" ca="1" si="131"/>
        <v>197.96051248628174</v>
      </c>
      <c r="BE92">
        <f t="shared" ca="1" si="132"/>
        <v>201.51194017923424</v>
      </c>
      <c r="BF92">
        <f t="shared" ca="1" si="133"/>
        <v>201.81476048021347</v>
      </c>
      <c r="BG92">
        <f t="shared" ca="1" si="134"/>
        <v>199.37026326813046</v>
      </c>
      <c r="BH92">
        <f t="shared" ca="1" si="135"/>
        <v>193.8790471596113</v>
      </c>
      <c r="BI92">
        <f t="shared" ca="1" si="136"/>
        <v>192.31393680732961</v>
      </c>
      <c r="BJ92">
        <f t="shared" ca="1" si="137"/>
        <v>193.89077349752449</v>
      </c>
      <c r="BK92">
        <f t="shared" ca="1" si="138"/>
        <v>197.41592776785893</v>
      </c>
      <c r="BL92">
        <f t="shared" ca="1" si="139"/>
        <v>192.07278027756877</v>
      </c>
      <c r="BM92">
        <f t="shared" ca="1" si="140"/>
        <v>190.64567488125726</v>
      </c>
      <c r="BN92" s="22">
        <f t="shared" ca="1" si="103"/>
        <v>0</v>
      </c>
      <c r="BO92" s="22">
        <f t="shared" ca="1" si="104"/>
        <v>0</v>
      </c>
    </row>
    <row r="93" spans="5:67" x14ac:dyDescent="0.35">
      <c r="E93">
        <f t="shared" si="105"/>
        <v>223.19</v>
      </c>
      <c r="F93">
        <f t="shared" ca="1" si="141"/>
        <v>224.00917381358261</v>
      </c>
      <c r="G93">
        <f t="shared" ca="1" si="142"/>
        <v>222.60625854436563</v>
      </c>
      <c r="H93">
        <f t="shared" ca="1" si="143"/>
        <v>223.10434241360198</v>
      </c>
      <c r="I93">
        <f t="shared" ca="1" si="144"/>
        <v>222.42881140933699</v>
      </c>
      <c r="J93">
        <f t="shared" ca="1" si="145"/>
        <v>223.05768792363222</v>
      </c>
      <c r="K93">
        <f t="shared" ca="1" si="146"/>
        <v>220.42284007317411</v>
      </c>
      <c r="L93">
        <f t="shared" ca="1" si="147"/>
        <v>221.57845400205687</v>
      </c>
      <c r="M93">
        <f t="shared" ca="1" si="148"/>
        <v>220.67331734429862</v>
      </c>
      <c r="N93">
        <f t="shared" ca="1" si="149"/>
        <v>221.56840469394308</v>
      </c>
      <c r="O93">
        <f t="shared" ca="1" si="150"/>
        <v>226.07467314967033</v>
      </c>
      <c r="P93">
        <f t="shared" ca="1" si="151"/>
        <v>226.19769960726941</v>
      </c>
      <c r="Q93">
        <f t="shared" ca="1" si="152"/>
        <v>227.01363344948098</v>
      </c>
      <c r="R93">
        <f t="shared" ca="1" si="153"/>
        <v>230.16879662091563</v>
      </c>
      <c r="S93">
        <f t="shared" ca="1" si="154"/>
        <v>229.11234548454493</v>
      </c>
      <c r="T93">
        <f t="shared" ca="1" si="155"/>
        <v>224.74331542791541</v>
      </c>
      <c r="U93">
        <f t="shared" ca="1" si="156"/>
        <v>223.02367186772895</v>
      </c>
      <c r="V93">
        <f t="shared" ca="1" si="157"/>
        <v>226.10425945713578</v>
      </c>
      <c r="W93">
        <f t="shared" ca="1" si="158"/>
        <v>225.19602681451778</v>
      </c>
      <c r="X93">
        <f t="shared" ca="1" si="159"/>
        <v>229.31749977996137</v>
      </c>
      <c r="Y93">
        <f t="shared" ca="1" si="160"/>
        <v>225.05994463893015</v>
      </c>
      <c r="Z93">
        <f t="shared" ca="1" si="161"/>
        <v>224.51139334039414</v>
      </c>
      <c r="AA93">
        <f t="shared" ca="1" si="162"/>
        <v>222.68193249807206</v>
      </c>
      <c r="AB93">
        <f t="shared" ca="1" si="163"/>
        <v>225.23294246440148</v>
      </c>
      <c r="AC93">
        <f t="shared" ca="1" si="164"/>
        <v>222.43655619471153</v>
      </c>
      <c r="AD93">
        <f t="shared" ca="1" si="165"/>
        <v>226.05340872813827</v>
      </c>
      <c r="AE93">
        <f t="shared" ca="1" si="106"/>
        <v>224.45458023275796</v>
      </c>
      <c r="AF93">
        <f t="shared" ca="1" si="107"/>
        <v>229.43907913270138</v>
      </c>
      <c r="AG93">
        <f t="shared" ca="1" si="108"/>
        <v>224.96606362661856</v>
      </c>
      <c r="AH93">
        <f t="shared" ca="1" si="109"/>
        <v>223.22610155229754</v>
      </c>
      <c r="AI93">
        <f t="shared" ca="1" si="110"/>
        <v>227.42911571768809</v>
      </c>
      <c r="AJ93">
        <f t="shared" ca="1" si="111"/>
        <v>224.36975232160782</v>
      </c>
      <c r="AK93">
        <f t="shared" ca="1" si="112"/>
        <v>224.7539206704935</v>
      </c>
      <c r="AL93">
        <f t="shared" ca="1" si="113"/>
        <v>222.59017006504493</v>
      </c>
      <c r="AM93">
        <f t="shared" ca="1" si="114"/>
        <v>217.46951344783162</v>
      </c>
      <c r="AN93">
        <f t="shared" ca="1" si="115"/>
        <v>218.55736710851568</v>
      </c>
      <c r="AO93">
        <f t="shared" ca="1" si="116"/>
        <v>216.78375766237204</v>
      </c>
      <c r="AP93">
        <f t="shared" ca="1" si="117"/>
        <v>211.67690923661408</v>
      </c>
      <c r="AQ93">
        <f t="shared" ca="1" si="118"/>
        <v>209.85945526902009</v>
      </c>
      <c r="AR93">
        <f t="shared" ca="1" si="119"/>
        <v>207.17361305687086</v>
      </c>
      <c r="AS93">
        <f t="shared" ca="1" si="120"/>
        <v>204.03231914099069</v>
      </c>
      <c r="AT93">
        <f t="shared" ca="1" si="121"/>
        <v>201.33006937693634</v>
      </c>
      <c r="AU93">
        <f t="shared" ca="1" si="122"/>
        <v>194.83733047995833</v>
      </c>
      <c r="AV93">
        <f t="shared" ca="1" si="123"/>
        <v>192.85289852833313</v>
      </c>
      <c r="AW93">
        <f t="shared" ca="1" si="124"/>
        <v>201.0551832389686</v>
      </c>
      <c r="AX93">
        <f t="shared" ca="1" si="125"/>
        <v>198.87162054356213</v>
      </c>
      <c r="AY93">
        <f t="shared" ca="1" si="126"/>
        <v>204.53122371265556</v>
      </c>
      <c r="AZ93">
        <f t="shared" ca="1" si="127"/>
        <v>199.93148432086079</v>
      </c>
      <c r="BA93">
        <f t="shared" ca="1" si="128"/>
        <v>207.02880157444818</v>
      </c>
      <c r="BB93">
        <f t="shared" ca="1" si="129"/>
        <v>203.58360674094013</v>
      </c>
      <c r="BC93">
        <f t="shared" ca="1" si="130"/>
        <v>207.20720682657307</v>
      </c>
      <c r="BD93">
        <f t="shared" ca="1" si="131"/>
        <v>203.53879902656109</v>
      </c>
      <c r="BE93">
        <f t="shared" ca="1" si="132"/>
        <v>205.00385648985852</v>
      </c>
      <c r="BF93">
        <f t="shared" ca="1" si="133"/>
        <v>201.57489418271535</v>
      </c>
      <c r="BG93">
        <f t="shared" ca="1" si="134"/>
        <v>202.63189221459237</v>
      </c>
      <c r="BH93">
        <f t="shared" ca="1" si="135"/>
        <v>204.08471719902298</v>
      </c>
      <c r="BI93">
        <f t="shared" ca="1" si="136"/>
        <v>208.4155530974929</v>
      </c>
      <c r="BJ93">
        <f t="shared" ca="1" si="137"/>
        <v>206.06789955288758</v>
      </c>
      <c r="BK93">
        <f t="shared" ca="1" si="138"/>
        <v>201.23645557856807</v>
      </c>
      <c r="BL93">
        <f t="shared" ca="1" si="139"/>
        <v>202.35912772352214</v>
      </c>
      <c r="BM93">
        <f t="shared" ca="1" si="140"/>
        <v>201.50263092748122</v>
      </c>
      <c r="BN93" s="22">
        <f t="shared" ca="1" si="103"/>
        <v>1.5026309274812206</v>
      </c>
      <c r="BO93" s="22">
        <f t="shared" ca="1" si="104"/>
        <v>1.4873607456283353</v>
      </c>
    </row>
    <row r="94" spans="5:67" x14ac:dyDescent="0.35">
      <c r="E94">
        <f t="shared" si="105"/>
        <v>223.19</v>
      </c>
      <c r="F94">
        <f t="shared" ca="1" si="141"/>
        <v>218.40841524434992</v>
      </c>
      <c r="G94">
        <f t="shared" ca="1" si="142"/>
        <v>215.21033318506355</v>
      </c>
      <c r="H94">
        <f t="shared" ca="1" si="143"/>
        <v>212.71339842942919</v>
      </c>
      <c r="I94">
        <f t="shared" ca="1" si="144"/>
        <v>216.97927912025261</v>
      </c>
      <c r="J94">
        <f t="shared" ca="1" si="145"/>
        <v>209.95635112940383</v>
      </c>
      <c r="K94">
        <f t="shared" ca="1" si="146"/>
        <v>206.75931607211072</v>
      </c>
      <c r="L94">
        <f t="shared" ca="1" si="147"/>
        <v>208.70914698485205</v>
      </c>
      <c r="M94">
        <f t="shared" ca="1" si="148"/>
        <v>212.12151964246237</v>
      </c>
      <c r="N94">
        <f t="shared" ca="1" si="149"/>
        <v>215.93130508472746</v>
      </c>
      <c r="O94">
        <f t="shared" ca="1" si="150"/>
        <v>217.06957724172295</v>
      </c>
      <c r="P94">
        <f t="shared" ca="1" si="151"/>
        <v>219.18150755761368</v>
      </c>
      <c r="Q94">
        <f t="shared" ca="1" si="152"/>
        <v>216.64003963417795</v>
      </c>
      <c r="R94">
        <f t="shared" ca="1" si="153"/>
        <v>220.48434311732791</v>
      </c>
      <c r="S94">
        <f t="shared" ca="1" si="154"/>
        <v>218.87639047703075</v>
      </c>
      <c r="T94">
        <f t="shared" ca="1" si="155"/>
        <v>218.72701833479718</v>
      </c>
      <c r="U94">
        <f t="shared" ca="1" si="156"/>
        <v>219.9923284805655</v>
      </c>
      <c r="V94">
        <f t="shared" ca="1" si="157"/>
        <v>215.28983407218962</v>
      </c>
      <c r="W94">
        <f t="shared" ca="1" si="158"/>
        <v>219.73803429034987</v>
      </c>
      <c r="X94">
        <f t="shared" ca="1" si="159"/>
        <v>218.54615314469098</v>
      </c>
      <c r="Y94">
        <f t="shared" ca="1" si="160"/>
        <v>221.21299268160627</v>
      </c>
      <c r="Z94">
        <f t="shared" ca="1" si="161"/>
        <v>221.67918642514712</v>
      </c>
      <c r="AA94">
        <f t="shared" ca="1" si="162"/>
        <v>220.96625907938028</v>
      </c>
      <c r="AB94">
        <f t="shared" ca="1" si="163"/>
        <v>224.29706918578066</v>
      </c>
      <c r="AC94">
        <f t="shared" ca="1" si="164"/>
        <v>227.42473833350354</v>
      </c>
      <c r="AD94">
        <f t="shared" ca="1" si="165"/>
        <v>224.27941528730784</v>
      </c>
      <c r="AE94">
        <f t="shared" ca="1" si="106"/>
        <v>219.09879579697238</v>
      </c>
      <c r="AF94">
        <f t="shared" ca="1" si="107"/>
        <v>218.46340352591318</v>
      </c>
      <c r="AG94">
        <f t="shared" ca="1" si="108"/>
        <v>213.64610298323078</v>
      </c>
      <c r="AH94">
        <f t="shared" ca="1" si="109"/>
        <v>212.33803650387117</v>
      </c>
      <c r="AI94">
        <f t="shared" ca="1" si="110"/>
        <v>211.71588230056787</v>
      </c>
      <c r="AJ94">
        <f t="shared" ca="1" si="111"/>
        <v>212.92166888370861</v>
      </c>
      <c r="AK94">
        <f t="shared" ca="1" si="112"/>
        <v>216.04534703637489</v>
      </c>
      <c r="AL94">
        <f t="shared" ca="1" si="113"/>
        <v>220.91992584565435</v>
      </c>
      <c r="AM94">
        <f t="shared" ca="1" si="114"/>
        <v>217.81249205271916</v>
      </c>
      <c r="AN94">
        <f t="shared" ca="1" si="115"/>
        <v>222.74879727972268</v>
      </c>
      <c r="AO94">
        <f t="shared" ca="1" si="116"/>
        <v>225.2207730109206</v>
      </c>
      <c r="AP94">
        <f t="shared" ca="1" si="117"/>
        <v>221.87409925983704</v>
      </c>
      <c r="AQ94">
        <f t="shared" ca="1" si="118"/>
        <v>222.16678515611369</v>
      </c>
      <c r="AR94">
        <f t="shared" ca="1" si="119"/>
        <v>222.50102556062262</v>
      </c>
      <c r="AS94">
        <f t="shared" ca="1" si="120"/>
        <v>223.3836196663558</v>
      </c>
      <c r="AT94">
        <f t="shared" ca="1" si="121"/>
        <v>221.20021126769265</v>
      </c>
      <c r="AU94">
        <f t="shared" ca="1" si="122"/>
        <v>222.44321038657088</v>
      </c>
      <c r="AV94">
        <f t="shared" ca="1" si="123"/>
        <v>226.75499208092162</v>
      </c>
      <c r="AW94">
        <f t="shared" ca="1" si="124"/>
        <v>234.08906696641793</v>
      </c>
      <c r="AX94">
        <f t="shared" ca="1" si="125"/>
        <v>228.86959602434197</v>
      </c>
      <c r="AY94">
        <f t="shared" ca="1" si="126"/>
        <v>219.91044726484955</v>
      </c>
      <c r="AZ94">
        <f t="shared" ca="1" si="127"/>
        <v>227.01804546448662</v>
      </c>
      <c r="BA94">
        <f t="shared" ca="1" si="128"/>
        <v>233.74178285831897</v>
      </c>
      <c r="BB94">
        <f t="shared" ca="1" si="129"/>
        <v>237.89262854353049</v>
      </c>
      <c r="BC94">
        <f t="shared" ca="1" si="130"/>
        <v>242.63830932082632</v>
      </c>
      <c r="BD94">
        <f t="shared" ca="1" si="131"/>
        <v>245.52571239703713</v>
      </c>
      <c r="BE94">
        <f t="shared" ca="1" si="132"/>
        <v>246.05174065410165</v>
      </c>
      <c r="BF94">
        <f t="shared" ca="1" si="133"/>
        <v>243.1887262050069</v>
      </c>
      <c r="BG94">
        <f t="shared" ca="1" si="134"/>
        <v>242.43837386722015</v>
      </c>
      <c r="BH94">
        <f t="shared" ca="1" si="135"/>
        <v>241.42305554393317</v>
      </c>
      <c r="BI94">
        <f t="shared" ca="1" si="136"/>
        <v>237.90871101970833</v>
      </c>
      <c r="BJ94">
        <f t="shared" ca="1" si="137"/>
        <v>236.81887670829127</v>
      </c>
      <c r="BK94">
        <f t="shared" ca="1" si="138"/>
        <v>238.48139623703489</v>
      </c>
      <c r="BL94">
        <f t="shared" ca="1" si="139"/>
        <v>229.46512958794114</v>
      </c>
      <c r="BM94">
        <f t="shared" ca="1" si="140"/>
        <v>227.39901682811271</v>
      </c>
      <c r="BN94" s="22">
        <f t="shared" ca="1" si="103"/>
        <v>27.399016828112707</v>
      </c>
      <c r="BO94" s="22">
        <f t="shared" ca="1" si="104"/>
        <v>27.120579880021356</v>
      </c>
    </row>
    <row r="95" spans="5:67" x14ac:dyDescent="0.35">
      <c r="E95">
        <f t="shared" si="105"/>
        <v>223.19</v>
      </c>
      <c r="F95">
        <f t="shared" ca="1" si="141"/>
        <v>222.8286688399576</v>
      </c>
      <c r="G95">
        <f t="shared" ca="1" si="142"/>
        <v>229.12224983966479</v>
      </c>
      <c r="H95">
        <f t="shared" ca="1" si="143"/>
        <v>228.12551261696581</v>
      </c>
      <c r="I95">
        <f t="shared" ca="1" si="144"/>
        <v>232.32580237073918</v>
      </c>
      <c r="J95">
        <f t="shared" ca="1" si="145"/>
        <v>228.16125195311781</v>
      </c>
      <c r="K95">
        <f t="shared" ca="1" si="146"/>
        <v>226.60766801826082</v>
      </c>
      <c r="L95">
        <f t="shared" ca="1" si="147"/>
        <v>231.81888073841753</v>
      </c>
      <c r="M95">
        <f t="shared" ca="1" si="148"/>
        <v>231.5183502153576</v>
      </c>
      <c r="N95">
        <f t="shared" ca="1" si="149"/>
        <v>230.04056123025885</v>
      </c>
      <c r="O95">
        <f t="shared" ca="1" si="150"/>
        <v>227.64113587588511</v>
      </c>
      <c r="P95">
        <f t="shared" ca="1" si="151"/>
        <v>225.83031340195441</v>
      </c>
      <c r="Q95">
        <f t="shared" ca="1" si="152"/>
        <v>224.91057407445047</v>
      </c>
      <c r="R95">
        <f t="shared" ca="1" si="153"/>
        <v>222.07513671291696</v>
      </c>
      <c r="S95">
        <f t="shared" ca="1" si="154"/>
        <v>217.15369289752593</v>
      </c>
      <c r="T95">
        <f t="shared" ca="1" si="155"/>
        <v>217.65190481090275</v>
      </c>
      <c r="U95">
        <f t="shared" ca="1" si="156"/>
        <v>220.67820713939707</v>
      </c>
      <c r="V95">
        <f t="shared" ca="1" si="157"/>
        <v>222.76621419201166</v>
      </c>
      <c r="W95">
        <f t="shared" ca="1" si="158"/>
        <v>224.00865143611622</v>
      </c>
      <c r="X95">
        <f t="shared" ca="1" si="159"/>
        <v>228.747661812373</v>
      </c>
      <c r="Y95">
        <f t="shared" ca="1" si="160"/>
        <v>233.61282432364507</v>
      </c>
      <c r="Z95">
        <f t="shared" ca="1" si="161"/>
        <v>234.2172908033061</v>
      </c>
      <c r="AA95">
        <f t="shared" ca="1" si="162"/>
        <v>236.34118082710324</v>
      </c>
      <c r="AB95">
        <f t="shared" ca="1" si="163"/>
        <v>238.53134147545242</v>
      </c>
      <c r="AC95">
        <f t="shared" ca="1" si="164"/>
        <v>243.63217537026367</v>
      </c>
      <c r="AD95">
        <f t="shared" ca="1" si="165"/>
        <v>236.29827553857268</v>
      </c>
      <c r="AE95">
        <f t="shared" ca="1" si="106"/>
        <v>232.09527143897327</v>
      </c>
      <c r="AF95">
        <f t="shared" ca="1" si="107"/>
        <v>229.86057990529903</v>
      </c>
      <c r="AG95">
        <f t="shared" ca="1" si="108"/>
        <v>231.37627143282165</v>
      </c>
      <c r="AH95">
        <f t="shared" ca="1" si="109"/>
        <v>236.75893382684248</v>
      </c>
      <c r="AI95">
        <f t="shared" ca="1" si="110"/>
        <v>235.2086651598359</v>
      </c>
      <c r="AJ95">
        <f t="shared" ca="1" si="111"/>
        <v>234.05701712986948</v>
      </c>
      <c r="AK95">
        <f t="shared" ca="1" si="112"/>
        <v>228.75416347783451</v>
      </c>
      <c r="AL95">
        <f t="shared" ca="1" si="113"/>
        <v>235.11152274587889</v>
      </c>
      <c r="AM95">
        <f t="shared" ca="1" si="114"/>
        <v>233.07507601683406</v>
      </c>
      <c r="AN95">
        <f t="shared" ca="1" si="115"/>
        <v>225.37190968336125</v>
      </c>
      <c r="AO95">
        <f t="shared" ca="1" si="116"/>
        <v>229.58277789113447</v>
      </c>
      <c r="AP95">
        <f t="shared" ca="1" si="117"/>
        <v>236.98033766453187</v>
      </c>
      <c r="AQ95">
        <f t="shared" ca="1" si="118"/>
        <v>233.34436950085058</v>
      </c>
      <c r="AR95">
        <f t="shared" ca="1" si="119"/>
        <v>234.89820147881366</v>
      </c>
      <c r="AS95">
        <f t="shared" ca="1" si="120"/>
        <v>239.69265453971599</v>
      </c>
      <c r="AT95">
        <f t="shared" ca="1" si="121"/>
        <v>237.3519149759619</v>
      </c>
      <c r="AU95">
        <f t="shared" ca="1" si="122"/>
        <v>236.1192972662154</v>
      </c>
      <c r="AV95">
        <f t="shared" ca="1" si="123"/>
        <v>235.09618891069337</v>
      </c>
      <c r="AW95">
        <f t="shared" ca="1" si="124"/>
        <v>234.73835502507356</v>
      </c>
      <c r="AX95">
        <f t="shared" ca="1" si="125"/>
        <v>229.27004618814493</v>
      </c>
      <c r="AY95">
        <f t="shared" ca="1" si="126"/>
        <v>230.19267291314367</v>
      </c>
      <c r="AZ95">
        <f t="shared" ca="1" si="127"/>
        <v>231.50177966741026</v>
      </c>
      <c r="BA95">
        <f t="shared" ca="1" si="128"/>
        <v>234.6740277958275</v>
      </c>
      <c r="BB95">
        <f t="shared" ca="1" si="129"/>
        <v>235.1300093812942</v>
      </c>
      <c r="BC95">
        <f t="shared" ca="1" si="130"/>
        <v>231.71283814572146</v>
      </c>
      <c r="BD95">
        <f t="shared" ca="1" si="131"/>
        <v>231.17857710409231</v>
      </c>
      <c r="BE95">
        <f t="shared" ca="1" si="132"/>
        <v>234.44491045031592</v>
      </c>
      <c r="BF95">
        <f t="shared" ca="1" si="133"/>
        <v>232.24658673485473</v>
      </c>
      <c r="BG95">
        <f t="shared" ca="1" si="134"/>
        <v>239.08283348233186</v>
      </c>
      <c r="BH95">
        <f t="shared" ca="1" si="135"/>
        <v>238.20154742480534</v>
      </c>
      <c r="BI95">
        <f t="shared" ca="1" si="136"/>
        <v>241.17501062283722</v>
      </c>
      <c r="BJ95">
        <f t="shared" ca="1" si="137"/>
        <v>240.80280577926897</v>
      </c>
      <c r="BK95">
        <f t="shared" ca="1" si="138"/>
        <v>238.11454564978777</v>
      </c>
      <c r="BL95">
        <f t="shared" ca="1" si="139"/>
        <v>240.53310010421075</v>
      </c>
      <c r="BM95">
        <f t="shared" ca="1" si="140"/>
        <v>236.95094846020302</v>
      </c>
      <c r="BN95" s="22">
        <f t="shared" ca="1" si="103"/>
        <v>36.950948460203023</v>
      </c>
      <c r="BO95" s="22">
        <f t="shared" ca="1" si="104"/>
        <v>36.575441945393223</v>
      </c>
    </row>
    <row r="96" spans="5:67" x14ac:dyDescent="0.35">
      <c r="E96">
        <f t="shared" si="105"/>
        <v>223.19</v>
      </c>
      <c r="F96">
        <f t="shared" ca="1" si="141"/>
        <v>221.02676141122893</v>
      </c>
      <c r="G96">
        <f t="shared" ca="1" si="142"/>
        <v>221.22590038053397</v>
      </c>
      <c r="H96">
        <f t="shared" ca="1" si="143"/>
        <v>216.82538615260441</v>
      </c>
      <c r="I96">
        <f t="shared" ca="1" si="144"/>
        <v>218.05698362129925</v>
      </c>
      <c r="J96">
        <f t="shared" ca="1" si="145"/>
        <v>217.91710138026443</v>
      </c>
      <c r="K96">
        <f t="shared" ca="1" si="146"/>
        <v>219.42835523621457</v>
      </c>
      <c r="L96">
        <f t="shared" ca="1" si="147"/>
        <v>218.92052347366956</v>
      </c>
      <c r="M96">
        <f t="shared" ca="1" si="148"/>
        <v>216.63069211029506</v>
      </c>
      <c r="N96">
        <f t="shared" ca="1" si="149"/>
        <v>217.49160713505017</v>
      </c>
      <c r="O96">
        <f t="shared" ca="1" si="150"/>
        <v>216.42016540622959</v>
      </c>
      <c r="P96">
        <f t="shared" ca="1" si="151"/>
        <v>216.46264949333769</v>
      </c>
      <c r="Q96">
        <f t="shared" ca="1" si="152"/>
        <v>221.10546291698773</v>
      </c>
      <c r="R96">
        <f t="shared" ca="1" si="153"/>
        <v>228.7548509204056</v>
      </c>
      <c r="S96">
        <f t="shared" ca="1" si="154"/>
        <v>221.52829991014363</v>
      </c>
      <c r="T96">
        <f t="shared" ca="1" si="155"/>
        <v>221.60418866653328</v>
      </c>
      <c r="U96">
        <f t="shared" ca="1" si="156"/>
        <v>227.27027499577039</v>
      </c>
      <c r="V96">
        <f t="shared" ca="1" si="157"/>
        <v>229.79010174187101</v>
      </c>
      <c r="W96">
        <f t="shared" ca="1" si="158"/>
        <v>227.72822510634995</v>
      </c>
      <c r="X96">
        <f t="shared" ca="1" si="159"/>
        <v>222.5671355369106</v>
      </c>
      <c r="Y96">
        <f t="shared" ca="1" si="160"/>
        <v>225.63463460366432</v>
      </c>
      <c r="Z96">
        <f t="shared" ca="1" si="161"/>
        <v>225.36549830457241</v>
      </c>
      <c r="AA96">
        <f t="shared" ca="1" si="162"/>
        <v>222.45444853860707</v>
      </c>
      <c r="AB96">
        <f t="shared" ca="1" si="163"/>
        <v>233.62505063433278</v>
      </c>
      <c r="AC96">
        <f t="shared" ca="1" si="164"/>
        <v>232.79981748425425</v>
      </c>
      <c r="AD96">
        <f t="shared" ca="1" si="165"/>
        <v>234.89850258026945</v>
      </c>
      <c r="AE96">
        <f t="shared" ca="1" si="106"/>
        <v>228.12633382071681</v>
      </c>
      <c r="AF96">
        <f t="shared" ca="1" si="107"/>
        <v>222.11214609645063</v>
      </c>
      <c r="AG96">
        <f t="shared" ca="1" si="108"/>
        <v>219.13209704346795</v>
      </c>
      <c r="AH96">
        <f t="shared" ca="1" si="109"/>
        <v>221.13305088222614</v>
      </c>
      <c r="AI96">
        <f t="shared" ca="1" si="110"/>
        <v>228.65311106673934</v>
      </c>
      <c r="AJ96">
        <f t="shared" ca="1" si="111"/>
        <v>225.03342355826902</v>
      </c>
      <c r="AK96">
        <f t="shared" ca="1" si="112"/>
        <v>230.48339347529762</v>
      </c>
      <c r="AL96">
        <f t="shared" ca="1" si="113"/>
        <v>231.88571655760492</v>
      </c>
      <c r="AM96">
        <f t="shared" ca="1" si="114"/>
        <v>232.22192741884729</v>
      </c>
      <c r="AN96">
        <f t="shared" ca="1" si="115"/>
        <v>235.0554030173561</v>
      </c>
      <c r="AO96">
        <f t="shared" ca="1" si="116"/>
        <v>240.96900963747831</v>
      </c>
      <c r="AP96">
        <f t="shared" ca="1" si="117"/>
        <v>238.17303594614492</v>
      </c>
      <c r="AQ96">
        <f t="shared" ca="1" si="118"/>
        <v>238.23829345500883</v>
      </c>
      <c r="AR96">
        <f t="shared" ca="1" si="119"/>
        <v>240.93172454243492</v>
      </c>
      <c r="AS96">
        <f t="shared" ca="1" si="120"/>
        <v>240.37855548873409</v>
      </c>
      <c r="AT96">
        <f t="shared" ca="1" si="121"/>
        <v>240.30856794113407</v>
      </c>
      <c r="AU96">
        <f t="shared" ca="1" si="122"/>
        <v>236.81028352745372</v>
      </c>
      <c r="AV96">
        <f t="shared" ca="1" si="123"/>
        <v>241.82658780226282</v>
      </c>
      <c r="AW96">
        <f t="shared" ca="1" si="124"/>
        <v>243.58791512397909</v>
      </c>
      <c r="AX96">
        <f t="shared" ca="1" si="125"/>
        <v>246.88404288590488</v>
      </c>
      <c r="AY96">
        <f t="shared" ca="1" si="126"/>
        <v>247.81238041721298</v>
      </c>
      <c r="AZ96">
        <f t="shared" ca="1" si="127"/>
        <v>243.71662106172272</v>
      </c>
      <c r="BA96">
        <f t="shared" ca="1" si="128"/>
        <v>245.06960394545766</v>
      </c>
      <c r="BB96">
        <f t="shared" ca="1" si="129"/>
        <v>240.26429788819425</v>
      </c>
      <c r="BC96">
        <f t="shared" ca="1" si="130"/>
        <v>231.18792053201753</v>
      </c>
      <c r="BD96">
        <f t="shared" ca="1" si="131"/>
        <v>233.3955580519366</v>
      </c>
      <c r="BE96">
        <f t="shared" ca="1" si="132"/>
        <v>232.75660046654846</v>
      </c>
      <c r="BF96">
        <f t="shared" ca="1" si="133"/>
        <v>234.01574366510201</v>
      </c>
      <c r="BG96">
        <f t="shared" ca="1" si="134"/>
        <v>232.37929149150312</v>
      </c>
      <c r="BH96">
        <f t="shared" ca="1" si="135"/>
        <v>231.26397951610616</v>
      </c>
      <c r="BI96">
        <f t="shared" ca="1" si="136"/>
        <v>232.68627069630207</v>
      </c>
      <c r="BJ96">
        <f t="shared" ca="1" si="137"/>
        <v>233.94776994484462</v>
      </c>
      <c r="BK96">
        <f t="shared" ca="1" si="138"/>
        <v>231.75542440500914</v>
      </c>
      <c r="BL96">
        <f t="shared" ca="1" si="139"/>
        <v>226.45103675829077</v>
      </c>
      <c r="BM96">
        <f t="shared" ca="1" si="140"/>
        <v>223.48929509324907</v>
      </c>
      <c r="BN96" s="22">
        <f t="shared" ca="1" si="103"/>
        <v>23.489295093249069</v>
      </c>
      <c r="BO96" s="22">
        <f t="shared" ca="1" si="104"/>
        <v>23.250589898839657</v>
      </c>
    </row>
    <row r="97" spans="5:67" x14ac:dyDescent="0.35">
      <c r="E97">
        <f t="shared" si="105"/>
        <v>223.19</v>
      </c>
      <c r="F97">
        <f t="shared" ca="1" si="141"/>
        <v>229.04266378946855</v>
      </c>
      <c r="G97">
        <f t="shared" ca="1" si="142"/>
        <v>235.44672335411079</v>
      </c>
      <c r="H97">
        <f t="shared" ca="1" si="143"/>
        <v>243.13992849609002</v>
      </c>
      <c r="I97">
        <f t="shared" ca="1" si="144"/>
        <v>242.8420619979839</v>
      </c>
      <c r="J97">
        <f t="shared" ca="1" si="145"/>
        <v>240.19030786572458</v>
      </c>
      <c r="K97">
        <f t="shared" ca="1" si="146"/>
        <v>239.31260449837913</v>
      </c>
      <c r="L97">
        <f t="shared" ca="1" si="147"/>
        <v>236.0659808781563</v>
      </c>
      <c r="M97">
        <f t="shared" ca="1" si="148"/>
        <v>236.60233617771297</v>
      </c>
      <c r="N97">
        <f t="shared" ca="1" si="149"/>
        <v>241.54110329100243</v>
      </c>
      <c r="O97">
        <f t="shared" ca="1" si="150"/>
        <v>242.9914446234184</v>
      </c>
      <c r="P97">
        <f t="shared" ca="1" si="151"/>
        <v>242.81156944920716</v>
      </c>
      <c r="Q97">
        <f t="shared" ca="1" si="152"/>
        <v>236.88607917929465</v>
      </c>
      <c r="R97">
        <f t="shared" ca="1" si="153"/>
        <v>236.3510496669617</v>
      </c>
      <c r="S97">
        <f t="shared" ca="1" si="154"/>
        <v>233.36624674451051</v>
      </c>
      <c r="T97">
        <f t="shared" ca="1" si="155"/>
        <v>235.97550352813619</v>
      </c>
      <c r="U97">
        <f t="shared" ca="1" si="156"/>
        <v>235.50372268211916</v>
      </c>
      <c r="V97">
        <f t="shared" ca="1" si="157"/>
        <v>239.12269385561706</v>
      </c>
      <c r="W97">
        <f t="shared" ca="1" si="158"/>
        <v>236.49874346575217</v>
      </c>
      <c r="X97">
        <f t="shared" ca="1" si="159"/>
        <v>237.05561629145504</v>
      </c>
      <c r="Y97">
        <f t="shared" ca="1" si="160"/>
        <v>237.23808763624876</v>
      </c>
      <c r="Z97">
        <f t="shared" ca="1" si="161"/>
        <v>243.27667952589505</v>
      </c>
      <c r="AA97">
        <f t="shared" ca="1" si="162"/>
        <v>240.81527103316182</v>
      </c>
      <c r="AB97">
        <f t="shared" ca="1" si="163"/>
        <v>239.12997028596843</v>
      </c>
      <c r="AC97">
        <f t="shared" ca="1" si="164"/>
        <v>239.78130735110861</v>
      </c>
      <c r="AD97">
        <f t="shared" ca="1" si="165"/>
        <v>242.40029736677977</v>
      </c>
      <c r="AE97">
        <f t="shared" ca="1" si="106"/>
        <v>238.64090262808824</v>
      </c>
      <c r="AF97">
        <f t="shared" ca="1" si="107"/>
        <v>238.89839823383318</v>
      </c>
      <c r="AG97">
        <f t="shared" ca="1" si="108"/>
        <v>232.20651704474611</v>
      </c>
      <c r="AH97">
        <f t="shared" ca="1" si="109"/>
        <v>234.7906638548105</v>
      </c>
      <c r="AI97">
        <f t="shared" ca="1" si="110"/>
        <v>237.88503511442664</v>
      </c>
      <c r="AJ97">
        <f t="shared" ca="1" si="111"/>
        <v>242.68579485550748</v>
      </c>
      <c r="AK97">
        <f t="shared" ca="1" si="112"/>
        <v>246.87792772529761</v>
      </c>
      <c r="AL97">
        <f t="shared" ca="1" si="113"/>
        <v>242.95615215007984</v>
      </c>
      <c r="AM97">
        <f t="shared" ca="1" si="114"/>
        <v>246.14942994389341</v>
      </c>
      <c r="AN97">
        <f t="shared" ca="1" si="115"/>
        <v>256.85466679987934</v>
      </c>
      <c r="AO97">
        <f t="shared" ca="1" si="116"/>
        <v>257.07363739829856</v>
      </c>
      <c r="AP97">
        <f t="shared" ca="1" si="117"/>
        <v>261.72274209044616</v>
      </c>
      <c r="AQ97">
        <f t="shared" ca="1" si="118"/>
        <v>262.46885290761458</v>
      </c>
      <c r="AR97">
        <f t="shared" ca="1" si="119"/>
        <v>263.84387734958091</v>
      </c>
      <c r="AS97">
        <f t="shared" ca="1" si="120"/>
        <v>259.22495372352802</v>
      </c>
      <c r="AT97">
        <f t="shared" ca="1" si="121"/>
        <v>262.79800126816167</v>
      </c>
      <c r="AU97">
        <f t="shared" ca="1" si="122"/>
        <v>261.32958157462411</v>
      </c>
      <c r="AV97">
        <f t="shared" ca="1" si="123"/>
        <v>266.347898359976</v>
      </c>
      <c r="AW97">
        <f t="shared" ca="1" si="124"/>
        <v>270.72503128516013</v>
      </c>
      <c r="AX97">
        <f t="shared" ca="1" si="125"/>
        <v>263.97918687784801</v>
      </c>
      <c r="AY97">
        <f t="shared" ca="1" si="126"/>
        <v>270.16800306966132</v>
      </c>
      <c r="AZ97">
        <f t="shared" ca="1" si="127"/>
        <v>269.08845017516353</v>
      </c>
      <c r="BA97">
        <f t="shared" ca="1" si="128"/>
        <v>271.3619788147023</v>
      </c>
      <c r="BB97">
        <f t="shared" ca="1" si="129"/>
        <v>276.00615668832427</v>
      </c>
      <c r="BC97">
        <f t="shared" ca="1" si="130"/>
        <v>270.12541633386701</v>
      </c>
      <c r="BD97">
        <f t="shared" ca="1" si="131"/>
        <v>275.80793086150919</v>
      </c>
      <c r="BE97">
        <f t="shared" ca="1" si="132"/>
        <v>279.65956829146108</v>
      </c>
      <c r="BF97">
        <f t="shared" ca="1" si="133"/>
        <v>279.1703254766162</v>
      </c>
      <c r="BG97">
        <f t="shared" ca="1" si="134"/>
        <v>280.95566783107137</v>
      </c>
      <c r="BH97">
        <f t="shared" ca="1" si="135"/>
        <v>275.96001077304823</v>
      </c>
      <c r="BI97">
        <f t="shared" ca="1" si="136"/>
        <v>273.27362568514428</v>
      </c>
      <c r="BJ97">
        <f t="shared" ca="1" si="137"/>
        <v>271.71543785750674</v>
      </c>
      <c r="BK97">
        <f t="shared" ca="1" si="138"/>
        <v>271.18509698617936</v>
      </c>
      <c r="BL97">
        <f t="shared" ca="1" si="139"/>
        <v>270.13829003796974</v>
      </c>
      <c r="BM97">
        <f t="shared" ca="1" si="140"/>
        <v>267.84753193880397</v>
      </c>
      <c r="BN97" s="22">
        <f t="shared" ca="1" si="103"/>
        <v>67.847531938803968</v>
      </c>
      <c r="BO97" s="22">
        <f t="shared" ca="1" si="104"/>
        <v>67.158045164622067</v>
      </c>
    </row>
    <row r="98" spans="5:67" x14ac:dyDescent="0.35">
      <c r="E98">
        <f t="shared" si="105"/>
        <v>223.19</v>
      </c>
      <c r="F98">
        <f t="shared" ca="1" si="141"/>
        <v>218.98421611657648</v>
      </c>
      <c r="G98">
        <f t="shared" ca="1" si="142"/>
        <v>219.99363617615469</v>
      </c>
      <c r="H98">
        <f t="shared" ca="1" si="143"/>
        <v>226.78595644828158</v>
      </c>
      <c r="I98">
        <f t="shared" ca="1" si="144"/>
        <v>230.65217710568169</v>
      </c>
      <c r="J98">
        <f t="shared" ca="1" si="145"/>
        <v>224.87025617316473</v>
      </c>
      <c r="K98">
        <f t="shared" ca="1" si="146"/>
        <v>221.03796104885467</v>
      </c>
      <c r="L98">
        <f t="shared" ca="1" si="147"/>
        <v>223.26298863349197</v>
      </c>
      <c r="M98">
        <f t="shared" ca="1" si="148"/>
        <v>220.64381501901073</v>
      </c>
      <c r="N98">
        <f t="shared" ca="1" si="149"/>
        <v>217.11104167634772</v>
      </c>
      <c r="O98">
        <f t="shared" ca="1" si="150"/>
        <v>217.42734174692725</v>
      </c>
      <c r="P98">
        <f t="shared" ca="1" si="151"/>
        <v>216.45424154967915</v>
      </c>
      <c r="Q98">
        <f t="shared" ca="1" si="152"/>
        <v>216.78888083181192</v>
      </c>
      <c r="R98">
        <f t="shared" ca="1" si="153"/>
        <v>216.81500702627966</v>
      </c>
      <c r="S98">
        <f t="shared" ca="1" si="154"/>
        <v>214.22643453454887</v>
      </c>
      <c r="T98">
        <f t="shared" ca="1" si="155"/>
        <v>216.78119980150061</v>
      </c>
      <c r="U98">
        <f t="shared" ca="1" si="156"/>
        <v>217.70011023363648</v>
      </c>
      <c r="V98">
        <f t="shared" ca="1" si="157"/>
        <v>216.24510730449697</v>
      </c>
      <c r="W98">
        <f t="shared" ca="1" si="158"/>
        <v>214.35544800826415</v>
      </c>
      <c r="X98">
        <f t="shared" ca="1" si="159"/>
        <v>216.1069997257928</v>
      </c>
      <c r="Y98">
        <f t="shared" ca="1" si="160"/>
        <v>215.00564367262359</v>
      </c>
      <c r="Z98">
        <f t="shared" ca="1" si="161"/>
        <v>215.44877848398397</v>
      </c>
      <c r="AA98">
        <f t="shared" ca="1" si="162"/>
        <v>211.88575063950745</v>
      </c>
      <c r="AB98">
        <f t="shared" ca="1" si="163"/>
        <v>212.26856928224026</v>
      </c>
      <c r="AC98">
        <f t="shared" ca="1" si="164"/>
        <v>208.98758785606682</v>
      </c>
      <c r="AD98">
        <f t="shared" ca="1" si="165"/>
        <v>206.86641960285564</v>
      </c>
      <c r="AE98">
        <f t="shared" ca="1" si="106"/>
        <v>209.86899847083421</v>
      </c>
      <c r="AF98">
        <f t="shared" ca="1" si="107"/>
        <v>207.34860797736306</v>
      </c>
      <c r="AG98">
        <f t="shared" ca="1" si="108"/>
        <v>206.98063979722215</v>
      </c>
      <c r="AH98">
        <f t="shared" ca="1" si="109"/>
        <v>204.28106397250795</v>
      </c>
      <c r="AI98">
        <f t="shared" ca="1" si="110"/>
        <v>202.84661746184028</v>
      </c>
      <c r="AJ98">
        <f t="shared" ca="1" si="111"/>
        <v>202.11137945297807</v>
      </c>
      <c r="AK98">
        <f t="shared" ca="1" si="112"/>
        <v>204.14047655939947</v>
      </c>
      <c r="AL98">
        <f t="shared" ca="1" si="113"/>
        <v>201.79745073384314</v>
      </c>
      <c r="AM98">
        <f t="shared" ca="1" si="114"/>
        <v>205.39263489714429</v>
      </c>
      <c r="AN98">
        <f t="shared" ca="1" si="115"/>
        <v>199.16491079554936</v>
      </c>
      <c r="AO98">
        <f t="shared" ca="1" si="116"/>
        <v>202.46091015434072</v>
      </c>
      <c r="AP98">
        <f t="shared" ca="1" si="117"/>
        <v>205.76249607980174</v>
      </c>
      <c r="AQ98">
        <f t="shared" ca="1" si="118"/>
        <v>200.20773128340042</v>
      </c>
      <c r="AR98">
        <f t="shared" ca="1" si="119"/>
        <v>200.68151096519387</v>
      </c>
      <c r="AS98">
        <f t="shared" ca="1" si="120"/>
        <v>203.44067885583712</v>
      </c>
      <c r="AT98">
        <f t="shared" ca="1" si="121"/>
        <v>204.21111748578889</v>
      </c>
      <c r="AU98">
        <f t="shared" ca="1" si="122"/>
        <v>204.24709322176611</v>
      </c>
      <c r="AV98">
        <f t="shared" ca="1" si="123"/>
        <v>203.78452040278421</v>
      </c>
      <c r="AW98">
        <f t="shared" ca="1" si="124"/>
        <v>201.55389912352442</v>
      </c>
      <c r="AX98">
        <f t="shared" ca="1" si="125"/>
        <v>200.4431067328031</v>
      </c>
      <c r="AY98">
        <f t="shared" ca="1" si="126"/>
        <v>199.05950333575652</v>
      </c>
      <c r="AZ98">
        <f t="shared" ca="1" si="127"/>
        <v>196.38270948643455</v>
      </c>
      <c r="BA98">
        <f t="shared" ca="1" si="128"/>
        <v>202.40953447874182</v>
      </c>
      <c r="BB98">
        <f t="shared" ca="1" si="129"/>
        <v>199.55396798024847</v>
      </c>
      <c r="BC98">
        <f t="shared" ca="1" si="130"/>
        <v>197.40640893276088</v>
      </c>
      <c r="BD98">
        <f t="shared" ca="1" si="131"/>
        <v>198.77798416665061</v>
      </c>
      <c r="BE98">
        <f t="shared" ca="1" si="132"/>
        <v>196.6230264276995</v>
      </c>
      <c r="BF98">
        <f t="shared" ca="1" si="133"/>
        <v>198.12482508776856</v>
      </c>
      <c r="BG98">
        <f t="shared" ca="1" si="134"/>
        <v>197.16288964895486</v>
      </c>
      <c r="BH98">
        <f t="shared" ca="1" si="135"/>
        <v>195.23200851282331</v>
      </c>
      <c r="BI98">
        <f t="shared" ca="1" si="136"/>
        <v>196.81705078540557</v>
      </c>
      <c r="BJ98">
        <f t="shared" ca="1" si="137"/>
        <v>201.74212628320902</v>
      </c>
      <c r="BK98">
        <f t="shared" ca="1" si="138"/>
        <v>198.58880071124651</v>
      </c>
      <c r="BL98">
        <f t="shared" ca="1" si="139"/>
        <v>203.721418645136</v>
      </c>
      <c r="BM98">
        <f t="shared" ca="1" si="140"/>
        <v>199.55655957007818</v>
      </c>
      <c r="BN98" s="22">
        <f t="shared" ref="BN98:BN129" ca="1" si="166">MAX(BM98-$BM$103,0)</f>
        <v>0</v>
      </c>
      <c r="BO98" s="22">
        <f t="shared" ref="BO98:BO129" ca="1" si="167">BN98*EXP(-$B$6*$BM$104)</f>
        <v>0</v>
      </c>
    </row>
    <row r="99" spans="5:67" x14ac:dyDescent="0.35">
      <c r="E99">
        <f t="shared" si="105"/>
        <v>223.19</v>
      </c>
      <c r="F99">
        <f t="shared" ca="1" si="141"/>
        <v>226.61285566211254</v>
      </c>
      <c r="G99">
        <f t="shared" ca="1" si="142"/>
        <v>232.65411600839562</v>
      </c>
      <c r="H99">
        <f t="shared" ca="1" si="143"/>
        <v>230.05507155927498</v>
      </c>
      <c r="I99">
        <f t="shared" ca="1" si="144"/>
        <v>225.36753168658799</v>
      </c>
      <c r="J99">
        <f t="shared" ca="1" si="145"/>
        <v>223.15679152761953</v>
      </c>
      <c r="K99">
        <f t="shared" ca="1" si="146"/>
        <v>223.03278690504661</v>
      </c>
      <c r="L99">
        <f t="shared" ca="1" si="147"/>
        <v>221.49214150383969</v>
      </c>
      <c r="M99">
        <f t="shared" ca="1" si="148"/>
        <v>219.43262208769806</v>
      </c>
      <c r="N99">
        <f t="shared" ca="1" si="149"/>
        <v>219.04059083374574</v>
      </c>
      <c r="O99">
        <f t="shared" ca="1" si="150"/>
        <v>215.0076837658703</v>
      </c>
      <c r="P99">
        <f t="shared" ca="1" si="151"/>
        <v>219.01247247229912</v>
      </c>
      <c r="Q99">
        <f t="shared" ca="1" si="152"/>
        <v>214.69573384727397</v>
      </c>
      <c r="R99">
        <f t="shared" ca="1" si="153"/>
        <v>211.07447338041402</v>
      </c>
      <c r="S99">
        <f t="shared" ca="1" si="154"/>
        <v>217.6626392201687</v>
      </c>
      <c r="T99">
        <f t="shared" ca="1" si="155"/>
        <v>215.5563448427701</v>
      </c>
      <c r="U99">
        <f t="shared" ca="1" si="156"/>
        <v>212.96214628008249</v>
      </c>
      <c r="V99">
        <f t="shared" ca="1" si="157"/>
        <v>216.11384153689022</v>
      </c>
      <c r="W99">
        <f t="shared" ca="1" si="158"/>
        <v>217.57898886248842</v>
      </c>
      <c r="X99">
        <f t="shared" ca="1" si="159"/>
        <v>217.08266031102957</v>
      </c>
      <c r="Y99">
        <f t="shared" ca="1" si="160"/>
        <v>218.02770963975831</v>
      </c>
      <c r="Z99">
        <f t="shared" ca="1" si="161"/>
        <v>222.71054845081798</v>
      </c>
      <c r="AA99">
        <f t="shared" ca="1" si="162"/>
        <v>220.39239417427697</v>
      </c>
      <c r="AB99">
        <f t="shared" ca="1" si="163"/>
        <v>218.61995734230203</v>
      </c>
      <c r="AC99">
        <f t="shared" ca="1" si="164"/>
        <v>217.10524870073286</v>
      </c>
      <c r="AD99">
        <f t="shared" ca="1" si="165"/>
        <v>218.39129079856238</v>
      </c>
      <c r="AE99">
        <f t="shared" ca="1" si="106"/>
        <v>223.22334788711314</v>
      </c>
      <c r="AF99">
        <f t="shared" ca="1" si="107"/>
        <v>222.44729456059869</v>
      </c>
      <c r="AG99">
        <f t="shared" ca="1" si="108"/>
        <v>221.04724283508162</v>
      </c>
      <c r="AH99">
        <f t="shared" ca="1" si="109"/>
        <v>217.58942701765395</v>
      </c>
      <c r="AI99">
        <f t="shared" ca="1" si="110"/>
        <v>221.86802298411192</v>
      </c>
      <c r="AJ99">
        <f t="shared" ca="1" si="111"/>
        <v>220.40402608924603</v>
      </c>
      <c r="AK99">
        <f t="shared" ca="1" si="112"/>
        <v>229.61581564379054</v>
      </c>
      <c r="AL99">
        <f t="shared" ca="1" si="113"/>
        <v>241.47284642533731</v>
      </c>
      <c r="AM99">
        <f t="shared" ca="1" si="114"/>
        <v>243.73109285867065</v>
      </c>
      <c r="AN99">
        <f t="shared" ca="1" si="115"/>
        <v>243.04763478418843</v>
      </c>
      <c r="AO99">
        <f t="shared" ca="1" si="116"/>
        <v>245.0703261496237</v>
      </c>
      <c r="AP99">
        <f t="shared" ca="1" si="117"/>
        <v>243.42326741597992</v>
      </c>
      <c r="AQ99">
        <f t="shared" ca="1" si="118"/>
        <v>234.73687987763014</v>
      </c>
      <c r="AR99">
        <f t="shared" ca="1" si="119"/>
        <v>238.29632260742369</v>
      </c>
      <c r="AS99">
        <f t="shared" ca="1" si="120"/>
        <v>234.87080326735267</v>
      </c>
      <c r="AT99">
        <f t="shared" ca="1" si="121"/>
        <v>234.61890241211779</v>
      </c>
      <c r="AU99">
        <f t="shared" ca="1" si="122"/>
        <v>233.51046273058338</v>
      </c>
      <c r="AV99">
        <f t="shared" ca="1" si="123"/>
        <v>231.80144275914239</v>
      </c>
      <c r="AW99">
        <f t="shared" ca="1" si="124"/>
        <v>228.02839983987934</v>
      </c>
      <c r="AX99">
        <f t="shared" ca="1" si="125"/>
        <v>223.16752437380592</v>
      </c>
      <c r="AY99">
        <f t="shared" ca="1" si="126"/>
        <v>224.47617187799773</v>
      </c>
      <c r="AZ99">
        <f t="shared" ca="1" si="127"/>
        <v>227.26170070669357</v>
      </c>
      <c r="BA99">
        <f t="shared" ca="1" si="128"/>
        <v>228.95754926715247</v>
      </c>
      <c r="BB99">
        <f t="shared" ca="1" si="129"/>
        <v>226.56522253283396</v>
      </c>
      <c r="BC99">
        <f t="shared" ca="1" si="130"/>
        <v>235.60451020174099</v>
      </c>
      <c r="BD99">
        <f t="shared" ca="1" si="131"/>
        <v>236.38720627318372</v>
      </c>
      <c r="BE99">
        <f t="shared" ca="1" si="132"/>
        <v>241.23721297527618</v>
      </c>
      <c r="BF99">
        <f t="shared" ca="1" si="133"/>
        <v>241.81661637876701</v>
      </c>
      <c r="BG99">
        <f t="shared" ca="1" si="134"/>
        <v>243.23340872293156</v>
      </c>
      <c r="BH99">
        <f t="shared" ca="1" si="135"/>
        <v>245.26618731570102</v>
      </c>
      <c r="BI99">
        <f t="shared" ca="1" si="136"/>
        <v>245.03089458815919</v>
      </c>
      <c r="BJ99">
        <f t="shared" ca="1" si="137"/>
        <v>241.29041460377127</v>
      </c>
      <c r="BK99">
        <f t="shared" ca="1" si="138"/>
        <v>243.7226037255646</v>
      </c>
      <c r="BL99">
        <f t="shared" ca="1" si="139"/>
        <v>244.57862700546573</v>
      </c>
      <c r="BM99">
        <f t="shared" ca="1" si="140"/>
        <v>249.96348559289251</v>
      </c>
      <c r="BN99" s="22">
        <f t="shared" ca="1" si="166"/>
        <v>49.963485592892511</v>
      </c>
      <c r="BO99" s="22">
        <f t="shared" ca="1" si="167"/>
        <v>49.455741810268272</v>
      </c>
    </row>
    <row r="100" spans="5:67" x14ac:dyDescent="0.35">
      <c r="E100">
        <f t="shared" si="105"/>
        <v>223.19</v>
      </c>
      <c r="F100">
        <f t="shared" ca="1" si="141"/>
        <v>230.06373871920226</v>
      </c>
      <c r="G100">
        <f t="shared" ca="1" si="142"/>
        <v>229.63400078963977</v>
      </c>
      <c r="H100">
        <f t="shared" ca="1" si="143"/>
        <v>231.52777973627838</v>
      </c>
      <c r="I100">
        <f t="shared" ca="1" si="144"/>
        <v>234.97324594555943</v>
      </c>
      <c r="J100">
        <f t="shared" ca="1" si="145"/>
        <v>234.16156210801194</v>
      </c>
      <c r="K100">
        <f t="shared" ca="1" si="146"/>
        <v>229.59101181109097</v>
      </c>
      <c r="L100">
        <f t="shared" ca="1" si="147"/>
        <v>226.32359652175171</v>
      </c>
      <c r="M100">
        <f t="shared" ca="1" si="148"/>
        <v>228.08922228297041</v>
      </c>
      <c r="N100">
        <f t="shared" ca="1" si="149"/>
        <v>227.84538886920592</v>
      </c>
      <c r="O100">
        <f t="shared" ca="1" si="150"/>
        <v>220.46762689152499</v>
      </c>
      <c r="P100">
        <f t="shared" ca="1" si="151"/>
        <v>222.80729816570033</v>
      </c>
      <c r="Q100">
        <f t="shared" ca="1" si="152"/>
        <v>219.02036874359791</v>
      </c>
      <c r="R100">
        <f t="shared" ca="1" si="153"/>
        <v>216.80221964111303</v>
      </c>
      <c r="S100">
        <f t="shared" ca="1" si="154"/>
        <v>216.50882469376651</v>
      </c>
      <c r="T100">
        <f t="shared" ca="1" si="155"/>
        <v>223.27856794496518</v>
      </c>
      <c r="U100">
        <f t="shared" ca="1" si="156"/>
        <v>223.00492357042563</v>
      </c>
      <c r="V100">
        <f t="shared" ca="1" si="157"/>
        <v>220.57809502633779</v>
      </c>
      <c r="W100">
        <f t="shared" ca="1" si="158"/>
        <v>225.83974574086992</v>
      </c>
      <c r="X100">
        <f t="shared" ca="1" si="159"/>
        <v>224.46746800028765</v>
      </c>
      <c r="Y100">
        <f t="shared" ca="1" si="160"/>
        <v>228.8547996657158</v>
      </c>
      <c r="Z100">
        <f t="shared" ca="1" si="161"/>
        <v>222.72681336863502</v>
      </c>
      <c r="AA100">
        <f t="shared" ca="1" si="162"/>
        <v>227.26767595012473</v>
      </c>
      <c r="AB100">
        <f t="shared" ca="1" si="163"/>
        <v>222.55775851767476</v>
      </c>
      <c r="AC100">
        <f t="shared" ca="1" si="164"/>
        <v>217.74027782235089</v>
      </c>
      <c r="AD100">
        <f t="shared" ca="1" si="165"/>
        <v>218.56628401338017</v>
      </c>
      <c r="AE100">
        <f t="shared" ca="1" si="106"/>
        <v>222.25092576797246</v>
      </c>
      <c r="AF100">
        <f t="shared" ca="1" si="107"/>
        <v>224.86318720893539</v>
      </c>
      <c r="AG100">
        <f t="shared" ca="1" si="108"/>
        <v>223.96496840627708</v>
      </c>
      <c r="AH100">
        <f t="shared" ca="1" si="109"/>
        <v>227.25573109285577</v>
      </c>
      <c r="AI100">
        <f t="shared" ca="1" si="110"/>
        <v>224.81635886971668</v>
      </c>
      <c r="AJ100">
        <f t="shared" ca="1" si="111"/>
        <v>221.53378709324244</v>
      </c>
      <c r="AK100">
        <f t="shared" ca="1" si="112"/>
        <v>219.94922681585274</v>
      </c>
      <c r="AL100">
        <f t="shared" ca="1" si="113"/>
        <v>218.50731789539384</v>
      </c>
      <c r="AM100">
        <f t="shared" ca="1" si="114"/>
        <v>216.79856218316263</v>
      </c>
      <c r="AN100">
        <f t="shared" ca="1" si="115"/>
        <v>218.16254031894948</v>
      </c>
      <c r="AO100">
        <f t="shared" ca="1" si="116"/>
        <v>222.09364464365098</v>
      </c>
      <c r="AP100">
        <f t="shared" ca="1" si="117"/>
        <v>219.69273385959147</v>
      </c>
      <c r="AQ100">
        <f t="shared" ca="1" si="118"/>
        <v>221.21741349906065</v>
      </c>
      <c r="AR100">
        <f t="shared" ca="1" si="119"/>
        <v>221.14485683339731</v>
      </c>
      <c r="AS100">
        <f t="shared" ca="1" si="120"/>
        <v>219.79029335057791</v>
      </c>
      <c r="AT100">
        <f t="shared" ca="1" si="121"/>
        <v>218.96233235023294</v>
      </c>
      <c r="AU100">
        <f t="shared" ca="1" si="122"/>
        <v>221.74996628406106</v>
      </c>
      <c r="AV100">
        <f t="shared" ca="1" si="123"/>
        <v>219.84270624196782</v>
      </c>
      <c r="AW100">
        <f t="shared" ca="1" si="124"/>
        <v>222.69705344258452</v>
      </c>
      <c r="AX100">
        <f t="shared" ca="1" si="125"/>
        <v>223.85655899108664</v>
      </c>
      <c r="AY100">
        <f t="shared" ca="1" si="126"/>
        <v>224.5266803790918</v>
      </c>
      <c r="AZ100">
        <f t="shared" ca="1" si="127"/>
        <v>227.43754526233269</v>
      </c>
      <c r="BA100">
        <f t="shared" ca="1" si="128"/>
        <v>228.55943263394488</v>
      </c>
      <c r="BB100">
        <f t="shared" ca="1" si="129"/>
        <v>225.48699681615346</v>
      </c>
      <c r="BC100">
        <f t="shared" ca="1" si="130"/>
        <v>226.83232505126861</v>
      </c>
      <c r="BD100">
        <f t="shared" ca="1" si="131"/>
        <v>221.9102515436843</v>
      </c>
      <c r="BE100">
        <f t="shared" ca="1" si="132"/>
        <v>225.50936118550314</v>
      </c>
      <c r="BF100">
        <f t="shared" ca="1" si="133"/>
        <v>230.83562072553065</v>
      </c>
      <c r="BG100">
        <f t="shared" ca="1" si="134"/>
        <v>221.4388522044348</v>
      </c>
      <c r="BH100">
        <f t="shared" ca="1" si="135"/>
        <v>220.16596257883211</v>
      </c>
      <c r="BI100">
        <f t="shared" ca="1" si="136"/>
        <v>217.69428901924289</v>
      </c>
      <c r="BJ100">
        <f t="shared" ca="1" si="137"/>
        <v>221.44521179578291</v>
      </c>
      <c r="BK100">
        <f t="shared" ca="1" si="138"/>
        <v>215.45382746778353</v>
      </c>
      <c r="BL100">
        <f t="shared" ca="1" si="139"/>
        <v>209.80626769263029</v>
      </c>
      <c r="BM100">
        <f t="shared" ca="1" si="140"/>
        <v>209.91244035359003</v>
      </c>
      <c r="BN100" s="22">
        <f t="shared" ca="1" si="166"/>
        <v>9.9124403535900285</v>
      </c>
      <c r="BO100" s="22">
        <f t="shared" ca="1" si="167"/>
        <v>9.8117071901518695</v>
      </c>
    </row>
    <row r="101" spans="5:67" x14ac:dyDescent="0.35">
      <c r="E101">
        <f t="shared" si="105"/>
        <v>223.19</v>
      </c>
      <c r="F101">
        <f t="shared" ca="1" si="141"/>
        <v>218.53419959938702</v>
      </c>
      <c r="G101">
        <f t="shared" ca="1" si="142"/>
        <v>220.90441063904888</v>
      </c>
      <c r="H101">
        <f t="shared" ca="1" si="143"/>
        <v>227.16860779709037</v>
      </c>
      <c r="I101">
        <f t="shared" ca="1" si="144"/>
        <v>228.191880267892</v>
      </c>
      <c r="J101">
        <f t="shared" ca="1" si="145"/>
        <v>226.7807456815859</v>
      </c>
      <c r="K101">
        <f t="shared" ca="1" si="146"/>
        <v>228.19961224919138</v>
      </c>
      <c r="L101">
        <f t="shared" ca="1" si="147"/>
        <v>226.24791441219153</v>
      </c>
      <c r="M101">
        <f t="shared" ca="1" si="148"/>
        <v>229.97987112395208</v>
      </c>
      <c r="N101">
        <f t="shared" ca="1" si="149"/>
        <v>232.64632364487639</v>
      </c>
      <c r="O101">
        <f t="shared" ca="1" si="150"/>
        <v>232.72861737490805</v>
      </c>
      <c r="P101">
        <f t="shared" ca="1" si="151"/>
        <v>238.87410499541849</v>
      </c>
      <c r="Q101">
        <f t="shared" ca="1" si="152"/>
        <v>246.50406376033641</v>
      </c>
      <c r="R101">
        <f t="shared" ca="1" si="153"/>
        <v>246.47320816348369</v>
      </c>
      <c r="S101">
        <f t="shared" ca="1" si="154"/>
        <v>248.36349640999188</v>
      </c>
      <c r="T101">
        <f t="shared" ca="1" si="155"/>
        <v>241.1325190592292</v>
      </c>
      <c r="U101">
        <f t="shared" ca="1" si="156"/>
        <v>238.64098118653672</v>
      </c>
      <c r="V101">
        <f t="shared" ca="1" si="157"/>
        <v>239.84249956008622</v>
      </c>
      <c r="W101">
        <f t="shared" ca="1" si="158"/>
        <v>242.27245872915594</v>
      </c>
      <c r="X101">
        <f t="shared" ca="1" si="159"/>
        <v>242.85324917142131</v>
      </c>
      <c r="Y101">
        <f t="shared" ca="1" si="160"/>
        <v>240.01572734670316</v>
      </c>
      <c r="Z101">
        <f t="shared" ca="1" si="161"/>
        <v>237.42332579004048</v>
      </c>
      <c r="AA101">
        <f t="shared" ca="1" si="162"/>
        <v>237.52493263611521</v>
      </c>
      <c r="AB101">
        <f t="shared" ca="1" si="163"/>
        <v>236.08883599624579</v>
      </c>
      <c r="AC101">
        <f t="shared" ca="1" si="164"/>
        <v>236.21530986792916</v>
      </c>
      <c r="AD101">
        <f ca="1">AC101*EXP(($B$2-0.5*$B$3^2)*$B$4+$B$3*_xlfn.NORM.INV(RAND(),0,SQRT($B$4)))</f>
        <v>240.07184180551619</v>
      </c>
      <c r="AE101">
        <f t="shared" ca="1" si="106"/>
        <v>245.8937129720446</v>
      </c>
      <c r="AF101">
        <f t="shared" ca="1" si="107"/>
        <v>247.179851310966</v>
      </c>
      <c r="AG101">
        <f t="shared" ca="1" si="108"/>
        <v>239.05962995977649</v>
      </c>
      <c r="AH101">
        <f t="shared" ca="1" si="109"/>
        <v>237.03580515000539</v>
      </c>
      <c r="AI101">
        <f t="shared" ca="1" si="110"/>
        <v>242.99940211816747</v>
      </c>
      <c r="AJ101">
        <f t="shared" ca="1" si="111"/>
        <v>248.81661504934183</v>
      </c>
      <c r="AK101">
        <f t="shared" ca="1" si="112"/>
        <v>255.50221523776861</v>
      </c>
      <c r="AL101">
        <f t="shared" ca="1" si="113"/>
        <v>253.87937242596388</v>
      </c>
      <c r="AM101">
        <f t="shared" ca="1" si="114"/>
        <v>259.44145363320513</v>
      </c>
      <c r="AN101">
        <f t="shared" ca="1" si="115"/>
        <v>259.74578591432129</v>
      </c>
      <c r="AO101">
        <f t="shared" ca="1" si="116"/>
        <v>260.44019166315911</v>
      </c>
      <c r="AP101">
        <f t="shared" ca="1" si="117"/>
        <v>259.4261669584422</v>
      </c>
      <c r="AQ101">
        <f t="shared" ca="1" si="118"/>
        <v>260.74455380641206</v>
      </c>
      <c r="AR101">
        <f t="shared" ca="1" si="119"/>
        <v>256.37157891557644</v>
      </c>
      <c r="AS101">
        <f t="shared" ca="1" si="120"/>
        <v>255.16568632867677</v>
      </c>
      <c r="AT101">
        <f t="shared" ca="1" si="121"/>
        <v>254.2400220064979</v>
      </c>
      <c r="AU101">
        <f t="shared" ca="1" si="122"/>
        <v>252.9510839612548</v>
      </c>
      <c r="AV101">
        <f t="shared" ca="1" si="123"/>
        <v>259.0532454793838</v>
      </c>
      <c r="AW101">
        <f t="shared" ca="1" si="124"/>
        <v>259.94319761840052</v>
      </c>
      <c r="AX101">
        <f t="shared" ca="1" si="125"/>
        <v>261.03715668850487</v>
      </c>
      <c r="AY101">
        <f t="shared" ca="1" si="126"/>
        <v>260.89618026088522</v>
      </c>
      <c r="AZ101">
        <f t="shared" ca="1" si="127"/>
        <v>264.532175854255</v>
      </c>
      <c r="BA101">
        <f t="shared" ca="1" si="128"/>
        <v>262.11489314875479</v>
      </c>
      <c r="BB101">
        <f t="shared" ca="1" si="129"/>
        <v>257.55773222357681</v>
      </c>
      <c r="BC101">
        <f t="shared" ca="1" si="130"/>
        <v>266.51139250007088</v>
      </c>
      <c r="BD101">
        <f t="shared" ca="1" si="131"/>
        <v>263.72889581902098</v>
      </c>
      <c r="BE101">
        <f t="shared" ca="1" si="132"/>
        <v>264.74064903482707</v>
      </c>
      <c r="BF101">
        <f t="shared" ca="1" si="133"/>
        <v>266.19022752661209</v>
      </c>
      <c r="BG101">
        <f t="shared" ca="1" si="134"/>
        <v>266.28421547161776</v>
      </c>
      <c r="BH101">
        <f t="shared" ca="1" si="135"/>
        <v>272.26828806362727</v>
      </c>
      <c r="BI101">
        <f t="shared" ca="1" si="136"/>
        <v>267.08941050790327</v>
      </c>
      <c r="BJ101">
        <f t="shared" ca="1" si="137"/>
        <v>273.6351851679683</v>
      </c>
      <c r="BK101">
        <f t="shared" ca="1" si="138"/>
        <v>273.31710874989466</v>
      </c>
      <c r="BL101">
        <f t="shared" ca="1" si="139"/>
        <v>266.29420515983685</v>
      </c>
      <c r="BM101">
        <f t="shared" ca="1" si="140"/>
        <v>269.04084214724645</v>
      </c>
      <c r="BN101" s="22">
        <f t="shared" ca="1" si="166"/>
        <v>69.040842147246451</v>
      </c>
      <c r="BO101" s="22">
        <f t="shared" ca="1" si="167"/>
        <v>68.339228600244581</v>
      </c>
    </row>
    <row r="102" spans="5:67" x14ac:dyDescent="0.35">
      <c r="BN102" t="s">
        <v>63</v>
      </c>
      <c r="BO102" t="s">
        <v>67</v>
      </c>
    </row>
    <row r="103" spans="5:67" ht="15" x14ac:dyDescent="0.35">
      <c r="E103">
        <f>COUNT(E2:E101)</f>
        <v>100</v>
      </c>
      <c r="BL103" t="s">
        <v>62</v>
      </c>
      <c r="BM103" s="22">
        <f>'Question 5'!B2</f>
        <v>200</v>
      </c>
      <c r="BN103" s="23">
        <f ca="1">AVERAGE(BN2:BN101)</f>
        <v>27.42741128377132</v>
      </c>
      <c r="BO103" s="24">
        <f ca="1">AVERAGE(BO2:BO101)</f>
        <v>27.148685782786778</v>
      </c>
    </row>
    <row r="104" spans="5:67" x14ac:dyDescent="0.35">
      <c r="BL104" t="s">
        <v>65</v>
      </c>
      <c r="BM104" s="4">
        <v>4.2900000000000001E-2</v>
      </c>
    </row>
    <row r="106" spans="5:67" x14ac:dyDescent="0.35">
      <c r="AE106" s="22"/>
    </row>
    <row r="107" spans="5:67" x14ac:dyDescent="0.35">
      <c r="AE107" s="22"/>
    </row>
    <row r="108" spans="5:67" x14ac:dyDescent="0.35">
      <c r="AE108" s="22"/>
    </row>
    <row r="109" spans="5:67" x14ac:dyDescent="0.35">
      <c r="AE109" s="22"/>
    </row>
    <row r="110" spans="5:67" x14ac:dyDescent="0.35">
      <c r="AD110" s="22"/>
      <c r="AE110" s="22"/>
    </row>
    <row r="111" spans="5:67" x14ac:dyDescent="0.35">
      <c r="AD111" s="22"/>
      <c r="AE111" s="22"/>
    </row>
    <row r="112" spans="5:67" x14ac:dyDescent="0.35">
      <c r="AE112" s="22"/>
    </row>
    <row r="113" spans="31:31" x14ac:dyDescent="0.35">
      <c r="AE113" s="22"/>
    </row>
    <row r="114" spans="31:31" x14ac:dyDescent="0.35">
      <c r="AE114" s="22"/>
    </row>
    <row r="115" spans="31:31" x14ac:dyDescent="0.35">
      <c r="AE115" s="22"/>
    </row>
    <row r="116" spans="31:31" x14ac:dyDescent="0.35">
      <c r="AE116" s="22"/>
    </row>
    <row r="117" spans="31:31" x14ac:dyDescent="0.35">
      <c r="AE117" s="22"/>
    </row>
    <row r="118" spans="31:31" x14ac:dyDescent="0.35">
      <c r="AE118" s="22"/>
    </row>
    <row r="119" spans="31:31" x14ac:dyDescent="0.35">
      <c r="AE119" s="22"/>
    </row>
    <row r="120" spans="31:31" x14ac:dyDescent="0.35">
      <c r="AE120" s="22"/>
    </row>
    <row r="121" spans="31:31" x14ac:dyDescent="0.35">
      <c r="AE121" s="22"/>
    </row>
    <row r="122" spans="31:31" x14ac:dyDescent="0.35">
      <c r="AE122" s="22"/>
    </row>
    <row r="123" spans="31:31" x14ac:dyDescent="0.35">
      <c r="AE123" s="22"/>
    </row>
    <row r="124" spans="31:31" x14ac:dyDescent="0.35">
      <c r="AE124" s="22"/>
    </row>
    <row r="125" spans="31:31" x14ac:dyDescent="0.35">
      <c r="AE125" s="22"/>
    </row>
    <row r="126" spans="31:31" x14ac:dyDescent="0.35">
      <c r="AE126" s="22"/>
    </row>
    <row r="127" spans="31:31" x14ac:dyDescent="0.35">
      <c r="AE127" s="22"/>
    </row>
    <row r="128" spans="31:31" x14ac:dyDescent="0.35">
      <c r="AE128" s="22"/>
    </row>
    <row r="129" spans="31:31" x14ac:dyDescent="0.35">
      <c r="AE129" s="22"/>
    </row>
    <row r="130" spans="31:31" x14ac:dyDescent="0.35">
      <c r="AE130" s="22"/>
    </row>
    <row r="131" spans="31:31" x14ac:dyDescent="0.35">
      <c r="AE131" s="22"/>
    </row>
    <row r="132" spans="31:31" x14ac:dyDescent="0.35">
      <c r="AE132" s="22"/>
    </row>
    <row r="133" spans="31:31" x14ac:dyDescent="0.35">
      <c r="AE133" s="22"/>
    </row>
    <row r="134" spans="31:31" x14ac:dyDescent="0.35">
      <c r="AE134" s="22"/>
    </row>
    <row r="135" spans="31:31" x14ac:dyDescent="0.35">
      <c r="AE135" s="22"/>
    </row>
    <row r="136" spans="31:31" x14ac:dyDescent="0.35">
      <c r="AE136" s="22"/>
    </row>
    <row r="137" spans="31:31" x14ac:dyDescent="0.35">
      <c r="AE137" s="22"/>
    </row>
    <row r="138" spans="31:31" x14ac:dyDescent="0.35">
      <c r="AE138" s="22"/>
    </row>
    <row r="139" spans="31:31" x14ac:dyDescent="0.35">
      <c r="AE139" s="22"/>
    </row>
    <row r="140" spans="31:31" x14ac:dyDescent="0.35">
      <c r="AE140" s="22"/>
    </row>
    <row r="141" spans="31:31" x14ac:dyDescent="0.35">
      <c r="AE141" s="22"/>
    </row>
    <row r="142" spans="31:31" x14ac:dyDescent="0.35">
      <c r="AE142" s="22"/>
    </row>
    <row r="143" spans="31:31" x14ac:dyDescent="0.35">
      <c r="AE143" s="22"/>
    </row>
    <row r="144" spans="31:31" x14ac:dyDescent="0.35">
      <c r="AE144" s="22"/>
    </row>
    <row r="145" spans="31:31" x14ac:dyDescent="0.35">
      <c r="AE145" s="22"/>
    </row>
    <row r="146" spans="31:31" x14ac:dyDescent="0.35">
      <c r="AE146" s="22"/>
    </row>
    <row r="147" spans="31:31" x14ac:dyDescent="0.35">
      <c r="AE147" s="22"/>
    </row>
    <row r="148" spans="31:31" x14ac:dyDescent="0.35">
      <c r="AE148" s="22"/>
    </row>
    <row r="149" spans="31:31" x14ac:dyDescent="0.35">
      <c r="AE149" s="22"/>
    </row>
    <row r="150" spans="31:31" x14ac:dyDescent="0.35">
      <c r="AE150" s="22"/>
    </row>
    <row r="151" spans="31:31" x14ac:dyDescent="0.35">
      <c r="AE151" s="22"/>
    </row>
    <row r="152" spans="31:31" x14ac:dyDescent="0.35">
      <c r="AE152" s="22"/>
    </row>
    <row r="153" spans="31:31" x14ac:dyDescent="0.35">
      <c r="AE153" s="22"/>
    </row>
    <row r="154" spans="31:31" x14ac:dyDescent="0.35">
      <c r="AE154" s="22"/>
    </row>
    <row r="155" spans="31:31" x14ac:dyDescent="0.35">
      <c r="AE155" s="22"/>
    </row>
    <row r="156" spans="31:31" x14ac:dyDescent="0.35">
      <c r="AE156" s="22"/>
    </row>
    <row r="157" spans="31:31" x14ac:dyDescent="0.35">
      <c r="AE157" s="22"/>
    </row>
    <row r="158" spans="31:31" x14ac:dyDescent="0.35">
      <c r="AE158" s="22"/>
    </row>
    <row r="159" spans="31:31" x14ac:dyDescent="0.35">
      <c r="AE159" s="22"/>
    </row>
    <row r="160" spans="31:31" x14ac:dyDescent="0.35">
      <c r="AE160" s="22"/>
    </row>
    <row r="161" spans="31:31" x14ac:dyDescent="0.35">
      <c r="AE161" s="22"/>
    </row>
    <row r="162" spans="31:31" x14ac:dyDescent="0.35">
      <c r="AE162" s="22"/>
    </row>
    <row r="163" spans="31:31" x14ac:dyDescent="0.35">
      <c r="AE163" s="22"/>
    </row>
    <row r="164" spans="31:31" x14ac:dyDescent="0.35">
      <c r="AE164" s="22"/>
    </row>
    <row r="165" spans="31:31" x14ac:dyDescent="0.35">
      <c r="AE165" s="22"/>
    </row>
    <row r="166" spans="31:31" x14ac:dyDescent="0.35">
      <c r="AE166" s="22"/>
    </row>
    <row r="167" spans="31:31" x14ac:dyDescent="0.35">
      <c r="AE167" s="22"/>
    </row>
    <row r="168" spans="31:31" x14ac:dyDescent="0.35">
      <c r="AE168" s="22"/>
    </row>
    <row r="169" spans="31:31" x14ac:dyDescent="0.35">
      <c r="AE169" s="22"/>
    </row>
    <row r="170" spans="31:31" x14ac:dyDescent="0.35">
      <c r="AE170" s="22"/>
    </row>
    <row r="171" spans="31:31" x14ac:dyDescent="0.35">
      <c r="AE171" s="22"/>
    </row>
    <row r="172" spans="31:31" x14ac:dyDescent="0.35">
      <c r="AE172" s="22"/>
    </row>
    <row r="173" spans="31:31" x14ac:dyDescent="0.35">
      <c r="AE173" s="22"/>
    </row>
    <row r="174" spans="31:31" x14ac:dyDescent="0.35">
      <c r="AE174" s="22"/>
    </row>
    <row r="175" spans="31:31" x14ac:dyDescent="0.35">
      <c r="AE175" s="22"/>
    </row>
    <row r="176" spans="31:31" x14ac:dyDescent="0.35">
      <c r="AE176" s="22"/>
    </row>
    <row r="177" spans="31:31" x14ac:dyDescent="0.35">
      <c r="AE177" s="22"/>
    </row>
    <row r="178" spans="31:31" x14ac:dyDescent="0.35">
      <c r="AE178" s="22"/>
    </row>
    <row r="179" spans="31:31" x14ac:dyDescent="0.35">
      <c r="AE179" s="22"/>
    </row>
    <row r="180" spans="31:31" x14ac:dyDescent="0.35">
      <c r="AE180" s="22"/>
    </row>
    <row r="181" spans="31:31" x14ac:dyDescent="0.35">
      <c r="AE181" s="22"/>
    </row>
    <row r="182" spans="31:31" x14ac:dyDescent="0.35">
      <c r="AE182" s="22"/>
    </row>
    <row r="183" spans="31:31" x14ac:dyDescent="0.35">
      <c r="AE183" s="22"/>
    </row>
    <row r="184" spans="31:31" x14ac:dyDescent="0.35">
      <c r="AE184" s="22"/>
    </row>
    <row r="185" spans="31:31" x14ac:dyDescent="0.35">
      <c r="AE185" s="22"/>
    </row>
    <row r="186" spans="31:31" x14ac:dyDescent="0.35">
      <c r="AE186" s="22"/>
    </row>
    <row r="187" spans="31:31" x14ac:dyDescent="0.35">
      <c r="AE187" s="22"/>
    </row>
    <row r="188" spans="31:31" x14ac:dyDescent="0.35">
      <c r="AE188" s="22"/>
    </row>
    <row r="189" spans="31:31" x14ac:dyDescent="0.35">
      <c r="AE189" s="22"/>
    </row>
    <row r="190" spans="31:31" x14ac:dyDescent="0.35">
      <c r="AE190" s="22"/>
    </row>
    <row r="191" spans="31:31" x14ac:dyDescent="0.35">
      <c r="AE191" s="22"/>
    </row>
    <row r="192" spans="31:31" x14ac:dyDescent="0.35">
      <c r="AE192" s="22"/>
    </row>
    <row r="193" spans="31:31" x14ac:dyDescent="0.35">
      <c r="AE193" s="22"/>
    </row>
    <row r="194" spans="31:31" x14ac:dyDescent="0.35">
      <c r="AE194" s="22"/>
    </row>
    <row r="195" spans="31:31" x14ac:dyDescent="0.35">
      <c r="AE195" s="22"/>
    </row>
    <row r="196" spans="31:31" x14ac:dyDescent="0.35">
      <c r="AE196" s="22"/>
    </row>
    <row r="197" spans="31:31" x14ac:dyDescent="0.35">
      <c r="AE197" s="22"/>
    </row>
    <row r="198" spans="31:31" x14ac:dyDescent="0.35">
      <c r="AE198" s="22"/>
    </row>
    <row r="199" spans="31:31" x14ac:dyDescent="0.35">
      <c r="AE199" s="22"/>
    </row>
    <row r="200" spans="31:31" x14ac:dyDescent="0.35">
      <c r="AE200" s="22"/>
    </row>
    <row r="201" spans="31:31" x14ac:dyDescent="0.35">
      <c r="AE201" s="22"/>
    </row>
    <row r="202" spans="31:31" x14ac:dyDescent="0.35">
      <c r="AE202" s="22"/>
    </row>
    <row r="203" spans="31:31" x14ac:dyDescent="0.35">
      <c r="AE203" s="22"/>
    </row>
    <row r="204" spans="31:31" x14ac:dyDescent="0.35">
      <c r="AE204" s="22"/>
    </row>
    <row r="205" spans="31:31" x14ac:dyDescent="0.35">
      <c r="AE205" s="22"/>
    </row>
    <row r="206" spans="31:31" x14ac:dyDescent="0.35">
      <c r="AE206" s="22"/>
    </row>
    <row r="207" spans="31:31" x14ac:dyDescent="0.35">
      <c r="AE207" s="22"/>
    </row>
    <row r="208" spans="31:31" x14ac:dyDescent="0.35">
      <c r="AE208" s="22"/>
    </row>
    <row r="209" spans="31:31" x14ac:dyDescent="0.35">
      <c r="AE209" s="22"/>
    </row>
    <row r="210" spans="31:31" x14ac:dyDescent="0.35">
      <c r="AE210" s="22"/>
    </row>
    <row r="211" spans="31:31" x14ac:dyDescent="0.35">
      <c r="AE211" s="22"/>
    </row>
    <row r="212" spans="31:31" x14ac:dyDescent="0.35">
      <c r="AE212" s="22"/>
    </row>
    <row r="213" spans="31:31" x14ac:dyDescent="0.35">
      <c r="AE213" s="22"/>
    </row>
    <row r="214" spans="31:31" x14ac:dyDescent="0.35">
      <c r="AE214" s="22"/>
    </row>
    <row r="215" spans="31:31" x14ac:dyDescent="0.35">
      <c r="AE215" s="22"/>
    </row>
    <row r="216" spans="31:31" x14ac:dyDescent="0.35">
      <c r="AE216" s="22"/>
    </row>
    <row r="217" spans="31:31" x14ac:dyDescent="0.35">
      <c r="AE217" s="22"/>
    </row>
    <row r="218" spans="31:31" x14ac:dyDescent="0.35">
      <c r="AE218" s="22"/>
    </row>
    <row r="219" spans="31:31" x14ac:dyDescent="0.35">
      <c r="AE219" s="22"/>
    </row>
    <row r="220" spans="31:31" x14ac:dyDescent="0.35">
      <c r="AE220" s="22"/>
    </row>
    <row r="221" spans="31:31" x14ac:dyDescent="0.35">
      <c r="AE221" s="22"/>
    </row>
    <row r="222" spans="31:31" x14ac:dyDescent="0.35">
      <c r="AE222" s="22"/>
    </row>
    <row r="223" spans="31:31" x14ac:dyDescent="0.35">
      <c r="AE223" s="22"/>
    </row>
    <row r="224" spans="31:31" x14ac:dyDescent="0.35">
      <c r="AE224" s="22"/>
    </row>
    <row r="225" spans="31:31" x14ac:dyDescent="0.35">
      <c r="AE225" s="22"/>
    </row>
    <row r="226" spans="31:31" x14ac:dyDescent="0.35">
      <c r="AE226" s="22"/>
    </row>
    <row r="227" spans="31:31" x14ac:dyDescent="0.35">
      <c r="AE227" s="22"/>
    </row>
    <row r="228" spans="31:31" x14ac:dyDescent="0.35">
      <c r="AE228" s="22"/>
    </row>
    <row r="229" spans="31:31" x14ac:dyDescent="0.35">
      <c r="AE229" s="22"/>
    </row>
    <row r="230" spans="31:31" x14ac:dyDescent="0.35">
      <c r="AE230" s="22"/>
    </row>
    <row r="231" spans="31:31" x14ac:dyDescent="0.35">
      <c r="AE231" s="22"/>
    </row>
    <row r="232" spans="31:31" x14ac:dyDescent="0.35">
      <c r="AE232" s="22"/>
    </row>
    <row r="233" spans="31:31" x14ac:dyDescent="0.35">
      <c r="AE233" s="22"/>
    </row>
    <row r="234" spans="31:31" x14ac:dyDescent="0.35">
      <c r="AE234" s="22"/>
    </row>
    <row r="235" spans="31:31" x14ac:dyDescent="0.35">
      <c r="AE235" s="22"/>
    </row>
    <row r="236" spans="31:31" x14ac:dyDescent="0.35">
      <c r="AE236" s="22"/>
    </row>
    <row r="237" spans="31:31" x14ac:dyDescent="0.35">
      <c r="AE237" s="22"/>
    </row>
    <row r="238" spans="31:31" x14ac:dyDescent="0.35">
      <c r="AE238" s="22"/>
    </row>
    <row r="239" spans="31:31" x14ac:dyDescent="0.35">
      <c r="AE239" s="22"/>
    </row>
    <row r="240" spans="31:31" x14ac:dyDescent="0.35">
      <c r="AE240" s="22"/>
    </row>
    <row r="241" spans="31:31" x14ac:dyDescent="0.35">
      <c r="AE241" s="22"/>
    </row>
    <row r="242" spans="31:31" x14ac:dyDescent="0.35">
      <c r="AE242" s="22"/>
    </row>
    <row r="243" spans="31:31" x14ac:dyDescent="0.35">
      <c r="AE243" s="2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e8240-149b-427d-8eba-7bb1ff6225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EFC6982A3E49B93B844C7FCD583B" ma:contentTypeVersion="9" ma:contentTypeDescription="Create a new document." ma:contentTypeScope="" ma:versionID="d6c233dccfd2054298a15c828a29a410">
  <xsd:schema xmlns:xsd="http://www.w3.org/2001/XMLSchema" xmlns:xs="http://www.w3.org/2001/XMLSchema" xmlns:p="http://schemas.microsoft.com/office/2006/metadata/properties" xmlns:ns3="b7be8240-149b-427d-8eba-7bb1ff6225dd" targetNamespace="http://schemas.microsoft.com/office/2006/metadata/properties" ma:root="true" ma:fieldsID="b7854e281fdcf6bde813f71dcb7a2b4c" ns3:_="">
    <xsd:import namespace="b7be8240-149b-427d-8eba-7bb1ff6225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e8240-149b-427d-8eba-7bb1ff622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564CD-1584-46FA-AEBD-35A16FABB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BC0DC-2AA3-4C61-8268-15166C1B4F28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7be8240-149b-427d-8eba-7bb1ff6225d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B33D03-BD10-4613-82B7-5DC66F5EE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e8240-149b-427d-8eba-7bb1ff62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1</vt:lpstr>
      <vt:lpstr>Question 2</vt:lpstr>
      <vt:lpstr>MACD</vt:lpstr>
      <vt:lpstr>RSI</vt:lpstr>
      <vt:lpstr>BB</vt:lpstr>
      <vt:lpstr>KD</vt:lpstr>
      <vt:lpstr>Question 4</vt:lpstr>
      <vt:lpstr>Question 5</vt:lpstr>
      <vt:lpstr>Question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Romain Mathieu Carcasse</cp:lastModifiedBy>
  <dcterms:created xsi:type="dcterms:W3CDTF">2025-04-09T23:49:31Z</dcterms:created>
  <dcterms:modified xsi:type="dcterms:W3CDTF">2025-04-12T11:49:55Z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0x010100B603EFC6982A3E49B93B844C7FCD583B</vt:lpwstr>
  </property>
</Properties>
</file>