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 Somon\Documents\ITLA\Académico\Programación III\Proyecto Web\"/>
    </mc:Choice>
  </mc:AlternateContent>
  <xr:revisionPtr revIDLastSave="0" documentId="13_ncr:1_{0B326128-11B7-47CD-8BAF-30580AA0714F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9" i="2" s="1"/>
  <c r="B5" i="2"/>
  <c r="B10" i="2"/>
  <c r="B9" i="2"/>
  <c r="B8" i="2"/>
  <c r="B7" i="2"/>
  <c r="B6" i="2"/>
  <c r="E30" i="1"/>
  <c r="E29" i="1"/>
  <c r="E27" i="1"/>
  <c r="E28" i="1"/>
  <c r="E31" i="1"/>
  <c r="E32" i="1"/>
  <c r="G7" i="1"/>
  <c r="F7" i="1"/>
  <c r="C8" i="1"/>
  <c r="C5" i="1"/>
  <c r="C20" i="1"/>
  <c r="C15" i="1"/>
  <c r="C11" i="1" s="1"/>
  <c r="C12" i="1"/>
  <c r="C4" i="1" l="1"/>
  <c r="B17" i="2" l="1"/>
  <c r="B20" i="2" l="1"/>
</calcChain>
</file>

<file path=xl/sharedStrings.xml><?xml version="1.0" encoding="utf-8"?>
<sst xmlns="http://schemas.openxmlformats.org/spreadsheetml/2006/main" count="86" uniqueCount="77">
  <si>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</si>
  <si>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</si>
  <si>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</si>
  <si>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</si>
  <si>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</si>
  <si>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</si>
  <si>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</si>
  <si>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</si>
  <si>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</si>
  <si>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</si>
  <si>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</si>
  <si>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</si>
  <si>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</si>
  <si>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</si>
  <si>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</si>
  <si>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</si>
  <si>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DJR</t>
  </si>
  <si>
    <t>ANL</t>
  </si>
  <si>
    <t>RECURSOS HUMANOS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</si>
  <si>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</si>
  <si>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</si>
  <si>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</si>
  <si>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</si>
  <si>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</si>
  <si>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</si>
  <si>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</si>
  <si>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</si>
  <si>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</si>
  <si>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</si>
  <si>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</si>
  <si>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</si>
  <si>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</si>
  <si>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2 PERSONAS</t>
  </si>
  <si>
    <t>2.1.1</t>
  </si>
  <si>
    <t>Desarrollar el UI</t>
  </si>
  <si>
    <t>2.1.2</t>
  </si>
  <si>
    <t>Desarrollar la UX</t>
  </si>
  <si>
    <t>2.2.1</t>
  </si>
  <si>
    <t>2.2.2</t>
  </si>
  <si>
    <t>CRUD</t>
  </si>
  <si>
    <t>Entity Framework</t>
  </si>
  <si>
    <t>Token y autenticacion</t>
  </si>
  <si>
    <t>2.2.3</t>
  </si>
  <si>
    <t>2.2.4</t>
  </si>
  <si>
    <t>Logica de negocio</t>
  </si>
  <si>
    <t>TARIFA X HORA (RD$)</t>
  </si>
  <si>
    <t>DEV JR (Ismael Santana)</t>
  </si>
  <si>
    <t>DEV JR (Alianny Lockhart)</t>
  </si>
  <si>
    <t>DEV JR (Eslokaren Alcantara)</t>
  </si>
  <si>
    <t>ANALISTA (Elvin Somon)</t>
  </si>
  <si>
    <t>ANALISTA (Wagner Matos)</t>
  </si>
  <si>
    <t>DEV JR (William Quezada)</t>
  </si>
  <si>
    <t>DJR (William Quezada)</t>
  </si>
  <si>
    <t>ANL (Wagner Matos)</t>
  </si>
  <si>
    <t>DJR (Ismael Santana)</t>
  </si>
  <si>
    <t>DJR (Alianny Lockhart)</t>
  </si>
  <si>
    <t>DJR (Eslokaren Alcantara)</t>
  </si>
  <si>
    <t>ANL (Elvin Somon)</t>
  </si>
  <si>
    <t>ANL - WM</t>
  </si>
  <si>
    <t>ANL - ES</t>
  </si>
  <si>
    <t>DJR - AL / DJR - WQ</t>
  </si>
  <si>
    <t>DJR - EA</t>
  </si>
  <si>
    <t>DJR - IS</t>
  </si>
  <si>
    <t>1.1.1</t>
  </si>
  <si>
    <t>1.1.2</t>
  </si>
  <si>
    <t>Esquema de Color</t>
  </si>
  <si>
    <t>Estilo de Ventanas</t>
  </si>
  <si>
    <t>1.2.1</t>
  </si>
  <si>
    <t>Diagrama Entidad-Relacion</t>
  </si>
  <si>
    <t>1.2.2</t>
  </si>
  <si>
    <t>Diagrama Relacional</t>
  </si>
  <si>
    <t>ANL - WM/ DJR - IS</t>
  </si>
  <si>
    <t>ANL - ES/ ANL - WM</t>
  </si>
  <si>
    <t>3 PERSONAS</t>
  </si>
  <si>
    <t>Duracion (Horas)</t>
  </si>
  <si>
    <t>DJR - AL / DJR - EA</t>
  </si>
  <si>
    <t>ANL - WM/ DJR -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</si>
</sst>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7" borderId="0" applyNumberFormat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3" borderId="1" xfId="0" applyFill="1" applyBorder="1"/>
    <xf numFmtId="43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0" fillId="0" borderId="5" xfId="0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 indent="1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 indent="1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3" fillId="3" borderId="1" xfId="0" applyFont="1" applyFill="1" applyBorder="1" applyAlignment="1">
      <alignment horizontal="right"/>
    </xf>
    <xf numFmtId="43" fontId="0" fillId="0" borderId="1" xfId="2" applyNumberFormat="1" applyFont="1" applyBorder="1"/>
    <xf numFmtId="43" fontId="0" fillId="0" borderId="0" xfId="0" applyNumberFormat="1"/>
    <xf numFmtId="0" fontId="5" fillId="7" borderId="1" xfId="3" applyFont="1" applyBorder="1"/>
    <xf numFmtId="0" fontId="5" fillId="7" borderId="1" xfId="3" applyFont="1" applyBorder="1" applyAlignment="1">
      <alignment horizontal="right"/>
    </xf>
    <xf numFmtId="0" fontId="5" fillId="7" borderId="1" xfId="3" applyFont="1" applyBorder="1" applyAlignment="1">
      <alignment horizontal="left" indent="1"/>
    </xf>
    <xf numFmtId="0" fontId="5" fillId="7" borderId="2" xfId="3" applyFont="1" applyBorder="1"/>
    <xf numFmtId="0" fontId="5" fillId="7" borderId="3" xfId="3" applyFont="1" applyBorder="1"/>
    <xf numFmtId="0" fontId="0" fillId="0" borderId="0" xfId="0" applyBorder="1"/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</cellXfs>
  <cellStyles count="4">
    <cellStyle name="60% - Énfasis6" xfId="3" builtinId="52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3"/>
  <sheetViews>
    <sheetView tabSelected="1" zoomScale="115" zoomScaleNormal="115" workbookViewId="0">
      <selection activeCell="D24" sqref="D24"/>
    </sheetView>
  </sheetViews>
  <sheetFormatPr baseColWidth="10" defaultColWidth="8.77734375" defaultRowHeight="14.4" x14ac:dyDescent="0.3"/>
  <cols>
    <col min="2" max="2" width="30" bestFit="1" customWidth="1"/>
    <col min="3" max="3" width="17.6640625" customWidth="1"/>
    <col min="4" max="4" width="18.44140625" customWidth="1"/>
    <col min="5" max="5" width="10.109375" bestFit="1" customWidth="1"/>
    <col min="6" max="6" width="20.44140625" customWidth="1"/>
    <col min="7" max="7" width="20" bestFit="1" customWidth="1"/>
  </cols>
  <sheetData>
    <row r="3" spans="1:7" x14ac:dyDescent="0.3">
      <c r="A3" s="1" t="s">
        <v>2</v>
      </c>
      <c r="B3" s="1" t="s">
        <v>0</v>
      </c>
      <c r="C3" s="1" t="s">
        <v>74</v>
      </c>
      <c r="D3" s="1" t="s">
        <v>1</v>
      </c>
      <c r="F3" s="17" t="s">
        <v>12</v>
      </c>
      <c r="G3" s="17"/>
    </row>
    <row r="4" spans="1:7" x14ac:dyDescent="0.3">
      <c r="A4" s="28">
        <v>1</v>
      </c>
      <c r="B4" s="11" t="s">
        <v>4</v>
      </c>
      <c r="C4" s="12">
        <f>C5+C8</f>
        <v>16</v>
      </c>
      <c r="D4" s="13" t="s">
        <v>73</v>
      </c>
      <c r="F4" s="14" t="s">
        <v>13</v>
      </c>
      <c r="G4" s="14" t="s">
        <v>31</v>
      </c>
    </row>
    <row r="5" spans="1:7" x14ac:dyDescent="0.3">
      <c r="A5" s="21">
        <v>1.1000000000000001</v>
      </c>
      <c r="B5" s="22" t="s">
        <v>3</v>
      </c>
      <c r="C5" s="21">
        <f>SUM(C6:C7)</f>
        <v>8</v>
      </c>
      <c r="D5" s="21"/>
      <c r="F5" s="2">
        <v>8</v>
      </c>
      <c r="G5" s="2">
        <v>1</v>
      </c>
    </row>
    <row r="6" spans="1:7" x14ac:dyDescent="0.3">
      <c r="A6" s="32" t="s">
        <v>63</v>
      </c>
      <c r="B6" s="33" t="s">
        <v>66</v>
      </c>
      <c r="C6" s="31">
        <v>4</v>
      </c>
      <c r="D6" s="31" t="s">
        <v>59</v>
      </c>
      <c r="F6" s="2"/>
      <c r="G6" s="2"/>
    </row>
    <row r="7" spans="1:7" x14ac:dyDescent="0.3">
      <c r="A7" s="32" t="s">
        <v>64</v>
      </c>
      <c r="B7" s="33" t="s">
        <v>65</v>
      </c>
      <c r="C7" s="31">
        <v>4</v>
      </c>
      <c r="D7" s="31" t="s">
        <v>58</v>
      </c>
      <c r="F7" s="2">
        <f>C4+C11+C20</f>
        <v>97</v>
      </c>
      <c r="G7" s="2">
        <f>F7/8</f>
        <v>12.125</v>
      </c>
    </row>
    <row r="8" spans="1:7" x14ac:dyDescent="0.3">
      <c r="A8" s="21">
        <v>1.2</v>
      </c>
      <c r="B8" s="22" t="s">
        <v>5</v>
      </c>
      <c r="C8" s="21">
        <f>SUM(C9:C10)</f>
        <v>8</v>
      </c>
      <c r="D8" s="21"/>
      <c r="F8" s="19"/>
      <c r="G8" s="19"/>
    </row>
    <row r="9" spans="1:7" x14ac:dyDescent="0.3">
      <c r="A9" s="32" t="s">
        <v>67</v>
      </c>
      <c r="B9" s="33" t="s">
        <v>68</v>
      </c>
      <c r="C9" s="31">
        <v>5</v>
      </c>
      <c r="D9" s="31" t="s">
        <v>71</v>
      </c>
      <c r="F9" s="36"/>
      <c r="G9" s="36"/>
    </row>
    <row r="10" spans="1:7" x14ac:dyDescent="0.3">
      <c r="A10" s="32" t="s">
        <v>69</v>
      </c>
      <c r="B10" s="33" t="s">
        <v>70</v>
      </c>
      <c r="C10" s="34">
        <v>3</v>
      </c>
      <c r="D10" s="35" t="s">
        <v>72</v>
      </c>
    </row>
    <row r="11" spans="1:7" x14ac:dyDescent="0.3">
      <c r="A11" s="28">
        <v>2</v>
      </c>
      <c r="B11" s="11" t="s">
        <v>6</v>
      </c>
      <c r="C11" s="12">
        <f>C12+C15</f>
        <v>75</v>
      </c>
      <c r="D11" s="13" t="s">
        <v>32</v>
      </c>
    </row>
    <row r="12" spans="1:7" ht="13.95" customHeight="1" x14ac:dyDescent="0.3">
      <c r="A12" s="21">
        <v>2.1</v>
      </c>
      <c r="B12" s="22" t="s">
        <v>7</v>
      </c>
      <c r="C12" s="21">
        <f>C13+C14</f>
        <v>20</v>
      </c>
      <c r="D12" s="21"/>
    </row>
    <row r="13" spans="1:7" ht="13.95" customHeight="1" x14ac:dyDescent="0.3">
      <c r="A13" s="23" t="s">
        <v>33</v>
      </c>
      <c r="B13" s="24" t="s">
        <v>34</v>
      </c>
      <c r="C13" s="25">
        <v>10</v>
      </c>
      <c r="D13" s="25" t="s">
        <v>60</v>
      </c>
    </row>
    <row r="14" spans="1:7" ht="13.95" customHeight="1" x14ac:dyDescent="0.3">
      <c r="A14" s="23" t="s">
        <v>35</v>
      </c>
      <c r="B14" s="24" t="s">
        <v>36</v>
      </c>
      <c r="C14" s="25">
        <v>10</v>
      </c>
      <c r="D14" s="25" t="s">
        <v>61</v>
      </c>
    </row>
    <row r="15" spans="1:7" ht="13.95" customHeight="1" x14ac:dyDescent="0.3">
      <c r="A15" s="21">
        <v>2.2000000000000002</v>
      </c>
      <c r="B15" s="22" t="s">
        <v>8</v>
      </c>
      <c r="C15" s="21">
        <f>C16+C17+C18+C19</f>
        <v>55</v>
      </c>
      <c r="D15" s="21"/>
    </row>
    <row r="16" spans="1:7" ht="13.95" customHeight="1" x14ac:dyDescent="0.3">
      <c r="A16" s="23" t="s">
        <v>37</v>
      </c>
      <c r="B16" s="24" t="s">
        <v>44</v>
      </c>
      <c r="C16" s="37">
        <v>20</v>
      </c>
      <c r="D16" s="38" t="s">
        <v>62</v>
      </c>
    </row>
    <row r="17" spans="1:5" x14ac:dyDescent="0.3">
      <c r="A17" s="23" t="s">
        <v>38</v>
      </c>
      <c r="B17" s="24" t="s">
        <v>40</v>
      </c>
      <c r="C17" s="26">
        <v>10</v>
      </c>
      <c r="D17" s="27" t="s">
        <v>59</v>
      </c>
    </row>
    <row r="18" spans="1:5" x14ac:dyDescent="0.3">
      <c r="A18" s="23" t="s">
        <v>42</v>
      </c>
      <c r="B18" s="24" t="s">
        <v>39</v>
      </c>
      <c r="C18" s="26">
        <v>15</v>
      </c>
      <c r="D18" s="27" t="s">
        <v>59</v>
      </c>
    </row>
    <row r="19" spans="1:5" x14ac:dyDescent="0.3">
      <c r="A19" s="23" t="s">
        <v>43</v>
      </c>
      <c r="B19" s="24" t="s">
        <v>41</v>
      </c>
      <c r="C19" s="26">
        <v>10</v>
      </c>
      <c r="D19" s="27" t="s">
        <v>62</v>
      </c>
    </row>
    <row r="20" spans="1:5" x14ac:dyDescent="0.3">
      <c r="A20" s="28">
        <v>3</v>
      </c>
      <c r="B20" s="11" t="s">
        <v>9</v>
      </c>
      <c r="C20" s="12">
        <f>C21+C22</f>
        <v>6</v>
      </c>
      <c r="D20" s="13" t="s">
        <v>73</v>
      </c>
    </row>
    <row r="21" spans="1:5" x14ac:dyDescent="0.3">
      <c r="A21" s="21">
        <v>3.1</v>
      </c>
      <c r="B21" s="22" t="s">
        <v>10</v>
      </c>
      <c r="C21" s="21">
        <v>3</v>
      </c>
      <c r="D21" s="21" t="s">
        <v>76</v>
      </c>
    </row>
    <row r="22" spans="1:5" x14ac:dyDescent="0.3">
      <c r="A22" s="21">
        <v>3.2</v>
      </c>
      <c r="B22" s="22" t="s">
        <v>11</v>
      </c>
      <c r="C22" s="21">
        <v>3</v>
      </c>
      <c r="D22" s="21" t="s">
        <v>75</v>
      </c>
    </row>
    <row r="25" spans="1:5" x14ac:dyDescent="0.3">
      <c r="B25" s="16" t="s">
        <v>18</v>
      </c>
      <c r="C25" s="16"/>
      <c r="D25" s="16"/>
    </row>
    <row r="26" spans="1:5" x14ac:dyDescent="0.3">
      <c r="B26" s="14" t="s">
        <v>14</v>
      </c>
      <c r="C26" s="14" t="s">
        <v>45</v>
      </c>
      <c r="D26" s="14" t="s">
        <v>15</v>
      </c>
    </row>
    <row r="27" spans="1:5" x14ac:dyDescent="0.3">
      <c r="B27" s="14" t="s">
        <v>51</v>
      </c>
      <c r="C27" s="20">
        <v>700</v>
      </c>
      <c r="D27" s="20" t="s">
        <v>16</v>
      </c>
      <c r="E27">
        <f>C27*((C13/2) + (C21/2))</f>
        <v>4550</v>
      </c>
    </row>
    <row r="28" spans="1:5" x14ac:dyDescent="0.3">
      <c r="B28" s="14" t="s">
        <v>46</v>
      </c>
      <c r="C28" s="20">
        <v>600</v>
      </c>
      <c r="D28" s="20" t="s">
        <v>16</v>
      </c>
      <c r="E28">
        <f>C28*((C9/2) + C16 + C19)</f>
        <v>19500</v>
      </c>
    </row>
    <row r="29" spans="1:5" x14ac:dyDescent="0.3">
      <c r="B29" s="14" t="s">
        <v>47</v>
      </c>
      <c r="C29" s="15">
        <v>800</v>
      </c>
      <c r="D29" s="2" t="s">
        <v>16</v>
      </c>
      <c r="E29" s="30">
        <f>C29*((C13/2)+(C22/2))</f>
        <v>5200</v>
      </c>
    </row>
    <row r="30" spans="1:5" x14ac:dyDescent="0.3">
      <c r="B30" s="14" t="s">
        <v>48</v>
      </c>
      <c r="C30" s="15">
        <v>800</v>
      </c>
      <c r="D30" s="2" t="s">
        <v>16</v>
      </c>
      <c r="E30" s="30">
        <f>C30*(C14 + (C22/2))</f>
        <v>9200</v>
      </c>
    </row>
    <row r="31" spans="1:5" x14ac:dyDescent="0.3">
      <c r="B31" s="14" t="s">
        <v>49</v>
      </c>
      <c r="C31" s="15">
        <v>700</v>
      </c>
      <c r="D31" s="2" t="s">
        <v>17</v>
      </c>
      <c r="E31" s="30">
        <f>C31*(C6 + (C10/2) + C17 + C18)</f>
        <v>21350</v>
      </c>
    </row>
    <row r="32" spans="1:5" x14ac:dyDescent="0.3">
      <c r="B32" s="14" t="s">
        <v>50</v>
      </c>
      <c r="C32" s="15">
        <v>800</v>
      </c>
      <c r="D32" s="2" t="s">
        <v>17</v>
      </c>
      <c r="E32" s="30">
        <f>C32*(C7 + (C9/2) + (C10/2) + (C21/2))</f>
        <v>7600</v>
      </c>
    </row>
    <row r="33" spans="2:5" x14ac:dyDescent="0.3">
      <c r="B33" s="2"/>
      <c r="C33" s="2"/>
      <c r="D33" s="2"/>
      <c r="E33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0"/>
  <sheetViews>
    <sheetView zoomScale="130" zoomScaleNormal="130" workbookViewId="0">
      <selection activeCell="B9" sqref="B9"/>
    </sheetView>
  </sheetViews>
  <sheetFormatPr baseColWidth="10" defaultColWidth="8.77734375" defaultRowHeight="14.4" x14ac:dyDescent="0.3"/>
  <cols>
    <col min="1" max="1" width="21.77734375" customWidth="1"/>
    <col min="2" max="2" width="20.44140625" customWidth="1"/>
    <col min="3" max="3" width="4.109375" customWidth="1"/>
    <col min="4" max="4" width="11.109375" bestFit="1" customWidth="1"/>
  </cols>
  <sheetData>
    <row r="3" spans="1:4" x14ac:dyDescent="0.3">
      <c r="A3" s="39" t="s">
        <v>19</v>
      </c>
      <c r="B3" s="39"/>
    </row>
    <row r="4" spans="1:4" x14ac:dyDescent="0.3">
      <c r="A4" s="18" t="s">
        <v>20</v>
      </c>
      <c r="B4" s="18"/>
    </row>
    <row r="5" spans="1:4" x14ac:dyDescent="0.3">
      <c r="A5" s="3" t="s">
        <v>53</v>
      </c>
      <c r="B5" s="29">
        <f>'WBS (WORK BREAKDOWN STRUCTURE)'!E32</f>
        <v>7600</v>
      </c>
    </row>
    <row r="6" spans="1:4" x14ac:dyDescent="0.3">
      <c r="A6" s="3" t="s">
        <v>56</v>
      </c>
      <c r="B6" s="4">
        <f>'WBS (WORK BREAKDOWN STRUCTURE)'!E30</f>
        <v>9200</v>
      </c>
    </row>
    <row r="7" spans="1:4" x14ac:dyDescent="0.3">
      <c r="A7" s="3" t="s">
        <v>55</v>
      </c>
      <c r="B7" s="4">
        <f>'WBS (WORK BREAKDOWN STRUCTURE)'!E29</f>
        <v>5200</v>
      </c>
    </row>
    <row r="8" spans="1:4" x14ac:dyDescent="0.3">
      <c r="A8" s="3" t="s">
        <v>54</v>
      </c>
      <c r="B8" s="4">
        <f>'WBS (WORK BREAKDOWN STRUCTURE)'!E28</f>
        <v>19500</v>
      </c>
    </row>
    <row r="9" spans="1:4" x14ac:dyDescent="0.3">
      <c r="A9" s="3" t="s">
        <v>57</v>
      </c>
      <c r="B9" s="4">
        <f>'WBS (WORK BREAKDOWN STRUCTURE)'!E31</f>
        <v>21350</v>
      </c>
      <c r="D9" s="30"/>
    </row>
    <row r="10" spans="1:4" x14ac:dyDescent="0.3">
      <c r="A10" s="3" t="s">
        <v>52</v>
      </c>
      <c r="B10" s="4">
        <f>'WBS (WORK BREAKDOWN STRUCTURE)'!E27</f>
        <v>4550</v>
      </c>
    </row>
    <row r="11" spans="1:4" x14ac:dyDescent="0.3">
      <c r="A11" s="18" t="s">
        <v>22</v>
      </c>
      <c r="B11" s="18" t="s">
        <v>21</v>
      </c>
    </row>
    <row r="12" spans="1:4" x14ac:dyDescent="0.3">
      <c r="A12" s="5" t="s">
        <v>23</v>
      </c>
      <c r="B12" s="4">
        <v>85000</v>
      </c>
    </row>
    <row r="13" spans="1:4" x14ac:dyDescent="0.3">
      <c r="A13" s="2"/>
      <c r="B13" s="2"/>
    </row>
    <row r="14" spans="1:4" x14ac:dyDescent="0.3">
      <c r="A14" s="18" t="s">
        <v>24</v>
      </c>
      <c r="B14" s="18" t="s">
        <v>21</v>
      </c>
    </row>
    <row r="15" spans="1:4" x14ac:dyDescent="0.3">
      <c r="A15" s="2" t="s">
        <v>25</v>
      </c>
      <c r="B15" s="4">
        <v>175000</v>
      </c>
    </row>
    <row r="16" spans="1:4" x14ac:dyDescent="0.3">
      <c r="A16" s="2"/>
      <c r="B16" s="2"/>
    </row>
    <row r="17" spans="1:3" x14ac:dyDescent="0.3">
      <c r="A17" s="7" t="s">
        <v>26</v>
      </c>
      <c r="B17" s="8">
        <f>SUM(B5:B16)</f>
        <v>327400</v>
      </c>
    </row>
    <row r="18" spans="1:3" x14ac:dyDescent="0.3">
      <c r="A18" s="7" t="s">
        <v>27</v>
      </c>
      <c r="B18" s="9">
        <f>B17 * 0.05</f>
        <v>16370</v>
      </c>
      <c r="C18" s="6"/>
    </row>
    <row r="19" spans="1:3" x14ac:dyDescent="0.3">
      <c r="A19" s="10" t="s">
        <v>28</v>
      </c>
      <c r="B19" s="8">
        <f>B17+B18</f>
        <v>343770</v>
      </c>
      <c r="C19" s="2" t="s">
        <v>29</v>
      </c>
    </row>
    <row r="20" spans="1:3" x14ac:dyDescent="0.3">
      <c r="B20" s="8">
        <f>B19/54.7</f>
        <v>6284.6435100548442</v>
      </c>
      <c r="C20" s="2" t="s">
        <v>30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Elvin Somon</cp:lastModifiedBy>
  <dcterms:created xsi:type="dcterms:W3CDTF">2020-05-15T22:08:04Z</dcterms:created>
  <dcterms:modified xsi:type="dcterms:W3CDTF">2020-06-06T05:16:25Z</dcterms:modified>
</cp:coreProperties>
</file>