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REFACCION" sheetId="1" r:id="rId4"/>
  </sheets>
  <definedNames>
    <definedName name="_xlnm._FilterDatabase" localSheetId="0" hidden="1">'VALUADO REFACCION'!$A$7:$AG$7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<sst xmlns="http://schemas.openxmlformats.org/spreadsheetml/2006/main" uniqueCount="170">
  <si>
    <t>PRECIOS CON IVA</t>
  </si>
  <si>
    <t>P.LISTA</t>
  </si>
  <si>
    <t>MED. MAY.</t>
  </si>
  <si>
    <t>MAYOREO</t>
  </si>
  <si>
    <t>VALUADO DE  REFACCION DEL 26-12-2022</t>
  </si>
  <si>
    <t>CODIGO</t>
  </si>
  <si>
    <t>DESCRIPCION</t>
  </si>
  <si>
    <t>FAMILIA</t>
  </si>
  <si>
    <t>SUBFAMILIA</t>
  </si>
  <si>
    <t>PROVEEDOR</t>
  </si>
  <si>
    <t>STOCK</t>
  </si>
  <si>
    <t>ALMACEN</t>
  </si>
  <si>
    <t>CTO. PROM.</t>
  </si>
  <si>
    <t>CTO. PROM. C\IVA</t>
  </si>
  <si>
    <t>TOT. CTO. PROM.</t>
  </si>
  <si>
    <t>TOT. CTO. PROM. C\IVA</t>
  </si>
  <si>
    <t>PVP1</t>
  </si>
  <si>
    <t>PVP1xJGO</t>
  </si>
  <si>
    <t>%</t>
  </si>
  <si>
    <t>PVP2</t>
  </si>
  <si>
    <t>PVP2xJGO</t>
  </si>
  <si>
    <t>PVP3</t>
  </si>
  <si>
    <t>PVP3xJGO</t>
  </si>
  <si>
    <t>PVP4</t>
  </si>
  <si>
    <t>PVP4xJGO</t>
  </si>
  <si>
    <t>PVP5</t>
  </si>
  <si>
    <t>PVP5xJGO</t>
  </si>
  <si>
    <t>DIAS INV.</t>
  </si>
  <si>
    <t>FEC. ULT.</t>
  </si>
  <si>
    <t>CTO ULT COMP</t>
  </si>
  <si>
    <t>CLASIFICACION</t>
  </si>
  <si>
    <t>AUREUN</t>
  </si>
  <si>
    <t>AUMENTO PARA RESORTE UNIVERSAL</t>
  </si>
  <si>
    <t>REFACCION</t>
  </si>
  <si>
    <t>RESORTES</t>
  </si>
  <si>
    <t>DTS</t>
  </si>
  <si>
    <t>MATRIX LAURELES</t>
  </si>
  <si>
    <t>22/12/2022</t>
  </si>
  <si>
    <t>RAPIDO</t>
  </si>
  <si>
    <t>TUER</t>
  </si>
  <si>
    <t>TUERCAS 10MM</t>
  </si>
  <si>
    <t>TUERCAS</t>
  </si>
  <si>
    <t>NETORNILLO</t>
  </si>
  <si>
    <t>17/12/2022</t>
  </si>
  <si>
    <t>ARAN</t>
  </si>
  <si>
    <t>ARANDELA 10MM</t>
  </si>
  <si>
    <t>ARANDELA</t>
  </si>
  <si>
    <t>TORN</t>
  </si>
  <si>
    <t>TORNILLO 10X75</t>
  </si>
  <si>
    <t>TORNILLO</t>
  </si>
  <si>
    <t>NETORNILLLO</t>
  </si>
  <si>
    <t>RONPL</t>
  </si>
  <si>
    <t>RONDANA PLANA 3/8</t>
  </si>
  <si>
    <t>RONDANA</t>
  </si>
  <si>
    <t>SWITCH TIPO BOTON PUSH ON/OF RJO/NGR</t>
  </si>
  <si>
    <t>SWITCH</t>
  </si>
  <si>
    <t>MILADIS</t>
  </si>
  <si>
    <t>16/12/2022</t>
  </si>
  <si>
    <t>TERMIH</t>
  </si>
  <si>
    <t>TERMINAL HEMBRA CLAVIJA</t>
  </si>
  <si>
    <t>TERMINALES</t>
  </si>
  <si>
    <t>OTRAS</t>
  </si>
  <si>
    <t>//</t>
  </si>
  <si>
    <t>10-CA81765</t>
  </si>
  <si>
    <t>BRAZO DE CONTROL INFERIOR JEEP PATRIOT 10-CA8176</t>
  </si>
  <si>
    <t>BRAZO</t>
  </si>
  <si>
    <t>JEEP</t>
  </si>
  <si>
    <t>03/10/2022</t>
  </si>
  <si>
    <t>REGULAR</t>
  </si>
  <si>
    <t>M29033</t>
  </si>
  <si>
    <t>BIRLO ORIGINAL PARA MASA</t>
  </si>
  <si>
    <t>BIRLO</t>
  </si>
  <si>
    <t>GF08-02</t>
  </si>
  <si>
    <t>ENGRASADORES</t>
  </si>
  <si>
    <t>AUTOZONE</t>
  </si>
  <si>
    <t>26/09/2022</t>
  </si>
  <si>
    <t>LENTO</t>
  </si>
  <si>
    <t>2F5006</t>
  </si>
  <si>
    <t>LLANTAS DE HULE GIRATORIAS 2-1/2"</t>
  </si>
  <si>
    <t>RODAJA</t>
  </si>
  <si>
    <t>DOGO TULS</t>
  </si>
  <si>
    <t>HERR. CORPORATIVO</t>
  </si>
  <si>
    <t>23/06/2022</t>
  </si>
  <si>
    <t>RESAGADO</t>
  </si>
  <si>
    <t>TT700R15CM</t>
  </si>
  <si>
    <t>CAMARA 750/15 POWERKING</t>
  </si>
  <si>
    <t>CAMARA</t>
  </si>
  <si>
    <t>POWER KING</t>
  </si>
  <si>
    <t>MATRIX AMBAR</t>
  </si>
  <si>
    <t>21/02/2022</t>
  </si>
  <si>
    <t>CEDIM BOULEVARD</t>
  </si>
  <si>
    <t>MATRIX 5A</t>
  </si>
  <si>
    <t>MATRIX GENESIS</t>
  </si>
  <si>
    <t>CINCHO PLASTICO BLANCO 4.5 4.5 C</t>
  </si>
  <si>
    <t>CONDENSADOR</t>
  </si>
  <si>
    <t>APYMSA</t>
  </si>
  <si>
    <t>TAPACHULA BLVD</t>
  </si>
  <si>
    <t>04/11/2022</t>
  </si>
  <si>
    <t>TAPACHULA 2AOTE</t>
  </si>
  <si>
    <t>CEDIM TAPA</t>
  </si>
  <si>
    <t>CINCHO PLASTICO BLANCO 2 2 C</t>
  </si>
  <si>
    <t>CINCHO PLASTICO</t>
  </si>
  <si>
    <t>27/04/2022</t>
  </si>
  <si>
    <t>GP5065</t>
  </si>
  <si>
    <t>BATERIA GP1 WINDSTA BCI65 650CCA</t>
  </si>
  <si>
    <t>ACUMULADOR</t>
  </si>
  <si>
    <t>GP1</t>
  </si>
  <si>
    <t>08/03/2022</t>
  </si>
  <si>
    <t>GP5042-330CCA</t>
  </si>
  <si>
    <t>CASCO GRUPO 2 CHEVY</t>
  </si>
  <si>
    <t>GP5065-650CCA</t>
  </si>
  <si>
    <t>CASCO GRUPO 4 WINDSTA</t>
  </si>
  <si>
    <t>GP4790</t>
  </si>
  <si>
    <t>BATERIA GP1 GM ASTRA BCI47 600CCA</t>
  </si>
  <si>
    <t>GP5022F</t>
  </si>
  <si>
    <t>BATERIA GP1 TSURU 8  BCI22F 350CCA</t>
  </si>
  <si>
    <t>HERR. CEDIM BLVD</t>
  </si>
  <si>
    <t>GP4790-600CCA</t>
  </si>
  <si>
    <t>CASCO GRUPO 3 ASTRA</t>
  </si>
  <si>
    <t>MATRIX PALMERAS</t>
  </si>
  <si>
    <t>CB-17-0750</t>
  </si>
  <si>
    <t>CAMARA GALGO 750-17</t>
  </si>
  <si>
    <t>CALGO</t>
  </si>
  <si>
    <t>03/12/2021</t>
  </si>
  <si>
    <t>OBSOLETO</t>
  </si>
  <si>
    <t>CQE/A500</t>
  </si>
  <si>
    <t>CEMENTO AZUL SEPER HD 500 ML KAMUS</t>
  </si>
  <si>
    <t>CEMENTO</t>
  </si>
  <si>
    <t>KAMUS</t>
  </si>
  <si>
    <t>HERR. SANFER</t>
  </si>
  <si>
    <t>08/07/2021</t>
  </si>
  <si>
    <t>CQE-A250</t>
  </si>
  <si>
    <t>CEMENTO AZUL SUPER HD 250 ML KAMUS</t>
  </si>
  <si>
    <t>DCT42-5</t>
  </si>
  <si>
    <t>CARRETILLA PORF. EMBALADA ASTRIADA KAMUS</t>
  </si>
  <si>
    <t>CARRETILLA</t>
  </si>
  <si>
    <t>PARCHE-MEDIANO</t>
  </si>
  <si>
    <t>PARCHE MEDIANO AL-3</t>
  </si>
  <si>
    <t>PARCHE</t>
  </si>
  <si>
    <t>VERMAR</t>
  </si>
  <si>
    <t>MANGUERA P/AIRE GOODYEAR 1/4 10 MTS CON ENTRADAS COMPLETA</t>
  </si>
  <si>
    <t>MANGUERA</t>
  </si>
  <si>
    <t>05/11/2018</t>
  </si>
  <si>
    <t>PH2</t>
  </si>
  <si>
    <t>PUNTAS PHILLIPS PH2 2" 20 PZAS</t>
  </si>
  <si>
    <t>HERRAMIENTA</t>
  </si>
  <si>
    <t>VALBUR</t>
  </si>
  <si>
    <t>RS5286</t>
  </si>
  <si>
    <t>AMORIGUADOR RANCHO TRASERO P077D</t>
  </si>
  <si>
    <t>AMORTIGUADOR</t>
  </si>
  <si>
    <t>RANCHO</t>
  </si>
  <si>
    <t>SANK1350</t>
  </si>
  <si>
    <t>AMORTIGUADOR TRAS DER/IZQ HIDRA (GRAN CHEROKEE 99-04)</t>
  </si>
  <si>
    <t>GRC</t>
  </si>
  <si>
    <t>SANT1371</t>
  </si>
  <si>
    <t>AMORTIGUADOR TRAS DER/IZQ GAS (TACOMA 05-13)</t>
  </si>
  <si>
    <t>SANF2900</t>
  </si>
  <si>
    <t>AMORTIGUADOR DEL DER/IZQ GAS (LOBO 2WD 97-03/F150-F250 98-09) (EXPEDITION 97-02)</t>
  </si>
  <si>
    <t>SANF1450</t>
  </si>
  <si>
    <t>AMORTIGUADOR TRAS DER/IZQ GAS (WINSTAR 95-03) (ROUTAN 08-12/G.VOYAGER-CARAVAN 08-14)</t>
  </si>
  <si>
    <t>SANN091R</t>
  </si>
  <si>
    <t>AMORTIGUADOR DEL DER HID TSURU 1992-2017 (TSUBAME 1.6L 92-04) (YOKOMITSU) TS-III 1.6L</t>
  </si>
  <si>
    <t>YOKOMITSU</t>
  </si>
  <si>
    <t>MATRIX LIBRAMIENTO</t>
  </si>
  <si>
    <t>04/09/2018</t>
  </si>
  <si>
    <t>SANN006R</t>
  </si>
  <si>
    <t>AMORTIGUADOR TRAS DER HID TSURU 1992-2017 (YOKOMITSU) TS-III 1.6L</t>
  </si>
  <si>
    <t>SANC0250</t>
  </si>
  <si>
    <t>AMORTIGUADOR TRAS DER/IZQ GAS (TIGRA 94-00) (YOKOMITSU) CORSA 1.4L/1.8L  2003-2008</t>
  </si>
  <si>
    <t>02/11/2017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</si>
</sst>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G56"/>
  <sheetViews>
    <sheetView tabSelected="1" workbookViewId="0" showGridLines="false" showRowColHeaders="1">
      <pane ySplit="7" topLeftCell="A8" activePane="bottomLeft" state="frozen"/>
      <selection pane="bottomLeft" activeCell="K56" sqref="K56"/>
    </sheetView>
  </sheetViews>
  <sheetFormatPr defaultRowHeight="14.4" outlineLevelRow="0" outlineLevelCol="0"/>
  <cols>
    <col min="16" max="16" width="9.10" hidden="true" style="0"/>
    <col min="19" max="19" width="9.10" hidden="true" style="0"/>
    <col min="22" max="22" width="9.10" hidden="true" style="0"/>
    <col min="25" max="25" width="9.10" hidden="true" style="0"/>
    <col min="28" max="28" width="9.10" hidden="true" style="0"/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hidden="true" customWidth="true" style="0"/>
    <col min="9" max="9" width="22" customWidth="true" style="0"/>
    <col min="10" max="10" width="22.280273" bestFit="true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  <col min="30" max="30" width="20" customWidth="true" style="0"/>
    <col min="31" max="31" width="20" customWidth="true" style="0"/>
    <col min="32" max="32" width="20" customWidth="true" style="0"/>
    <col min="33" max="33" width="35" customWidth="true" style="0"/>
    <col min="15" max="15" width="20" customWidth="true" style="0"/>
    <col min="18" max="18" width="20" customWidth="true" style="0"/>
    <col min="21" max="21" width="20" customWidth="true" style="0"/>
    <col min="24" max="24" width="20" customWidth="true" style="0"/>
    <col min="27" max="27" width="20" customWidth="true" style="0"/>
  </cols>
  <sheetData>
    <row r="1" spans="1:33">
      <c r="A1"/>
      <c r="L1" s="1" t="s">
        <v>0</v>
      </c>
    </row>
    <row r="3" spans="1:33">
      <c r="L3" t="s">
        <v>1</v>
      </c>
      <c r="N3" t="s">
        <v>2</v>
      </c>
      <c r="P3" t="s">
        <v>3</v>
      </c>
      <c r="R3" t="s">
        <v>2</v>
      </c>
    </row>
    <row r="5" spans="1:33">
      <c r="C5" s="1" t="s">
        <v>4</v>
      </c>
    </row>
    <row r="7" spans="1:33">
      <c r="A7" s="2" t="s">
        <v>5</v>
      </c>
      <c r="B7" s="2" t="s">
        <v>6</v>
      </c>
      <c r="C7" s="2" t="s">
        <v>7</v>
      </c>
      <c r="D7" s="2" t="s">
        <v>8</v>
      </c>
      <c r="E7" s="2"/>
      <c r="F7" s="2"/>
      <c r="G7" s="2"/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18</v>
      </c>
      <c r="U7" s="2" t="s">
        <v>21</v>
      </c>
      <c r="V7" s="2" t="s">
        <v>22</v>
      </c>
      <c r="W7" s="2" t="s">
        <v>18</v>
      </c>
      <c r="X7" s="2" t="s">
        <v>23</v>
      </c>
      <c r="Y7" s="2" t="s">
        <v>24</v>
      </c>
      <c r="Z7" s="2" t="s">
        <v>18</v>
      </c>
      <c r="AA7" s="2" t="s">
        <v>25</v>
      </c>
      <c r="AB7" s="2" t="s">
        <v>26</v>
      </c>
      <c r="AC7" s="2" t="s">
        <v>18</v>
      </c>
      <c r="AD7" s="2" t="s">
        <v>27</v>
      </c>
      <c r="AE7" s="2" t="s">
        <v>28</v>
      </c>
      <c r="AF7" s="2" t="s">
        <v>29</v>
      </c>
      <c r="AG7" s="2" t="s">
        <v>30</v>
      </c>
    </row>
    <row r="8" spans="1:33" customHeight="1" ht="30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/>
      <c r="G8" s="3"/>
      <c r="H8" s="3" t="s">
        <v>35</v>
      </c>
      <c r="I8" s="4">
        <v>1</v>
      </c>
      <c r="J8" s="3" t="s">
        <v>36</v>
      </c>
      <c r="K8" s="7">
        <v>31.103448275862</v>
      </c>
      <c r="L8" s="7">
        <f>K8*1.16</f>
        <v>36.08</v>
      </c>
      <c r="M8" s="7">
        <f>I8*K8</f>
        <v>31.103448275862</v>
      </c>
      <c r="N8" s="7">
        <f>I8*L8</f>
        <v>36.08</v>
      </c>
      <c r="O8" s="7">
        <v>54.12</v>
      </c>
      <c r="P8" s="7"/>
      <c r="Q8" s="5">
        <f>ABS((O8/L8) - 1)</f>
        <v>0.5</v>
      </c>
      <c r="R8" s="7">
        <v>50.51</v>
      </c>
      <c r="S8" s="7"/>
      <c r="T8" s="5">
        <f>ABS((R8/L8) - 1)</f>
        <v>0.39994456762749</v>
      </c>
      <c r="U8" s="7">
        <v>46.9</v>
      </c>
      <c r="V8" s="7"/>
      <c r="W8" s="5">
        <f>ABS((U8/L8) - 1)</f>
        <v>0.29988913525499</v>
      </c>
      <c r="X8" s="7">
        <v>43.3</v>
      </c>
      <c r="Y8" s="7"/>
      <c r="Z8" s="5">
        <f>ABS((X8/L8) - 1)</f>
        <v>0.20011086474501</v>
      </c>
      <c r="AA8" s="7"/>
      <c r="AB8" s="8"/>
      <c r="AC8" s="6">
        <f>ABS((AA8/L8) - 1)</f>
        <v>1</v>
      </c>
      <c r="AD8">
        <v>5</v>
      </c>
      <c r="AE8" t="s">
        <v>37</v>
      </c>
      <c r="AF8">
        <v>31.103448275862</v>
      </c>
      <c r="AG8" t="s">
        <v>38</v>
      </c>
    </row>
    <row r="9" spans="1:33" customHeight="1" ht="30">
      <c r="A9" s="9" t="s">
        <v>39</v>
      </c>
      <c r="B9" s="9" t="s">
        <v>40</v>
      </c>
      <c r="C9" s="9" t="s">
        <v>33</v>
      </c>
      <c r="D9" s="9" t="s">
        <v>41</v>
      </c>
      <c r="E9" s="9" t="s">
        <v>42</v>
      </c>
      <c r="F9" s="9"/>
      <c r="G9" s="9"/>
      <c r="H9" s="9" t="s">
        <v>42</v>
      </c>
      <c r="I9" s="10">
        <v>5</v>
      </c>
      <c r="J9" s="9" t="s">
        <v>36</v>
      </c>
      <c r="K9" s="12">
        <v>1.7241379310345</v>
      </c>
      <c r="L9" s="12">
        <f>K9*1.16</f>
        <v>2</v>
      </c>
      <c r="M9" s="12">
        <f>I9*K9</f>
        <v>8.6206896551724</v>
      </c>
      <c r="N9" s="12">
        <f>I9*L9</f>
        <v>10</v>
      </c>
      <c r="O9" s="12">
        <v>3</v>
      </c>
      <c r="P9" s="12"/>
      <c r="Q9" s="11">
        <f>ABS((O9/L9) - 1)</f>
        <v>0.5</v>
      </c>
      <c r="R9" s="12">
        <v>2.8</v>
      </c>
      <c r="S9" s="12"/>
      <c r="T9" s="11">
        <f>ABS((R9/L9) - 1)</f>
        <v>0.4</v>
      </c>
      <c r="U9" s="12">
        <v>2.6</v>
      </c>
      <c r="V9" s="12"/>
      <c r="W9" s="11">
        <f>ABS((U9/L9) - 1)</f>
        <v>0.3</v>
      </c>
      <c r="X9" s="12">
        <v>2.4</v>
      </c>
      <c r="Y9" s="12"/>
      <c r="Z9" s="11">
        <f>ABS((X9/L9) - 1)</f>
        <v>0.2</v>
      </c>
      <c r="AA9" s="12"/>
      <c r="AB9" s="8"/>
      <c r="AC9" s="6">
        <f>ABS((AA9/L9) - 1)</f>
        <v>1</v>
      </c>
      <c r="AD9">
        <v>10</v>
      </c>
      <c r="AE9" t="s">
        <v>43</v>
      </c>
      <c r="AF9">
        <v>1.7241379310345</v>
      </c>
      <c r="AG9" t="s">
        <v>38</v>
      </c>
    </row>
    <row r="10" spans="1:33" customHeight="1" ht="30">
      <c r="A10" s="3" t="s">
        <v>44</v>
      </c>
      <c r="B10" s="3" t="s">
        <v>45</v>
      </c>
      <c r="C10" s="3" t="s">
        <v>33</v>
      </c>
      <c r="D10" s="3" t="s">
        <v>46</v>
      </c>
      <c r="E10" s="3" t="s">
        <v>42</v>
      </c>
      <c r="F10" s="3"/>
      <c r="G10" s="3"/>
      <c r="H10" s="3" t="s">
        <v>42</v>
      </c>
      <c r="I10" s="4">
        <v>5</v>
      </c>
      <c r="J10" s="3" t="s">
        <v>36</v>
      </c>
      <c r="K10" s="7">
        <v>0.43103448275862</v>
      </c>
      <c r="L10" s="7">
        <f>K10*1.16</f>
        <v>0.5</v>
      </c>
      <c r="M10" s="7">
        <f>I10*K10</f>
        <v>2.1551724137931</v>
      </c>
      <c r="N10" s="7">
        <f>I10*L10</f>
        <v>2.5</v>
      </c>
      <c r="O10" s="7">
        <v>0.75</v>
      </c>
      <c r="P10" s="7"/>
      <c r="Q10" s="5">
        <f>ABS((O10/L10) - 1)</f>
        <v>0.5</v>
      </c>
      <c r="R10" s="7">
        <v>0.7</v>
      </c>
      <c r="S10" s="7"/>
      <c r="T10" s="5">
        <f>ABS((R10/L10) - 1)</f>
        <v>0.4</v>
      </c>
      <c r="U10" s="7">
        <v>0.65</v>
      </c>
      <c r="V10" s="7"/>
      <c r="W10" s="5">
        <f>ABS((U10/L10) - 1)</f>
        <v>0.3</v>
      </c>
      <c r="X10" s="7">
        <v>0.6</v>
      </c>
      <c r="Y10" s="7"/>
      <c r="Z10" s="5">
        <f>ABS((X10/L10) - 1)</f>
        <v>0.2</v>
      </c>
      <c r="AA10" s="7"/>
      <c r="AB10" s="8"/>
      <c r="AC10" s="6">
        <f>ABS((AA10/L10) - 1)</f>
        <v>1</v>
      </c>
      <c r="AD10">
        <v>10</v>
      </c>
      <c r="AE10" t="s">
        <v>43</v>
      </c>
      <c r="AF10">
        <v>0.43103448275862</v>
      </c>
      <c r="AG10" t="s">
        <v>38</v>
      </c>
    </row>
    <row r="11" spans="1:33" customHeight="1" ht="30">
      <c r="A11" s="9" t="s">
        <v>47</v>
      </c>
      <c r="B11" s="9" t="s">
        <v>48</v>
      </c>
      <c r="C11" s="9" t="s">
        <v>33</v>
      </c>
      <c r="D11" s="9" t="s">
        <v>49</v>
      </c>
      <c r="E11" s="9" t="s">
        <v>50</v>
      </c>
      <c r="F11" s="9"/>
      <c r="G11" s="9"/>
      <c r="H11" s="9" t="s">
        <v>50</v>
      </c>
      <c r="I11" s="10">
        <v>5</v>
      </c>
      <c r="J11" s="9" t="s">
        <v>36</v>
      </c>
      <c r="K11" s="12">
        <v>9.051724137931</v>
      </c>
      <c r="L11" s="12">
        <f>K11*1.16</f>
        <v>10.5</v>
      </c>
      <c r="M11" s="12">
        <f>I11*K11</f>
        <v>45.258620689655</v>
      </c>
      <c r="N11" s="12">
        <f>I11*L11</f>
        <v>52.5</v>
      </c>
      <c r="O11" s="12">
        <v>15.75</v>
      </c>
      <c r="P11" s="12"/>
      <c r="Q11" s="11">
        <f>ABS((O11/L11) - 1)</f>
        <v>0.5</v>
      </c>
      <c r="R11" s="12">
        <v>14.7</v>
      </c>
      <c r="S11" s="12"/>
      <c r="T11" s="11">
        <f>ABS((R11/L11) - 1)</f>
        <v>0.4</v>
      </c>
      <c r="U11" s="12">
        <v>13.65</v>
      </c>
      <c r="V11" s="12"/>
      <c r="W11" s="11">
        <f>ABS((U11/L11) - 1)</f>
        <v>0.3</v>
      </c>
      <c r="X11" s="12">
        <v>12.6</v>
      </c>
      <c r="Y11" s="12"/>
      <c r="Z11" s="11">
        <f>ABS((X11/L11) - 1)</f>
        <v>0.2</v>
      </c>
      <c r="AA11" s="12"/>
      <c r="AB11" s="8"/>
      <c r="AC11" s="6">
        <f>ABS((AA11/L11) - 1)</f>
        <v>1</v>
      </c>
      <c r="AD11">
        <v>10</v>
      </c>
      <c r="AE11" t="s">
        <v>43</v>
      </c>
      <c r="AF11">
        <v>9.051724137931</v>
      </c>
      <c r="AG11" t="s">
        <v>38</v>
      </c>
    </row>
    <row r="12" spans="1:33" customHeight="1" ht="30">
      <c r="A12" s="3" t="s">
        <v>51</v>
      </c>
      <c r="B12" s="3" t="s">
        <v>52</v>
      </c>
      <c r="C12" s="3" t="s">
        <v>33</v>
      </c>
      <c r="D12" s="3" t="s">
        <v>53</v>
      </c>
      <c r="E12" s="3" t="s">
        <v>42</v>
      </c>
      <c r="F12" s="3"/>
      <c r="G12" s="3"/>
      <c r="H12" s="3" t="s">
        <v>42</v>
      </c>
      <c r="I12" s="4">
        <v>198</v>
      </c>
      <c r="J12" s="3" t="s">
        <v>36</v>
      </c>
      <c r="K12" s="7">
        <v>0.94827586206897</v>
      </c>
      <c r="L12" s="7">
        <f>K12*1.16</f>
        <v>1.1</v>
      </c>
      <c r="M12" s="7">
        <f>I12*K12</f>
        <v>187.75862068966</v>
      </c>
      <c r="N12" s="7">
        <f>I12*L12</f>
        <v>217.8</v>
      </c>
      <c r="O12" s="7">
        <v>1.65</v>
      </c>
      <c r="P12" s="7"/>
      <c r="Q12" s="5">
        <f>ABS((O12/L12) - 1)</f>
        <v>0.5</v>
      </c>
      <c r="R12" s="7">
        <v>1.54</v>
      </c>
      <c r="S12" s="7"/>
      <c r="T12" s="5">
        <f>ABS((R12/L12) - 1)</f>
        <v>0.4</v>
      </c>
      <c r="U12" s="7">
        <v>1.43</v>
      </c>
      <c r="V12" s="7"/>
      <c r="W12" s="5">
        <f>ABS((U12/L12) - 1)</f>
        <v>0.3</v>
      </c>
      <c r="X12" s="7">
        <v>1.32</v>
      </c>
      <c r="Y12" s="7"/>
      <c r="Z12" s="5">
        <f>ABS((X12/L12) - 1)</f>
        <v>0.2</v>
      </c>
      <c r="AA12" s="7"/>
      <c r="AB12" s="8"/>
      <c r="AC12" s="6">
        <f>ABS((AA12/L12) - 1)</f>
        <v>1</v>
      </c>
      <c r="AD12">
        <v>5</v>
      </c>
      <c r="AE12" t="s">
        <v>37</v>
      </c>
      <c r="AF12">
        <v>0.94827586206897</v>
      </c>
      <c r="AG12" t="s">
        <v>38</v>
      </c>
    </row>
    <row r="13" spans="1:33" customHeight="1" ht="30">
      <c r="A13" s="9">
        <v>430789</v>
      </c>
      <c r="B13" s="9" t="s">
        <v>54</v>
      </c>
      <c r="C13" s="9" t="s">
        <v>33</v>
      </c>
      <c r="D13" s="9" t="s">
        <v>55</v>
      </c>
      <c r="E13" s="9" t="s">
        <v>56</v>
      </c>
      <c r="F13" s="9"/>
      <c r="G13" s="9"/>
      <c r="H13" s="9" t="s">
        <v>56</v>
      </c>
      <c r="I13" s="10">
        <v>1</v>
      </c>
      <c r="J13" s="9" t="s">
        <v>36</v>
      </c>
      <c r="K13" s="12">
        <v>15.51724137931</v>
      </c>
      <c r="L13" s="12">
        <f>K13*1.16</f>
        <v>18</v>
      </c>
      <c r="M13" s="12">
        <f>I13*K13</f>
        <v>15.51724137931</v>
      </c>
      <c r="N13" s="12">
        <f>I13*L13</f>
        <v>18</v>
      </c>
      <c r="O13" s="12">
        <v>27</v>
      </c>
      <c r="P13" s="12"/>
      <c r="Q13" s="11">
        <f>ABS((O13/L13) - 1)</f>
        <v>0.5</v>
      </c>
      <c r="R13" s="12">
        <v>25.2</v>
      </c>
      <c r="S13" s="12"/>
      <c r="T13" s="11">
        <f>ABS((R13/L13) - 1)</f>
        <v>0.4</v>
      </c>
      <c r="U13" s="12">
        <v>23.4</v>
      </c>
      <c r="V13" s="12"/>
      <c r="W13" s="11">
        <f>ABS((U13/L13) - 1)</f>
        <v>0.3</v>
      </c>
      <c r="X13" s="12">
        <v>21.6</v>
      </c>
      <c r="Y13" s="12"/>
      <c r="Z13" s="11">
        <f>ABS((X13/L13) - 1)</f>
        <v>0.2</v>
      </c>
      <c r="AA13" s="12"/>
      <c r="AB13" s="8"/>
      <c r="AC13" s="6">
        <f>ABS((AA13/L13) - 1)</f>
        <v>1</v>
      </c>
      <c r="AD13">
        <v>11</v>
      </c>
      <c r="AE13" t="s">
        <v>57</v>
      </c>
      <c r="AF13">
        <v>15.51724137931</v>
      </c>
      <c r="AG13" t="s">
        <v>38</v>
      </c>
    </row>
    <row r="14" spans="1:33" customHeight="1" ht="30">
      <c r="A14" s="3" t="s">
        <v>58</v>
      </c>
      <c r="B14" s="3" t="s">
        <v>59</v>
      </c>
      <c r="C14" s="3" t="s">
        <v>33</v>
      </c>
      <c r="D14" s="3" t="s">
        <v>60</v>
      </c>
      <c r="E14" s="3" t="s">
        <v>61</v>
      </c>
      <c r="F14" s="3"/>
      <c r="G14" s="3"/>
      <c r="H14" s="3" t="s">
        <v>61</v>
      </c>
      <c r="I14" s="4">
        <v>1</v>
      </c>
      <c r="J14" s="3" t="s">
        <v>36</v>
      </c>
      <c r="K14" s="7">
        <v>4.47</v>
      </c>
      <c r="L14" s="7">
        <f>K14*1.16</f>
        <v>5.1852</v>
      </c>
      <c r="M14" s="7">
        <f>I14*K14</f>
        <v>4.47</v>
      </c>
      <c r="N14" s="7">
        <f>I14*L14</f>
        <v>5.1852</v>
      </c>
      <c r="O14" s="7">
        <v>7.78</v>
      </c>
      <c r="P14" s="7"/>
      <c r="Q14" s="5">
        <f>ABS((O14/L14) - 1)</f>
        <v>0.50042428450204</v>
      </c>
      <c r="R14" s="7">
        <v>7.26</v>
      </c>
      <c r="S14" s="7"/>
      <c r="T14" s="5">
        <f>ABS((R14/L14) - 1)</f>
        <v>0.40013885674612</v>
      </c>
      <c r="U14" s="7">
        <v>6.74</v>
      </c>
      <c r="V14" s="7"/>
      <c r="W14" s="5">
        <f>ABS((U14/L14) - 1)</f>
        <v>0.2998534289902</v>
      </c>
      <c r="X14" s="7">
        <v>6.22</v>
      </c>
      <c r="Y14" s="7"/>
      <c r="Z14" s="5">
        <f>ABS((X14/L14) - 1)</f>
        <v>0.19956800123428</v>
      </c>
      <c r="AA14" s="7"/>
      <c r="AB14" s="8"/>
      <c r="AC14" s="6">
        <f>ABS((AA14/L14) - 1)</f>
        <v>1</v>
      </c>
      <c r="AD14"/>
      <c r="AE14" t="s">
        <v>62</v>
      </c>
      <c r="AF14">
        <v>4.47</v>
      </c>
      <c r="AG14" t="s">
        <v>38</v>
      </c>
    </row>
    <row r="15" spans="1:33" customHeight="1" ht="30">
      <c r="A15" s="9" t="s">
        <v>63</v>
      </c>
      <c r="B15" s="9" t="s">
        <v>64</v>
      </c>
      <c r="C15" s="9" t="s">
        <v>33</v>
      </c>
      <c r="D15" s="9" t="s">
        <v>65</v>
      </c>
      <c r="E15" s="9" t="s">
        <v>66</v>
      </c>
      <c r="F15" s="9"/>
      <c r="G15" s="9"/>
      <c r="H15" s="9" t="s">
        <v>66</v>
      </c>
      <c r="I15" s="10">
        <v>1</v>
      </c>
      <c r="J15" s="9" t="s">
        <v>36</v>
      </c>
      <c r="K15" s="12">
        <v>622.11206896552</v>
      </c>
      <c r="L15" s="12">
        <f>K15*1.16</f>
        <v>721.65</v>
      </c>
      <c r="M15" s="12">
        <f>I15*K15</f>
        <v>622.11206896552</v>
      </c>
      <c r="N15" s="12">
        <f>I15*L15</f>
        <v>721.65</v>
      </c>
      <c r="O15" s="12">
        <v>1082.48</v>
      </c>
      <c r="P15" s="12"/>
      <c r="Q15" s="11">
        <f>ABS((O15/L15) - 1)</f>
        <v>0.50000692856648</v>
      </c>
      <c r="R15" s="12">
        <v>1010.31</v>
      </c>
      <c r="S15" s="12"/>
      <c r="T15" s="11">
        <f>ABS((R15/L15) - 1)</f>
        <v>0.4</v>
      </c>
      <c r="U15" s="12">
        <v>938.15</v>
      </c>
      <c r="V15" s="12"/>
      <c r="W15" s="11">
        <f>ABS((U15/L15) - 1)</f>
        <v>0.30000692856648</v>
      </c>
      <c r="X15" s="12">
        <v>865.98</v>
      </c>
      <c r="Y15" s="12"/>
      <c r="Z15" s="11">
        <f>ABS((X15/L15) - 1)</f>
        <v>0.2</v>
      </c>
      <c r="AA15" s="12"/>
      <c r="AB15" s="8"/>
      <c r="AC15" s="6">
        <f>ABS((AA15/L15) - 1)</f>
        <v>1</v>
      </c>
      <c r="AD15">
        <v>85</v>
      </c>
      <c r="AE15" t="s">
        <v>67</v>
      </c>
      <c r="AF15">
        <v>622.11206896552</v>
      </c>
      <c r="AG15" t="s">
        <v>68</v>
      </c>
    </row>
    <row r="16" spans="1:33" customHeight="1" ht="30">
      <c r="A16" s="3" t="s">
        <v>69</v>
      </c>
      <c r="B16" s="3" t="s">
        <v>70</v>
      </c>
      <c r="C16" s="3" t="s">
        <v>33</v>
      </c>
      <c r="D16" s="3" t="s">
        <v>71</v>
      </c>
      <c r="E16" s="3" t="s">
        <v>42</v>
      </c>
      <c r="F16" s="3"/>
      <c r="G16" s="3"/>
      <c r="H16" s="3" t="s">
        <v>42</v>
      </c>
      <c r="I16" s="4">
        <v>2</v>
      </c>
      <c r="J16" s="3" t="s">
        <v>36</v>
      </c>
      <c r="K16" s="7">
        <v>21.55</v>
      </c>
      <c r="L16" s="7">
        <f>K16*1.16</f>
        <v>24.998</v>
      </c>
      <c r="M16" s="7">
        <f>I16*K16</f>
        <v>43.1</v>
      </c>
      <c r="N16" s="7">
        <f>I16*L16</f>
        <v>49.996</v>
      </c>
      <c r="O16" s="7">
        <v>37.5</v>
      </c>
      <c r="P16" s="7"/>
      <c r="Q16" s="5">
        <f>ABS((O16/L16) - 1)</f>
        <v>0.50012000960077</v>
      </c>
      <c r="R16" s="7">
        <v>35</v>
      </c>
      <c r="S16" s="7"/>
      <c r="T16" s="5">
        <f>ABS((R16/L16) - 1)</f>
        <v>0.40011200896072</v>
      </c>
      <c r="U16" s="7">
        <v>32.5</v>
      </c>
      <c r="V16" s="7"/>
      <c r="W16" s="5">
        <f>ABS((U16/L16) - 1)</f>
        <v>0.30010400832067</v>
      </c>
      <c r="X16" s="7">
        <v>30</v>
      </c>
      <c r="Y16" s="7"/>
      <c r="Z16" s="5">
        <f>ABS((X16/L16) - 1)</f>
        <v>0.20009600768061</v>
      </c>
      <c r="AA16" s="7"/>
      <c r="AB16" s="8"/>
      <c r="AC16" s="6">
        <f>ABS((AA16/L16) - 1)</f>
        <v>1</v>
      </c>
      <c r="AD16"/>
      <c r="AE16" t="s">
        <v>62</v>
      </c>
      <c r="AF16">
        <v>21.55</v>
      </c>
      <c r="AG16" t="s">
        <v>38</v>
      </c>
    </row>
    <row r="17" spans="1:33" customHeight="1" ht="30">
      <c r="A17" s="9" t="s">
        <v>72</v>
      </c>
      <c r="B17" s="9" t="s">
        <v>73</v>
      </c>
      <c r="C17" s="9" t="s">
        <v>33</v>
      </c>
      <c r="D17" s="9" t="s">
        <v>73</v>
      </c>
      <c r="E17" s="9" t="s">
        <v>74</v>
      </c>
      <c r="F17" s="9"/>
      <c r="G17" s="9"/>
      <c r="H17" s="9" t="s">
        <v>74</v>
      </c>
      <c r="I17" s="10">
        <v>1</v>
      </c>
      <c r="J17" s="9" t="s">
        <v>36</v>
      </c>
      <c r="K17" s="12">
        <v>39.568965517241</v>
      </c>
      <c r="L17" s="12">
        <f>K17*1.16</f>
        <v>45.9</v>
      </c>
      <c r="M17" s="12">
        <f>I17*K17</f>
        <v>39.568965517241</v>
      </c>
      <c r="N17" s="12">
        <f>I17*L17</f>
        <v>45.9</v>
      </c>
      <c r="O17" s="12">
        <v>68.85</v>
      </c>
      <c r="P17" s="12"/>
      <c r="Q17" s="11">
        <f>ABS((O17/L17) - 1)</f>
        <v>0.5</v>
      </c>
      <c r="R17" s="12">
        <v>64.26</v>
      </c>
      <c r="S17" s="12"/>
      <c r="T17" s="11">
        <f>ABS((R17/L17) - 1)</f>
        <v>0.4</v>
      </c>
      <c r="U17" s="12">
        <v>59.67</v>
      </c>
      <c r="V17" s="12"/>
      <c r="W17" s="11">
        <f>ABS((U17/L17) - 1)</f>
        <v>0.3</v>
      </c>
      <c r="X17" s="12">
        <v>55.08</v>
      </c>
      <c r="Y17" s="12"/>
      <c r="Z17" s="11">
        <f>ABS((X17/L17) - 1)</f>
        <v>0.2</v>
      </c>
      <c r="AA17" s="12"/>
      <c r="AB17" s="8"/>
      <c r="AC17" s="6">
        <f>ABS((AA17/L17) - 1)</f>
        <v>1</v>
      </c>
      <c r="AD17">
        <v>92</v>
      </c>
      <c r="AE17" t="s">
        <v>75</v>
      </c>
      <c r="AF17">
        <v>39.568965517241</v>
      </c>
      <c r="AG17" t="s">
        <v>76</v>
      </c>
    </row>
    <row r="18" spans="1:33" customHeight="1" ht="30">
      <c r="A18" s="3" t="s">
        <v>77</v>
      </c>
      <c r="B18" s="3" t="s">
        <v>78</v>
      </c>
      <c r="C18" s="3" t="s">
        <v>33</v>
      </c>
      <c r="D18" s="3" t="s">
        <v>79</v>
      </c>
      <c r="E18" s="3" t="s">
        <v>80</v>
      </c>
      <c r="F18" s="3"/>
      <c r="G18" s="3"/>
      <c r="H18" s="3" t="s">
        <v>80</v>
      </c>
      <c r="I18" s="4">
        <v>8</v>
      </c>
      <c r="J18" s="3" t="s">
        <v>81</v>
      </c>
      <c r="K18" s="7">
        <v>100</v>
      </c>
      <c r="L18" s="7">
        <f>K18*1.16</f>
        <v>116</v>
      </c>
      <c r="M18" s="7">
        <f>I18*K18</f>
        <v>800</v>
      </c>
      <c r="N18" s="7">
        <f>I18*L18</f>
        <v>928</v>
      </c>
      <c r="O18" s="7">
        <v>174</v>
      </c>
      <c r="P18" s="7"/>
      <c r="Q18" s="5">
        <f>ABS((O18/L18) - 1)</f>
        <v>0.5</v>
      </c>
      <c r="R18" s="7">
        <v>162.4</v>
      </c>
      <c r="S18" s="7"/>
      <c r="T18" s="5">
        <f>ABS((R18/L18) - 1)</f>
        <v>0.4</v>
      </c>
      <c r="U18" s="7">
        <v>150.8</v>
      </c>
      <c r="V18" s="7"/>
      <c r="W18" s="5">
        <f>ABS((U18/L18) - 1)</f>
        <v>0.3</v>
      </c>
      <c r="X18" s="7">
        <v>139.2</v>
      </c>
      <c r="Y18" s="7"/>
      <c r="Z18" s="5">
        <f>ABS((X18/L18) - 1)</f>
        <v>0.2</v>
      </c>
      <c r="AA18" s="7"/>
      <c r="AB18" s="8"/>
      <c r="AC18" s="6">
        <f>ABS((AA18/L18) - 1)</f>
        <v>1</v>
      </c>
      <c r="AD18">
        <v>187</v>
      </c>
      <c r="AE18" t="s">
        <v>82</v>
      </c>
      <c r="AF18">
        <v>100</v>
      </c>
      <c r="AG18" t="s">
        <v>83</v>
      </c>
    </row>
    <row r="19" spans="1:33" customHeight="1" ht="30">
      <c r="A19" s="9" t="s">
        <v>84</v>
      </c>
      <c r="B19" s="9" t="s">
        <v>85</v>
      </c>
      <c r="C19" s="9" t="s">
        <v>33</v>
      </c>
      <c r="D19" s="9" t="s">
        <v>86</v>
      </c>
      <c r="E19" s="9" t="s">
        <v>87</v>
      </c>
      <c r="F19" s="9"/>
      <c r="G19" s="9"/>
      <c r="H19" s="9" t="s">
        <v>87</v>
      </c>
      <c r="I19" s="10">
        <v>1</v>
      </c>
      <c r="J19" s="9" t="s">
        <v>88</v>
      </c>
      <c r="K19" s="12">
        <v>144.82777777778</v>
      </c>
      <c r="L19" s="12">
        <f>K19*1.16</f>
        <v>168.00022222222</v>
      </c>
      <c r="M19" s="12">
        <f>I19*K19</f>
        <v>144.82777777778</v>
      </c>
      <c r="N19" s="12">
        <f>I19*L19</f>
        <v>168.00022222222</v>
      </c>
      <c r="O19" s="12">
        <v>252</v>
      </c>
      <c r="P19" s="12"/>
      <c r="Q19" s="11">
        <f>ABS((O19/L19) - 1)</f>
        <v>0.49999801587564</v>
      </c>
      <c r="R19" s="12">
        <v>235.2</v>
      </c>
      <c r="S19" s="12"/>
      <c r="T19" s="11">
        <f>ABS((R19/L19) - 1)</f>
        <v>0.3999981481506</v>
      </c>
      <c r="U19" s="12">
        <v>218.4</v>
      </c>
      <c r="V19" s="12"/>
      <c r="W19" s="11">
        <f>ABS((U19/L19) - 1)</f>
        <v>0.29999828042555</v>
      </c>
      <c r="X19" s="12">
        <v>201.6</v>
      </c>
      <c r="Y19" s="12"/>
      <c r="Z19" s="11">
        <f>ABS((X19/L19) - 1)</f>
        <v>0.19999841270051</v>
      </c>
      <c r="AA19" s="12"/>
      <c r="AB19" s="8"/>
      <c r="AC19" s="6">
        <f>ABS((AA19/L19) - 1)</f>
        <v>1</v>
      </c>
      <c r="AD19">
        <v>309</v>
      </c>
      <c r="AE19" t="s">
        <v>89</v>
      </c>
      <c r="AF19">
        <v>144.82777777778</v>
      </c>
      <c r="AG19" t="s">
        <v>83</v>
      </c>
    </row>
    <row r="20" spans="1:33" customHeight="1" ht="30">
      <c r="A20" s="3" t="s">
        <v>84</v>
      </c>
      <c r="B20" s="3" t="s">
        <v>85</v>
      </c>
      <c r="C20" s="3" t="s">
        <v>33</v>
      </c>
      <c r="D20" s="3" t="s">
        <v>86</v>
      </c>
      <c r="E20" s="3" t="s">
        <v>87</v>
      </c>
      <c r="F20" s="3"/>
      <c r="G20" s="3"/>
      <c r="H20" s="3" t="s">
        <v>87</v>
      </c>
      <c r="I20" s="4">
        <v>2</v>
      </c>
      <c r="J20" s="3" t="s">
        <v>90</v>
      </c>
      <c r="K20" s="7">
        <v>144.82777777778</v>
      </c>
      <c r="L20" s="7">
        <f>K20*1.16</f>
        <v>168.00022222222</v>
      </c>
      <c r="M20" s="7">
        <f>I20*K20</f>
        <v>289.65555555556</v>
      </c>
      <c r="N20" s="7">
        <f>I20*L20</f>
        <v>336.00044444444</v>
      </c>
      <c r="O20" s="7">
        <v>252</v>
      </c>
      <c r="P20" s="7"/>
      <c r="Q20" s="5">
        <f>ABS((O20/L20) - 1)</f>
        <v>0.49999801587564</v>
      </c>
      <c r="R20" s="7">
        <v>235.2</v>
      </c>
      <c r="S20" s="7"/>
      <c r="T20" s="5">
        <f>ABS((R20/L20) - 1)</f>
        <v>0.3999981481506</v>
      </c>
      <c r="U20" s="7">
        <v>218.4</v>
      </c>
      <c r="V20" s="7"/>
      <c r="W20" s="5">
        <f>ABS((U20/L20) - 1)</f>
        <v>0.29999828042555</v>
      </c>
      <c r="X20" s="7">
        <v>201.6</v>
      </c>
      <c r="Y20" s="7"/>
      <c r="Z20" s="5">
        <f>ABS((X20/L20) - 1)</f>
        <v>0.19999841270051</v>
      </c>
      <c r="AA20" s="7"/>
      <c r="AB20" s="8"/>
      <c r="AC20" s="6">
        <f>ABS((AA20/L20) - 1)</f>
        <v>1</v>
      </c>
      <c r="AD20">
        <v>309</v>
      </c>
      <c r="AE20" t="s">
        <v>89</v>
      </c>
      <c r="AF20">
        <v>144.82777777778</v>
      </c>
      <c r="AG20" t="s">
        <v>83</v>
      </c>
    </row>
    <row r="21" spans="1:33" customHeight="1" ht="30">
      <c r="A21" s="9" t="s">
        <v>84</v>
      </c>
      <c r="B21" s="9" t="s">
        <v>85</v>
      </c>
      <c r="C21" s="9" t="s">
        <v>33</v>
      </c>
      <c r="D21" s="9" t="s">
        <v>86</v>
      </c>
      <c r="E21" s="9" t="s">
        <v>87</v>
      </c>
      <c r="F21" s="9"/>
      <c r="G21" s="9"/>
      <c r="H21" s="9" t="s">
        <v>87</v>
      </c>
      <c r="I21" s="10">
        <v>1</v>
      </c>
      <c r="J21" s="9" t="s">
        <v>36</v>
      </c>
      <c r="K21" s="12">
        <v>144.82777777778</v>
      </c>
      <c r="L21" s="12">
        <f>K21*1.16</f>
        <v>168.00022222222</v>
      </c>
      <c r="M21" s="12">
        <f>I21*K21</f>
        <v>144.82777777778</v>
      </c>
      <c r="N21" s="12">
        <f>I21*L21</f>
        <v>168.00022222222</v>
      </c>
      <c r="O21" s="12">
        <v>252</v>
      </c>
      <c r="P21" s="12"/>
      <c r="Q21" s="11">
        <f>ABS((O21/L21) - 1)</f>
        <v>0.49999801587564</v>
      </c>
      <c r="R21" s="12">
        <v>235.2</v>
      </c>
      <c r="S21" s="12"/>
      <c r="T21" s="11">
        <f>ABS((R21/L21) - 1)</f>
        <v>0.3999981481506</v>
      </c>
      <c r="U21" s="12">
        <v>218.4</v>
      </c>
      <c r="V21" s="12"/>
      <c r="W21" s="11">
        <f>ABS((U21/L21) - 1)</f>
        <v>0.29999828042555</v>
      </c>
      <c r="X21" s="12">
        <v>201.6</v>
      </c>
      <c r="Y21" s="12"/>
      <c r="Z21" s="11">
        <f>ABS((X21/L21) - 1)</f>
        <v>0.19999841270051</v>
      </c>
      <c r="AA21" s="12"/>
      <c r="AB21" s="8"/>
      <c r="AC21" s="6">
        <f>ABS((AA21/L21) - 1)</f>
        <v>1</v>
      </c>
      <c r="AD21">
        <v>309</v>
      </c>
      <c r="AE21" t="s">
        <v>89</v>
      </c>
      <c r="AF21">
        <v>144.82777777778</v>
      </c>
      <c r="AG21" t="s">
        <v>83</v>
      </c>
    </row>
    <row r="22" spans="1:33" customHeight="1" ht="30">
      <c r="A22" s="3" t="s">
        <v>84</v>
      </c>
      <c r="B22" s="3" t="s">
        <v>85</v>
      </c>
      <c r="C22" s="3" t="s">
        <v>33</v>
      </c>
      <c r="D22" s="3" t="s">
        <v>86</v>
      </c>
      <c r="E22" s="3" t="s">
        <v>87</v>
      </c>
      <c r="F22" s="3"/>
      <c r="G22" s="3"/>
      <c r="H22" s="3" t="s">
        <v>87</v>
      </c>
      <c r="I22" s="4">
        <v>2</v>
      </c>
      <c r="J22" s="3" t="s">
        <v>91</v>
      </c>
      <c r="K22" s="7">
        <v>144.82777777778</v>
      </c>
      <c r="L22" s="7">
        <f>K22*1.16</f>
        <v>168.00022222222</v>
      </c>
      <c r="M22" s="7">
        <f>I22*K22</f>
        <v>289.65555555556</v>
      </c>
      <c r="N22" s="7">
        <f>I22*L22</f>
        <v>336.00044444444</v>
      </c>
      <c r="O22" s="7">
        <v>252</v>
      </c>
      <c r="P22" s="7"/>
      <c r="Q22" s="5">
        <f>ABS((O22/L22) - 1)</f>
        <v>0.49999801587564</v>
      </c>
      <c r="R22" s="7">
        <v>235.2</v>
      </c>
      <c r="S22" s="7"/>
      <c r="T22" s="5">
        <f>ABS((R22/L22) - 1)</f>
        <v>0.3999981481506</v>
      </c>
      <c r="U22" s="7">
        <v>218.4</v>
      </c>
      <c r="V22" s="7"/>
      <c r="W22" s="5">
        <f>ABS((U22/L22) - 1)</f>
        <v>0.29999828042555</v>
      </c>
      <c r="X22" s="7">
        <v>201.6</v>
      </c>
      <c r="Y22" s="7"/>
      <c r="Z22" s="5">
        <f>ABS((X22/L22) - 1)</f>
        <v>0.19999841270051</v>
      </c>
      <c r="AA22" s="7"/>
      <c r="AB22" s="8"/>
      <c r="AC22" s="6">
        <f>ABS((AA22/L22) - 1)</f>
        <v>1</v>
      </c>
      <c r="AD22">
        <v>309</v>
      </c>
      <c r="AE22" t="s">
        <v>89</v>
      </c>
      <c r="AF22">
        <v>144.82777777778</v>
      </c>
      <c r="AG22" t="s">
        <v>83</v>
      </c>
    </row>
    <row r="23" spans="1:33" customHeight="1" ht="30">
      <c r="A23" s="9" t="s">
        <v>84</v>
      </c>
      <c r="B23" s="9" t="s">
        <v>85</v>
      </c>
      <c r="C23" s="9" t="s">
        <v>33</v>
      </c>
      <c r="D23" s="9" t="s">
        <v>86</v>
      </c>
      <c r="E23" s="9" t="s">
        <v>87</v>
      </c>
      <c r="F23" s="9"/>
      <c r="G23" s="9"/>
      <c r="H23" s="9" t="s">
        <v>87</v>
      </c>
      <c r="I23" s="10">
        <v>2</v>
      </c>
      <c r="J23" s="9" t="s">
        <v>92</v>
      </c>
      <c r="K23" s="12">
        <v>144.82777777778</v>
      </c>
      <c r="L23" s="12">
        <f>K23*1.16</f>
        <v>168.00022222222</v>
      </c>
      <c r="M23" s="12">
        <f>I23*K23</f>
        <v>289.65555555556</v>
      </c>
      <c r="N23" s="12">
        <f>I23*L23</f>
        <v>336.00044444444</v>
      </c>
      <c r="O23" s="12">
        <v>252</v>
      </c>
      <c r="P23" s="12"/>
      <c r="Q23" s="11">
        <f>ABS((O23/L23) - 1)</f>
        <v>0.49999801587564</v>
      </c>
      <c r="R23" s="12">
        <v>235.2</v>
      </c>
      <c r="S23" s="12"/>
      <c r="T23" s="11">
        <f>ABS((R23/L23) - 1)</f>
        <v>0.3999981481506</v>
      </c>
      <c r="U23" s="12">
        <v>218.4</v>
      </c>
      <c r="V23" s="12"/>
      <c r="W23" s="11">
        <f>ABS((U23/L23) - 1)</f>
        <v>0.29999828042555</v>
      </c>
      <c r="X23" s="12">
        <v>201.6</v>
      </c>
      <c r="Y23" s="12"/>
      <c r="Z23" s="11">
        <f>ABS((X23/L23) - 1)</f>
        <v>0.19999841270051</v>
      </c>
      <c r="AA23" s="12"/>
      <c r="AB23" s="8"/>
      <c r="AC23" s="6">
        <f>ABS((AA23/L23) - 1)</f>
        <v>1</v>
      </c>
      <c r="AD23">
        <v>309</v>
      </c>
      <c r="AE23" t="s">
        <v>89</v>
      </c>
      <c r="AF23">
        <v>144.82777777778</v>
      </c>
      <c r="AG23" t="s">
        <v>83</v>
      </c>
    </row>
    <row r="24" spans="1:33" customHeight="1" ht="30">
      <c r="A24" s="3">
        <v>1390800</v>
      </c>
      <c r="B24" s="3" t="s">
        <v>93</v>
      </c>
      <c r="C24" s="3" t="s">
        <v>33</v>
      </c>
      <c r="D24" s="3" t="s">
        <v>94</v>
      </c>
      <c r="E24" s="3" t="s">
        <v>95</v>
      </c>
      <c r="F24" s="3"/>
      <c r="G24" s="3"/>
      <c r="H24" s="3" t="s">
        <v>95</v>
      </c>
      <c r="I24" s="4">
        <v>100</v>
      </c>
      <c r="J24" s="3" t="s">
        <v>96</v>
      </c>
      <c r="K24" s="7">
        <v>1.67</v>
      </c>
      <c r="L24" s="7">
        <f>K24*1.16</f>
        <v>1.9372</v>
      </c>
      <c r="M24" s="7">
        <f>I24*K24</f>
        <v>167</v>
      </c>
      <c r="N24" s="7">
        <f>I24*L24</f>
        <v>193.72</v>
      </c>
      <c r="O24" s="7">
        <v>2.91</v>
      </c>
      <c r="P24" s="7"/>
      <c r="Q24" s="5">
        <f>ABS((O24/L24) - 1)</f>
        <v>0.50216807763783</v>
      </c>
      <c r="R24" s="7">
        <v>2.71</v>
      </c>
      <c r="S24" s="7"/>
      <c r="T24" s="5">
        <f>ABS((R24/L24) - 1)</f>
        <v>0.39892628536031</v>
      </c>
      <c r="U24" s="7">
        <v>2.52</v>
      </c>
      <c r="V24" s="7"/>
      <c r="W24" s="5">
        <f>ABS((U24/L24) - 1)</f>
        <v>0.30084658269668</v>
      </c>
      <c r="X24" s="7">
        <v>2.32</v>
      </c>
      <c r="Y24" s="7"/>
      <c r="Z24" s="5">
        <f>ABS((X24/L24) - 1)</f>
        <v>0.19760479041916</v>
      </c>
      <c r="AA24" s="7"/>
      <c r="AB24" s="8"/>
      <c r="AC24" s="6">
        <f>ABS((AA24/L24) - 1)</f>
        <v>1</v>
      </c>
      <c r="AD24">
        <v>53</v>
      </c>
      <c r="AE24" t="s">
        <v>97</v>
      </c>
      <c r="AF24">
        <v>1.67</v>
      </c>
      <c r="AG24" t="s">
        <v>68</v>
      </c>
    </row>
    <row r="25" spans="1:33" customHeight="1" ht="30">
      <c r="A25" s="9">
        <v>1390800</v>
      </c>
      <c r="B25" s="9" t="s">
        <v>93</v>
      </c>
      <c r="C25" s="9" t="s">
        <v>33</v>
      </c>
      <c r="D25" s="9" t="s">
        <v>94</v>
      </c>
      <c r="E25" s="9" t="s">
        <v>95</v>
      </c>
      <c r="F25" s="9"/>
      <c r="G25" s="9"/>
      <c r="H25" s="9" t="s">
        <v>95</v>
      </c>
      <c r="I25" s="10">
        <v>75</v>
      </c>
      <c r="J25" s="9" t="s">
        <v>98</v>
      </c>
      <c r="K25" s="12">
        <v>1.67</v>
      </c>
      <c r="L25" s="12">
        <f>K25*1.16</f>
        <v>1.9372</v>
      </c>
      <c r="M25" s="12">
        <f>I25*K25</f>
        <v>125.25</v>
      </c>
      <c r="N25" s="12">
        <f>I25*L25</f>
        <v>145.29</v>
      </c>
      <c r="O25" s="12">
        <v>2.91</v>
      </c>
      <c r="P25" s="12"/>
      <c r="Q25" s="11">
        <f>ABS((O25/L25) - 1)</f>
        <v>0.50216807763783</v>
      </c>
      <c r="R25" s="12">
        <v>2.71</v>
      </c>
      <c r="S25" s="12"/>
      <c r="T25" s="11">
        <f>ABS((R25/L25) - 1)</f>
        <v>0.39892628536031</v>
      </c>
      <c r="U25" s="12">
        <v>2.52</v>
      </c>
      <c r="V25" s="12"/>
      <c r="W25" s="11">
        <f>ABS((U25/L25) - 1)</f>
        <v>0.30084658269668</v>
      </c>
      <c r="X25" s="12">
        <v>2.32</v>
      </c>
      <c r="Y25" s="12"/>
      <c r="Z25" s="11">
        <f>ABS((X25/L25) - 1)</f>
        <v>0.19760479041916</v>
      </c>
      <c r="AA25" s="12"/>
      <c r="AB25" s="8"/>
      <c r="AC25" s="6">
        <f>ABS((AA25/L25) - 1)</f>
        <v>1</v>
      </c>
      <c r="AD25">
        <v>53</v>
      </c>
      <c r="AE25" t="s">
        <v>97</v>
      </c>
      <c r="AF25">
        <v>1.67</v>
      </c>
      <c r="AG25" t="s">
        <v>68</v>
      </c>
    </row>
    <row r="26" spans="1:33" customHeight="1" ht="30">
      <c r="A26" s="3">
        <v>1390800</v>
      </c>
      <c r="B26" s="3" t="s">
        <v>93</v>
      </c>
      <c r="C26" s="3" t="s">
        <v>33</v>
      </c>
      <c r="D26" s="3" t="s">
        <v>94</v>
      </c>
      <c r="E26" s="3" t="s">
        <v>95</v>
      </c>
      <c r="F26" s="3"/>
      <c r="G26" s="3"/>
      <c r="H26" s="3" t="s">
        <v>95</v>
      </c>
      <c r="I26" s="4">
        <v>80</v>
      </c>
      <c r="J26" s="3" t="s">
        <v>90</v>
      </c>
      <c r="K26" s="7">
        <v>1.67</v>
      </c>
      <c r="L26" s="7">
        <f>K26*1.16</f>
        <v>1.9372</v>
      </c>
      <c r="M26" s="7">
        <f>I26*K26</f>
        <v>133.6</v>
      </c>
      <c r="N26" s="7">
        <f>I26*L26</f>
        <v>154.976</v>
      </c>
      <c r="O26" s="7">
        <v>2.91</v>
      </c>
      <c r="P26" s="7"/>
      <c r="Q26" s="5">
        <f>ABS((O26/L26) - 1)</f>
        <v>0.50216807763783</v>
      </c>
      <c r="R26" s="7">
        <v>2.71</v>
      </c>
      <c r="S26" s="7"/>
      <c r="T26" s="5">
        <f>ABS((R26/L26) - 1)</f>
        <v>0.39892628536031</v>
      </c>
      <c r="U26" s="7">
        <v>2.52</v>
      </c>
      <c r="V26" s="7"/>
      <c r="W26" s="5">
        <f>ABS((U26/L26) - 1)</f>
        <v>0.30084658269668</v>
      </c>
      <c r="X26" s="7">
        <v>2.32</v>
      </c>
      <c r="Y26" s="7"/>
      <c r="Z26" s="5">
        <f>ABS((X26/L26) - 1)</f>
        <v>0.19760479041916</v>
      </c>
      <c r="AA26" s="7"/>
      <c r="AB26" s="8"/>
      <c r="AC26" s="6">
        <f>ABS((AA26/L26) - 1)</f>
        <v>1</v>
      </c>
      <c r="AD26">
        <v>53</v>
      </c>
      <c r="AE26" t="s">
        <v>97</v>
      </c>
      <c r="AF26">
        <v>1.67</v>
      </c>
      <c r="AG26" t="s">
        <v>68</v>
      </c>
    </row>
    <row r="27" spans="1:33" customHeight="1" ht="30">
      <c r="A27" s="9">
        <v>1390800</v>
      </c>
      <c r="B27" s="9" t="s">
        <v>93</v>
      </c>
      <c r="C27" s="9" t="s">
        <v>33</v>
      </c>
      <c r="D27" s="9" t="s">
        <v>94</v>
      </c>
      <c r="E27" s="9" t="s">
        <v>95</v>
      </c>
      <c r="F27" s="9"/>
      <c r="G27" s="9"/>
      <c r="H27" s="9" t="s">
        <v>95</v>
      </c>
      <c r="I27" s="10">
        <v>100</v>
      </c>
      <c r="J27" s="9" t="s">
        <v>99</v>
      </c>
      <c r="K27" s="12">
        <v>1.67</v>
      </c>
      <c r="L27" s="12">
        <f>K27*1.16</f>
        <v>1.9372</v>
      </c>
      <c r="M27" s="12">
        <f>I27*K27</f>
        <v>167</v>
      </c>
      <c r="N27" s="12">
        <f>I27*L27</f>
        <v>193.72</v>
      </c>
      <c r="O27" s="12">
        <v>2.91</v>
      </c>
      <c r="P27" s="12"/>
      <c r="Q27" s="11">
        <f>ABS((O27/L27) - 1)</f>
        <v>0.50216807763783</v>
      </c>
      <c r="R27" s="12">
        <v>2.71</v>
      </c>
      <c r="S27" s="12"/>
      <c r="T27" s="11">
        <f>ABS((R27/L27) - 1)</f>
        <v>0.39892628536031</v>
      </c>
      <c r="U27" s="12">
        <v>2.52</v>
      </c>
      <c r="V27" s="12"/>
      <c r="W27" s="11">
        <f>ABS((U27/L27) - 1)</f>
        <v>0.30084658269668</v>
      </c>
      <c r="X27" s="12">
        <v>2.32</v>
      </c>
      <c r="Y27" s="12"/>
      <c r="Z27" s="11">
        <f>ABS((X27/L27) - 1)</f>
        <v>0.19760479041916</v>
      </c>
      <c r="AA27" s="12"/>
      <c r="AB27" s="8"/>
      <c r="AC27" s="6">
        <f>ABS((AA27/L27) - 1)</f>
        <v>1</v>
      </c>
      <c r="AD27">
        <v>53</v>
      </c>
      <c r="AE27" t="s">
        <v>97</v>
      </c>
      <c r="AF27">
        <v>1.67</v>
      </c>
      <c r="AG27" t="s">
        <v>68</v>
      </c>
    </row>
    <row r="28" spans="1:33" customHeight="1" ht="30">
      <c r="A28" s="3">
        <v>1390500</v>
      </c>
      <c r="B28" s="3" t="s">
        <v>100</v>
      </c>
      <c r="C28" s="3" t="s">
        <v>33</v>
      </c>
      <c r="D28" s="3" t="s">
        <v>101</v>
      </c>
      <c r="E28" s="3" t="s">
        <v>95</v>
      </c>
      <c r="F28" s="3"/>
      <c r="G28" s="3"/>
      <c r="H28" s="3" t="s">
        <v>95</v>
      </c>
      <c r="I28" s="4">
        <v>100</v>
      </c>
      <c r="J28" s="3" t="s">
        <v>96</v>
      </c>
      <c r="K28" s="7">
        <v>0.29</v>
      </c>
      <c r="L28" s="7">
        <f>K28*1.16</f>
        <v>0.3364</v>
      </c>
      <c r="M28" s="7">
        <f>I28*K28</f>
        <v>29</v>
      </c>
      <c r="N28" s="7">
        <f>I28*L28</f>
        <v>33.64</v>
      </c>
      <c r="O28" s="7">
        <v>0.5</v>
      </c>
      <c r="P28" s="7"/>
      <c r="Q28" s="5">
        <f>ABS((O28/L28) - 1)</f>
        <v>0.48632580261593</v>
      </c>
      <c r="R28" s="7">
        <v>0.47</v>
      </c>
      <c r="S28" s="7"/>
      <c r="T28" s="5">
        <f>ABS((R28/L28) - 1)</f>
        <v>0.39714625445898</v>
      </c>
      <c r="U28" s="7">
        <v>0.44</v>
      </c>
      <c r="V28" s="7"/>
      <c r="W28" s="5">
        <f>ABS((U28/L28) - 1)</f>
        <v>0.30796670630202</v>
      </c>
      <c r="X28" s="7">
        <v>0.4</v>
      </c>
      <c r="Y28" s="7"/>
      <c r="Z28" s="5">
        <f>ABS((X28/L28) - 1)</f>
        <v>0.18906064209275</v>
      </c>
      <c r="AA28" s="7"/>
      <c r="AB28" s="8"/>
      <c r="AC28" s="6">
        <f>ABS((AA28/L28) - 1)</f>
        <v>1</v>
      </c>
      <c r="AD28">
        <v>244</v>
      </c>
      <c r="AE28" t="s">
        <v>102</v>
      </c>
      <c r="AF28">
        <v>0.29</v>
      </c>
      <c r="AG28" t="s">
        <v>83</v>
      </c>
    </row>
    <row r="29" spans="1:33" customHeight="1" ht="30">
      <c r="A29" s="9" t="s">
        <v>103</v>
      </c>
      <c r="B29" s="9" t="s">
        <v>104</v>
      </c>
      <c r="C29" s="9" t="s">
        <v>33</v>
      </c>
      <c r="D29" s="9" t="s">
        <v>105</v>
      </c>
      <c r="E29" s="9" t="s">
        <v>106</v>
      </c>
      <c r="F29" s="9"/>
      <c r="G29" s="9"/>
      <c r="H29" s="9" t="s">
        <v>106</v>
      </c>
      <c r="I29" s="10">
        <v>1</v>
      </c>
      <c r="J29" s="9" t="s">
        <v>90</v>
      </c>
      <c r="K29" s="12">
        <v>1378.56386364</v>
      </c>
      <c r="L29" s="12">
        <f>K29*1.16</f>
        <v>1599.1340818224</v>
      </c>
      <c r="M29" s="12">
        <f>I29*K29</f>
        <v>1378.56386364</v>
      </c>
      <c r="N29" s="12">
        <f>I29*L29</f>
        <v>1599.1340818224</v>
      </c>
      <c r="O29" s="12">
        <v>2398.7</v>
      </c>
      <c r="P29" s="12"/>
      <c r="Q29" s="11">
        <f>ABS((O29/L29) - 1)</f>
        <v>0.49999929791153</v>
      </c>
      <c r="R29" s="12">
        <v>2238.79</v>
      </c>
      <c r="S29" s="12"/>
      <c r="T29" s="11">
        <f>ABS((R29/L29) - 1)</f>
        <v>0.40000142917887</v>
      </c>
      <c r="U29" s="12">
        <v>2078.87</v>
      </c>
      <c r="V29" s="12"/>
      <c r="W29" s="11">
        <f>ABS((U29/L29) - 1)</f>
        <v>0.29999730706189</v>
      </c>
      <c r="X29" s="12">
        <v>1918.96</v>
      </c>
      <c r="Y29" s="12"/>
      <c r="Z29" s="11">
        <f>ABS((X29/L29) - 1)</f>
        <v>0.19999943832922</v>
      </c>
      <c r="AA29" s="12"/>
      <c r="AB29" s="8"/>
      <c r="AC29" s="6">
        <f>ABS((AA29/L29) - 1)</f>
        <v>1</v>
      </c>
      <c r="AD29">
        <v>294</v>
      </c>
      <c r="AE29" t="s">
        <v>107</v>
      </c>
      <c r="AF29">
        <v>1378.56386364</v>
      </c>
      <c r="AG29" t="s">
        <v>83</v>
      </c>
    </row>
    <row r="30" spans="1:33" customHeight="1" ht="30">
      <c r="A30" s="3" t="s">
        <v>103</v>
      </c>
      <c r="B30" s="3" t="s">
        <v>104</v>
      </c>
      <c r="C30" s="3" t="s">
        <v>33</v>
      </c>
      <c r="D30" s="3" t="s">
        <v>105</v>
      </c>
      <c r="E30" s="3" t="s">
        <v>106</v>
      </c>
      <c r="F30" s="3"/>
      <c r="G30" s="3"/>
      <c r="H30" s="3" t="s">
        <v>106</v>
      </c>
      <c r="I30" s="4">
        <v>6</v>
      </c>
      <c r="J30" s="3" t="s">
        <v>36</v>
      </c>
      <c r="K30" s="7">
        <v>1378.56386364</v>
      </c>
      <c r="L30" s="7">
        <f>K30*1.16</f>
        <v>1599.1340818224</v>
      </c>
      <c r="M30" s="7">
        <f>I30*K30</f>
        <v>8271.38318184</v>
      </c>
      <c r="N30" s="7">
        <f>I30*L30</f>
        <v>9594.8044909344</v>
      </c>
      <c r="O30" s="7">
        <v>2398.7</v>
      </c>
      <c r="P30" s="7"/>
      <c r="Q30" s="5">
        <f>ABS((O30/L30) - 1)</f>
        <v>0.49999929791153</v>
      </c>
      <c r="R30" s="7">
        <v>2238.79</v>
      </c>
      <c r="S30" s="7"/>
      <c r="T30" s="5">
        <f>ABS((R30/L30) - 1)</f>
        <v>0.40000142917887</v>
      </c>
      <c r="U30" s="7">
        <v>2078.87</v>
      </c>
      <c r="V30" s="7"/>
      <c r="W30" s="5">
        <f>ABS((U30/L30) - 1)</f>
        <v>0.29999730706189</v>
      </c>
      <c r="X30" s="7">
        <v>1918.96</v>
      </c>
      <c r="Y30" s="7"/>
      <c r="Z30" s="5">
        <f>ABS((X30/L30) - 1)</f>
        <v>0.19999943832922</v>
      </c>
      <c r="AA30" s="7"/>
      <c r="AB30" s="8"/>
      <c r="AC30" s="6">
        <f>ABS((AA30/L30) - 1)</f>
        <v>1</v>
      </c>
      <c r="AD30">
        <v>294</v>
      </c>
      <c r="AE30" t="s">
        <v>107</v>
      </c>
      <c r="AF30">
        <v>1378.56386364</v>
      </c>
      <c r="AG30" t="s">
        <v>83</v>
      </c>
    </row>
    <row r="31" spans="1:33" customHeight="1" ht="30">
      <c r="A31" s="9" t="s">
        <v>108</v>
      </c>
      <c r="B31" s="9" t="s">
        <v>109</v>
      </c>
      <c r="C31" s="9" t="s">
        <v>33</v>
      </c>
      <c r="D31" s="9" t="s">
        <v>105</v>
      </c>
      <c r="E31" s="9" t="s">
        <v>106</v>
      </c>
      <c r="F31" s="9"/>
      <c r="G31" s="9"/>
      <c r="H31" s="9" t="s">
        <v>106</v>
      </c>
      <c r="I31" s="10">
        <v>2</v>
      </c>
      <c r="J31" s="9" t="s">
        <v>90</v>
      </c>
      <c r="K31" s="12">
        <v>338.19386364</v>
      </c>
      <c r="L31" s="12">
        <f>K31*1.16</f>
        <v>392.3048818224</v>
      </c>
      <c r="M31" s="12">
        <f>I31*K31</f>
        <v>676.38772728</v>
      </c>
      <c r="N31" s="12">
        <f>I31*L31</f>
        <v>784.6097636448</v>
      </c>
      <c r="O31" s="12">
        <v>588.46</v>
      </c>
      <c r="P31" s="12"/>
      <c r="Q31" s="11">
        <f>ABS((O31/L31) - 1)</f>
        <v>0.50000682445344</v>
      </c>
      <c r="R31" s="12">
        <v>549.23</v>
      </c>
      <c r="S31" s="12"/>
      <c r="T31" s="11">
        <f>ABS((R31/L31) - 1)</f>
        <v>0.40000806884846</v>
      </c>
      <c r="U31" s="12">
        <v>510</v>
      </c>
      <c r="V31" s="12"/>
      <c r="W31" s="11">
        <f>ABS((U31/L31) - 1)</f>
        <v>0.30000931324347</v>
      </c>
      <c r="X31" s="12">
        <v>470.77</v>
      </c>
      <c r="Y31" s="12"/>
      <c r="Z31" s="11">
        <f>ABS((X31/L31) - 1)</f>
        <v>0.20001055763849</v>
      </c>
      <c r="AA31" s="12"/>
      <c r="AB31" s="8"/>
      <c r="AC31" s="6">
        <f>ABS((AA31/L31) - 1)</f>
        <v>1</v>
      </c>
      <c r="AD31">
        <v>294</v>
      </c>
      <c r="AE31" t="s">
        <v>107</v>
      </c>
      <c r="AF31">
        <v>338.19386364</v>
      </c>
      <c r="AG31" t="s">
        <v>83</v>
      </c>
    </row>
    <row r="32" spans="1:33" customHeight="1" ht="30">
      <c r="A32" s="3" t="s">
        <v>108</v>
      </c>
      <c r="B32" s="3" t="s">
        <v>109</v>
      </c>
      <c r="C32" s="3" t="s">
        <v>33</v>
      </c>
      <c r="D32" s="3" t="s">
        <v>105</v>
      </c>
      <c r="E32" s="3" t="s">
        <v>106</v>
      </c>
      <c r="F32" s="3"/>
      <c r="G32" s="3"/>
      <c r="H32" s="3" t="s">
        <v>106</v>
      </c>
      <c r="I32" s="4">
        <v>1</v>
      </c>
      <c r="J32" s="3" t="s">
        <v>36</v>
      </c>
      <c r="K32" s="7">
        <v>338.19386364</v>
      </c>
      <c r="L32" s="7">
        <f>K32*1.16</f>
        <v>392.3048818224</v>
      </c>
      <c r="M32" s="7">
        <f>I32*K32</f>
        <v>338.19386364</v>
      </c>
      <c r="N32" s="7">
        <f>I32*L32</f>
        <v>392.3048818224</v>
      </c>
      <c r="O32" s="7">
        <v>588.46</v>
      </c>
      <c r="P32" s="7"/>
      <c r="Q32" s="5">
        <f>ABS((O32/L32) - 1)</f>
        <v>0.50000682445344</v>
      </c>
      <c r="R32" s="7">
        <v>549.23</v>
      </c>
      <c r="S32" s="7"/>
      <c r="T32" s="5">
        <f>ABS((R32/L32) - 1)</f>
        <v>0.40000806884846</v>
      </c>
      <c r="U32" s="7">
        <v>510</v>
      </c>
      <c r="V32" s="7"/>
      <c r="W32" s="5">
        <f>ABS((U32/L32) - 1)</f>
        <v>0.30000931324347</v>
      </c>
      <c r="X32" s="7">
        <v>470.77</v>
      </c>
      <c r="Y32" s="7"/>
      <c r="Z32" s="5">
        <f>ABS((X32/L32) - 1)</f>
        <v>0.20001055763849</v>
      </c>
      <c r="AA32" s="7"/>
      <c r="AB32" s="8"/>
      <c r="AC32" s="6">
        <f>ABS((AA32/L32) - 1)</f>
        <v>1</v>
      </c>
      <c r="AD32">
        <v>294</v>
      </c>
      <c r="AE32" t="s">
        <v>107</v>
      </c>
      <c r="AF32">
        <v>338.19386364</v>
      </c>
      <c r="AG32" t="s">
        <v>83</v>
      </c>
    </row>
    <row r="33" spans="1:33" customHeight="1" ht="30">
      <c r="A33" s="9" t="s">
        <v>110</v>
      </c>
      <c r="B33" s="9" t="s">
        <v>111</v>
      </c>
      <c r="C33" s="9" t="s">
        <v>33</v>
      </c>
      <c r="D33" s="9" t="s">
        <v>105</v>
      </c>
      <c r="E33" s="9" t="s">
        <v>106</v>
      </c>
      <c r="F33" s="9"/>
      <c r="G33" s="9"/>
      <c r="H33" s="9" t="s">
        <v>106</v>
      </c>
      <c r="I33" s="10">
        <v>1</v>
      </c>
      <c r="J33" s="9" t="s">
        <v>90</v>
      </c>
      <c r="K33" s="12">
        <v>509.69386364</v>
      </c>
      <c r="L33" s="12">
        <f>K33*1.16</f>
        <v>591.2448818224</v>
      </c>
      <c r="M33" s="12">
        <f>I33*K33</f>
        <v>509.69386364</v>
      </c>
      <c r="N33" s="12">
        <f>I33*L33</f>
        <v>591.2448818224</v>
      </c>
      <c r="O33" s="12">
        <v>886.87</v>
      </c>
      <c r="P33" s="12"/>
      <c r="Q33" s="11">
        <f>ABS((O33/L33) - 1)</f>
        <v>0.50000452818533</v>
      </c>
      <c r="R33" s="12">
        <v>827.74</v>
      </c>
      <c r="S33" s="12"/>
      <c r="T33" s="11">
        <f>ABS((R33/L33) - 1)</f>
        <v>0.39999520579129</v>
      </c>
      <c r="U33" s="12">
        <v>768.62</v>
      </c>
      <c r="V33" s="12"/>
      <c r="W33" s="11">
        <f>ABS((U33/L33) - 1)</f>
        <v>0.30000279686291</v>
      </c>
      <c r="X33" s="12">
        <v>709.49</v>
      </c>
      <c r="Y33" s="12"/>
      <c r="Z33" s="11">
        <f>ABS((X33/L33) - 1)</f>
        <v>0.19999347446887</v>
      </c>
      <c r="AA33" s="12"/>
      <c r="AB33" s="8"/>
      <c r="AC33" s="6">
        <f>ABS((AA33/L33) - 1)</f>
        <v>1</v>
      </c>
      <c r="AD33">
        <v>294</v>
      </c>
      <c r="AE33" t="s">
        <v>107</v>
      </c>
      <c r="AF33">
        <v>509.69386364</v>
      </c>
      <c r="AG33" t="s">
        <v>83</v>
      </c>
    </row>
    <row r="34" spans="1:33" customHeight="1" ht="30">
      <c r="A34" s="3" t="s">
        <v>110</v>
      </c>
      <c r="B34" s="3" t="s">
        <v>111</v>
      </c>
      <c r="C34" s="3" t="s">
        <v>33</v>
      </c>
      <c r="D34" s="3" t="s">
        <v>105</v>
      </c>
      <c r="E34" s="3" t="s">
        <v>106</v>
      </c>
      <c r="F34" s="3"/>
      <c r="G34" s="3"/>
      <c r="H34" s="3" t="s">
        <v>106</v>
      </c>
      <c r="I34" s="4">
        <v>6</v>
      </c>
      <c r="J34" s="3" t="s">
        <v>36</v>
      </c>
      <c r="K34" s="7">
        <v>509.69386364</v>
      </c>
      <c r="L34" s="7">
        <f>K34*1.16</f>
        <v>591.2448818224</v>
      </c>
      <c r="M34" s="7">
        <f>I34*K34</f>
        <v>3058.16318184</v>
      </c>
      <c r="N34" s="7">
        <f>I34*L34</f>
        <v>3547.4692909344</v>
      </c>
      <c r="O34" s="7">
        <v>886.87</v>
      </c>
      <c r="P34" s="7"/>
      <c r="Q34" s="5">
        <f>ABS((O34/L34) - 1)</f>
        <v>0.50000452818533</v>
      </c>
      <c r="R34" s="7">
        <v>827.74</v>
      </c>
      <c r="S34" s="7"/>
      <c r="T34" s="5">
        <f>ABS((R34/L34) - 1)</f>
        <v>0.39999520579129</v>
      </c>
      <c r="U34" s="7">
        <v>768.62</v>
      </c>
      <c r="V34" s="7"/>
      <c r="W34" s="5">
        <f>ABS((U34/L34) - 1)</f>
        <v>0.30000279686291</v>
      </c>
      <c r="X34" s="7">
        <v>709.49</v>
      </c>
      <c r="Y34" s="7"/>
      <c r="Z34" s="5">
        <f>ABS((X34/L34) - 1)</f>
        <v>0.19999347446887</v>
      </c>
      <c r="AA34" s="7"/>
      <c r="AB34" s="8"/>
      <c r="AC34" s="6">
        <f>ABS((AA34/L34) - 1)</f>
        <v>1</v>
      </c>
      <c r="AD34">
        <v>294</v>
      </c>
      <c r="AE34" t="s">
        <v>107</v>
      </c>
      <c r="AF34">
        <v>509.69386364</v>
      </c>
      <c r="AG34" t="s">
        <v>83</v>
      </c>
    </row>
    <row r="35" spans="1:33" customHeight="1" ht="30">
      <c r="A35" s="9" t="s">
        <v>112</v>
      </c>
      <c r="B35" s="9" t="s">
        <v>113</v>
      </c>
      <c r="C35" s="9" t="s">
        <v>33</v>
      </c>
      <c r="D35" s="9" t="s">
        <v>105</v>
      </c>
      <c r="E35" s="9" t="s">
        <v>106</v>
      </c>
      <c r="F35" s="9"/>
      <c r="G35" s="9"/>
      <c r="H35" s="9" t="s">
        <v>106</v>
      </c>
      <c r="I35" s="10">
        <v>2</v>
      </c>
      <c r="J35" s="9" t="s">
        <v>36</v>
      </c>
      <c r="K35" s="12">
        <v>1212.89386364</v>
      </c>
      <c r="L35" s="12">
        <f>K35*1.16</f>
        <v>1406.9568818224</v>
      </c>
      <c r="M35" s="12">
        <f>I35*K35</f>
        <v>2425.78772728</v>
      </c>
      <c r="N35" s="12">
        <f>I35*L35</f>
        <v>2813.9137636448</v>
      </c>
      <c r="O35" s="12">
        <v>2110.44</v>
      </c>
      <c r="P35" s="12"/>
      <c r="Q35" s="11">
        <f>ABS((O35/L35) - 1)</f>
        <v>0.50000332438503</v>
      </c>
      <c r="R35" s="12">
        <v>1969.74</v>
      </c>
      <c r="S35" s="12"/>
      <c r="T35" s="11">
        <f>ABS((R35/L35) - 1)</f>
        <v>0.40000025974402</v>
      </c>
      <c r="U35" s="12">
        <v>1829.04</v>
      </c>
      <c r="V35" s="12"/>
      <c r="W35" s="11">
        <f>ABS((U35/L35) - 1)</f>
        <v>0.29999719510301</v>
      </c>
      <c r="X35" s="12">
        <v>1688.35</v>
      </c>
      <c r="Y35" s="12"/>
      <c r="Z35" s="11">
        <f>ABS((X35/L35) - 1)</f>
        <v>0.20000123800036</v>
      </c>
      <c r="AA35" s="12"/>
      <c r="AB35" s="8"/>
      <c r="AC35" s="6">
        <f>ABS((AA35/L35) - 1)</f>
        <v>1</v>
      </c>
      <c r="AD35">
        <v>294</v>
      </c>
      <c r="AE35" t="s">
        <v>107</v>
      </c>
      <c r="AF35">
        <v>1212.89386364</v>
      </c>
      <c r="AG35" t="s">
        <v>83</v>
      </c>
    </row>
    <row r="36" spans="1:33" customHeight="1" ht="30">
      <c r="A36" s="3" t="s">
        <v>114</v>
      </c>
      <c r="B36" s="3" t="s">
        <v>115</v>
      </c>
      <c r="C36" s="3" t="s">
        <v>33</v>
      </c>
      <c r="D36" s="3" t="s">
        <v>105</v>
      </c>
      <c r="E36" s="3" t="s">
        <v>106</v>
      </c>
      <c r="F36" s="3"/>
      <c r="G36" s="3"/>
      <c r="H36" s="3" t="s">
        <v>106</v>
      </c>
      <c r="I36" s="4">
        <v>1</v>
      </c>
      <c r="J36" s="3" t="s">
        <v>116</v>
      </c>
      <c r="K36" s="7">
        <v>996.30386364</v>
      </c>
      <c r="L36" s="7">
        <f>K36*1.16</f>
        <v>1155.7124818224</v>
      </c>
      <c r="M36" s="7">
        <f>I36*K36</f>
        <v>996.30386364</v>
      </c>
      <c r="N36" s="7">
        <f>I36*L36</f>
        <v>1155.7124818224</v>
      </c>
      <c r="O36" s="7">
        <v>1733.57</v>
      </c>
      <c r="P36" s="7"/>
      <c r="Q36" s="5">
        <f>ABS((O36/L36) - 1)</f>
        <v>0.50000110517661</v>
      </c>
      <c r="R36" s="7">
        <v>1618</v>
      </c>
      <c r="S36" s="7"/>
      <c r="T36" s="5">
        <f>ABS((R36/L36) - 1)</f>
        <v>0.40000218518765</v>
      </c>
      <c r="U36" s="7">
        <v>1502.43</v>
      </c>
      <c r="V36" s="7"/>
      <c r="W36" s="5">
        <f>ABS((U36/L36) - 1)</f>
        <v>0.30000326519869</v>
      </c>
      <c r="X36" s="7">
        <v>1386.85</v>
      </c>
      <c r="Y36" s="7"/>
      <c r="Z36" s="5">
        <f>ABS((X36/L36) - 1)</f>
        <v>0.19999569253862</v>
      </c>
      <c r="AA36" s="7"/>
      <c r="AB36" s="8"/>
      <c r="AC36" s="6">
        <f>ABS((AA36/L36) - 1)</f>
        <v>1</v>
      </c>
      <c r="AD36">
        <v>294</v>
      </c>
      <c r="AE36" t="s">
        <v>107</v>
      </c>
      <c r="AF36">
        <v>996.30386364</v>
      </c>
      <c r="AG36" t="s">
        <v>83</v>
      </c>
    </row>
    <row r="37" spans="1:33" customHeight="1" ht="30">
      <c r="A37" s="9" t="s">
        <v>117</v>
      </c>
      <c r="B37" s="9" t="s">
        <v>118</v>
      </c>
      <c r="C37" s="9" t="s">
        <v>33</v>
      </c>
      <c r="D37" s="9" t="s">
        <v>105</v>
      </c>
      <c r="E37" s="9" t="s">
        <v>106</v>
      </c>
      <c r="F37" s="9"/>
      <c r="G37" s="9"/>
      <c r="H37" s="9" t="s">
        <v>106</v>
      </c>
      <c r="I37" s="10">
        <v>1</v>
      </c>
      <c r="J37" s="9" t="s">
        <v>119</v>
      </c>
      <c r="K37" s="12">
        <v>436.19386364</v>
      </c>
      <c r="L37" s="12">
        <f>K37*1.16</f>
        <v>505.9848818224</v>
      </c>
      <c r="M37" s="12">
        <f>I37*K37</f>
        <v>436.19386364</v>
      </c>
      <c r="N37" s="12">
        <f>I37*L37</f>
        <v>505.9848818224</v>
      </c>
      <c r="O37" s="12">
        <v>758.98</v>
      </c>
      <c r="P37" s="12"/>
      <c r="Q37" s="11">
        <f>ABS((O37/L37) - 1)</f>
        <v>0.50000529119841</v>
      </c>
      <c r="R37" s="12">
        <v>708.38</v>
      </c>
      <c r="S37" s="12"/>
      <c r="T37" s="11">
        <f>ABS((R37/L37) - 1)</f>
        <v>0.400002303327</v>
      </c>
      <c r="U37" s="12">
        <v>657.78</v>
      </c>
      <c r="V37" s="12"/>
      <c r="W37" s="11">
        <f>ABS((U37/L37) - 1)</f>
        <v>0.29999931545559</v>
      </c>
      <c r="X37" s="12">
        <v>607.18</v>
      </c>
      <c r="Y37" s="12"/>
      <c r="Z37" s="11">
        <f>ABS((X37/L37) - 1)</f>
        <v>0.19999632758419</v>
      </c>
      <c r="AA37" s="12"/>
      <c r="AB37" s="8"/>
      <c r="AC37" s="6">
        <f>ABS((AA37/L37) - 1)</f>
        <v>1</v>
      </c>
      <c r="AD37">
        <v>294</v>
      </c>
      <c r="AE37" t="s">
        <v>107</v>
      </c>
      <c r="AF37">
        <v>436.19386364</v>
      </c>
      <c r="AG37" t="s">
        <v>83</v>
      </c>
    </row>
    <row r="38" spans="1:33" customHeight="1" ht="30">
      <c r="A38" s="3" t="s">
        <v>120</v>
      </c>
      <c r="B38" s="3" t="s">
        <v>121</v>
      </c>
      <c r="C38" s="3" t="s">
        <v>33</v>
      </c>
      <c r="D38" s="3" t="s">
        <v>86</v>
      </c>
      <c r="E38" s="3" t="s">
        <v>122</v>
      </c>
      <c r="F38" s="3"/>
      <c r="G38" s="3"/>
      <c r="H38" s="3" t="s">
        <v>122</v>
      </c>
      <c r="I38" s="4">
        <v>1</v>
      </c>
      <c r="J38" s="3" t="s">
        <v>119</v>
      </c>
      <c r="K38" s="7">
        <v>269.89</v>
      </c>
      <c r="L38" s="7">
        <f>K38*1.16</f>
        <v>313.0724</v>
      </c>
      <c r="M38" s="7">
        <f>I38*K38</f>
        <v>269.89</v>
      </c>
      <c r="N38" s="7">
        <f>I38*L38</f>
        <v>313.0724</v>
      </c>
      <c r="O38" s="7">
        <v>469.61</v>
      </c>
      <c r="P38" s="7"/>
      <c r="Q38" s="5">
        <f>ABS((O38/L38) - 1)</f>
        <v>0.50000447180908</v>
      </c>
      <c r="R38" s="7">
        <v>438.3</v>
      </c>
      <c r="S38" s="7"/>
      <c r="T38" s="5">
        <f>ABS((R38/L38) - 1)</f>
        <v>0.3999956559569</v>
      </c>
      <c r="U38" s="7">
        <v>406.99</v>
      </c>
      <c r="V38" s="7"/>
      <c r="W38" s="5">
        <f>ABS((U38/L38) - 1)</f>
        <v>0.29998684010472</v>
      </c>
      <c r="X38" s="7">
        <v>375.69</v>
      </c>
      <c r="Y38" s="7"/>
      <c r="Z38" s="5">
        <f>ABS((X38/L38) - 1)</f>
        <v>0.20000996574594</v>
      </c>
      <c r="AA38" s="7"/>
      <c r="AB38" s="8"/>
      <c r="AC38" s="6">
        <f>ABS((AA38/L38) - 1)</f>
        <v>1</v>
      </c>
      <c r="AD38">
        <v>389</v>
      </c>
      <c r="AE38" t="s">
        <v>123</v>
      </c>
      <c r="AF38">
        <v>269.89</v>
      </c>
      <c r="AG38" t="s">
        <v>124</v>
      </c>
    </row>
    <row r="39" spans="1:33" customHeight="1" ht="30">
      <c r="A39" s="9" t="s">
        <v>120</v>
      </c>
      <c r="B39" s="9" t="s">
        <v>121</v>
      </c>
      <c r="C39" s="9" t="s">
        <v>33</v>
      </c>
      <c r="D39" s="9" t="s">
        <v>86</v>
      </c>
      <c r="E39" s="9" t="s">
        <v>122</v>
      </c>
      <c r="F39" s="9"/>
      <c r="G39" s="9"/>
      <c r="H39" s="9" t="s">
        <v>122</v>
      </c>
      <c r="I39" s="10">
        <v>1</v>
      </c>
      <c r="J39" s="9" t="s">
        <v>91</v>
      </c>
      <c r="K39" s="12">
        <v>269.89</v>
      </c>
      <c r="L39" s="12">
        <f>K39*1.16</f>
        <v>313.0724</v>
      </c>
      <c r="M39" s="12">
        <f>I39*K39</f>
        <v>269.89</v>
      </c>
      <c r="N39" s="12">
        <f>I39*L39</f>
        <v>313.0724</v>
      </c>
      <c r="O39" s="12">
        <v>469.61</v>
      </c>
      <c r="P39" s="12"/>
      <c r="Q39" s="11">
        <f>ABS((O39/L39) - 1)</f>
        <v>0.50000447180908</v>
      </c>
      <c r="R39" s="12">
        <v>438.3</v>
      </c>
      <c r="S39" s="12"/>
      <c r="T39" s="11">
        <f>ABS((R39/L39) - 1)</f>
        <v>0.3999956559569</v>
      </c>
      <c r="U39" s="12">
        <v>406.99</v>
      </c>
      <c r="V39" s="12"/>
      <c r="W39" s="11">
        <f>ABS((U39/L39) - 1)</f>
        <v>0.29998684010472</v>
      </c>
      <c r="X39" s="12">
        <v>375.69</v>
      </c>
      <c r="Y39" s="12"/>
      <c r="Z39" s="11">
        <f>ABS((X39/L39) - 1)</f>
        <v>0.20000996574594</v>
      </c>
      <c r="AA39" s="12"/>
      <c r="AB39" s="8"/>
      <c r="AC39" s="6">
        <f>ABS((AA39/L39) - 1)</f>
        <v>1</v>
      </c>
      <c r="AD39">
        <v>389</v>
      </c>
      <c r="AE39" t="s">
        <v>123</v>
      </c>
      <c r="AF39">
        <v>269.89</v>
      </c>
      <c r="AG39" t="s">
        <v>124</v>
      </c>
    </row>
    <row r="40" spans="1:33" customHeight="1" ht="30">
      <c r="A40" s="3" t="s">
        <v>125</v>
      </c>
      <c r="B40" s="3" t="s">
        <v>126</v>
      </c>
      <c r="C40" s="3" t="s">
        <v>33</v>
      </c>
      <c r="D40" s="3" t="s">
        <v>127</v>
      </c>
      <c r="E40" s="3" t="s">
        <v>128</v>
      </c>
      <c r="F40" s="3"/>
      <c r="G40" s="3"/>
      <c r="H40" s="3" t="s">
        <v>128</v>
      </c>
      <c r="I40" s="4">
        <v>1</v>
      </c>
      <c r="J40" s="3" t="s">
        <v>129</v>
      </c>
      <c r="K40" s="7">
        <v>183.62</v>
      </c>
      <c r="L40" s="7">
        <f>K40*1.16</f>
        <v>212.9992</v>
      </c>
      <c r="M40" s="7">
        <f>I40*K40</f>
        <v>183.62</v>
      </c>
      <c r="N40" s="7">
        <f>I40*L40</f>
        <v>212.9992</v>
      </c>
      <c r="O40" s="7">
        <v>319.5</v>
      </c>
      <c r="P40" s="7"/>
      <c r="Q40" s="5">
        <f>ABS((O40/L40) - 1)</f>
        <v>0.50000563382398</v>
      </c>
      <c r="R40" s="7">
        <v>298.2</v>
      </c>
      <c r="S40" s="7"/>
      <c r="T40" s="5">
        <f>ABS((R40/L40) - 1)</f>
        <v>0.40000525823571</v>
      </c>
      <c r="U40" s="7">
        <v>276.9</v>
      </c>
      <c r="V40" s="7"/>
      <c r="W40" s="5">
        <f>ABS((U40/L40) - 1)</f>
        <v>0.30000488264745</v>
      </c>
      <c r="X40" s="7">
        <v>255.6</v>
      </c>
      <c r="Y40" s="7"/>
      <c r="Z40" s="5">
        <f>ABS((X40/L40) - 1)</f>
        <v>0.20000450705918</v>
      </c>
      <c r="AA40" s="7"/>
      <c r="AB40" s="8"/>
      <c r="AC40" s="6">
        <f>ABS((AA40/L40) - 1)</f>
        <v>1</v>
      </c>
      <c r="AD40">
        <v>537</v>
      </c>
      <c r="AE40" t="s">
        <v>130</v>
      </c>
      <c r="AF40">
        <v>183.62</v>
      </c>
      <c r="AG40" t="s">
        <v>124</v>
      </c>
    </row>
    <row r="41" spans="1:33" customHeight="1" ht="30">
      <c r="A41" s="9" t="s">
        <v>131</v>
      </c>
      <c r="B41" s="9" t="s">
        <v>132</v>
      </c>
      <c r="C41" s="9" t="s">
        <v>33</v>
      </c>
      <c r="D41" s="9" t="s">
        <v>127</v>
      </c>
      <c r="E41" s="9" t="s">
        <v>128</v>
      </c>
      <c r="F41" s="9"/>
      <c r="G41" s="9"/>
      <c r="H41" s="9" t="s">
        <v>128</v>
      </c>
      <c r="I41" s="10">
        <v>1</v>
      </c>
      <c r="J41" s="9" t="s">
        <v>129</v>
      </c>
      <c r="K41" s="12">
        <v>128.45</v>
      </c>
      <c r="L41" s="12">
        <f>K41*1.16</f>
        <v>149.002</v>
      </c>
      <c r="M41" s="12">
        <f>I41*K41</f>
        <v>128.45</v>
      </c>
      <c r="N41" s="12">
        <f>I41*L41</f>
        <v>149.002</v>
      </c>
      <c r="O41" s="12">
        <v>223.5</v>
      </c>
      <c r="P41" s="12"/>
      <c r="Q41" s="11">
        <f>ABS((O41/L41) - 1)</f>
        <v>0.49997986604207</v>
      </c>
      <c r="R41" s="12">
        <v>208.6</v>
      </c>
      <c r="S41" s="12"/>
      <c r="T41" s="11">
        <f>ABS((R41/L41) - 1)</f>
        <v>0.39998120830593</v>
      </c>
      <c r="U41" s="12">
        <v>193.7</v>
      </c>
      <c r="V41" s="12"/>
      <c r="W41" s="11">
        <f>ABS((U41/L41) - 1)</f>
        <v>0.29998255056979</v>
      </c>
      <c r="X41" s="12">
        <v>178.8</v>
      </c>
      <c r="Y41" s="12"/>
      <c r="Z41" s="11">
        <f>ABS((X41/L41) - 1)</f>
        <v>0.19998389283365</v>
      </c>
      <c r="AA41" s="12"/>
      <c r="AB41" s="8"/>
      <c r="AC41" s="6">
        <f>ABS((AA41/L41) - 1)</f>
        <v>1</v>
      </c>
      <c r="AD41">
        <v>537</v>
      </c>
      <c r="AE41" t="s">
        <v>130</v>
      </c>
      <c r="AF41">
        <v>128.45</v>
      </c>
      <c r="AG41" t="s">
        <v>124</v>
      </c>
    </row>
    <row r="42" spans="1:33" customHeight="1" ht="30">
      <c r="A42" s="3" t="s">
        <v>133</v>
      </c>
      <c r="B42" s="3" t="s">
        <v>134</v>
      </c>
      <c r="C42" s="3" t="s">
        <v>33</v>
      </c>
      <c r="D42" s="3" t="s">
        <v>135</v>
      </c>
      <c r="E42" s="3" t="s">
        <v>128</v>
      </c>
      <c r="F42" s="3"/>
      <c r="G42" s="3"/>
      <c r="H42" s="3" t="s">
        <v>128</v>
      </c>
      <c r="I42" s="4">
        <v>1</v>
      </c>
      <c r="J42" s="3" t="s">
        <v>90</v>
      </c>
      <c r="K42" s="7">
        <v>99</v>
      </c>
      <c r="L42" s="7">
        <f>K42*1.16</f>
        <v>114.84</v>
      </c>
      <c r="M42" s="7">
        <f>I42*K42</f>
        <v>99</v>
      </c>
      <c r="N42" s="7">
        <f>I42*L42</f>
        <v>114.84</v>
      </c>
      <c r="O42" s="7">
        <v>172.26</v>
      </c>
      <c r="P42" s="7"/>
      <c r="Q42" s="5">
        <f>ABS((O42/L42) - 1)</f>
        <v>0.5</v>
      </c>
      <c r="R42" s="7">
        <v>160.78</v>
      </c>
      <c r="S42" s="7"/>
      <c r="T42" s="5">
        <f>ABS((R42/L42) - 1)</f>
        <v>0.40003483106931</v>
      </c>
      <c r="U42" s="7">
        <v>149.29</v>
      </c>
      <c r="V42" s="7"/>
      <c r="W42" s="5">
        <f>ABS((U42/L42) - 1)</f>
        <v>0.29998258446534</v>
      </c>
      <c r="X42" s="7">
        <v>137.81</v>
      </c>
      <c r="Y42" s="7"/>
      <c r="Z42" s="5">
        <f>ABS((X42/L42) - 1)</f>
        <v>0.20001741553466</v>
      </c>
      <c r="AA42" s="7"/>
      <c r="AB42" s="8"/>
      <c r="AC42" s="6">
        <f>ABS((AA42/L42) - 1)</f>
        <v>1</v>
      </c>
      <c r="AD42">
        <v>537</v>
      </c>
      <c r="AE42" t="s">
        <v>130</v>
      </c>
      <c r="AF42">
        <v>99</v>
      </c>
      <c r="AG42" t="s">
        <v>124</v>
      </c>
    </row>
    <row r="43" spans="1:33" customHeight="1" ht="30">
      <c r="A43" s="9" t="s">
        <v>136</v>
      </c>
      <c r="B43" s="9" t="s">
        <v>137</v>
      </c>
      <c r="C43" s="9" t="s">
        <v>33</v>
      </c>
      <c r="D43" s="9" t="s">
        <v>138</v>
      </c>
      <c r="E43" s="9" t="s">
        <v>139</v>
      </c>
      <c r="F43" s="9"/>
      <c r="G43" s="9"/>
      <c r="H43" s="9" t="s">
        <v>139</v>
      </c>
      <c r="I43" s="10">
        <v>18</v>
      </c>
      <c r="J43" s="9" t="s">
        <v>90</v>
      </c>
      <c r="K43" s="12">
        <v>30</v>
      </c>
      <c r="L43" s="12">
        <f>K43*1.16</f>
        <v>34.8</v>
      </c>
      <c r="M43" s="12">
        <f>I43*K43</f>
        <v>540</v>
      </c>
      <c r="N43" s="12">
        <f>I43*L43</f>
        <v>626.4</v>
      </c>
      <c r="O43" s="12">
        <v>52.2</v>
      </c>
      <c r="P43" s="12"/>
      <c r="Q43" s="11">
        <f>ABS((O43/L43) - 1)</f>
        <v>0.5</v>
      </c>
      <c r="R43" s="12">
        <v>48.72</v>
      </c>
      <c r="S43" s="12"/>
      <c r="T43" s="11">
        <f>ABS((R43/L43) - 1)</f>
        <v>0.4</v>
      </c>
      <c r="U43" s="12">
        <v>45.24</v>
      </c>
      <c r="V43" s="12"/>
      <c r="W43" s="11">
        <f>ABS((U43/L43) - 1)</f>
        <v>0.3</v>
      </c>
      <c r="X43" s="12">
        <v>41.76</v>
      </c>
      <c r="Y43" s="12"/>
      <c r="Z43" s="11">
        <f>ABS((X43/L43) - 1)</f>
        <v>0.2</v>
      </c>
      <c r="AA43" s="12"/>
      <c r="AB43" s="8"/>
      <c r="AC43" s="6">
        <f>ABS((AA43/L43) - 1)</f>
        <v>1</v>
      </c>
      <c r="AD43"/>
      <c r="AE43" t="s">
        <v>62</v>
      </c>
      <c r="AF43">
        <v>30</v>
      </c>
      <c r="AG43" t="s">
        <v>38</v>
      </c>
    </row>
    <row r="44" spans="1:33" customHeight="1" ht="30">
      <c r="A44" s="3" t="s">
        <v>136</v>
      </c>
      <c r="B44" s="3" t="s">
        <v>137</v>
      </c>
      <c r="C44" s="3" t="s">
        <v>33</v>
      </c>
      <c r="D44" s="3" t="s">
        <v>138</v>
      </c>
      <c r="E44" s="3" t="s">
        <v>139</v>
      </c>
      <c r="F44" s="3"/>
      <c r="G44" s="3"/>
      <c r="H44" s="3" t="s">
        <v>139</v>
      </c>
      <c r="I44" s="4">
        <v>2</v>
      </c>
      <c r="J44" s="3" t="s">
        <v>119</v>
      </c>
      <c r="K44" s="7">
        <v>30</v>
      </c>
      <c r="L44" s="7">
        <f>K44*1.16</f>
        <v>34.8</v>
      </c>
      <c r="M44" s="7">
        <f>I44*K44</f>
        <v>60</v>
      </c>
      <c r="N44" s="7">
        <f>I44*L44</f>
        <v>69.6</v>
      </c>
      <c r="O44" s="7">
        <v>52.2</v>
      </c>
      <c r="P44" s="7"/>
      <c r="Q44" s="5">
        <f>ABS((O44/L44) - 1)</f>
        <v>0.5</v>
      </c>
      <c r="R44" s="7">
        <v>48.72</v>
      </c>
      <c r="S44" s="7"/>
      <c r="T44" s="5">
        <f>ABS((R44/L44) - 1)</f>
        <v>0.4</v>
      </c>
      <c r="U44" s="7">
        <v>45.24</v>
      </c>
      <c r="V44" s="7"/>
      <c r="W44" s="5">
        <f>ABS((U44/L44) - 1)</f>
        <v>0.3</v>
      </c>
      <c r="X44" s="7">
        <v>41.76</v>
      </c>
      <c r="Y44" s="7"/>
      <c r="Z44" s="5">
        <f>ABS((X44/L44) - 1)</f>
        <v>0.2</v>
      </c>
      <c r="AA44" s="7"/>
      <c r="AB44" s="8"/>
      <c r="AC44" s="6">
        <f>ABS((AA44/L44) - 1)</f>
        <v>1</v>
      </c>
      <c r="AD44"/>
      <c r="AE44" t="s">
        <v>62</v>
      </c>
      <c r="AF44">
        <v>30</v>
      </c>
      <c r="AG44" t="s">
        <v>38</v>
      </c>
    </row>
    <row r="45" spans="1:33" customHeight="1" ht="30">
      <c r="A45" s="9">
        <v>32146070</v>
      </c>
      <c r="B45" s="9" t="s">
        <v>140</v>
      </c>
      <c r="C45" s="9" t="s">
        <v>33</v>
      </c>
      <c r="D45" s="9" t="s">
        <v>141</v>
      </c>
      <c r="E45" s="9" t="s">
        <v>139</v>
      </c>
      <c r="F45" s="9"/>
      <c r="G45" s="9"/>
      <c r="H45" s="9" t="s">
        <v>139</v>
      </c>
      <c r="I45" s="10">
        <v>1</v>
      </c>
      <c r="J45" s="9" t="s">
        <v>116</v>
      </c>
      <c r="K45" s="12">
        <v>44.888644973104</v>
      </c>
      <c r="L45" s="12">
        <f>K45*1.16</f>
        <v>52.070828168801</v>
      </c>
      <c r="M45" s="12">
        <f>I45*K45</f>
        <v>44.888644973104</v>
      </c>
      <c r="N45" s="12">
        <f>I45*L45</f>
        <v>52.070828168801</v>
      </c>
      <c r="O45" s="12">
        <v>78.11</v>
      </c>
      <c r="P45" s="12"/>
      <c r="Q45" s="11">
        <f>ABS((O45/L45) - 1)</f>
        <v>0.50007216606555</v>
      </c>
      <c r="R45" s="12">
        <v>72.9</v>
      </c>
      <c r="S45" s="12"/>
      <c r="T45" s="11">
        <f>ABS((R45/L45) - 1)</f>
        <v>0.40001614269849</v>
      </c>
      <c r="U45" s="12">
        <v>67.69</v>
      </c>
      <c r="V45" s="12"/>
      <c r="W45" s="11">
        <f>ABS((U45/L45) - 1)</f>
        <v>0.29996011933142</v>
      </c>
      <c r="X45" s="12">
        <v>62.48</v>
      </c>
      <c r="Y45" s="12"/>
      <c r="Z45" s="11">
        <f>ABS((X45/L45) - 1)</f>
        <v>0.19990409596435</v>
      </c>
      <c r="AA45" s="12"/>
      <c r="AB45" s="8"/>
      <c r="AC45" s="6">
        <f>ABS((AA45/L45) - 1)</f>
        <v>1</v>
      </c>
      <c r="AD45">
        <v>1513</v>
      </c>
      <c r="AE45" t="s">
        <v>142</v>
      </c>
      <c r="AF45">
        <v>44.888644973104</v>
      </c>
      <c r="AG45" t="s">
        <v>124</v>
      </c>
    </row>
    <row r="46" spans="1:33" customHeight="1" ht="30">
      <c r="A46" s="3">
        <v>32146070</v>
      </c>
      <c r="B46" s="3" t="s">
        <v>140</v>
      </c>
      <c r="C46" s="3" t="s">
        <v>33</v>
      </c>
      <c r="D46" s="3" t="s">
        <v>141</v>
      </c>
      <c r="E46" s="3" t="s">
        <v>139</v>
      </c>
      <c r="F46" s="3"/>
      <c r="G46" s="3"/>
      <c r="H46" s="3" t="s">
        <v>139</v>
      </c>
      <c r="I46" s="4">
        <v>1</v>
      </c>
      <c r="J46" s="3" t="s">
        <v>81</v>
      </c>
      <c r="K46" s="7">
        <v>44.888644973104</v>
      </c>
      <c r="L46" s="7">
        <f>K46*1.16</f>
        <v>52.070828168801</v>
      </c>
      <c r="M46" s="7">
        <f>I46*K46</f>
        <v>44.888644973104</v>
      </c>
      <c r="N46" s="7">
        <f>I46*L46</f>
        <v>52.070828168801</v>
      </c>
      <c r="O46" s="7">
        <v>78.11</v>
      </c>
      <c r="P46" s="7"/>
      <c r="Q46" s="5">
        <f>ABS((O46/L46) - 1)</f>
        <v>0.50007216606555</v>
      </c>
      <c r="R46" s="7">
        <v>72.9</v>
      </c>
      <c r="S46" s="7"/>
      <c r="T46" s="5">
        <f>ABS((R46/L46) - 1)</f>
        <v>0.40001614269849</v>
      </c>
      <c r="U46" s="7">
        <v>67.69</v>
      </c>
      <c r="V46" s="7"/>
      <c r="W46" s="5">
        <f>ABS((U46/L46) - 1)</f>
        <v>0.29996011933142</v>
      </c>
      <c r="X46" s="7">
        <v>62.48</v>
      </c>
      <c r="Y46" s="7"/>
      <c r="Z46" s="5">
        <f>ABS((X46/L46) - 1)</f>
        <v>0.19990409596435</v>
      </c>
      <c r="AA46" s="7"/>
      <c r="AB46" s="8"/>
      <c r="AC46" s="6">
        <f>ABS((AA46/L46) - 1)</f>
        <v>1</v>
      </c>
      <c r="AD46">
        <v>1513</v>
      </c>
      <c r="AE46" t="s">
        <v>142</v>
      </c>
      <c r="AF46">
        <v>44.888644973104</v>
      </c>
      <c r="AG46" t="s">
        <v>124</v>
      </c>
    </row>
    <row r="47" spans="1:33" customHeight="1" ht="30">
      <c r="A47" s="9" t="s">
        <v>143</v>
      </c>
      <c r="B47" s="9" t="s">
        <v>144</v>
      </c>
      <c r="C47" s="9" t="s">
        <v>33</v>
      </c>
      <c r="D47" s="9" t="s">
        <v>145</v>
      </c>
      <c r="E47" s="9" t="s">
        <v>146</v>
      </c>
      <c r="F47" s="9"/>
      <c r="G47" s="9"/>
      <c r="H47" s="9" t="s">
        <v>146</v>
      </c>
      <c r="I47" s="10">
        <v>2</v>
      </c>
      <c r="J47" s="9" t="s">
        <v>90</v>
      </c>
      <c r="K47" s="12">
        <v>1000</v>
      </c>
      <c r="L47" s="12">
        <f>K47*1.16</f>
        <v>1160</v>
      </c>
      <c r="M47" s="12">
        <f>I47*K47</f>
        <v>2000</v>
      </c>
      <c r="N47" s="12">
        <f>I47*L47</f>
        <v>2320</v>
      </c>
      <c r="O47" s="12">
        <v>1740</v>
      </c>
      <c r="P47" s="12"/>
      <c r="Q47" s="11">
        <f>ABS((O47/L47) - 1)</f>
        <v>0.5</v>
      </c>
      <c r="R47" s="12">
        <v>1624</v>
      </c>
      <c r="S47" s="12"/>
      <c r="T47" s="11">
        <f>ABS((R47/L47) - 1)</f>
        <v>0.4</v>
      </c>
      <c r="U47" s="12">
        <v>1508</v>
      </c>
      <c r="V47" s="12"/>
      <c r="W47" s="11">
        <f>ABS((U47/L47) - 1)</f>
        <v>0.3</v>
      </c>
      <c r="X47" s="12">
        <v>1392</v>
      </c>
      <c r="Y47" s="12"/>
      <c r="Z47" s="11">
        <f>ABS((X47/L47) - 1)</f>
        <v>0.2</v>
      </c>
      <c r="AA47" s="12"/>
      <c r="AB47" s="8"/>
      <c r="AC47" s="6">
        <f>ABS((AA47/L47) - 1)</f>
        <v>1</v>
      </c>
      <c r="AD47"/>
      <c r="AE47" t="s">
        <v>62</v>
      </c>
      <c r="AF47">
        <v>1000</v>
      </c>
      <c r="AG47" t="s">
        <v>38</v>
      </c>
    </row>
    <row r="48" spans="1:33" customHeight="1" ht="30">
      <c r="A48" s="3" t="s">
        <v>147</v>
      </c>
      <c r="B48" s="3" t="s">
        <v>148</v>
      </c>
      <c r="C48" s="3" t="s">
        <v>33</v>
      </c>
      <c r="D48" s="3" t="s">
        <v>149</v>
      </c>
      <c r="E48" s="3" t="s">
        <v>150</v>
      </c>
      <c r="F48" s="3"/>
      <c r="G48" s="3"/>
      <c r="H48" s="3" t="s">
        <v>150</v>
      </c>
      <c r="I48" s="4">
        <v>2</v>
      </c>
      <c r="J48" s="3" t="s">
        <v>90</v>
      </c>
      <c r="K48" s="7">
        <v>646.55</v>
      </c>
      <c r="L48" s="7">
        <f>K48*1.16</f>
        <v>749.998</v>
      </c>
      <c r="M48" s="7">
        <f>I48*K48</f>
        <v>1293.1</v>
      </c>
      <c r="N48" s="7">
        <f>I48*L48</f>
        <v>1499.996</v>
      </c>
      <c r="O48" s="7">
        <v>1125</v>
      </c>
      <c r="P48" s="7"/>
      <c r="Q48" s="5">
        <f>ABS((O48/L48) - 1)</f>
        <v>0.50000400001067</v>
      </c>
      <c r="R48" s="7">
        <v>1050</v>
      </c>
      <c r="S48" s="7"/>
      <c r="T48" s="5">
        <f>ABS((R48/L48) - 1)</f>
        <v>0.40000373334329</v>
      </c>
      <c r="U48" s="7">
        <v>975</v>
      </c>
      <c r="V48" s="7"/>
      <c r="W48" s="5">
        <f>ABS((U48/L48) - 1)</f>
        <v>0.30000346667591</v>
      </c>
      <c r="X48" s="7">
        <v>900</v>
      </c>
      <c r="Y48" s="7"/>
      <c r="Z48" s="5">
        <f>ABS((X48/L48) - 1)</f>
        <v>0.20000320000853</v>
      </c>
      <c r="AA48" s="7"/>
      <c r="AB48" s="8"/>
      <c r="AC48" s="6">
        <f>ABS((AA48/L48) - 1)</f>
        <v>1</v>
      </c>
      <c r="AD48"/>
      <c r="AE48" t="s">
        <v>62</v>
      </c>
      <c r="AF48">
        <v>646.55</v>
      </c>
      <c r="AG48" t="s">
        <v>38</v>
      </c>
    </row>
    <row r="49" spans="1:33" customHeight="1" ht="30">
      <c r="A49" s="9" t="s">
        <v>151</v>
      </c>
      <c r="B49" s="9" t="s">
        <v>152</v>
      </c>
      <c r="C49" s="9" t="s">
        <v>33</v>
      </c>
      <c r="D49" s="9" t="s">
        <v>149</v>
      </c>
      <c r="E49" s="9" t="s">
        <v>153</v>
      </c>
      <c r="F49" s="9"/>
      <c r="G49" s="9"/>
      <c r="H49" s="9" t="s">
        <v>153</v>
      </c>
      <c r="I49" s="10">
        <v>1</v>
      </c>
      <c r="J49" s="9" t="s">
        <v>90</v>
      </c>
      <c r="K49" s="12">
        <v>218</v>
      </c>
      <c r="L49" s="12">
        <f>K49*1.16</f>
        <v>252.88</v>
      </c>
      <c r="M49" s="12">
        <f>I49*K49</f>
        <v>218</v>
      </c>
      <c r="N49" s="12">
        <f>I49*L49</f>
        <v>252.88</v>
      </c>
      <c r="O49" s="12">
        <v>379.32</v>
      </c>
      <c r="P49" s="12"/>
      <c r="Q49" s="11">
        <f>ABS((O49/L49) - 1)</f>
        <v>0.5</v>
      </c>
      <c r="R49" s="12">
        <v>354.03</v>
      </c>
      <c r="S49" s="12"/>
      <c r="T49" s="11">
        <f>ABS((R49/L49) - 1)</f>
        <v>0.39999209111041</v>
      </c>
      <c r="U49" s="12">
        <v>328.74</v>
      </c>
      <c r="V49" s="12"/>
      <c r="W49" s="11">
        <f>ABS((U49/L49) - 1)</f>
        <v>0.29998418222082</v>
      </c>
      <c r="X49" s="12">
        <v>303.46</v>
      </c>
      <c r="Y49" s="12"/>
      <c r="Z49" s="11">
        <f>ABS((X49/L49) - 1)</f>
        <v>0.20001581777918</v>
      </c>
      <c r="AA49" s="12"/>
      <c r="AB49" s="8"/>
      <c r="AC49" s="6">
        <f>ABS((AA49/L49) - 1)</f>
        <v>1</v>
      </c>
      <c r="AD49"/>
      <c r="AE49" t="s">
        <v>62</v>
      </c>
      <c r="AF49">
        <v>218</v>
      </c>
      <c r="AG49" t="s">
        <v>38</v>
      </c>
    </row>
    <row r="50" spans="1:33" customHeight="1" ht="30">
      <c r="A50" s="3" t="s">
        <v>154</v>
      </c>
      <c r="B50" s="3" t="s">
        <v>155</v>
      </c>
      <c r="C50" s="3" t="s">
        <v>33</v>
      </c>
      <c r="D50" s="3" t="s">
        <v>149</v>
      </c>
      <c r="E50" s="3" t="s">
        <v>153</v>
      </c>
      <c r="F50" s="3"/>
      <c r="G50" s="3"/>
      <c r="H50" s="3" t="s">
        <v>153</v>
      </c>
      <c r="I50" s="4">
        <v>2</v>
      </c>
      <c r="J50" s="3" t="s">
        <v>90</v>
      </c>
      <c r="K50" s="7">
        <v>218</v>
      </c>
      <c r="L50" s="7">
        <f>K50*1.16</f>
        <v>252.88</v>
      </c>
      <c r="M50" s="7">
        <f>I50*K50</f>
        <v>436</v>
      </c>
      <c r="N50" s="7">
        <f>I50*L50</f>
        <v>505.76</v>
      </c>
      <c r="O50" s="7">
        <v>379.32</v>
      </c>
      <c r="P50" s="7"/>
      <c r="Q50" s="5">
        <f>ABS((O50/L50) - 1)</f>
        <v>0.5</v>
      </c>
      <c r="R50" s="7">
        <v>354.03</v>
      </c>
      <c r="S50" s="7"/>
      <c r="T50" s="5">
        <f>ABS((R50/L50) - 1)</f>
        <v>0.39999209111041</v>
      </c>
      <c r="U50" s="7">
        <v>328.74</v>
      </c>
      <c r="V50" s="7"/>
      <c r="W50" s="5">
        <f>ABS((U50/L50) - 1)</f>
        <v>0.29998418222082</v>
      </c>
      <c r="X50" s="7">
        <v>303.46</v>
      </c>
      <c r="Y50" s="7"/>
      <c r="Z50" s="5">
        <f>ABS((X50/L50) - 1)</f>
        <v>0.20001581777918</v>
      </c>
      <c r="AA50" s="7"/>
      <c r="AB50" s="8"/>
      <c r="AC50" s="6">
        <f>ABS((AA50/L50) - 1)</f>
        <v>1</v>
      </c>
      <c r="AD50"/>
      <c r="AE50" t="s">
        <v>62</v>
      </c>
      <c r="AF50">
        <v>218</v>
      </c>
      <c r="AG50" t="s">
        <v>38</v>
      </c>
    </row>
    <row r="51" spans="1:33" customHeight="1" ht="30">
      <c r="A51" s="9" t="s">
        <v>156</v>
      </c>
      <c r="B51" s="9" t="s">
        <v>157</v>
      </c>
      <c r="C51" s="9" t="s">
        <v>33</v>
      </c>
      <c r="D51" s="9" t="s">
        <v>149</v>
      </c>
      <c r="E51" s="9" t="s">
        <v>153</v>
      </c>
      <c r="F51" s="9"/>
      <c r="G51" s="9"/>
      <c r="H51" s="9" t="s">
        <v>153</v>
      </c>
      <c r="I51" s="10">
        <v>2</v>
      </c>
      <c r="J51" s="9" t="s">
        <v>90</v>
      </c>
      <c r="K51" s="12">
        <v>268</v>
      </c>
      <c r="L51" s="12">
        <f>K51*1.16</f>
        <v>310.88</v>
      </c>
      <c r="M51" s="12">
        <f>I51*K51</f>
        <v>536</v>
      </c>
      <c r="N51" s="12">
        <f>I51*L51</f>
        <v>621.76</v>
      </c>
      <c r="O51" s="12">
        <v>466.32</v>
      </c>
      <c r="P51" s="12"/>
      <c r="Q51" s="11">
        <f>ABS((O51/L51) - 1)</f>
        <v>0.5</v>
      </c>
      <c r="R51" s="12">
        <v>435.23</v>
      </c>
      <c r="S51" s="12"/>
      <c r="T51" s="11">
        <f>ABS((R51/L51) - 1)</f>
        <v>0.39999356664951</v>
      </c>
      <c r="U51" s="12">
        <v>404.14</v>
      </c>
      <c r="V51" s="12"/>
      <c r="W51" s="11">
        <f>ABS((U51/L51) - 1)</f>
        <v>0.29998713329902</v>
      </c>
      <c r="X51" s="12">
        <v>373.06</v>
      </c>
      <c r="Y51" s="12"/>
      <c r="Z51" s="11">
        <f>ABS((X51/L51) - 1)</f>
        <v>0.20001286670098</v>
      </c>
      <c r="AA51" s="12"/>
      <c r="AB51" s="8"/>
      <c r="AC51" s="6">
        <f>ABS((AA51/L51) - 1)</f>
        <v>1</v>
      </c>
      <c r="AD51"/>
      <c r="AE51" t="s">
        <v>62</v>
      </c>
      <c r="AF51">
        <v>268</v>
      </c>
      <c r="AG51" t="s">
        <v>38</v>
      </c>
    </row>
    <row r="52" spans="1:33" customHeight="1" ht="30">
      <c r="A52" s="3" t="s">
        <v>158</v>
      </c>
      <c r="B52" s="3" t="s">
        <v>159</v>
      </c>
      <c r="C52" s="3" t="s">
        <v>33</v>
      </c>
      <c r="D52" s="3" t="s">
        <v>149</v>
      </c>
      <c r="E52" s="3" t="s">
        <v>153</v>
      </c>
      <c r="F52" s="3"/>
      <c r="G52" s="3"/>
      <c r="H52" s="3" t="s">
        <v>153</v>
      </c>
      <c r="I52" s="4">
        <v>2</v>
      </c>
      <c r="J52" s="3" t="s">
        <v>90</v>
      </c>
      <c r="K52" s="7">
        <v>218</v>
      </c>
      <c r="L52" s="7">
        <f>K52*1.16</f>
        <v>252.88</v>
      </c>
      <c r="M52" s="7">
        <f>I52*K52</f>
        <v>436</v>
      </c>
      <c r="N52" s="7">
        <f>I52*L52</f>
        <v>505.76</v>
      </c>
      <c r="O52" s="7">
        <v>379.32</v>
      </c>
      <c r="P52" s="7"/>
      <c r="Q52" s="5">
        <f>ABS((O52/L52) - 1)</f>
        <v>0.5</v>
      </c>
      <c r="R52" s="7">
        <v>354.03</v>
      </c>
      <c r="S52" s="7"/>
      <c r="T52" s="5">
        <f>ABS((R52/L52) - 1)</f>
        <v>0.39999209111041</v>
      </c>
      <c r="U52" s="7">
        <v>328.74</v>
      </c>
      <c r="V52" s="7"/>
      <c r="W52" s="5">
        <f>ABS((U52/L52) - 1)</f>
        <v>0.29998418222082</v>
      </c>
      <c r="X52" s="7">
        <v>303.46</v>
      </c>
      <c r="Y52" s="7"/>
      <c r="Z52" s="5">
        <f>ABS((X52/L52) - 1)</f>
        <v>0.20001581777918</v>
      </c>
      <c r="AA52" s="7"/>
      <c r="AB52" s="8"/>
      <c r="AC52" s="6">
        <f>ABS((AA52/L52) - 1)</f>
        <v>1</v>
      </c>
      <c r="AD52"/>
      <c r="AE52" t="s">
        <v>62</v>
      </c>
      <c r="AF52">
        <v>218</v>
      </c>
      <c r="AG52" t="s">
        <v>38</v>
      </c>
    </row>
    <row r="53" spans="1:33" customHeight="1" ht="30">
      <c r="A53" s="9" t="s">
        <v>160</v>
      </c>
      <c r="B53" s="9" t="s">
        <v>161</v>
      </c>
      <c r="C53" s="9" t="s">
        <v>33</v>
      </c>
      <c r="D53" s="9" t="s">
        <v>149</v>
      </c>
      <c r="E53" s="9" t="s">
        <v>162</v>
      </c>
      <c r="F53" s="9"/>
      <c r="G53" s="9"/>
      <c r="H53" s="9" t="s">
        <v>162</v>
      </c>
      <c r="I53" s="10">
        <v>1</v>
      </c>
      <c r="J53" s="9" t="s">
        <v>163</v>
      </c>
      <c r="K53" s="12">
        <v>218</v>
      </c>
      <c r="L53" s="12">
        <f>K53*1.16</f>
        <v>252.88</v>
      </c>
      <c r="M53" s="12">
        <f>I53*K53</f>
        <v>218</v>
      </c>
      <c r="N53" s="12">
        <f>I53*L53</f>
        <v>252.88</v>
      </c>
      <c r="O53" s="12">
        <v>379.32</v>
      </c>
      <c r="P53" s="12"/>
      <c r="Q53" s="11">
        <f>ABS((O53/L53) - 1)</f>
        <v>0.5</v>
      </c>
      <c r="R53" s="12">
        <v>354.03</v>
      </c>
      <c r="S53" s="12"/>
      <c r="T53" s="11">
        <f>ABS((R53/L53) - 1)</f>
        <v>0.39999209111041</v>
      </c>
      <c r="U53" s="12">
        <v>328.74</v>
      </c>
      <c r="V53" s="12"/>
      <c r="W53" s="11">
        <f>ABS((U53/L53) - 1)</f>
        <v>0.29998418222082</v>
      </c>
      <c r="X53" s="12">
        <v>303.46</v>
      </c>
      <c r="Y53" s="12"/>
      <c r="Z53" s="11">
        <f>ABS((X53/L53) - 1)</f>
        <v>0.20001581777918</v>
      </c>
      <c r="AA53" s="12"/>
      <c r="AB53" s="8"/>
      <c r="AC53" s="6">
        <f>ABS((AA53/L53) - 1)</f>
        <v>1</v>
      </c>
      <c r="AD53">
        <v>1575</v>
      </c>
      <c r="AE53" t="s">
        <v>164</v>
      </c>
      <c r="AF53">
        <v>218</v>
      </c>
      <c r="AG53" t="s">
        <v>124</v>
      </c>
    </row>
    <row r="54" spans="1:33" customHeight="1" ht="30">
      <c r="A54" s="3" t="s">
        <v>165</v>
      </c>
      <c r="B54" s="3" t="s">
        <v>166</v>
      </c>
      <c r="C54" s="3" t="s">
        <v>33</v>
      </c>
      <c r="D54" s="3" t="s">
        <v>149</v>
      </c>
      <c r="E54" s="3" t="s">
        <v>162</v>
      </c>
      <c r="F54" s="3"/>
      <c r="G54" s="3"/>
      <c r="H54" s="3" t="s">
        <v>162</v>
      </c>
      <c r="I54" s="4">
        <v>1</v>
      </c>
      <c r="J54" s="3" t="s">
        <v>163</v>
      </c>
      <c r="K54" s="7">
        <v>218</v>
      </c>
      <c r="L54" s="7">
        <f>K54*1.16</f>
        <v>252.88</v>
      </c>
      <c r="M54" s="7">
        <f>I54*K54</f>
        <v>218</v>
      </c>
      <c r="N54" s="7">
        <f>I54*L54</f>
        <v>252.88</v>
      </c>
      <c r="O54" s="7">
        <v>379.32</v>
      </c>
      <c r="P54" s="7"/>
      <c r="Q54" s="5">
        <f>ABS((O54/L54) - 1)</f>
        <v>0.5</v>
      </c>
      <c r="R54" s="7">
        <v>354.03</v>
      </c>
      <c r="S54" s="7"/>
      <c r="T54" s="5">
        <f>ABS((R54/L54) - 1)</f>
        <v>0.39999209111041</v>
      </c>
      <c r="U54" s="7">
        <v>328.74</v>
      </c>
      <c r="V54" s="7"/>
      <c r="W54" s="5">
        <f>ABS((U54/L54) - 1)</f>
        <v>0.29998418222082</v>
      </c>
      <c r="X54" s="7">
        <v>303.46</v>
      </c>
      <c r="Y54" s="7"/>
      <c r="Z54" s="5">
        <f>ABS((X54/L54) - 1)</f>
        <v>0.20001581777918</v>
      </c>
      <c r="AA54" s="7"/>
      <c r="AB54" s="8"/>
      <c r="AC54" s="6">
        <f>ABS((AA54/L54) - 1)</f>
        <v>1</v>
      </c>
      <c r="AD54">
        <v>1575</v>
      </c>
      <c r="AE54" t="s">
        <v>164</v>
      </c>
      <c r="AF54">
        <v>218</v>
      </c>
      <c r="AG54" t="s">
        <v>124</v>
      </c>
    </row>
    <row r="55" spans="1:33" customHeight="1" ht="30">
      <c r="A55" s="9" t="s">
        <v>167</v>
      </c>
      <c r="B55" s="9" t="s">
        <v>168</v>
      </c>
      <c r="C55" s="9" t="s">
        <v>33</v>
      </c>
      <c r="D55" s="9" t="s">
        <v>149</v>
      </c>
      <c r="E55" s="9" t="s">
        <v>153</v>
      </c>
      <c r="F55" s="9"/>
      <c r="G55" s="9"/>
      <c r="H55" s="9" t="s">
        <v>153</v>
      </c>
      <c r="I55" s="10">
        <v>1</v>
      </c>
      <c r="J55" s="9" t="s">
        <v>163</v>
      </c>
      <c r="K55" s="12">
        <v>178</v>
      </c>
      <c r="L55" s="12">
        <f>K55*1.16</f>
        <v>206.48</v>
      </c>
      <c r="M55" s="12">
        <f>I55*K55</f>
        <v>178</v>
      </c>
      <c r="N55" s="12">
        <f>I55*L55</f>
        <v>206.48</v>
      </c>
      <c r="O55" s="12">
        <v>309.72</v>
      </c>
      <c r="P55" s="12"/>
      <c r="Q55" s="11">
        <f>ABS((O55/L55) - 1)</f>
        <v>0.5</v>
      </c>
      <c r="R55" s="12">
        <v>289.07</v>
      </c>
      <c r="S55" s="12"/>
      <c r="T55" s="11">
        <f>ABS((R55/L55) - 1)</f>
        <v>0.39999031383185</v>
      </c>
      <c r="U55" s="12">
        <v>268.42</v>
      </c>
      <c r="V55" s="12"/>
      <c r="W55" s="11">
        <f>ABS((U55/L55) - 1)</f>
        <v>0.2999806276637</v>
      </c>
      <c r="X55" s="12">
        <v>247.78</v>
      </c>
      <c r="Y55" s="12"/>
      <c r="Z55" s="11">
        <f>ABS((X55/L55) - 1)</f>
        <v>0.2000193723363</v>
      </c>
      <c r="AA55" s="12"/>
      <c r="AB55" s="8"/>
      <c r="AC55" s="6">
        <f>ABS((AA55/L55) - 1)</f>
        <v>1</v>
      </c>
      <c r="AD55">
        <v>1881</v>
      </c>
      <c r="AE55" t="s">
        <v>169</v>
      </c>
      <c r="AF55">
        <v>178</v>
      </c>
      <c r="AG55" t="s">
        <v>124</v>
      </c>
    </row>
    <row r="56" spans="1:33">
      <c r="I56" s="14">
        <f>SUM(I5:I56)</f>
        <v>753</v>
      </c>
      <c r="J56" s="13">
        <f>SUM(J5:J56)</f>
        <v>0</v>
      </c>
      <c r="K56" s="15">
        <f>SUM(K5:K56)</f>
        <v>12959.057848147</v>
      </c>
      <c r="L56" s="15">
        <f>SUM(L5:L56)</f>
        <v>15032.50710385</v>
      </c>
      <c r="M56" s="15">
        <f>SUM(M5:M56)</f>
        <v>28844.535476195</v>
      </c>
      <c r="N56">
        <f>SUM(N5:N56)</f>
        <v>33459.661152386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AG7"/>
  <mergeCells>
    <mergeCell ref="L1:V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REFACCION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2022-12-26T09:55:36-06:00</dcterms:created>
  <dcterms:modified xsi:type="dcterms:W3CDTF">2022-12-26T09:55:36-06:00</dcterms:modified>
  <dc:title>VALUADO DE PRODUCTOS</dc:title>
  <dc:description/>
  <dc:subject/>
  <cp:keywords/>
  <cp:category/>
</cp:coreProperties>
</file>