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005" windowHeight="10005"/>
  </bookViews>
  <sheets>
    <sheet name="Moodle Defaulter Table" sheetId="2" r:id="rId1"/>
    <sheet name="Sheet1" sheetId="3" r:id="rId2"/>
    <sheet name="Sheet2" sheetId="4" r:id="rId3"/>
    <sheet name="Sheet3" sheetId="5" r:id="rId4"/>
    <sheet name="Sheet4" sheetId="6" r:id="rId5"/>
  </sheets>
  <calcPr calcId="124519"/>
  <fileRecoveryPr repairLoad="1"/>
</workbook>
</file>

<file path=xl/calcChain.xml><?xml version="1.0" encoding="utf-8"?>
<calcChain xmlns="http://schemas.openxmlformats.org/spreadsheetml/2006/main">
  <c r="AA14" i="6"/>
  <c r="K14"/>
  <c r="G14"/>
  <c r="W13" i="3"/>
  <c r="U13"/>
  <c r="S13"/>
  <c r="Q13"/>
  <c r="O13"/>
  <c r="M13"/>
  <c r="K13"/>
  <c r="I13"/>
  <c r="G13"/>
  <c r="E13"/>
  <c r="W14" i="4"/>
  <c r="U14"/>
  <c r="S14"/>
  <c r="O14"/>
  <c r="M14"/>
  <c r="K14"/>
  <c r="I14"/>
  <c r="G14"/>
  <c r="E14"/>
  <c r="W13"/>
  <c r="U13"/>
  <c r="S13"/>
  <c r="O13"/>
  <c r="M13"/>
  <c r="K13"/>
  <c r="I13"/>
  <c r="G13"/>
  <c r="E13"/>
  <c r="W12"/>
  <c r="U12"/>
  <c r="S12"/>
  <c r="O12"/>
  <c r="M12"/>
  <c r="K12"/>
  <c r="I12"/>
  <c r="G12"/>
  <c r="E12"/>
  <c r="W12" i="3"/>
  <c r="U12"/>
  <c r="S12"/>
  <c r="Q12"/>
  <c r="O12"/>
  <c r="M12"/>
  <c r="K12"/>
  <c r="I12"/>
  <c r="G12"/>
  <c r="E12"/>
  <c r="E11"/>
  <c r="G11"/>
  <c r="K11"/>
  <c r="K11" i="5"/>
  <c r="G11"/>
  <c r="E11"/>
  <c r="W95" i="2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94"/>
  <c r="E13"/>
  <c r="E14"/>
  <c r="E15"/>
  <c r="E16"/>
  <c r="E17"/>
  <c r="E18"/>
  <c r="E19"/>
  <c r="E20"/>
  <c r="E21"/>
  <c r="E22"/>
  <c r="E23"/>
  <c r="E24"/>
  <c r="E25"/>
  <c r="E26"/>
  <c r="E27"/>
  <c r="E28"/>
  <c r="E12"/>
  <c r="G13"/>
  <c r="G14"/>
  <c r="G15"/>
  <c r="G16"/>
  <c r="G17"/>
  <c r="G18"/>
  <c r="G19"/>
  <c r="G20"/>
  <c r="G21"/>
  <c r="G22"/>
  <c r="G23"/>
  <c r="G24"/>
  <c r="G25"/>
  <c r="G26"/>
  <c r="G27"/>
  <c r="G28"/>
  <c r="G29"/>
  <c r="G12"/>
  <c r="K13"/>
  <c r="K14"/>
  <c r="K15"/>
  <c r="K16"/>
  <c r="K17"/>
  <c r="K18"/>
  <c r="K19"/>
  <c r="K20"/>
  <c r="K21"/>
  <c r="K22"/>
  <c r="K23"/>
  <c r="K24"/>
  <c r="K25"/>
  <c r="K26"/>
  <c r="K27"/>
  <c r="K28"/>
  <c r="K29"/>
  <c r="K12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4"/>
  <c r="Y94"/>
  <c r="Q96"/>
  <c r="Q97"/>
  <c r="Q98"/>
  <c r="Q100"/>
  <c r="Q101"/>
  <c r="Q103"/>
  <c r="Q104"/>
  <c r="Q108"/>
  <c r="Q110"/>
  <c r="Q111"/>
  <c r="Q94"/>
  <c r="M112"/>
</calcChain>
</file>

<file path=xl/sharedStrings.xml><?xml version="1.0" encoding="utf-8"?>
<sst xmlns="http://schemas.openxmlformats.org/spreadsheetml/2006/main" count="426" uniqueCount="252">
  <si>
    <t>SIES Graduate School of Technology</t>
  </si>
  <si>
    <t>DEPARTMENT : Computer Engineering</t>
  </si>
  <si>
    <t>Roll No.</t>
  </si>
  <si>
    <t>Theory</t>
  </si>
  <si>
    <t>Practicals</t>
  </si>
  <si>
    <t>Class Incharge</t>
  </si>
  <si>
    <t>HOD</t>
  </si>
  <si>
    <t>Principal</t>
  </si>
  <si>
    <t>First Name</t>
  </si>
  <si>
    <t>Last Name</t>
  </si>
  <si>
    <t>IYER</t>
  </si>
  <si>
    <t>NARAYANAN</t>
  </si>
  <si>
    <t>ADITYA</t>
  </si>
  <si>
    <t>AM IV TUTORIAL</t>
  </si>
  <si>
    <t>Practicals/Tutorial</t>
  </si>
  <si>
    <t>DEFAULTER REPORT FOR SE CE C1 from 11/07/2017 to 11/08/2017</t>
  </si>
  <si>
    <t>116a1001</t>
  </si>
  <si>
    <t>116a1002</t>
  </si>
  <si>
    <t>116a1003</t>
  </si>
  <si>
    <t>116a1004</t>
  </si>
  <si>
    <t>116a1005</t>
  </si>
  <si>
    <t>116a1006</t>
  </si>
  <si>
    <t>116a1007</t>
  </si>
  <si>
    <t>116a1008</t>
  </si>
  <si>
    <t>116a1010</t>
  </si>
  <si>
    <t>116a1011</t>
  </si>
  <si>
    <t>116a1012</t>
  </si>
  <si>
    <t>116a1013</t>
  </si>
  <si>
    <t>116a1014</t>
  </si>
  <si>
    <t>116a1015</t>
  </si>
  <si>
    <t>116a1016</t>
  </si>
  <si>
    <t>116a1017</t>
  </si>
  <si>
    <t>116a1018</t>
  </si>
  <si>
    <t>116a1019</t>
  </si>
  <si>
    <t>RAMESH</t>
  </si>
  <si>
    <t>THANGARAJ</t>
  </si>
  <si>
    <t>P ANIL</t>
  </si>
  <si>
    <t>MAHALINGAM</t>
  </si>
  <si>
    <t>BHAGITMOHAN</t>
  </si>
  <si>
    <t>RAYMOND</t>
  </si>
  <si>
    <t>CHETAN</t>
  </si>
  <si>
    <t>ANAND</t>
  </si>
  <si>
    <t>ARVINDRAJ</t>
  </si>
  <si>
    <t>ASWIN</t>
  </si>
  <si>
    <t>AVANTIKA</t>
  </si>
  <si>
    <t>DARSHANA</t>
  </si>
  <si>
    <t>VIVEK</t>
  </si>
  <si>
    <t>SWARIKA</t>
  </si>
  <si>
    <t>ROHAN</t>
  </si>
  <si>
    <t>CHINMAY</t>
  </si>
  <si>
    <t>NEELAM</t>
  </si>
  <si>
    <t>SAIJAYANTH</t>
  </si>
  <si>
    <t>CHRISTINA</t>
  </si>
  <si>
    <t>SNEHAL</t>
  </si>
  <si>
    <t>UTKARSH</t>
  </si>
  <si>
    <t>ANKITA</t>
  </si>
  <si>
    <t>ASHUTOSH</t>
  </si>
  <si>
    <t>JANHAVI</t>
  </si>
  <si>
    <t xml:space="preserve">ADE  </t>
  </si>
  <si>
    <t xml:space="preserve">BHOSALE  </t>
  </si>
  <si>
    <t>BRID</t>
  </si>
  <si>
    <t>CHANDAK</t>
  </si>
  <si>
    <t>DUBULE</t>
  </si>
  <si>
    <t>OOPM</t>
  </si>
  <si>
    <t>AMIII</t>
  </si>
  <si>
    <t>DS</t>
  </si>
  <si>
    <t>DLDA</t>
  </si>
  <si>
    <t>DIS</t>
  </si>
  <si>
    <t>ECCF</t>
  </si>
  <si>
    <t>DLDA Lab</t>
  </si>
  <si>
    <t>DS LAB</t>
  </si>
  <si>
    <t>OOPMLab</t>
  </si>
  <si>
    <t>ECCF Lab</t>
  </si>
  <si>
    <t>DHONDKAR</t>
  </si>
  <si>
    <t>DHANE</t>
  </si>
  <si>
    <t>CHIDIRALA</t>
  </si>
  <si>
    <t xml:space="preserve">CHAURASIA </t>
  </si>
  <si>
    <t>116a1020</t>
  </si>
  <si>
    <t>116a1021</t>
  </si>
  <si>
    <t>116a1022</t>
  </si>
  <si>
    <t>116a1023</t>
  </si>
  <si>
    <t>116a1024</t>
  </si>
  <si>
    <t>116a1025</t>
  </si>
  <si>
    <t>116a1026</t>
  </si>
  <si>
    <t>116a1027</t>
  </si>
  <si>
    <t>116a1028</t>
  </si>
  <si>
    <t>116a1029</t>
  </si>
  <si>
    <t>116a1030</t>
  </si>
  <si>
    <t>116a1031</t>
  </si>
  <si>
    <t>116a1032</t>
  </si>
  <si>
    <t>116a1033</t>
  </si>
  <si>
    <t>116a1034</t>
  </si>
  <si>
    <t>116a1035</t>
  </si>
  <si>
    <t>116a1036</t>
  </si>
  <si>
    <t>116a1037</t>
  </si>
  <si>
    <t>116a1038</t>
  </si>
  <si>
    <t>KRISHNAMOORTHY</t>
  </si>
  <si>
    <t>GHARDYANOBA</t>
  </si>
  <si>
    <t>GOLLAPALLI</t>
  </si>
  <si>
    <t>INTI</t>
  </si>
  <si>
    <t>JIGAR</t>
  </si>
  <si>
    <t>KADURAJESH</t>
  </si>
  <si>
    <t>KATTIGE</t>
  </si>
  <si>
    <t>KEDARISETTIMANIKUMAR</t>
  </si>
  <si>
    <t>KOKANE</t>
  </si>
  <si>
    <t>GAYATRI</t>
  </si>
  <si>
    <t>SHANTANU</t>
  </si>
  <si>
    <t>AMOGH</t>
  </si>
  <si>
    <t>SAI APURVA</t>
  </si>
  <si>
    <t>AADITYA</t>
  </si>
  <si>
    <t>SUMEET</t>
  </si>
  <si>
    <t>KAVITA</t>
  </si>
  <si>
    <t>KSHITIJA</t>
  </si>
  <si>
    <t>KUSHAL</t>
  </si>
  <si>
    <t>APARNA</t>
  </si>
  <si>
    <t>SHRADDHA</t>
  </si>
  <si>
    <t>NEHA</t>
  </si>
  <si>
    <t>SUYASH</t>
  </si>
  <si>
    <t>SOMAIYA</t>
  </si>
  <si>
    <t>ADITI</t>
  </si>
  <si>
    <t>KAJAL</t>
  </si>
  <si>
    <t>AJAY</t>
  </si>
  <si>
    <t>SHUBHAM</t>
  </si>
  <si>
    <t>HEGDE</t>
  </si>
  <si>
    <t>HIRE</t>
  </si>
  <si>
    <t>JAGTAP</t>
  </si>
  <si>
    <t>JAJU</t>
  </si>
  <si>
    <t>KATTI</t>
  </si>
  <si>
    <t>GOKHALE</t>
  </si>
  <si>
    <t>GURAV</t>
  </si>
  <si>
    <t>HANDE</t>
  </si>
  <si>
    <t>ASHISH</t>
  </si>
  <si>
    <t>116a1039</t>
  </si>
  <si>
    <t>116a1040</t>
  </si>
  <si>
    <t>116a1041</t>
  </si>
  <si>
    <t>116a1042</t>
  </si>
  <si>
    <t>116a1043</t>
  </si>
  <si>
    <t>116a1044</t>
  </si>
  <si>
    <t>116a1045</t>
  </si>
  <si>
    <t>116a1046</t>
  </si>
  <si>
    <t>116a1047</t>
  </si>
  <si>
    <t>116a1048</t>
  </si>
  <si>
    <t>116a1049</t>
  </si>
  <si>
    <t>116a1050</t>
  </si>
  <si>
    <t>116a1051</t>
  </si>
  <si>
    <t>116a1052</t>
  </si>
  <si>
    <t>116a1053</t>
  </si>
  <si>
    <t>116a1054</t>
  </si>
  <si>
    <t>116a1055</t>
  </si>
  <si>
    <t>116a1056</t>
  </si>
  <si>
    <t>116a1057</t>
  </si>
  <si>
    <t>KOUL</t>
  </si>
  <si>
    <t>KULKARNI</t>
  </si>
  <si>
    <t>LOKE</t>
  </si>
  <si>
    <t>MANNARI</t>
  </si>
  <si>
    <t>MENON</t>
  </si>
  <si>
    <t>MHATRE</t>
  </si>
  <si>
    <t>MORE</t>
  </si>
  <si>
    <t>MUDALIAR</t>
  </si>
  <si>
    <t>NAIR</t>
  </si>
  <si>
    <t>PANICKER</t>
  </si>
  <si>
    <t>PARVATIKAR</t>
  </si>
  <si>
    <t>PATHAK</t>
  </si>
  <si>
    <t>PATIL</t>
  </si>
  <si>
    <t>PATURI</t>
  </si>
  <si>
    <t>ARSH</t>
  </si>
  <si>
    <t>SOUMMYA</t>
  </si>
  <si>
    <t>MAHADEVAN</t>
  </si>
  <si>
    <t>DINESH</t>
  </si>
  <si>
    <t>SANOOP</t>
  </si>
  <si>
    <t>APURVA</t>
  </si>
  <si>
    <t>AJINKYA</t>
  </si>
  <si>
    <t>NAVIN</t>
  </si>
  <si>
    <t>AJUN</t>
  </si>
  <si>
    <t>AKASH</t>
  </si>
  <si>
    <t>SHRUTI</t>
  </si>
  <si>
    <t>AKILESH</t>
  </si>
  <si>
    <t>ABHIMANYU</t>
  </si>
  <si>
    <t>AAKRITI</t>
  </si>
  <si>
    <t>MAITHILI</t>
  </si>
  <si>
    <t>RAJIV</t>
  </si>
  <si>
    <t>SAYALI</t>
  </si>
  <si>
    <t xml:space="preserve">BHANUSHALI </t>
  </si>
  <si>
    <t>DESHMUKH</t>
  </si>
  <si>
    <t>DHARURKAR</t>
  </si>
  <si>
    <t>//council=  15</t>
  </si>
  <si>
    <t>//one subject</t>
  </si>
  <si>
    <t>//council=  3</t>
  </si>
  <si>
    <t>//CSI =4</t>
  </si>
  <si>
    <t>//council=21</t>
  </si>
  <si>
    <t>//2 subjects</t>
  </si>
  <si>
    <t>//council =10 and medical=2</t>
  </si>
  <si>
    <t>//council=7</t>
  </si>
  <si>
    <t>//council=19</t>
  </si>
  <si>
    <t>//council=16</t>
  </si>
  <si>
    <t>//council=4</t>
  </si>
  <si>
    <t>//council=13</t>
  </si>
  <si>
    <t>//council=5</t>
  </si>
  <si>
    <t>//council=14</t>
  </si>
  <si>
    <t>//council=11</t>
  </si>
  <si>
    <t>//council=9</t>
  </si>
  <si>
    <t>//council=15</t>
  </si>
  <si>
    <t>//council=10</t>
  </si>
  <si>
    <t>//council=2</t>
  </si>
  <si>
    <t>//medical =8</t>
  </si>
  <si>
    <t>//3 subjects &lt; 75</t>
  </si>
  <si>
    <t>//council=8</t>
  </si>
  <si>
    <t>//council=6</t>
  </si>
  <si>
    <t>//2 subjects &lt; 75</t>
  </si>
  <si>
    <t>//3 subjects &lt; 70</t>
  </si>
  <si>
    <t xml:space="preserve">//3 subjects&lt; 70 </t>
  </si>
  <si>
    <t>//council = 12</t>
  </si>
  <si>
    <t>//leave = 4</t>
  </si>
  <si>
    <t xml:space="preserve">Students having &gt;50% and &lt;65% attendance
</t>
  </si>
  <si>
    <t>Students having &gt;65% and &lt; 70% attendance</t>
  </si>
  <si>
    <r>
      <rPr>
        <b/>
        <sz val="12"/>
        <color theme="1"/>
        <rFont val="Times New Roman"/>
        <family val="1"/>
      </rPr>
      <t xml:space="preserve"> Students having &gt;=70% and &lt;74% attendance</t>
    </r>
    <r>
      <rPr>
        <sz val="11"/>
        <color theme="1"/>
        <rFont val="Calibri"/>
        <family val="2"/>
        <scheme val="minor"/>
      </rPr>
      <t xml:space="preserve">
</t>
    </r>
  </si>
  <si>
    <t xml:space="preserve">Action Taken </t>
  </si>
  <si>
    <t>Action Taken</t>
  </si>
  <si>
    <t>Academic Punishment</t>
  </si>
  <si>
    <t>SIES Graduate School Of Technology, Nerul, Navi Mumbai</t>
  </si>
  <si>
    <t>Roll No</t>
  </si>
  <si>
    <t>Name</t>
  </si>
  <si>
    <t xml:space="preserve">AM III </t>
  </si>
  <si>
    <t>Lect</t>
  </si>
  <si>
    <t>Prat</t>
  </si>
  <si>
    <t>Tut</t>
  </si>
  <si>
    <t>Pract</t>
  </si>
  <si>
    <t>Th</t>
  </si>
  <si>
    <t>%</t>
  </si>
  <si>
    <t>PR</t>
  </si>
  <si>
    <t>116A1039</t>
  </si>
  <si>
    <t>ARSH KAUL</t>
  </si>
  <si>
    <t xml:space="preserve">1 st Defaulter </t>
  </si>
  <si>
    <t xml:space="preserve">2 nd Defaulter </t>
  </si>
  <si>
    <t xml:space="preserve">3 rd  Defaulter </t>
  </si>
  <si>
    <t>Unit Test-I</t>
  </si>
  <si>
    <t>Previous Sem Attend</t>
  </si>
  <si>
    <t xml:space="preserve">TH - </t>
  </si>
  <si>
    <t xml:space="preserve"> %</t>
  </si>
  <si>
    <t xml:space="preserve">Avg. TH  </t>
  </si>
  <si>
    <t xml:space="preserve"> </t>
  </si>
  <si>
    <t>Previous KTs</t>
  </si>
  <si>
    <t>Remarks</t>
  </si>
  <si>
    <t>Class in charge</t>
  </si>
  <si>
    <t>SE. CE</t>
  </si>
  <si>
    <t>HOD(CE)</t>
  </si>
  <si>
    <t>DEFAULTER REPORT FOR SE CE C3 from 11/07/2017 to 15/10/2017</t>
  </si>
  <si>
    <t>DEFAULTER REPORT FOR SE CE C1 from 11/07/2017 to 15/10/2017</t>
  </si>
  <si>
    <t>DEFAULTER REPORT FOR SE CE C2 from 11/07/2017 to 15/10/2017</t>
  </si>
  <si>
    <t>To solve Subject Wise university paper</t>
  </si>
  <si>
    <t xml:space="preserve">Final Defaulter's List  ( Second half of 2017)                    </t>
  </si>
  <si>
    <t>Department of Computer Engineering</t>
  </si>
</sst>
</file>

<file path=xl/styles.xml><?xml version="1.0" encoding="utf-8"?>
<styleSheet xmlns="http://schemas.openxmlformats.org/spreadsheetml/2006/main">
  <numFmts count="1">
    <numFmt numFmtId="164" formatCode="0;[Red]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theme="1"/>
      <name val="Times New Roman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2"/>
    </font>
    <font>
      <b/>
      <sz val="11"/>
      <color indexed="8"/>
      <name val="Times New Roman"/>
      <family val="2"/>
    </font>
    <font>
      <b/>
      <sz val="12"/>
      <color indexed="8"/>
      <name val="Times New Roman"/>
      <family val="2"/>
    </font>
    <font>
      <sz val="9"/>
      <name val="Arial"/>
      <family val="2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31" fillId="0" borderId="0"/>
    <xf numFmtId="0" fontId="37" fillId="0" borderId="0"/>
  </cellStyleXfs>
  <cellXfs count="132">
    <xf numFmtId="0" fontId="0" fillId="0" borderId="0" xfId="0"/>
    <xf numFmtId="0" fontId="1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3" xfId="0" applyBorder="1" applyAlignment="1">
      <alignment horizontal="center" wrapText="1"/>
    </xf>
    <xf numFmtId="0" fontId="0" fillId="0" borderId="10" xfId="0" applyBorder="1"/>
    <xf numFmtId="0" fontId="0" fillId="0" borderId="12" xfId="0" applyBorder="1"/>
    <xf numFmtId="0" fontId="16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0" fontId="24" fillId="0" borderId="0" xfId="0" applyFont="1" applyBorder="1" applyAlignment="1">
      <alignment horizontal="center" wrapText="1"/>
    </xf>
    <xf numFmtId="0" fontId="23" fillId="0" borderId="0" xfId="0" applyFont="1"/>
    <xf numFmtId="0" fontId="23" fillId="0" borderId="0" xfId="0" applyFont="1" applyBorder="1"/>
    <xf numFmtId="0" fontId="22" fillId="0" borderId="0" xfId="0" applyFont="1" applyBorder="1"/>
    <xf numFmtId="0" fontId="23" fillId="0" borderId="0" xfId="0" applyFont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2" fillId="0" borderId="10" xfId="0" applyFont="1" applyBorder="1" applyAlignment="1"/>
    <xf numFmtId="0" fontId="22" fillId="0" borderId="0" xfId="0" applyFont="1" applyBorder="1" applyAlignment="1"/>
    <xf numFmtId="0" fontId="24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/>
    <xf numFmtId="0" fontId="25" fillId="0" borderId="10" xfId="0" applyFont="1" applyBorder="1" applyAlignment="1" applyProtection="1">
      <protection locked="0"/>
    </xf>
    <xf numFmtId="0" fontId="25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0" fontId="23" fillId="0" borderId="10" xfId="0" applyFont="1" applyBorder="1" applyProtection="1">
      <protection locked="0"/>
    </xf>
    <xf numFmtId="0" fontId="26" fillId="0" borderId="10" xfId="0" applyFont="1" applyBorder="1" applyAlignment="1">
      <alignment horizontal="center" wrapText="1"/>
    </xf>
    <xf numFmtId="0" fontId="28" fillId="0" borderId="10" xfId="0" applyFont="1" applyBorder="1" applyAlignment="1" applyProtection="1">
      <protection locked="0"/>
    </xf>
    <xf numFmtId="0" fontId="21" fillId="0" borderId="0" xfId="0" applyFont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0" xfId="0" applyFill="1" applyBorder="1"/>
    <xf numFmtId="0" fontId="19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top"/>
    </xf>
    <xf numFmtId="0" fontId="30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16" fillId="0" borderId="10" xfId="0" applyFont="1" applyBorder="1"/>
    <xf numFmtId="0" fontId="0" fillId="0" borderId="10" xfId="0" applyFill="1" applyBorder="1"/>
    <xf numFmtId="0" fontId="25" fillId="0" borderId="10" xfId="0" applyFont="1" applyBorder="1" applyAlignment="1" applyProtection="1">
      <alignment wrapText="1"/>
      <protection locked="0"/>
    </xf>
    <xf numFmtId="0" fontId="36" fillId="0" borderId="10" xfId="42" applyFont="1" applyBorder="1" applyAlignment="1">
      <alignment horizontal="center" vertical="center"/>
    </xf>
    <xf numFmtId="9" fontId="36" fillId="0" borderId="10" xfId="42" applyNumberFormat="1" applyFont="1" applyBorder="1" applyAlignment="1">
      <alignment horizontal="center" vertical="center"/>
    </xf>
    <xf numFmtId="0" fontId="35" fillId="0" borderId="10" xfId="42" applyFont="1" applyBorder="1" applyAlignment="1">
      <alignment horizontal="center" vertical="center"/>
    </xf>
    <xf numFmtId="0" fontId="33" fillId="0" borderId="10" xfId="42" applyFont="1" applyBorder="1" applyAlignment="1">
      <alignment horizontal="center" vertical="center"/>
    </xf>
    <xf numFmtId="0" fontId="32" fillId="0" borderId="10" xfId="42" applyFont="1" applyBorder="1" applyAlignment="1">
      <alignment horizontal="center" vertical="center"/>
    </xf>
    <xf numFmtId="0" fontId="32" fillId="0" borderId="21" xfId="42" applyFont="1" applyBorder="1" applyAlignment="1">
      <alignment horizontal="center" vertical="center"/>
    </xf>
    <xf numFmtId="0" fontId="32" fillId="0" borderId="22" xfId="42" applyFont="1" applyBorder="1" applyAlignment="1">
      <alignment horizontal="center" vertical="center"/>
    </xf>
    <xf numFmtId="0" fontId="32" fillId="0" borderId="12" xfId="42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2" xfId="0" applyBorder="1" applyAlignment="1">
      <alignment vertical="center"/>
    </xf>
    <xf numFmtId="1" fontId="39" fillId="0" borderId="10" xfId="43" applyNumberFormat="1" applyFont="1" applyFill="1" applyBorder="1" applyAlignment="1">
      <alignment vertical="center"/>
    </xf>
    <xf numFmtId="0" fontId="39" fillId="0" borderId="10" xfId="43" applyFont="1" applyBorder="1" applyAlignment="1">
      <alignment vertical="center"/>
    </xf>
    <xf numFmtId="0" fontId="40" fillId="0" borderId="10" xfId="43" applyFont="1" applyBorder="1" applyAlignment="1">
      <alignment horizontal="center" vertical="center"/>
    </xf>
    <xf numFmtId="9" fontId="41" fillId="0" borderId="10" xfId="43" applyNumberFormat="1" applyFont="1" applyBorder="1" applyAlignment="1">
      <alignment horizontal="center" vertical="center"/>
    </xf>
    <xf numFmtId="0" fontId="37" fillId="0" borderId="10" xfId="43" applyBorder="1" applyAlignment="1">
      <alignment horizontal="center" vertical="center"/>
    </xf>
    <xf numFmtId="9" fontId="42" fillId="0" borderId="10" xfId="43" applyNumberFormat="1" applyFont="1" applyBorder="1" applyAlignment="1">
      <alignment horizontal="center" vertical="center"/>
    </xf>
    <xf numFmtId="0" fontId="34" fillId="0" borderId="10" xfId="0" applyFont="1" applyFill="1" applyBorder="1" applyAlignment="1">
      <alignment vertical="center"/>
    </xf>
    <xf numFmtId="164" fontId="34" fillId="0" borderId="10" xfId="0" applyNumberFormat="1" applyFont="1" applyBorder="1" applyAlignment="1">
      <alignment horizontal="center" vertical="center"/>
    </xf>
    <xf numFmtId="1" fontId="34" fillId="0" borderId="10" xfId="43" applyNumberFormat="1" applyFont="1" applyBorder="1" applyAlignment="1">
      <alignment horizontal="center" vertical="center"/>
    </xf>
    <xf numFmtId="164" fontId="34" fillId="0" borderId="10" xfId="43" applyNumberFormat="1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1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43" fillId="0" borderId="10" xfId="0" applyFont="1" applyBorder="1" applyAlignment="1">
      <alignment vertical="center"/>
    </xf>
    <xf numFmtId="0" fontId="39" fillId="0" borderId="14" xfId="43" applyFont="1" applyFill="1" applyBorder="1" applyAlignment="1">
      <alignment vertical="center"/>
    </xf>
    <xf numFmtId="0" fontId="37" fillId="0" borderId="15" xfId="43" applyBorder="1" applyAlignment="1">
      <alignment vertical="center"/>
    </xf>
    <xf numFmtId="0" fontId="42" fillId="0" borderId="16" xfId="43" applyFont="1" applyBorder="1" applyAlignment="1">
      <alignment vertical="center"/>
    </xf>
    <xf numFmtId="0" fontId="37" fillId="0" borderId="16" xfId="43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" fontId="39" fillId="0" borderId="23" xfId="43" applyNumberFormat="1" applyFont="1" applyFill="1" applyBorder="1" applyAlignment="1">
      <alignment vertical="center"/>
    </xf>
    <xf numFmtId="0" fontId="45" fillId="0" borderId="19" xfId="43" applyFont="1" applyBorder="1" applyAlignment="1">
      <alignment vertical="center"/>
    </xf>
    <xf numFmtId="0" fontId="42" fillId="0" borderId="11" xfId="43" applyFont="1" applyBorder="1" applyAlignment="1">
      <alignment vertical="center"/>
    </xf>
    <xf numFmtId="0" fontId="45" fillId="0" borderId="11" xfId="43" applyFont="1" applyBorder="1" applyAlignment="1">
      <alignment vertical="center"/>
    </xf>
    <xf numFmtId="0" fontId="37" fillId="0" borderId="11" xfId="43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  <xf numFmtId="0" fontId="39" fillId="0" borderId="10" xfId="43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27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45" fillId="0" borderId="21" xfId="43" applyFont="1" applyBorder="1" applyAlignment="1">
      <alignment horizontal="center" vertical="center"/>
    </xf>
    <xf numFmtId="0" fontId="37" fillId="0" borderId="22" xfId="43" applyBorder="1" applyAlignment="1">
      <alignment horizontal="center" vertical="center"/>
    </xf>
    <xf numFmtId="0" fontId="37" fillId="0" borderId="12" xfId="43" applyBorder="1" applyAlignment="1">
      <alignment horizontal="center" vertical="center"/>
    </xf>
    <xf numFmtId="0" fontId="37" fillId="0" borderId="21" xfId="43" applyBorder="1" applyAlignment="1">
      <alignment horizontal="center" vertical="center"/>
    </xf>
    <xf numFmtId="0" fontId="44" fillId="0" borderId="10" xfId="43" applyFont="1" applyFill="1" applyBorder="1" applyAlignment="1">
      <alignment horizontal="center" vertical="center"/>
    </xf>
    <xf numFmtId="0" fontId="44" fillId="0" borderId="21" xfId="43" applyFont="1" applyFill="1" applyBorder="1" applyAlignment="1">
      <alignment horizontal="center" vertical="center"/>
    </xf>
    <xf numFmtId="0" fontId="44" fillId="0" borderId="22" xfId="43" applyFont="1" applyFill="1" applyBorder="1" applyAlignment="1">
      <alignment horizontal="center" vertical="center"/>
    </xf>
    <xf numFmtId="0" fontId="44" fillId="0" borderId="12" xfId="43" applyFont="1" applyFill="1" applyBorder="1" applyAlignment="1">
      <alignment horizontal="center" vertical="center"/>
    </xf>
    <xf numFmtId="0" fontId="35" fillId="0" borderId="21" xfId="42" applyFont="1" applyBorder="1" applyAlignment="1">
      <alignment horizontal="center" vertical="center"/>
    </xf>
    <xf numFmtId="0" fontId="35" fillId="0" borderId="12" xfId="42" applyFont="1" applyBorder="1" applyAlignment="1">
      <alignment horizontal="center" vertical="center"/>
    </xf>
    <xf numFmtId="0" fontId="35" fillId="0" borderId="10" xfId="42" applyFont="1" applyBorder="1" applyAlignment="1">
      <alignment horizontal="center" vertical="center"/>
    </xf>
    <xf numFmtId="0" fontId="38" fillId="0" borderId="10" xfId="43" applyFont="1" applyFill="1" applyBorder="1" applyAlignment="1">
      <alignment horizontal="center" vertical="center"/>
    </xf>
    <xf numFmtId="1" fontId="39" fillId="0" borderId="14" xfId="43" applyNumberFormat="1" applyFont="1" applyFill="1" applyBorder="1" applyAlignment="1">
      <alignment horizontal="center" vertical="center" wrapText="1"/>
    </xf>
    <xf numFmtId="1" fontId="39" fillId="0" borderId="24" xfId="43" applyNumberFormat="1" applyFont="1" applyFill="1" applyBorder="1" applyAlignment="1">
      <alignment horizontal="center" vertical="center" wrapText="1"/>
    </xf>
    <xf numFmtId="1" fontId="39" fillId="0" borderId="23" xfId="43" applyNumberFormat="1" applyFont="1" applyFill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2" fillId="0" borderId="15" xfId="42" applyFont="1" applyBorder="1" applyAlignment="1">
      <alignment horizontal="center" vertical="center"/>
    </xf>
    <xf numFmtId="0" fontId="32" fillId="0" borderId="16" xfId="42" applyFont="1" applyBorder="1" applyAlignment="1">
      <alignment horizontal="center" vertical="center"/>
    </xf>
    <xf numFmtId="0" fontId="32" fillId="0" borderId="17" xfId="42" applyFont="1" applyBorder="1" applyAlignment="1">
      <alignment horizontal="center" vertical="center"/>
    </xf>
    <xf numFmtId="0" fontId="32" fillId="0" borderId="18" xfId="42" applyFont="1" applyBorder="1" applyAlignment="1">
      <alignment horizontal="center" vertical="center"/>
    </xf>
    <xf numFmtId="0" fontId="32" fillId="0" borderId="0" xfId="42" applyFont="1" applyBorder="1" applyAlignment="1">
      <alignment horizontal="center" vertical="center"/>
    </xf>
    <xf numFmtId="0" fontId="32" fillId="0" borderId="13" xfId="42" applyFont="1" applyBorder="1" applyAlignment="1">
      <alignment horizontal="center" vertical="center"/>
    </xf>
    <xf numFmtId="0" fontId="32" fillId="0" borderId="19" xfId="42" applyFont="1" applyBorder="1" applyAlignment="1">
      <alignment horizontal="center" vertical="center"/>
    </xf>
    <xf numFmtId="0" fontId="32" fillId="0" borderId="11" xfId="42" applyFont="1" applyBorder="1" applyAlignment="1">
      <alignment horizontal="center" vertical="center"/>
    </xf>
    <xf numFmtId="0" fontId="32" fillId="0" borderId="20" xfId="42" applyFont="1" applyBorder="1" applyAlignment="1">
      <alignment horizontal="center" vertical="center"/>
    </xf>
    <xf numFmtId="0" fontId="33" fillId="0" borderId="10" xfId="42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2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font>
        <b/>
        <i/>
        <condense val="0"/>
        <extend val="0"/>
        <u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38"/>
  <sheetViews>
    <sheetView tabSelected="1" workbookViewId="0">
      <selection activeCell="AC100" sqref="AC100:AD101"/>
    </sheetView>
  </sheetViews>
  <sheetFormatPr defaultRowHeight="15"/>
  <cols>
    <col min="1" max="1" width="9.28515625" style="14" customWidth="1"/>
    <col min="2" max="2" width="10.140625" style="29" customWidth="1"/>
    <col min="3" max="3" width="9.28515625" style="14" customWidth="1"/>
    <col min="4" max="5" width="4.7109375" customWidth="1"/>
    <col min="6" max="6" width="3.85546875" customWidth="1"/>
    <col min="7" max="7" width="6.5703125" customWidth="1"/>
    <col min="8" max="8" width="4.7109375" customWidth="1"/>
    <col min="9" max="9" width="5.5703125" customWidth="1"/>
    <col min="10" max="10" width="4.7109375" customWidth="1"/>
    <col min="11" max="11" width="6.85546875" customWidth="1"/>
    <col min="12" max="12" width="4.28515625" customWidth="1"/>
    <col min="13" max="13" width="4" customWidth="1"/>
    <col min="14" max="14" width="4.7109375" customWidth="1"/>
    <col min="15" max="15" width="5.85546875" customWidth="1"/>
    <col min="16" max="16" width="4" customWidth="1"/>
    <col min="17" max="19" width="4.7109375" customWidth="1"/>
    <col min="20" max="20" width="3.85546875" customWidth="1"/>
    <col min="21" max="21" width="6.5703125" customWidth="1"/>
    <col min="22" max="22" width="4" customWidth="1"/>
    <col min="23" max="24" width="4.7109375" customWidth="1"/>
    <col min="25" max="25" width="3.7109375" customWidth="1"/>
    <col min="26" max="26" width="32.42578125" customWidth="1"/>
  </cols>
  <sheetData>
    <row r="2" spans="1:50" ht="21.75" customHeight="1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spans="1:50" ht="6" hidden="1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1:50" ht="24" customHeight="1">
      <c r="A4" s="98" t="s">
        <v>1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1:50" hidden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r="6" spans="1:50" ht="16.5" customHeight="1">
      <c r="A6" s="99" t="s">
        <v>247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50" ht="16.5" customHeigh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</row>
    <row r="8" spans="1:50" ht="24.75">
      <c r="A8" s="101" t="s">
        <v>2</v>
      </c>
      <c r="B8" s="23" t="s">
        <v>9</v>
      </c>
      <c r="C8" s="12" t="s">
        <v>8</v>
      </c>
      <c r="D8" s="97" t="s">
        <v>3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 t="s">
        <v>14</v>
      </c>
      <c r="Q8" s="97"/>
      <c r="R8" s="97"/>
      <c r="S8" s="97"/>
      <c r="T8" s="97"/>
      <c r="U8" s="97"/>
      <c r="V8" s="97"/>
      <c r="W8" s="97"/>
      <c r="X8" s="97"/>
      <c r="Y8" s="97"/>
    </row>
    <row r="9" spans="1:50" ht="9" customHeight="1">
      <c r="A9" s="101"/>
      <c r="B9" s="24"/>
      <c r="C9" s="12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spans="1:50" ht="15" customHeight="1">
      <c r="A10" s="11"/>
      <c r="B10" s="25"/>
      <c r="C10" s="11"/>
      <c r="D10" s="95" t="s">
        <v>63</v>
      </c>
      <c r="E10" s="95"/>
      <c r="F10" s="95" t="s">
        <v>64</v>
      </c>
      <c r="G10" s="95"/>
      <c r="H10" s="95" t="s">
        <v>65</v>
      </c>
      <c r="I10" s="95"/>
      <c r="J10" s="95" t="s">
        <v>66</v>
      </c>
      <c r="K10" s="95"/>
      <c r="L10" s="95" t="s">
        <v>67</v>
      </c>
      <c r="M10" s="95"/>
      <c r="N10" s="95" t="s">
        <v>68</v>
      </c>
      <c r="O10" s="95"/>
      <c r="P10" s="93" t="s">
        <v>69</v>
      </c>
      <c r="Q10" s="93"/>
      <c r="R10" s="93" t="s">
        <v>70</v>
      </c>
      <c r="S10" s="93"/>
      <c r="T10" s="93" t="s">
        <v>71</v>
      </c>
      <c r="U10" s="93"/>
      <c r="V10" s="93" t="s">
        <v>72</v>
      </c>
      <c r="W10" s="93"/>
      <c r="X10" s="93" t="s">
        <v>13</v>
      </c>
      <c r="Y10" s="93"/>
    </row>
    <row r="11" spans="1:50" ht="14.25" customHeight="1">
      <c r="A11" s="12"/>
      <c r="B11" s="24"/>
      <c r="C11" s="12"/>
      <c r="D11" s="22">
        <v>26</v>
      </c>
      <c r="E11" s="22">
        <v>100</v>
      </c>
      <c r="F11" s="22">
        <v>43</v>
      </c>
      <c r="G11" s="18">
        <v>100</v>
      </c>
      <c r="H11" s="22">
        <v>40</v>
      </c>
      <c r="I11" s="22">
        <v>100</v>
      </c>
      <c r="J11" s="22">
        <v>45</v>
      </c>
      <c r="K11" s="18">
        <v>100</v>
      </c>
      <c r="L11" s="22">
        <v>46</v>
      </c>
      <c r="M11" s="22">
        <v>100</v>
      </c>
      <c r="N11" s="22">
        <v>45</v>
      </c>
      <c r="O11" s="22">
        <v>100</v>
      </c>
      <c r="P11" s="22">
        <v>10</v>
      </c>
      <c r="Q11" s="22">
        <v>100</v>
      </c>
      <c r="R11" s="22">
        <v>10</v>
      </c>
      <c r="S11" s="22">
        <v>100</v>
      </c>
      <c r="T11" s="22">
        <v>10</v>
      </c>
      <c r="U11" s="22">
        <v>100</v>
      </c>
      <c r="V11" s="22">
        <v>8</v>
      </c>
      <c r="W11" s="22">
        <v>100</v>
      </c>
      <c r="X11" s="22">
        <v>8</v>
      </c>
      <c r="Y11" s="22">
        <v>100</v>
      </c>
    </row>
    <row r="12" spans="1:50" s="5" customFormat="1" ht="14.1" customHeight="1">
      <c r="A12" s="18" t="s">
        <v>16</v>
      </c>
      <c r="B12" s="30" t="s">
        <v>58</v>
      </c>
      <c r="C12" s="31" t="s">
        <v>40</v>
      </c>
      <c r="D12" s="38">
        <v>17</v>
      </c>
      <c r="E12" s="38">
        <f>(D12/26)*100</f>
        <v>65.384615384615387</v>
      </c>
      <c r="F12" s="38">
        <v>21</v>
      </c>
      <c r="G12" s="10">
        <f>(F12/43)*100</f>
        <v>48.837209302325576</v>
      </c>
      <c r="H12" s="38">
        <v>29</v>
      </c>
      <c r="I12" s="38">
        <v>72.5</v>
      </c>
      <c r="J12" s="38">
        <v>30</v>
      </c>
      <c r="K12" s="10">
        <f>(J12/45)*100</f>
        <v>66.666666666666657</v>
      </c>
      <c r="L12" s="38">
        <v>34</v>
      </c>
      <c r="M12" s="38">
        <v>73.91</v>
      </c>
      <c r="N12" s="38">
        <v>33</v>
      </c>
      <c r="O12" s="38">
        <v>73.33</v>
      </c>
      <c r="P12" s="38">
        <v>8</v>
      </c>
      <c r="Q12" s="38">
        <v>85.71</v>
      </c>
      <c r="R12" s="38">
        <v>8</v>
      </c>
      <c r="S12" s="38">
        <v>80</v>
      </c>
      <c r="T12" s="38">
        <v>10</v>
      </c>
      <c r="U12" s="38">
        <v>100</v>
      </c>
      <c r="V12" s="38">
        <v>8</v>
      </c>
      <c r="W12" s="38">
        <v>100</v>
      </c>
      <c r="X12" s="38">
        <v>7</v>
      </c>
      <c r="Y12" s="38">
        <v>87.5</v>
      </c>
      <c r="Z12" s="3" t="s">
        <v>185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6"/>
    </row>
    <row r="13" spans="1:50" s="5" customFormat="1" ht="14.1" customHeight="1">
      <c r="A13" s="18" t="s">
        <v>17</v>
      </c>
      <c r="B13" s="30" t="s">
        <v>34</v>
      </c>
      <c r="C13" s="31" t="s">
        <v>41</v>
      </c>
      <c r="D13" s="38">
        <v>21</v>
      </c>
      <c r="E13" s="38">
        <f t="shared" ref="E13:E28" si="0">(D13/26)*100</f>
        <v>80.769230769230774</v>
      </c>
      <c r="F13" s="38">
        <v>33</v>
      </c>
      <c r="G13" s="10">
        <f t="shared" ref="G13:G29" si="1">(F13/43)*100</f>
        <v>76.744186046511629</v>
      </c>
      <c r="H13" s="38">
        <v>31</v>
      </c>
      <c r="I13" s="38">
        <v>77.5</v>
      </c>
      <c r="J13" s="38">
        <v>36</v>
      </c>
      <c r="K13" s="10">
        <f t="shared" ref="K13:K29" si="2">(J13/45)*100</f>
        <v>80</v>
      </c>
      <c r="L13" s="38">
        <v>35</v>
      </c>
      <c r="M13" s="38">
        <v>76.09</v>
      </c>
      <c r="N13" s="38">
        <v>35</v>
      </c>
      <c r="O13" s="38">
        <v>77.78</v>
      </c>
      <c r="P13" s="38">
        <v>8</v>
      </c>
      <c r="Q13" s="38">
        <v>85.71</v>
      </c>
      <c r="R13" s="38">
        <v>6</v>
      </c>
      <c r="S13" s="38">
        <v>60</v>
      </c>
      <c r="T13" s="38">
        <v>8</v>
      </c>
      <c r="U13" s="38">
        <v>80</v>
      </c>
      <c r="V13" s="38">
        <v>8</v>
      </c>
      <c r="W13" s="38">
        <v>100</v>
      </c>
      <c r="X13" s="38">
        <v>5</v>
      </c>
      <c r="Y13" s="38">
        <v>62.5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6"/>
    </row>
    <row r="14" spans="1:50" s="5" customFormat="1" ht="14.1" customHeight="1">
      <c r="A14" s="18" t="s">
        <v>18</v>
      </c>
      <c r="B14" s="30" t="s">
        <v>35</v>
      </c>
      <c r="C14" s="31" t="s">
        <v>42</v>
      </c>
      <c r="D14" s="38">
        <v>21</v>
      </c>
      <c r="E14" s="38">
        <f t="shared" si="0"/>
        <v>80.769230769230774</v>
      </c>
      <c r="F14" s="38">
        <v>35</v>
      </c>
      <c r="G14" s="10">
        <f t="shared" si="1"/>
        <v>81.395348837209298</v>
      </c>
      <c r="H14" s="38">
        <v>36</v>
      </c>
      <c r="I14" s="38">
        <v>90</v>
      </c>
      <c r="J14" s="38">
        <v>42</v>
      </c>
      <c r="K14" s="10">
        <f t="shared" si="2"/>
        <v>93.333333333333329</v>
      </c>
      <c r="L14" s="38">
        <v>39</v>
      </c>
      <c r="M14" s="38">
        <v>84.78</v>
      </c>
      <c r="N14" s="38">
        <v>41</v>
      </c>
      <c r="O14" s="38">
        <v>91.11</v>
      </c>
      <c r="P14" s="38">
        <v>9</v>
      </c>
      <c r="Q14" s="38">
        <v>100</v>
      </c>
      <c r="R14" s="38">
        <v>9</v>
      </c>
      <c r="S14" s="38">
        <v>90</v>
      </c>
      <c r="T14" s="38">
        <v>9</v>
      </c>
      <c r="U14" s="38">
        <v>90</v>
      </c>
      <c r="V14" s="38">
        <v>6</v>
      </c>
      <c r="W14" s="38">
        <v>75</v>
      </c>
      <c r="X14" s="38">
        <v>7</v>
      </c>
      <c r="Y14" s="38">
        <v>87.5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</row>
    <row r="15" spans="1:50" s="5" customFormat="1" ht="14.1" customHeight="1">
      <c r="A15" s="18" t="s">
        <v>19</v>
      </c>
      <c r="B15" s="30" t="s">
        <v>36</v>
      </c>
      <c r="C15" s="31" t="s">
        <v>43</v>
      </c>
      <c r="D15" s="38">
        <v>22</v>
      </c>
      <c r="E15" s="38">
        <f t="shared" si="0"/>
        <v>84.615384615384613</v>
      </c>
      <c r="F15" s="38">
        <v>34</v>
      </c>
      <c r="G15" s="10">
        <f t="shared" si="1"/>
        <v>79.069767441860463</v>
      </c>
      <c r="H15" s="38">
        <v>33</v>
      </c>
      <c r="I15" s="38">
        <v>82.5</v>
      </c>
      <c r="J15" s="38">
        <v>35</v>
      </c>
      <c r="K15" s="10">
        <f t="shared" si="2"/>
        <v>77.777777777777786</v>
      </c>
      <c r="L15" s="38">
        <v>42</v>
      </c>
      <c r="M15" s="38">
        <v>91.3</v>
      </c>
      <c r="N15" s="38">
        <v>32</v>
      </c>
      <c r="O15" s="38">
        <v>71.11</v>
      </c>
      <c r="P15" s="38">
        <v>9</v>
      </c>
      <c r="Q15" s="38">
        <v>85.71</v>
      </c>
      <c r="R15" s="38">
        <v>10</v>
      </c>
      <c r="S15" s="38">
        <v>100</v>
      </c>
      <c r="T15" s="38">
        <v>10</v>
      </c>
      <c r="U15" s="38">
        <v>100</v>
      </c>
      <c r="V15" s="38">
        <v>6</v>
      </c>
      <c r="W15" s="38">
        <v>75</v>
      </c>
      <c r="X15" s="38">
        <v>7</v>
      </c>
      <c r="Y15" s="38">
        <v>87.5</v>
      </c>
      <c r="Z15" s="3" t="s">
        <v>186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6"/>
    </row>
    <row r="16" spans="1:50" s="5" customFormat="1" ht="14.1" customHeight="1">
      <c r="A16" s="18" t="s">
        <v>20</v>
      </c>
      <c r="B16" s="35" t="s">
        <v>37</v>
      </c>
      <c r="C16" s="31" t="s">
        <v>44</v>
      </c>
      <c r="D16" s="38">
        <v>26</v>
      </c>
      <c r="E16" s="38">
        <f t="shared" si="0"/>
        <v>100</v>
      </c>
      <c r="F16" s="38">
        <v>34</v>
      </c>
      <c r="G16" s="10">
        <f t="shared" si="1"/>
        <v>79.069767441860463</v>
      </c>
      <c r="H16" s="38">
        <v>30</v>
      </c>
      <c r="I16" s="38">
        <v>75</v>
      </c>
      <c r="J16" s="38">
        <v>40</v>
      </c>
      <c r="K16" s="10">
        <f t="shared" si="2"/>
        <v>88.888888888888886</v>
      </c>
      <c r="L16" s="38">
        <v>40</v>
      </c>
      <c r="M16" s="38">
        <v>86.96</v>
      </c>
      <c r="N16" s="38">
        <v>38</v>
      </c>
      <c r="O16" s="38">
        <v>84.44</v>
      </c>
      <c r="P16" s="38">
        <v>10</v>
      </c>
      <c r="Q16" s="38">
        <v>100</v>
      </c>
      <c r="R16" s="38">
        <v>9</v>
      </c>
      <c r="S16" s="38">
        <v>90</v>
      </c>
      <c r="T16" s="38">
        <v>10</v>
      </c>
      <c r="U16" s="38">
        <v>100</v>
      </c>
      <c r="V16" s="38">
        <v>7</v>
      </c>
      <c r="W16" s="38">
        <v>87.5</v>
      </c>
      <c r="X16" s="38">
        <v>7</v>
      </c>
      <c r="Y16" s="38">
        <v>87.5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</row>
    <row r="17" spans="1:50" s="5" customFormat="1" ht="14.1" customHeight="1">
      <c r="A17" s="18" t="s">
        <v>21</v>
      </c>
      <c r="B17" s="35" t="s">
        <v>38</v>
      </c>
      <c r="C17" s="31" t="s">
        <v>45</v>
      </c>
      <c r="D17" s="38">
        <v>24</v>
      </c>
      <c r="E17" s="38">
        <f t="shared" si="0"/>
        <v>92.307692307692307</v>
      </c>
      <c r="F17" s="38">
        <v>34</v>
      </c>
      <c r="G17" s="10">
        <f t="shared" si="1"/>
        <v>79.069767441860463</v>
      </c>
      <c r="H17" s="38">
        <v>35</v>
      </c>
      <c r="I17" s="38">
        <v>87.5</v>
      </c>
      <c r="J17" s="38">
        <v>44</v>
      </c>
      <c r="K17" s="10">
        <f t="shared" si="2"/>
        <v>97.777777777777771</v>
      </c>
      <c r="L17" s="38">
        <v>44</v>
      </c>
      <c r="M17" s="38">
        <v>95.65</v>
      </c>
      <c r="N17" s="38">
        <v>41</v>
      </c>
      <c r="O17" s="38">
        <v>91.11</v>
      </c>
      <c r="P17" s="38">
        <v>10</v>
      </c>
      <c r="Q17" s="38">
        <v>100</v>
      </c>
      <c r="R17" s="38">
        <v>8</v>
      </c>
      <c r="S17" s="38">
        <v>80</v>
      </c>
      <c r="T17" s="38">
        <v>10</v>
      </c>
      <c r="U17" s="38">
        <v>100</v>
      </c>
      <c r="V17" s="38">
        <v>7</v>
      </c>
      <c r="W17" s="38">
        <v>87.5</v>
      </c>
      <c r="X17" s="38">
        <v>7</v>
      </c>
      <c r="Y17" s="38">
        <v>87.5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6"/>
    </row>
    <row r="18" spans="1:50" s="5" customFormat="1" ht="14.1" customHeight="1">
      <c r="A18" s="18" t="s">
        <v>22</v>
      </c>
      <c r="B18" s="35" t="s">
        <v>182</v>
      </c>
      <c r="C18" s="31" t="s">
        <v>46</v>
      </c>
      <c r="D18" s="38">
        <v>23</v>
      </c>
      <c r="E18" s="38">
        <f t="shared" si="0"/>
        <v>88.461538461538453</v>
      </c>
      <c r="F18" s="38">
        <v>37</v>
      </c>
      <c r="G18" s="10">
        <f t="shared" si="1"/>
        <v>86.04651162790698</v>
      </c>
      <c r="H18" s="38">
        <v>34</v>
      </c>
      <c r="I18" s="38">
        <v>85</v>
      </c>
      <c r="J18" s="38">
        <v>44</v>
      </c>
      <c r="K18" s="10">
        <f t="shared" si="2"/>
        <v>97.777777777777771</v>
      </c>
      <c r="L18" s="38">
        <v>42</v>
      </c>
      <c r="M18" s="38">
        <v>91.3</v>
      </c>
      <c r="N18" s="38">
        <v>43</v>
      </c>
      <c r="O18" s="38">
        <v>95.56</v>
      </c>
      <c r="P18" s="38">
        <v>10</v>
      </c>
      <c r="Q18" s="38">
        <v>100</v>
      </c>
      <c r="R18" s="38">
        <v>8</v>
      </c>
      <c r="S18" s="38">
        <v>80</v>
      </c>
      <c r="T18" s="38">
        <v>10</v>
      </c>
      <c r="U18" s="38">
        <v>100</v>
      </c>
      <c r="V18" s="38">
        <v>8</v>
      </c>
      <c r="W18" s="38">
        <v>100</v>
      </c>
      <c r="X18" s="38">
        <v>8</v>
      </c>
      <c r="Y18" s="38">
        <v>100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6"/>
    </row>
    <row r="19" spans="1:50" s="5" customFormat="1" ht="14.1" customHeight="1">
      <c r="A19" s="18" t="s">
        <v>23</v>
      </c>
      <c r="B19" s="30" t="s">
        <v>59</v>
      </c>
      <c r="C19" s="31" t="s">
        <v>47</v>
      </c>
      <c r="D19" s="38">
        <v>24</v>
      </c>
      <c r="E19" s="38">
        <f t="shared" si="0"/>
        <v>92.307692307692307</v>
      </c>
      <c r="F19" s="38">
        <v>29</v>
      </c>
      <c r="G19" s="10">
        <f t="shared" si="1"/>
        <v>67.441860465116278</v>
      </c>
      <c r="H19" s="38">
        <v>28</v>
      </c>
      <c r="I19" s="38">
        <v>70</v>
      </c>
      <c r="J19" s="38">
        <v>40</v>
      </c>
      <c r="K19" s="10">
        <f t="shared" si="2"/>
        <v>88.888888888888886</v>
      </c>
      <c r="L19" s="38">
        <v>41</v>
      </c>
      <c r="M19" s="38">
        <v>89.13</v>
      </c>
      <c r="N19" s="38">
        <v>34</v>
      </c>
      <c r="O19" s="38">
        <v>75.56</v>
      </c>
      <c r="P19" s="38">
        <v>10</v>
      </c>
      <c r="Q19" s="38">
        <v>100</v>
      </c>
      <c r="R19" s="38">
        <v>9</v>
      </c>
      <c r="S19" s="38">
        <v>90</v>
      </c>
      <c r="T19" s="38">
        <v>10</v>
      </c>
      <c r="U19" s="38">
        <v>100</v>
      </c>
      <c r="V19" s="38">
        <v>7</v>
      </c>
      <c r="W19" s="38">
        <v>87.5</v>
      </c>
      <c r="X19" s="38">
        <v>8</v>
      </c>
      <c r="Y19" s="38">
        <v>100</v>
      </c>
      <c r="Z19" s="3" t="s">
        <v>187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6"/>
    </row>
    <row r="20" spans="1:50" s="5" customFormat="1" ht="14.1" customHeight="1">
      <c r="A20" s="18" t="s">
        <v>24</v>
      </c>
      <c r="B20" s="30" t="s">
        <v>60</v>
      </c>
      <c r="C20" s="31" t="s">
        <v>48</v>
      </c>
      <c r="D20" s="38">
        <v>22</v>
      </c>
      <c r="E20" s="38">
        <f t="shared" si="0"/>
        <v>84.615384615384613</v>
      </c>
      <c r="F20" s="38">
        <v>31</v>
      </c>
      <c r="G20" s="10">
        <f t="shared" si="1"/>
        <v>72.093023255813947</v>
      </c>
      <c r="H20" s="38">
        <v>29</v>
      </c>
      <c r="I20" s="38">
        <v>72.5</v>
      </c>
      <c r="J20" s="38">
        <v>36</v>
      </c>
      <c r="K20" s="10">
        <f t="shared" si="2"/>
        <v>80</v>
      </c>
      <c r="L20" s="38">
        <v>35</v>
      </c>
      <c r="M20" s="38">
        <v>75.739999999999995</v>
      </c>
      <c r="N20" s="38">
        <v>33</v>
      </c>
      <c r="O20" s="38">
        <v>73.33</v>
      </c>
      <c r="P20" s="38">
        <v>10</v>
      </c>
      <c r="Q20" s="38">
        <v>100</v>
      </c>
      <c r="R20" s="38">
        <v>9</v>
      </c>
      <c r="S20" s="38">
        <v>90</v>
      </c>
      <c r="T20" s="38">
        <v>10</v>
      </c>
      <c r="U20" s="38">
        <v>100</v>
      </c>
      <c r="V20" s="38">
        <v>6</v>
      </c>
      <c r="W20" s="38">
        <v>75</v>
      </c>
      <c r="X20" s="38">
        <v>5</v>
      </c>
      <c r="Y20" s="38">
        <v>62.5</v>
      </c>
      <c r="Z20" s="3" t="s">
        <v>188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6"/>
    </row>
    <row r="21" spans="1:50" s="5" customFormat="1" ht="14.1" customHeight="1">
      <c r="A21" s="18" t="s">
        <v>25</v>
      </c>
      <c r="B21" s="30" t="s">
        <v>61</v>
      </c>
      <c r="C21" s="31" t="s">
        <v>49</v>
      </c>
      <c r="D21" s="38">
        <v>17</v>
      </c>
      <c r="E21" s="38">
        <f t="shared" si="0"/>
        <v>65.384615384615387</v>
      </c>
      <c r="F21" s="38">
        <v>19</v>
      </c>
      <c r="G21" s="10">
        <f t="shared" si="1"/>
        <v>44.186046511627907</v>
      </c>
      <c r="H21" s="38">
        <v>28</v>
      </c>
      <c r="I21" s="38">
        <v>70</v>
      </c>
      <c r="J21" s="38">
        <v>30</v>
      </c>
      <c r="K21" s="10">
        <f t="shared" si="2"/>
        <v>66.666666666666657</v>
      </c>
      <c r="L21" s="38">
        <v>23</v>
      </c>
      <c r="M21" s="38">
        <v>50</v>
      </c>
      <c r="N21" s="38">
        <v>31</v>
      </c>
      <c r="O21" s="38">
        <v>68.89</v>
      </c>
      <c r="P21" s="38">
        <v>7</v>
      </c>
      <c r="Q21" s="38">
        <v>71.430000000000007</v>
      </c>
      <c r="R21" s="38">
        <v>10</v>
      </c>
      <c r="S21" s="38">
        <v>100</v>
      </c>
      <c r="T21" s="38">
        <v>10</v>
      </c>
      <c r="U21" s="38">
        <v>100</v>
      </c>
      <c r="V21" s="38">
        <v>6</v>
      </c>
      <c r="W21" s="38">
        <v>75</v>
      </c>
      <c r="X21" s="38">
        <v>8</v>
      </c>
      <c r="Y21" s="38">
        <v>100</v>
      </c>
      <c r="Z21" s="3" t="s">
        <v>189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6"/>
    </row>
    <row r="22" spans="1:50" s="5" customFormat="1" ht="14.1" customHeight="1">
      <c r="A22" s="18" t="s">
        <v>26</v>
      </c>
      <c r="B22" s="30" t="s">
        <v>76</v>
      </c>
      <c r="C22" s="31" t="s">
        <v>50</v>
      </c>
      <c r="D22" s="38">
        <v>19</v>
      </c>
      <c r="E22" s="38">
        <f t="shared" si="0"/>
        <v>73.076923076923066</v>
      </c>
      <c r="F22" s="38">
        <v>30</v>
      </c>
      <c r="G22" s="10">
        <f t="shared" si="1"/>
        <v>69.767441860465112</v>
      </c>
      <c r="H22" s="38">
        <v>35</v>
      </c>
      <c r="I22" s="38">
        <v>87.5</v>
      </c>
      <c r="J22" s="38">
        <v>43</v>
      </c>
      <c r="K22" s="10">
        <f t="shared" si="2"/>
        <v>95.555555555555557</v>
      </c>
      <c r="L22" s="38">
        <v>44</v>
      </c>
      <c r="M22" s="38">
        <v>95.65</v>
      </c>
      <c r="N22" s="38">
        <v>39</v>
      </c>
      <c r="O22" s="38">
        <v>86.67</v>
      </c>
      <c r="P22" s="38">
        <v>9</v>
      </c>
      <c r="Q22" s="38">
        <v>85.71</v>
      </c>
      <c r="R22" s="38">
        <v>9</v>
      </c>
      <c r="S22" s="38">
        <v>90</v>
      </c>
      <c r="T22" s="38">
        <v>10</v>
      </c>
      <c r="U22" s="38">
        <v>100</v>
      </c>
      <c r="V22" s="38">
        <v>8</v>
      </c>
      <c r="W22" s="38">
        <v>100</v>
      </c>
      <c r="X22" s="38">
        <v>7</v>
      </c>
      <c r="Y22" s="38">
        <v>87.5</v>
      </c>
      <c r="Z22" s="39" t="s">
        <v>190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6"/>
    </row>
    <row r="23" spans="1:50" s="5" customFormat="1" ht="14.1" customHeight="1">
      <c r="A23" s="18" t="s">
        <v>27</v>
      </c>
      <c r="B23" s="30" t="s">
        <v>75</v>
      </c>
      <c r="C23" s="31" t="s">
        <v>51</v>
      </c>
      <c r="D23" s="38">
        <v>17</v>
      </c>
      <c r="E23" s="38">
        <f t="shared" si="0"/>
        <v>65.384615384615387</v>
      </c>
      <c r="F23" s="38">
        <v>22</v>
      </c>
      <c r="G23" s="10">
        <f t="shared" si="1"/>
        <v>51.162790697674424</v>
      </c>
      <c r="H23" s="38">
        <v>23</v>
      </c>
      <c r="I23" s="38">
        <v>57.5</v>
      </c>
      <c r="J23" s="38">
        <v>27</v>
      </c>
      <c r="K23" s="10">
        <f t="shared" si="2"/>
        <v>60</v>
      </c>
      <c r="L23" s="38">
        <v>28</v>
      </c>
      <c r="M23" s="38">
        <v>60.87</v>
      </c>
      <c r="N23" s="38">
        <v>29</v>
      </c>
      <c r="O23" s="38">
        <v>64.44</v>
      </c>
      <c r="P23" s="38">
        <v>7</v>
      </c>
      <c r="Q23" s="38">
        <v>71.430000000000007</v>
      </c>
      <c r="R23" s="38">
        <v>9</v>
      </c>
      <c r="S23" s="38">
        <v>90</v>
      </c>
      <c r="T23" s="38">
        <v>10</v>
      </c>
      <c r="U23" s="38">
        <v>100</v>
      </c>
      <c r="V23" s="38">
        <v>6</v>
      </c>
      <c r="W23" s="38">
        <v>75</v>
      </c>
      <c r="X23" s="38">
        <v>6</v>
      </c>
      <c r="Y23" s="38">
        <v>75</v>
      </c>
      <c r="Z23" s="39" t="s">
        <v>191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6"/>
    </row>
    <row r="24" spans="1:50" s="5" customFormat="1" ht="14.1" customHeight="1">
      <c r="A24" s="18" t="s">
        <v>28</v>
      </c>
      <c r="B24" s="30" t="s">
        <v>39</v>
      </c>
      <c r="C24" s="31" t="s">
        <v>52</v>
      </c>
      <c r="D24" s="38">
        <v>18</v>
      </c>
      <c r="E24" s="38">
        <f t="shared" si="0"/>
        <v>69.230769230769226</v>
      </c>
      <c r="F24" s="38">
        <v>25</v>
      </c>
      <c r="G24" s="10">
        <f t="shared" si="1"/>
        <v>58.139534883720934</v>
      </c>
      <c r="H24" s="38">
        <v>24</v>
      </c>
      <c r="I24" s="38">
        <v>60</v>
      </c>
      <c r="J24" s="38">
        <v>32</v>
      </c>
      <c r="K24" s="10">
        <f t="shared" si="2"/>
        <v>71.111111111111114</v>
      </c>
      <c r="L24" s="38">
        <v>28</v>
      </c>
      <c r="M24" s="38">
        <v>60.87</v>
      </c>
      <c r="N24" s="38">
        <v>32</v>
      </c>
      <c r="O24" s="38">
        <v>71.11</v>
      </c>
      <c r="P24" s="38">
        <v>8</v>
      </c>
      <c r="Q24" s="38">
        <v>71.430000000000007</v>
      </c>
      <c r="R24" s="38">
        <v>8</v>
      </c>
      <c r="S24" s="38">
        <v>80</v>
      </c>
      <c r="T24" s="38">
        <v>10</v>
      </c>
      <c r="U24" s="38">
        <v>100</v>
      </c>
      <c r="V24" s="38">
        <v>5</v>
      </c>
      <c r="W24" s="38">
        <v>62.5</v>
      </c>
      <c r="X24" s="38">
        <v>7</v>
      </c>
      <c r="Y24" s="38">
        <v>87.5</v>
      </c>
      <c r="Z24" s="39" t="s">
        <v>192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6"/>
    </row>
    <row r="25" spans="1:50" s="5" customFormat="1" ht="14.1" customHeight="1">
      <c r="A25" s="18" t="s">
        <v>29</v>
      </c>
      <c r="B25" s="30" t="s">
        <v>183</v>
      </c>
      <c r="C25" s="31" t="s">
        <v>53</v>
      </c>
      <c r="D25" s="38">
        <v>17</v>
      </c>
      <c r="E25" s="38">
        <f t="shared" si="0"/>
        <v>65.384615384615387</v>
      </c>
      <c r="F25" s="38">
        <v>17</v>
      </c>
      <c r="G25" s="10">
        <f t="shared" si="1"/>
        <v>39.534883720930232</v>
      </c>
      <c r="H25" s="38">
        <v>29</v>
      </c>
      <c r="I25" s="38">
        <v>72.5</v>
      </c>
      <c r="J25" s="38">
        <v>30</v>
      </c>
      <c r="K25" s="10">
        <f t="shared" si="2"/>
        <v>66.666666666666657</v>
      </c>
      <c r="L25" s="38">
        <v>31</v>
      </c>
      <c r="M25" s="38">
        <v>67.39</v>
      </c>
      <c r="N25" s="38">
        <v>31</v>
      </c>
      <c r="O25" s="38">
        <v>68.89</v>
      </c>
      <c r="P25" s="38">
        <v>10</v>
      </c>
      <c r="Q25" s="38">
        <v>100</v>
      </c>
      <c r="R25" s="38">
        <v>9</v>
      </c>
      <c r="S25" s="38">
        <v>90</v>
      </c>
      <c r="T25" s="38">
        <v>10</v>
      </c>
      <c r="U25" s="38">
        <v>100</v>
      </c>
      <c r="V25" s="38">
        <v>7</v>
      </c>
      <c r="W25" s="38">
        <v>87.5</v>
      </c>
      <c r="X25" s="38">
        <v>6</v>
      </c>
      <c r="Y25" s="38">
        <v>75</v>
      </c>
      <c r="Z25" s="39" t="s">
        <v>193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6"/>
    </row>
    <row r="26" spans="1:50" s="5" customFormat="1" ht="14.1" customHeight="1">
      <c r="A26" s="18" t="s">
        <v>30</v>
      </c>
      <c r="B26" s="30" t="s">
        <v>74</v>
      </c>
      <c r="C26" s="31" t="s">
        <v>54</v>
      </c>
      <c r="D26" s="38">
        <v>15</v>
      </c>
      <c r="E26" s="38">
        <f t="shared" si="0"/>
        <v>57.692307692307686</v>
      </c>
      <c r="F26" s="38">
        <v>22</v>
      </c>
      <c r="G26" s="10">
        <f t="shared" si="1"/>
        <v>51.162790697674424</v>
      </c>
      <c r="H26" s="38">
        <v>26</v>
      </c>
      <c r="I26" s="38">
        <v>65</v>
      </c>
      <c r="J26" s="38">
        <v>32</v>
      </c>
      <c r="K26" s="10">
        <f t="shared" si="2"/>
        <v>71.111111111111114</v>
      </c>
      <c r="L26" s="38">
        <v>32</v>
      </c>
      <c r="M26" s="38">
        <v>69.569999999999993</v>
      </c>
      <c r="N26" s="38">
        <v>34</v>
      </c>
      <c r="O26" s="38">
        <v>75.56</v>
      </c>
      <c r="P26" s="38">
        <v>9</v>
      </c>
      <c r="Q26" s="38">
        <v>85.71</v>
      </c>
      <c r="R26" s="38">
        <v>8</v>
      </c>
      <c r="S26" s="38">
        <v>80</v>
      </c>
      <c r="T26" s="38">
        <v>9</v>
      </c>
      <c r="U26" s="38">
        <v>90</v>
      </c>
      <c r="V26" s="38">
        <v>7</v>
      </c>
      <c r="W26" s="38">
        <v>87.5</v>
      </c>
      <c r="X26" s="38">
        <v>6</v>
      </c>
      <c r="Y26" s="38">
        <v>75</v>
      </c>
      <c r="Z26" s="39" t="s">
        <v>188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6"/>
    </row>
    <row r="27" spans="1:50" ht="12.95" customHeight="1">
      <c r="A27" s="18" t="s">
        <v>31</v>
      </c>
      <c r="B27" s="30" t="s">
        <v>184</v>
      </c>
      <c r="C27" s="31" t="s">
        <v>55</v>
      </c>
      <c r="D27" s="38">
        <v>18</v>
      </c>
      <c r="E27" s="38">
        <f t="shared" si="0"/>
        <v>69.230769230769226</v>
      </c>
      <c r="F27" s="38">
        <v>20</v>
      </c>
      <c r="G27" s="10">
        <f t="shared" si="1"/>
        <v>46.511627906976742</v>
      </c>
      <c r="H27" s="38">
        <v>27</v>
      </c>
      <c r="I27" s="38">
        <v>67.5</v>
      </c>
      <c r="J27" s="38">
        <v>31</v>
      </c>
      <c r="K27" s="10">
        <f t="shared" si="2"/>
        <v>68.888888888888886</v>
      </c>
      <c r="L27" s="38">
        <v>29</v>
      </c>
      <c r="M27" s="38">
        <v>63.04</v>
      </c>
      <c r="N27" s="38">
        <v>27</v>
      </c>
      <c r="O27" s="38">
        <v>60</v>
      </c>
      <c r="P27" s="38">
        <v>9</v>
      </c>
      <c r="Q27" s="38">
        <v>100</v>
      </c>
      <c r="R27" s="38">
        <v>9</v>
      </c>
      <c r="S27" s="38">
        <v>90</v>
      </c>
      <c r="T27" s="38">
        <v>10</v>
      </c>
      <c r="U27" s="38">
        <v>100</v>
      </c>
      <c r="V27" s="38">
        <v>7</v>
      </c>
      <c r="W27" s="38">
        <v>87.5</v>
      </c>
      <c r="X27" s="38">
        <v>7</v>
      </c>
      <c r="Y27" s="38">
        <v>87.5</v>
      </c>
      <c r="Z27" s="39" t="s">
        <v>194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2.95" customHeight="1">
      <c r="A28" s="18" t="s">
        <v>32</v>
      </c>
      <c r="B28" s="30" t="s">
        <v>73</v>
      </c>
      <c r="C28" s="31" t="s">
        <v>56</v>
      </c>
      <c r="D28" s="38">
        <v>19</v>
      </c>
      <c r="E28" s="38">
        <f t="shared" si="0"/>
        <v>73.076923076923066</v>
      </c>
      <c r="F28" s="38">
        <v>24</v>
      </c>
      <c r="G28" s="10">
        <f t="shared" si="1"/>
        <v>55.813953488372093</v>
      </c>
      <c r="H28" s="38">
        <v>26</v>
      </c>
      <c r="I28" s="38">
        <v>65</v>
      </c>
      <c r="J28" s="38">
        <v>36</v>
      </c>
      <c r="K28" s="10">
        <f t="shared" si="2"/>
        <v>80</v>
      </c>
      <c r="L28" s="38">
        <v>33</v>
      </c>
      <c r="M28" s="38">
        <v>71.739999999999995</v>
      </c>
      <c r="N28" s="38">
        <v>34</v>
      </c>
      <c r="O28" s="38">
        <v>75.56</v>
      </c>
      <c r="P28" s="38">
        <v>8</v>
      </c>
      <c r="Q28" s="38">
        <v>85.71</v>
      </c>
      <c r="R28" s="38">
        <v>10</v>
      </c>
      <c r="S28" s="38">
        <v>100</v>
      </c>
      <c r="T28" s="38">
        <v>8</v>
      </c>
      <c r="U28" s="38">
        <v>80</v>
      </c>
      <c r="V28" s="38">
        <v>6</v>
      </c>
      <c r="W28" s="38">
        <v>75</v>
      </c>
      <c r="X28" s="38">
        <v>6</v>
      </c>
      <c r="Y28" s="38">
        <v>75</v>
      </c>
      <c r="Z28" s="39" t="s">
        <v>195</v>
      </c>
    </row>
    <row r="29" spans="1:50" ht="12.95" customHeight="1">
      <c r="A29" s="18" t="s">
        <v>33</v>
      </c>
      <c r="B29" s="30" t="s">
        <v>62</v>
      </c>
      <c r="C29" s="31" t="s">
        <v>57</v>
      </c>
      <c r="D29" s="38">
        <v>20</v>
      </c>
      <c r="E29" s="38">
        <v>76.92</v>
      </c>
      <c r="F29" s="38">
        <v>15</v>
      </c>
      <c r="G29" s="10">
        <f t="shared" si="1"/>
        <v>34.883720930232556</v>
      </c>
      <c r="H29" s="38">
        <v>25</v>
      </c>
      <c r="I29" s="38">
        <v>62.5</v>
      </c>
      <c r="J29" s="38">
        <v>27</v>
      </c>
      <c r="K29" s="10">
        <f t="shared" si="2"/>
        <v>60</v>
      </c>
      <c r="L29" s="38">
        <v>25</v>
      </c>
      <c r="M29" s="38">
        <v>54.35</v>
      </c>
      <c r="N29" s="38">
        <v>23</v>
      </c>
      <c r="O29" s="38">
        <v>51.11</v>
      </c>
      <c r="P29" s="38">
        <v>8</v>
      </c>
      <c r="Q29" s="38">
        <v>71.430000000000007</v>
      </c>
      <c r="R29" s="38">
        <v>8</v>
      </c>
      <c r="S29" s="38">
        <v>80</v>
      </c>
      <c r="T29" s="38">
        <v>9</v>
      </c>
      <c r="U29" s="38">
        <v>90</v>
      </c>
      <c r="V29" s="38">
        <v>6</v>
      </c>
      <c r="W29" s="38">
        <v>75</v>
      </c>
      <c r="X29" s="38">
        <v>3</v>
      </c>
      <c r="Y29" s="38">
        <v>37.5</v>
      </c>
      <c r="Z29" s="39" t="s">
        <v>196</v>
      </c>
    </row>
    <row r="30" spans="1:50" ht="12.95" customHeight="1">
      <c r="A30" s="13"/>
      <c r="B30" s="2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50" ht="12.95" customHeight="1">
      <c r="A31" s="13"/>
      <c r="B31" s="27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50" ht="12.95" customHeight="1">
      <c r="A32" s="13"/>
      <c r="B32" s="27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7" ht="12.95" customHeight="1">
      <c r="A33" s="13"/>
      <c r="B33" s="27"/>
      <c r="C33" s="13"/>
      <c r="D33" s="2"/>
      <c r="E33" s="2"/>
      <c r="F33" s="20"/>
      <c r="G33" s="2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7" ht="12.95" customHeight="1">
      <c r="A34" s="20" t="s">
        <v>5</v>
      </c>
      <c r="B34" s="20"/>
      <c r="C34" s="20"/>
      <c r="D34" s="20"/>
      <c r="E34" s="20"/>
      <c r="F34" s="1"/>
      <c r="G34" s="1"/>
      <c r="H34" s="94" t="s">
        <v>6</v>
      </c>
      <c r="I34" s="94"/>
      <c r="J34" s="94"/>
      <c r="K34" s="94"/>
      <c r="L34" s="94"/>
      <c r="M34" s="94"/>
      <c r="N34" s="94"/>
      <c r="O34" s="94"/>
      <c r="P34" s="94"/>
      <c r="Q34" s="94"/>
      <c r="R34" s="94" t="s">
        <v>7</v>
      </c>
      <c r="S34" s="94"/>
      <c r="T34" s="94"/>
      <c r="U34" s="94"/>
      <c r="V34" s="94"/>
      <c r="W34" s="2"/>
      <c r="X34" s="2"/>
      <c r="Y34" s="4"/>
    </row>
    <row r="35" spans="1:27" ht="12.95" customHeight="1">
      <c r="A35" s="13"/>
      <c r="B35" s="27"/>
      <c r="C35" s="1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</row>
    <row r="36" spans="1:27" ht="12.95" customHeight="1">
      <c r="A36" s="13"/>
      <c r="B36" s="27"/>
      <c r="C36" s="13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"/>
      <c r="X36" s="2"/>
      <c r="Y36" s="2"/>
    </row>
    <row r="37" spans="1:27">
      <c r="A37" s="13"/>
      <c r="B37" s="27"/>
      <c r="C37" s="13"/>
      <c r="D37" s="1"/>
      <c r="E37" s="1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</row>
    <row r="38" spans="1:27">
      <c r="A38" s="13"/>
      <c r="B38" s="27"/>
      <c r="C38" s="13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"/>
      <c r="X38" s="2"/>
      <c r="Y38" s="2"/>
    </row>
    <row r="39" spans="1:27">
      <c r="A39" s="13"/>
      <c r="B39" s="27"/>
      <c r="C39" s="13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"/>
      <c r="X39" s="2"/>
      <c r="Y39" s="2"/>
    </row>
    <row r="40" spans="1:27">
      <c r="A40" s="13"/>
      <c r="B40" s="27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2"/>
      <c r="X40" s="2"/>
      <c r="Y40" s="2"/>
    </row>
    <row r="41" spans="1:27">
      <c r="A41" s="13"/>
      <c r="B41" s="27"/>
      <c r="C41" s="13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"/>
      <c r="X41" s="2"/>
      <c r="Y41" s="2"/>
    </row>
    <row r="42" spans="1:27">
      <c r="A42" s="13"/>
      <c r="B42" s="27"/>
      <c r="C42" s="1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"/>
      <c r="X42" s="2"/>
      <c r="Y42" s="2"/>
    </row>
    <row r="43" spans="1:27">
      <c r="A43" s="13"/>
      <c r="B43" s="27"/>
      <c r="C43" s="13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"/>
      <c r="X43" s="2"/>
      <c r="Y43" s="2"/>
    </row>
    <row r="44" spans="1:27" ht="15.95" customHeight="1">
      <c r="A44" s="99" t="s">
        <v>0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3"/>
      <c r="AA44" s="3"/>
    </row>
    <row r="45" spans="1:27" ht="15.9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3"/>
      <c r="AA45" s="3"/>
    </row>
    <row r="46" spans="1:27" ht="15.95" customHeight="1">
      <c r="A46" s="98" t="s">
        <v>1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3"/>
      <c r="AA46" s="3"/>
    </row>
    <row r="47" spans="1:27" ht="5.2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3"/>
      <c r="AA47" s="3"/>
    </row>
    <row r="48" spans="1:27" ht="14.1" customHeight="1">
      <c r="A48" s="99" t="s">
        <v>248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3"/>
      <c r="AA48" s="3"/>
    </row>
    <row r="49" spans="1:44" ht="14.1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3"/>
      <c r="AA49" s="3"/>
    </row>
    <row r="50" spans="1:44" ht="14.1" customHeight="1">
      <c r="A50" s="96" t="s">
        <v>2</v>
      </c>
      <c r="B50" s="96" t="s">
        <v>9</v>
      </c>
      <c r="C50" s="96" t="s">
        <v>8</v>
      </c>
      <c r="D50" s="97" t="s">
        <v>3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 t="s">
        <v>4</v>
      </c>
      <c r="Q50" s="97"/>
      <c r="R50" s="97"/>
      <c r="S50" s="97"/>
      <c r="T50" s="97"/>
      <c r="U50" s="97"/>
      <c r="V50" s="97"/>
      <c r="W50" s="97"/>
      <c r="X50" s="97"/>
      <c r="Y50" s="97"/>
      <c r="Z50" s="3"/>
      <c r="AA50" s="3"/>
    </row>
    <row r="51" spans="1:44" s="5" customFormat="1" ht="14.1" customHeight="1">
      <c r="A51" s="96"/>
      <c r="B51" s="96"/>
      <c r="C51" s="96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6"/>
    </row>
    <row r="52" spans="1:44" s="5" customFormat="1" ht="14.1" customHeight="1">
      <c r="A52" s="11"/>
      <c r="B52" s="11"/>
      <c r="C52" s="11"/>
      <c r="D52" s="95" t="s">
        <v>63</v>
      </c>
      <c r="E52" s="95"/>
      <c r="F52" s="95" t="s">
        <v>64</v>
      </c>
      <c r="G52" s="95"/>
      <c r="H52" s="95" t="s">
        <v>65</v>
      </c>
      <c r="I52" s="95"/>
      <c r="J52" s="95" t="s">
        <v>66</v>
      </c>
      <c r="K52" s="95"/>
      <c r="L52" s="95" t="s">
        <v>67</v>
      </c>
      <c r="M52" s="95"/>
      <c r="N52" s="95" t="s">
        <v>68</v>
      </c>
      <c r="O52" s="95"/>
      <c r="P52" s="93" t="s">
        <v>69</v>
      </c>
      <c r="Q52" s="93"/>
      <c r="R52" s="93" t="s">
        <v>70</v>
      </c>
      <c r="S52" s="93"/>
      <c r="T52" s="93" t="s">
        <v>71</v>
      </c>
      <c r="U52" s="93"/>
      <c r="V52" s="93" t="s">
        <v>72</v>
      </c>
      <c r="W52" s="93"/>
      <c r="X52" s="93" t="s">
        <v>13</v>
      </c>
      <c r="Y52" s="9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6"/>
    </row>
    <row r="53" spans="1:44" s="5" customFormat="1" ht="14.1" customHeight="1">
      <c r="A53" s="11"/>
      <c r="B53" s="11"/>
      <c r="C53" s="11"/>
      <c r="D53" s="22">
        <v>26</v>
      </c>
      <c r="E53" s="18">
        <v>100</v>
      </c>
      <c r="F53" s="22">
        <v>43</v>
      </c>
      <c r="G53" s="18">
        <v>100</v>
      </c>
      <c r="H53" s="22">
        <v>40</v>
      </c>
      <c r="I53" s="18">
        <v>100</v>
      </c>
      <c r="J53" s="22">
        <v>45</v>
      </c>
      <c r="K53" s="18">
        <v>100</v>
      </c>
      <c r="L53" s="22">
        <v>46</v>
      </c>
      <c r="M53" s="18">
        <v>100</v>
      </c>
      <c r="N53" s="22">
        <v>45</v>
      </c>
      <c r="O53" s="18">
        <v>100</v>
      </c>
      <c r="P53" s="22">
        <v>10</v>
      </c>
      <c r="Q53" s="22">
        <v>100</v>
      </c>
      <c r="R53" s="22">
        <v>10</v>
      </c>
      <c r="S53" s="22">
        <v>100</v>
      </c>
      <c r="T53" s="22">
        <v>11</v>
      </c>
      <c r="U53" s="22">
        <v>100</v>
      </c>
      <c r="V53" s="22">
        <v>10</v>
      </c>
      <c r="W53" s="22">
        <v>100</v>
      </c>
      <c r="X53" s="22">
        <v>8</v>
      </c>
      <c r="Y53" s="22">
        <v>100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6"/>
    </row>
    <row r="54" spans="1:44" s="5" customFormat="1" ht="14.1" customHeight="1">
      <c r="A54" s="32" t="s">
        <v>77</v>
      </c>
      <c r="B54" s="33" t="s">
        <v>96</v>
      </c>
      <c r="C54" s="33" t="s">
        <v>105</v>
      </c>
      <c r="D54" s="38">
        <v>14</v>
      </c>
      <c r="E54" s="10">
        <f>(D54/D53)*100</f>
        <v>53.846153846153847</v>
      </c>
      <c r="F54" s="38">
        <v>26</v>
      </c>
      <c r="G54" s="10">
        <f>(F54/43)*100</f>
        <v>60.465116279069761</v>
      </c>
      <c r="H54" s="38">
        <v>32</v>
      </c>
      <c r="I54" s="10">
        <f>(H54/40)*100</f>
        <v>80</v>
      </c>
      <c r="J54" s="38">
        <v>33</v>
      </c>
      <c r="K54" s="10">
        <f>(J54/45)*100</f>
        <v>73.333333333333329</v>
      </c>
      <c r="L54" s="38">
        <v>36</v>
      </c>
      <c r="M54" s="38">
        <v>78.260000000000005</v>
      </c>
      <c r="N54" s="38">
        <v>35</v>
      </c>
      <c r="O54" s="38">
        <v>77.78</v>
      </c>
      <c r="P54" s="38">
        <v>8</v>
      </c>
      <c r="Q54" s="38">
        <v>85.71</v>
      </c>
      <c r="R54" s="38">
        <v>9</v>
      </c>
      <c r="S54" s="38">
        <v>90</v>
      </c>
      <c r="T54" s="38">
        <v>7</v>
      </c>
      <c r="U54" s="38">
        <v>63.64</v>
      </c>
      <c r="V54" s="38">
        <v>10</v>
      </c>
      <c r="W54" s="38">
        <v>100</v>
      </c>
      <c r="X54" s="38">
        <v>7</v>
      </c>
      <c r="Y54" s="38">
        <v>87.5</v>
      </c>
      <c r="Z54" s="3" t="s">
        <v>197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6"/>
    </row>
    <row r="55" spans="1:44" s="5" customFormat="1" ht="14.1" customHeight="1">
      <c r="A55" s="32" t="s">
        <v>78</v>
      </c>
      <c r="B55" s="33" t="s">
        <v>97</v>
      </c>
      <c r="C55" s="33" t="s">
        <v>106</v>
      </c>
      <c r="D55" s="38">
        <v>24</v>
      </c>
      <c r="E55" s="10">
        <f>(D55/26)*100</f>
        <v>92.307692307692307</v>
      </c>
      <c r="F55" s="38">
        <v>32</v>
      </c>
      <c r="G55" s="10">
        <f t="shared" ref="G55:G72" si="3">(F55/43)*100</f>
        <v>74.418604651162795</v>
      </c>
      <c r="H55" s="38">
        <v>32</v>
      </c>
      <c r="I55" s="10">
        <f t="shared" ref="I55:I72" si="4">(H55/40)*100</f>
        <v>80</v>
      </c>
      <c r="J55" s="38">
        <v>39</v>
      </c>
      <c r="K55" s="10">
        <f t="shared" ref="K55:K72" si="5">(J55/45)*100</f>
        <v>86.666666666666671</v>
      </c>
      <c r="L55" s="38">
        <v>38</v>
      </c>
      <c r="M55" s="38">
        <v>82.61</v>
      </c>
      <c r="N55" s="38">
        <v>38</v>
      </c>
      <c r="O55" s="38">
        <v>84.44</v>
      </c>
      <c r="P55" s="38">
        <v>10</v>
      </c>
      <c r="Q55" s="38">
        <v>100</v>
      </c>
      <c r="R55" s="38">
        <v>8</v>
      </c>
      <c r="S55" s="38">
        <v>80</v>
      </c>
      <c r="T55" s="38">
        <v>10</v>
      </c>
      <c r="U55" s="38">
        <v>90.91</v>
      </c>
      <c r="V55" s="38">
        <v>9</v>
      </c>
      <c r="W55" s="38">
        <v>90</v>
      </c>
      <c r="X55" s="38">
        <v>8</v>
      </c>
      <c r="Y55" s="38">
        <v>100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6"/>
    </row>
    <row r="56" spans="1:44" s="5" customFormat="1" ht="14.1" customHeight="1">
      <c r="A56" s="32" t="s">
        <v>79</v>
      </c>
      <c r="B56" s="33" t="s">
        <v>128</v>
      </c>
      <c r="C56" s="33" t="s">
        <v>107</v>
      </c>
      <c r="D56" s="38">
        <v>23</v>
      </c>
      <c r="E56" s="10">
        <f t="shared" ref="E56:E69" si="6">(D56/26)*100</f>
        <v>88.461538461538453</v>
      </c>
      <c r="F56" s="38">
        <v>26</v>
      </c>
      <c r="G56" s="10">
        <f t="shared" si="3"/>
        <v>60.465116279069761</v>
      </c>
      <c r="H56" s="38">
        <v>27</v>
      </c>
      <c r="I56" s="10">
        <f t="shared" si="4"/>
        <v>67.5</v>
      </c>
      <c r="J56" s="38">
        <v>35</v>
      </c>
      <c r="K56" s="10">
        <f t="shared" si="5"/>
        <v>77.777777777777786</v>
      </c>
      <c r="L56" s="38">
        <v>31</v>
      </c>
      <c r="M56" s="38">
        <v>67.39</v>
      </c>
      <c r="N56" s="38">
        <v>32</v>
      </c>
      <c r="O56" s="38">
        <v>71.11</v>
      </c>
      <c r="P56" s="38">
        <v>8</v>
      </c>
      <c r="Q56" s="38">
        <v>71.430000000000007</v>
      </c>
      <c r="R56" s="38">
        <v>9</v>
      </c>
      <c r="S56" s="38">
        <v>90</v>
      </c>
      <c r="T56" s="38">
        <v>10</v>
      </c>
      <c r="U56" s="38">
        <v>90.91</v>
      </c>
      <c r="V56" s="38">
        <v>10</v>
      </c>
      <c r="W56" s="38">
        <v>100</v>
      </c>
      <c r="X56" s="38">
        <v>7</v>
      </c>
      <c r="Y56" s="38">
        <v>87.5</v>
      </c>
      <c r="Z56" s="3" t="s">
        <v>198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6"/>
    </row>
    <row r="57" spans="1:44" s="5" customFormat="1" ht="14.1" customHeight="1">
      <c r="A57" s="32" t="s">
        <v>80</v>
      </c>
      <c r="B57" s="33" t="s">
        <v>98</v>
      </c>
      <c r="C57" s="33" t="s">
        <v>108</v>
      </c>
      <c r="D57" s="38">
        <v>22</v>
      </c>
      <c r="E57" s="10">
        <f t="shared" si="6"/>
        <v>84.615384615384613</v>
      </c>
      <c r="F57" s="38">
        <v>37</v>
      </c>
      <c r="G57" s="10">
        <f t="shared" si="3"/>
        <v>86.04651162790698</v>
      </c>
      <c r="H57" s="38">
        <v>37</v>
      </c>
      <c r="I57" s="10">
        <f t="shared" si="4"/>
        <v>92.5</v>
      </c>
      <c r="J57" s="38">
        <v>43</v>
      </c>
      <c r="K57" s="10">
        <f t="shared" si="5"/>
        <v>95.555555555555557</v>
      </c>
      <c r="L57" s="38">
        <v>45</v>
      </c>
      <c r="M57" s="38">
        <v>97.83</v>
      </c>
      <c r="N57" s="38">
        <v>41</v>
      </c>
      <c r="O57" s="38">
        <v>91.11</v>
      </c>
      <c r="P57" s="38">
        <v>10</v>
      </c>
      <c r="Q57" s="38">
        <v>100</v>
      </c>
      <c r="R57" s="38">
        <v>9</v>
      </c>
      <c r="S57" s="38">
        <v>90</v>
      </c>
      <c r="T57" s="38">
        <v>10</v>
      </c>
      <c r="U57" s="38">
        <v>90.91</v>
      </c>
      <c r="V57" s="38">
        <v>10</v>
      </c>
      <c r="W57" s="38">
        <v>100</v>
      </c>
      <c r="X57" s="38">
        <v>8</v>
      </c>
      <c r="Y57" s="38">
        <v>100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6"/>
    </row>
    <row r="58" spans="1:44" s="5" customFormat="1" ht="14.1" customHeight="1">
      <c r="A58" s="32" t="s">
        <v>81</v>
      </c>
      <c r="B58" s="33" t="s">
        <v>129</v>
      </c>
      <c r="C58" s="33" t="s">
        <v>109</v>
      </c>
      <c r="D58" s="38">
        <v>21</v>
      </c>
      <c r="E58" s="10">
        <f t="shared" si="6"/>
        <v>80.769230769230774</v>
      </c>
      <c r="F58" s="38">
        <v>30</v>
      </c>
      <c r="G58" s="10">
        <f t="shared" si="3"/>
        <v>69.767441860465112</v>
      </c>
      <c r="H58" s="38">
        <v>31</v>
      </c>
      <c r="I58" s="10">
        <f t="shared" si="4"/>
        <v>77.5</v>
      </c>
      <c r="J58" s="38">
        <v>40</v>
      </c>
      <c r="K58" s="10">
        <f t="shared" si="5"/>
        <v>88.888888888888886</v>
      </c>
      <c r="L58" s="38">
        <v>36</v>
      </c>
      <c r="M58" s="38">
        <v>78.260000000000005</v>
      </c>
      <c r="N58" s="38">
        <v>37</v>
      </c>
      <c r="O58" s="38">
        <v>82.22</v>
      </c>
      <c r="P58" s="38">
        <v>10</v>
      </c>
      <c r="Q58" s="38">
        <v>100</v>
      </c>
      <c r="R58" s="38">
        <v>8</v>
      </c>
      <c r="S58" s="38">
        <v>80</v>
      </c>
      <c r="T58" s="38">
        <v>9</v>
      </c>
      <c r="U58" s="38">
        <v>81.819999999999993</v>
      </c>
      <c r="V58" s="38">
        <v>9</v>
      </c>
      <c r="W58" s="38">
        <v>90</v>
      </c>
      <c r="X58" s="38">
        <v>6</v>
      </c>
      <c r="Y58" s="38">
        <v>75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6"/>
    </row>
    <row r="59" spans="1:44" s="5" customFormat="1" ht="14.1" customHeight="1">
      <c r="A59" s="32" t="s">
        <v>82</v>
      </c>
      <c r="B59" s="33" t="s">
        <v>130</v>
      </c>
      <c r="C59" s="33" t="s">
        <v>110</v>
      </c>
      <c r="D59" s="38">
        <v>21</v>
      </c>
      <c r="E59" s="10">
        <f t="shared" si="6"/>
        <v>80.769230769230774</v>
      </c>
      <c r="F59" s="38">
        <v>31</v>
      </c>
      <c r="G59" s="10">
        <f t="shared" si="3"/>
        <v>72.093023255813947</v>
      </c>
      <c r="H59" s="38">
        <v>33</v>
      </c>
      <c r="I59" s="10">
        <f t="shared" si="4"/>
        <v>82.5</v>
      </c>
      <c r="J59" s="38">
        <v>36</v>
      </c>
      <c r="K59" s="10">
        <f t="shared" si="5"/>
        <v>80</v>
      </c>
      <c r="L59" s="38">
        <v>39</v>
      </c>
      <c r="M59" s="38">
        <v>84.78</v>
      </c>
      <c r="N59" s="38">
        <v>37</v>
      </c>
      <c r="O59" s="38">
        <v>82.22</v>
      </c>
      <c r="P59" s="38">
        <v>9</v>
      </c>
      <c r="Q59" s="38">
        <v>85.71</v>
      </c>
      <c r="R59" s="38">
        <v>9</v>
      </c>
      <c r="S59" s="38">
        <v>90</v>
      </c>
      <c r="T59" s="38">
        <v>10</v>
      </c>
      <c r="U59" s="38">
        <v>90.91</v>
      </c>
      <c r="V59" s="38">
        <v>10</v>
      </c>
      <c r="W59" s="38">
        <v>100</v>
      </c>
      <c r="X59" s="38">
        <v>8</v>
      </c>
      <c r="Y59" s="38">
        <v>100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6"/>
    </row>
    <row r="60" spans="1:44" s="5" customFormat="1" ht="14.1" customHeight="1">
      <c r="A60" s="32" t="s">
        <v>83</v>
      </c>
      <c r="B60" s="33" t="s">
        <v>123</v>
      </c>
      <c r="C60" s="33" t="s">
        <v>111</v>
      </c>
      <c r="D60" s="38">
        <v>20</v>
      </c>
      <c r="E60" s="10">
        <f t="shared" si="6"/>
        <v>76.923076923076934</v>
      </c>
      <c r="F60" s="38">
        <v>31</v>
      </c>
      <c r="G60" s="10">
        <f t="shared" si="3"/>
        <v>72.093023255813947</v>
      </c>
      <c r="H60" s="38">
        <v>32</v>
      </c>
      <c r="I60" s="10">
        <f t="shared" si="4"/>
        <v>80</v>
      </c>
      <c r="J60" s="38">
        <v>40</v>
      </c>
      <c r="K60" s="10">
        <f t="shared" si="5"/>
        <v>88.888888888888886</v>
      </c>
      <c r="L60" s="38">
        <v>39</v>
      </c>
      <c r="M60" s="38">
        <v>84.78</v>
      </c>
      <c r="N60" s="38">
        <v>36</v>
      </c>
      <c r="O60" s="38">
        <v>80</v>
      </c>
      <c r="P60" s="38">
        <v>10</v>
      </c>
      <c r="Q60" s="38">
        <v>100</v>
      </c>
      <c r="R60" s="38">
        <v>8</v>
      </c>
      <c r="S60" s="38">
        <v>80</v>
      </c>
      <c r="T60" s="38">
        <v>8</v>
      </c>
      <c r="U60" s="38">
        <v>72.73</v>
      </c>
      <c r="V60" s="38">
        <v>10</v>
      </c>
      <c r="W60" s="38">
        <v>100</v>
      </c>
      <c r="X60" s="38">
        <v>5</v>
      </c>
      <c r="Y60" s="38">
        <v>62.5</v>
      </c>
      <c r="Z60" s="3" t="s">
        <v>199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6"/>
    </row>
    <row r="61" spans="1:44" s="5" customFormat="1" ht="14.1" customHeight="1">
      <c r="A61" s="32" t="s">
        <v>84</v>
      </c>
      <c r="B61" s="33" t="s">
        <v>124</v>
      </c>
      <c r="C61" s="33" t="s">
        <v>112</v>
      </c>
      <c r="D61" s="38">
        <v>17</v>
      </c>
      <c r="E61" s="10">
        <f t="shared" si="6"/>
        <v>65.384615384615387</v>
      </c>
      <c r="F61" s="38">
        <v>21</v>
      </c>
      <c r="G61" s="10">
        <f t="shared" si="3"/>
        <v>48.837209302325576</v>
      </c>
      <c r="H61" s="38">
        <v>25</v>
      </c>
      <c r="I61" s="10">
        <f t="shared" si="4"/>
        <v>62.5</v>
      </c>
      <c r="J61" s="38">
        <v>29</v>
      </c>
      <c r="K61" s="10">
        <f t="shared" si="5"/>
        <v>64.444444444444443</v>
      </c>
      <c r="L61" s="38">
        <v>31</v>
      </c>
      <c r="M61" s="38">
        <v>67.39</v>
      </c>
      <c r="N61" s="38">
        <v>29</v>
      </c>
      <c r="O61" s="38">
        <v>64.44</v>
      </c>
      <c r="P61" s="38">
        <v>8</v>
      </c>
      <c r="Q61" s="38">
        <v>71.430000000000007</v>
      </c>
      <c r="R61" s="38">
        <v>9</v>
      </c>
      <c r="S61" s="38">
        <v>90</v>
      </c>
      <c r="T61" s="38">
        <v>7</v>
      </c>
      <c r="U61" s="38">
        <v>63.64</v>
      </c>
      <c r="V61" s="38">
        <v>9</v>
      </c>
      <c r="W61" s="38">
        <v>90</v>
      </c>
      <c r="X61" s="38">
        <v>3</v>
      </c>
      <c r="Y61" s="38">
        <v>37.5</v>
      </c>
      <c r="Z61" s="3" t="s">
        <v>200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6"/>
    </row>
    <row r="62" spans="1:44" s="5" customFormat="1" ht="14.1" customHeight="1">
      <c r="A62" s="32" t="s">
        <v>85</v>
      </c>
      <c r="B62" s="33" t="s">
        <v>99</v>
      </c>
      <c r="C62" s="33" t="s">
        <v>113</v>
      </c>
      <c r="D62" s="38">
        <v>18</v>
      </c>
      <c r="E62" s="10">
        <f t="shared" si="6"/>
        <v>69.230769230769226</v>
      </c>
      <c r="F62" s="38">
        <v>25</v>
      </c>
      <c r="G62" s="10">
        <f t="shared" si="3"/>
        <v>58.139534883720934</v>
      </c>
      <c r="H62" s="38">
        <v>32</v>
      </c>
      <c r="I62" s="10">
        <f t="shared" si="4"/>
        <v>80</v>
      </c>
      <c r="J62" s="38">
        <v>32</v>
      </c>
      <c r="K62" s="10">
        <f t="shared" si="5"/>
        <v>71.111111111111114</v>
      </c>
      <c r="L62" s="38">
        <v>29</v>
      </c>
      <c r="M62" s="38">
        <v>63.04</v>
      </c>
      <c r="N62" s="38">
        <v>28</v>
      </c>
      <c r="O62" s="38">
        <v>62.22</v>
      </c>
      <c r="P62" s="38">
        <v>9</v>
      </c>
      <c r="Q62" s="38">
        <v>85.71</v>
      </c>
      <c r="R62" s="38">
        <v>8</v>
      </c>
      <c r="S62" s="38">
        <v>80</v>
      </c>
      <c r="T62" s="38">
        <v>9</v>
      </c>
      <c r="U62" s="38">
        <v>81.819999999999993</v>
      </c>
      <c r="V62" s="38">
        <v>9</v>
      </c>
      <c r="W62" s="38">
        <v>90</v>
      </c>
      <c r="X62" s="38">
        <v>4</v>
      </c>
      <c r="Y62" s="38">
        <v>50</v>
      </c>
      <c r="Z62" s="3" t="s">
        <v>192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6"/>
    </row>
    <row r="63" spans="1:44" s="5" customFormat="1" ht="14.1" customHeight="1">
      <c r="A63" s="32" t="s">
        <v>86</v>
      </c>
      <c r="B63" s="33" t="s">
        <v>10</v>
      </c>
      <c r="C63" s="33" t="s">
        <v>114</v>
      </c>
      <c r="D63" s="38">
        <v>19</v>
      </c>
      <c r="E63" s="10">
        <f t="shared" si="6"/>
        <v>73.076923076923066</v>
      </c>
      <c r="F63" s="38">
        <v>20</v>
      </c>
      <c r="G63" s="10">
        <f t="shared" si="3"/>
        <v>46.511627906976742</v>
      </c>
      <c r="H63" s="38">
        <v>25</v>
      </c>
      <c r="I63" s="10">
        <f t="shared" si="4"/>
        <v>62.5</v>
      </c>
      <c r="J63" s="38">
        <v>31</v>
      </c>
      <c r="K63" s="10">
        <f t="shared" si="5"/>
        <v>68.888888888888886</v>
      </c>
      <c r="L63" s="38">
        <v>31</v>
      </c>
      <c r="M63" s="38">
        <v>67.39</v>
      </c>
      <c r="N63" s="38">
        <v>28</v>
      </c>
      <c r="O63" s="38">
        <v>62.22</v>
      </c>
      <c r="P63" s="38">
        <v>8</v>
      </c>
      <c r="Q63" s="38">
        <v>71.430000000000007</v>
      </c>
      <c r="R63" s="38">
        <v>9</v>
      </c>
      <c r="S63" s="38">
        <v>90</v>
      </c>
      <c r="T63" s="38">
        <v>8</v>
      </c>
      <c r="U63" s="38">
        <v>72.73</v>
      </c>
      <c r="V63" s="38">
        <v>9</v>
      </c>
      <c r="W63" s="38">
        <v>90</v>
      </c>
      <c r="X63" s="38">
        <v>6</v>
      </c>
      <c r="Y63" s="38">
        <v>75</v>
      </c>
      <c r="Z63" s="39" t="s">
        <v>201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6"/>
    </row>
    <row r="64" spans="1:44" s="5" customFormat="1" ht="14.1" customHeight="1">
      <c r="A64" s="32" t="s">
        <v>87</v>
      </c>
      <c r="B64" s="33" t="s">
        <v>10</v>
      </c>
      <c r="C64" s="33" t="s">
        <v>115</v>
      </c>
      <c r="D64" s="38">
        <v>20</v>
      </c>
      <c r="E64" s="10">
        <f t="shared" si="6"/>
        <v>76.923076923076934</v>
      </c>
      <c r="F64" s="38">
        <v>22</v>
      </c>
      <c r="G64" s="10">
        <f t="shared" si="3"/>
        <v>51.162790697674424</v>
      </c>
      <c r="H64" s="38">
        <v>21</v>
      </c>
      <c r="I64" s="10">
        <f t="shared" si="4"/>
        <v>52.5</v>
      </c>
      <c r="J64" s="38">
        <v>36</v>
      </c>
      <c r="K64" s="10">
        <f t="shared" si="5"/>
        <v>80</v>
      </c>
      <c r="L64" s="38">
        <v>28</v>
      </c>
      <c r="M64" s="38">
        <v>60.87</v>
      </c>
      <c r="N64" s="38">
        <v>29</v>
      </c>
      <c r="O64" s="38">
        <v>64.44</v>
      </c>
      <c r="P64" s="38">
        <v>7</v>
      </c>
      <c r="Q64" s="38">
        <v>71.430000000000007</v>
      </c>
      <c r="R64" s="38">
        <v>8</v>
      </c>
      <c r="S64" s="38">
        <v>80</v>
      </c>
      <c r="T64" s="38">
        <v>7</v>
      </c>
      <c r="U64" s="38">
        <v>63.64</v>
      </c>
      <c r="V64" s="38">
        <v>8</v>
      </c>
      <c r="W64" s="38">
        <v>80</v>
      </c>
      <c r="X64" s="38">
        <v>5</v>
      </c>
      <c r="Y64" s="38">
        <v>62.5</v>
      </c>
      <c r="Z64" s="39" t="s">
        <v>202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6"/>
    </row>
    <row r="65" spans="1:44" s="5" customFormat="1" ht="14.1" customHeight="1">
      <c r="A65" s="32" t="s">
        <v>88</v>
      </c>
      <c r="B65" s="33" t="s">
        <v>125</v>
      </c>
      <c r="C65" s="33" t="s">
        <v>116</v>
      </c>
      <c r="D65" s="38">
        <v>21</v>
      </c>
      <c r="E65" s="10">
        <f t="shared" si="6"/>
        <v>80.769230769230774</v>
      </c>
      <c r="F65" s="38">
        <v>30</v>
      </c>
      <c r="G65" s="10">
        <f t="shared" si="3"/>
        <v>69.767441860465112</v>
      </c>
      <c r="H65" s="38">
        <v>34</v>
      </c>
      <c r="I65" s="10">
        <f t="shared" si="4"/>
        <v>85</v>
      </c>
      <c r="J65" s="38">
        <v>40</v>
      </c>
      <c r="K65" s="10">
        <f t="shared" si="5"/>
        <v>88.888888888888886</v>
      </c>
      <c r="L65" s="38">
        <v>42</v>
      </c>
      <c r="M65" s="38">
        <v>91.3</v>
      </c>
      <c r="N65" s="38">
        <v>39</v>
      </c>
      <c r="O65" s="38">
        <v>86.67</v>
      </c>
      <c r="P65" s="38">
        <v>10</v>
      </c>
      <c r="Q65" s="38">
        <v>100</v>
      </c>
      <c r="R65" s="38">
        <v>9</v>
      </c>
      <c r="S65" s="38">
        <v>90</v>
      </c>
      <c r="T65" s="38">
        <v>9</v>
      </c>
      <c r="U65" s="38">
        <v>81.819999999999993</v>
      </c>
      <c r="V65" s="38">
        <v>10</v>
      </c>
      <c r="W65" s="38">
        <v>100</v>
      </c>
      <c r="X65" s="38">
        <v>8</v>
      </c>
      <c r="Y65" s="38">
        <v>100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6"/>
    </row>
    <row r="66" spans="1:44" s="5" customFormat="1" ht="14.1" customHeight="1">
      <c r="A66" s="32" t="s">
        <v>89</v>
      </c>
      <c r="B66" s="33" t="s">
        <v>126</v>
      </c>
      <c r="C66" s="33" t="s">
        <v>117</v>
      </c>
      <c r="D66" s="38">
        <v>24</v>
      </c>
      <c r="E66" s="10">
        <f t="shared" si="6"/>
        <v>92.307692307692307</v>
      </c>
      <c r="F66" s="38">
        <v>35</v>
      </c>
      <c r="G66" s="10">
        <f t="shared" si="3"/>
        <v>81.395348837209298</v>
      </c>
      <c r="H66" s="38">
        <v>36</v>
      </c>
      <c r="I66" s="10">
        <f t="shared" si="4"/>
        <v>90</v>
      </c>
      <c r="J66" s="38">
        <v>35</v>
      </c>
      <c r="K66" s="10">
        <f t="shared" si="5"/>
        <v>77.777777777777786</v>
      </c>
      <c r="L66" s="38">
        <v>39</v>
      </c>
      <c r="M66" s="38">
        <v>84.78</v>
      </c>
      <c r="N66" s="38">
        <v>38</v>
      </c>
      <c r="O66" s="38">
        <v>84.44</v>
      </c>
      <c r="P66" s="38">
        <v>10</v>
      </c>
      <c r="Q66" s="38">
        <v>100</v>
      </c>
      <c r="R66" s="38">
        <v>10</v>
      </c>
      <c r="S66" s="38">
        <v>100</v>
      </c>
      <c r="T66" s="38">
        <v>10</v>
      </c>
      <c r="U66" s="38">
        <v>90.91</v>
      </c>
      <c r="V66" s="38">
        <v>10</v>
      </c>
      <c r="W66" s="38">
        <v>100</v>
      </c>
      <c r="X66" s="38">
        <v>5</v>
      </c>
      <c r="Y66" s="38">
        <v>62.5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6"/>
    </row>
    <row r="67" spans="1:44" s="5" customFormat="1" ht="14.1" customHeight="1">
      <c r="A67" s="32" t="s">
        <v>90</v>
      </c>
      <c r="B67" s="33" t="s">
        <v>100</v>
      </c>
      <c r="C67" s="33" t="s">
        <v>118</v>
      </c>
      <c r="D67" s="38">
        <v>23</v>
      </c>
      <c r="E67" s="10">
        <f t="shared" si="6"/>
        <v>88.461538461538453</v>
      </c>
      <c r="F67" s="38">
        <v>39</v>
      </c>
      <c r="G67" s="10">
        <f t="shared" si="3"/>
        <v>90.697674418604649</v>
      </c>
      <c r="H67" s="38">
        <v>37</v>
      </c>
      <c r="I67" s="10">
        <f t="shared" si="4"/>
        <v>92.5</v>
      </c>
      <c r="J67" s="38">
        <v>43</v>
      </c>
      <c r="K67" s="10">
        <f t="shared" si="5"/>
        <v>95.555555555555557</v>
      </c>
      <c r="L67" s="38">
        <v>45</v>
      </c>
      <c r="M67" s="38">
        <v>97.83</v>
      </c>
      <c r="N67" s="38">
        <v>42</v>
      </c>
      <c r="O67" s="38">
        <v>93.33</v>
      </c>
      <c r="P67" s="38">
        <v>10</v>
      </c>
      <c r="Q67" s="38">
        <v>100</v>
      </c>
      <c r="R67" s="38">
        <v>9</v>
      </c>
      <c r="S67" s="38">
        <v>90</v>
      </c>
      <c r="T67" s="38">
        <v>11</v>
      </c>
      <c r="U67" s="38">
        <v>100</v>
      </c>
      <c r="V67" s="38">
        <v>10</v>
      </c>
      <c r="W67" s="38">
        <v>100</v>
      </c>
      <c r="X67" s="38">
        <v>8</v>
      </c>
      <c r="Y67" s="38">
        <v>100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6"/>
    </row>
    <row r="68" spans="1:44" ht="12.95" customHeight="1">
      <c r="A68" s="32" t="s">
        <v>91</v>
      </c>
      <c r="B68" s="33" t="s">
        <v>101</v>
      </c>
      <c r="C68" s="33" t="s">
        <v>119</v>
      </c>
      <c r="D68" s="38">
        <v>18</v>
      </c>
      <c r="E68" s="10">
        <f t="shared" si="6"/>
        <v>69.230769230769226</v>
      </c>
      <c r="F68" s="38">
        <v>27</v>
      </c>
      <c r="G68" s="10">
        <f t="shared" si="3"/>
        <v>62.790697674418603</v>
      </c>
      <c r="H68" s="38">
        <v>32</v>
      </c>
      <c r="I68" s="10">
        <f t="shared" si="4"/>
        <v>80</v>
      </c>
      <c r="J68" s="38">
        <v>38</v>
      </c>
      <c r="K68" s="10">
        <f t="shared" si="5"/>
        <v>84.444444444444443</v>
      </c>
      <c r="L68" s="38">
        <v>35</v>
      </c>
      <c r="M68" s="38">
        <v>76.09</v>
      </c>
      <c r="N68" s="38">
        <v>37</v>
      </c>
      <c r="O68" s="38">
        <v>82.22</v>
      </c>
      <c r="P68" s="38">
        <v>8</v>
      </c>
      <c r="Q68" s="38">
        <v>85.71</v>
      </c>
      <c r="R68" s="38">
        <v>10</v>
      </c>
      <c r="S68" s="38">
        <v>100</v>
      </c>
      <c r="T68" s="38">
        <v>10</v>
      </c>
      <c r="U68" s="38">
        <v>90.91</v>
      </c>
      <c r="V68" s="38">
        <v>9</v>
      </c>
      <c r="W68" s="38">
        <v>90</v>
      </c>
      <c r="X68" s="38">
        <v>8</v>
      </c>
      <c r="Y68" s="38">
        <v>100</v>
      </c>
      <c r="Z68" s="3" t="s">
        <v>197</v>
      </c>
      <c r="AA68" s="3"/>
    </row>
    <row r="69" spans="1:44" ht="12.95" customHeight="1">
      <c r="A69" s="32" t="s">
        <v>92</v>
      </c>
      <c r="B69" s="33" t="s">
        <v>102</v>
      </c>
      <c r="C69" s="33" t="s">
        <v>120</v>
      </c>
      <c r="D69" s="38">
        <v>20</v>
      </c>
      <c r="E69" s="10">
        <f t="shared" si="6"/>
        <v>76.923076923076934</v>
      </c>
      <c r="F69" s="38">
        <v>24</v>
      </c>
      <c r="G69" s="10">
        <f t="shared" si="3"/>
        <v>55.813953488372093</v>
      </c>
      <c r="H69" s="38">
        <v>30</v>
      </c>
      <c r="I69" s="10">
        <f t="shared" si="4"/>
        <v>75</v>
      </c>
      <c r="J69" s="38">
        <v>33</v>
      </c>
      <c r="K69" s="10">
        <f t="shared" si="5"/>
        <v>73.333333333333329</v>
      </c>
      <c r="L69" s="38">
        <v>35</v>
      </c>
      <c r="M69" s="38">
        <v>76.09</v>
      </c>
      <c r="N69" s="38">
        <v>33</v>
      </c>
      <c r="O69" s="38">
        <v>73.33</v>
      </c>
      <c r="P69" s="38">
        <v>10</v>
      </c>
      <c r="Q69" s="38">
        <v>100</v>
      </c>
      <c r="R69" s="38">
        <v>7</v>
      </c>
      <c r="S69" s="38">
        <v>70</v>
      </c>
      <c r="T69" s="38">
        <v>9</v>
      </c>
      <c r="U69" s="38">
        <v>81.819999999999993</v>
      </c>
      <c r="V69" s="38">
        <v>10</v>
      </c>
      <c r="W69" s="38">
        <v>100</v>
      </c>
      <c r="X69" s="38">
        <v>8</v>
      </c>
      <c r="Y69" s="38">
        <v>100</v>
      </c>
      <c r="Z69" s="3" t="s">
        <v>203</v>
      </c>
      <c r="AA69" s="3"/>
    </row>
    <row r="70" spans="1:44" ht="12.95" customHeight="1">
      <c r="A70" s="32" t="s">
        <v>93</v>
      </c>
      <c r="B70" s="33" t="s">
        <v>127</v>
      </c>
      <c r="C70" s="33" t="s">
        <v>121</v>
      </c>
      <c r="D70" s="38">
        <v>23</v>
      </c>
      <c r="E70" s="10">
        <f>(D70/D69)*100</f>
        <v>114.99999999999999</v>
      </c>
      <c r="F70" s="38">
        <v>30</v>
      </c>
      <c r="G70" s="10">
        <f t="shared" si="3"/>
        <v>69.767441860465112</v>
      </c>
      <c r="H70" s="38">
        <v>33</v>
      </c>
      <c r="I70" s="10">
        <f t="shared" si="4"/>
        <v>82.5</v>
      </c>
      <c r="J70" s="38">
        <v>39</v>
      </c>
      <c r="K70" s="10">
        <f t="shared" si="5"/>
        <v>86.666666666666671</v>
      </c>
      <c r="L70" s="38">
        <v>37</v>
      </c>
      <c r="M70" s="38">
        <v>80.430000000000007</v>
      </c>
      <c r="N70" s="38">
        <v>37</v>
      </c>
      <c r="O70" s="38">
        <v>82.22</v>
      </c>
      <c r="P70" s="38">
        <v>10</v>
      </c>
      <c r="Q70" s="38">
        <v>100</v>
      </c>
      <c r="R70" s="38">
        <v>9</v>
      </c>
      <c r="S70" s="38">
        <v>90</v>
      </c>
      <c r="T70" s="38">
        <v>10</v>
      </c>
      <c r="U70" s="38">
        <v>90.91</v>
      </c>
      <c r="V70" s="38">
        <v>10</v>
      </c>
      <c r="W70" s="38">
        <v>100</v>
      </c>
      <c r="X70" s="38">
        <v>7</v>
      </c>
      <c r="Y70" s="38">
        <v>87.5</v>
      </c>
      <c r="Z70" s="3"/>
      <c r="AA70" s="3"/>
    </row>
    <row r="71" spans="1:44" ht="12.95" customHeight="1">
      <c r="A71" s="32" t="s">
        <v>94</v>
      </c>
      <c r="B71" s="33" t="s">
        <v>103</v>
      </c>
      <c r="C71" s="33" t="s">
        <v>131</v>
      </c>
      <c r="D71" s="38">
        <v>23</v>
      </c>
      <c r="E71" s="10">
        <f>(D71/D70)*100</f>
        <v>100</v>
      </c>
      <c r="F71" s="38">
        <v>40</v>
      </c>
      <c r="G71" s="10">
        <f t="shared" si="3"/>
        <v>93.023255813953483</v>
      </c>
      <c r="H71" s="38">
        <v>40</v>
      </c>
      <c r="I71" s="10">
        <f t="shared" si="4"/>
        <v>100</v>
      </c>
      <c r="J71" s="38">
        <v>45</v>
      </c>
      <c r="K71" s="10">
        <f t="shared" si="5"/>
        <v>100</v>
      </c>
      <c r="L71" s="38">
        <v>46</v>
      </c>
      <c r="M71" s="38">
        <v>100</v>
      </c>
      <c r="N71" s="38">
        <v>42</v>
      </c>
      <c r="O71" s="38">
        <v>93.33</v>
      </c>
      <c r="P71" s="38">
        <v>10</v>
      </c>
      <c r="Q71" s="38">
        <v>100</v>
      </c>
      <c r="R71" s="38">
        <v>10</v>
      </c>
      <c r="S71" s="38">
        <v>100</v>
      </c>
      <c r="T71" s="38">
        <v>11</v>
      </c>
      <c r="U71" s="38">
        <v>100</v>
      </c>
      <c r="V71" s="38">
        <v>10</v>
      </c>
      <c r="W71" s="38">
        <v>100</v>
      </c>
      <c r="X71" s="38">
        <v>8</v>
      </c>
      <c r="Y71" s="38">
        <v>100</v>
      </c>
      <c r="Z71" s="3"/>
      <c r="AA71" s="3"/>
    </row>
    <row r="72" spans="1:44" ht="12.95" customHeight="1">
      <c r="A72" s="32" t="s">
        <v>95</v>
      </c>
      <c r="B72" s="33" t="s">
        <v>104</v>
      </c>
      <c r="C72" s="33" t="s">
        <v>122</v>
      </c>
      <c r="D72" s="38">
        <v>19</v>
      </c>
      <c r="E72" s="10">
        <f>(D72/D71)*100</f>
        <v>82.608695652173907</v>
      </c>
      <c r="F72" s="38">
        <v>28</v>
      </c>
      <c r="G72" s="10">
        <f t="shared" si="3"/>
        <v>65.116279069767444</v>
      </c>
      <c r="H72" s="38">
        <v>30</v>
      </c>
      <c r="I72" s="10">
        <f t="shared" si="4"/>
        <v>75</v>
      </c>
      <c r="J72" s="38">
        <v>36</v>
      </c>
      <c r="K72" s="10">
        <f t="shared" si="5"/>
        <v>80</v>
      </c>
      <c r="L72" s="38">
        <v>35</v>
      </c>
      <c r="M72" s="38">
        <v>76.09</v>
      </c>
      <c r="N72" s="38">
        <v>41</v>
      </c>
      <c r="O72" s="38">
        <v>91.11</v>
      </c>
      <c r="P72" s="38">
        <v>10</v>
      </c>
      <c r="Q72" s="38">
        <v>100</v>
      </c>
      <c r="R72" s="38">
        <v>9</v>
      </c>
      <c r="S72" s="38">
        <v>90</v>
      </c>
      <c r="T72" s="38">
        <v>10</v>
      </c>
      <c r="U72" s="38">
        <v>90.91</v>
      </c>
      <c r="V72" s="38">
        <v>9</v>
      </c>
      <c r="W72" s="38">
        <v>90</v>
      </c>
      <c r="X72" s="38">
        <v>7</v>
      </c>
      <c r="Y72" s="38">
        <v>87.5</v>
      </c>
      <c r="Z72" s="3"/>
      <c r="AA72" s="3"/>
    </row>
    <row r="73" spans="1:44" ht="12.95" customHeight="1">
      <c r="A73" s="13"/>
      <c r="B73" s="17"/>
      <c r="C73" s="1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</row>
    <row r="74" spans="1:44" ht="12.95" customHeight="1">
      <c r="A74" s="13"/>
      <c r="B74" s="17"/>
      <c r="C74" s="1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</row>
    <row r="75" spans="1:44" ht="12.95" customHeight="1">
      <c r="A75" s="13"/>
      <c r="B75" s="17"/>
      <c r="C75" s="1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</row>
    <row r="76" spans="1:44" ht="12.95" customHeight="1">
      <c r="A76" s="13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</row>
    <row r="77" spans="1:44" ht="12.95" customHeight="1">
      <c r="A77" s="94" t="s">
        <v>5</v>
      </c>
      <c r="B77" s="94"/>
      <c r="C77" s="94"/>
      <c r="D77" s="94"/>
      <c r="E77" s="94"/>
      <c r="F77" s="94"/>
      <c r="G77" s="94"/>
      <c r="H77" s="94" t="s">
        <v>6</v>
      </c>
      <c r="I77" s="94"/>
      <c r="J77" s="94"/>
      <c r="K77" s="94"/>
      <c r="L77" s="94"/>
      <c r="M77" s="94"/>
      <c r="N77" s="94"/>
      <c r="O77" s="94"/>
      <c r="P77" s="94"/>
      <c r="Q77" s="94"/>
      <c r="R77" s="94" t="s">
        <v>7</v>
      </c>
      <c r="S77" s="94"/>
      <c r="T77" s="94"/>
      <c r="U77" s="94"/>
      <c r="V77" s="94"/>
      <c r="W77" s="2"/>
      <c r="X77" s="2"/>
      <c r="Y77" s="2"/>
      <c r="Z77" s="3"/>
      <c r="AA77" s="3"/>
    </row>
    <row r="78" spans="1:44" ht="12.95" customHeight="1">
      <c r="A78" s="13"/>
      <c r="B78" s="13"/>
      <c r="C78" s="13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"/>
      <c r="X78" s="2"/>
      <c r="Y78" s="2"/>
      <c r="Z78" s="3"/>
      <c r="AA78" s="3"/>
    </row>
    <row r="79" spans="1:44">
      <c r="A79" s="13"/>
      <c r="B79" s="13"/>
      <c r="C79" s="13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"/>
      <c r="X79" s="2"/>
      <c r="Y79" s="2"/>
      <c r="Z79" s="3"/>
      <c r="AA79" s="3"/>
    </row>
    <row r="80" spans="1:44">
      <c r="A80" s="13"/>
      <c r="B80" s="13"/>
      <c r="C80" s="13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"/>
      <c r="X80" s="2"/>
      <c r="Y80" s="2"/>
      <c r="Z80" s="3"/>
      <c r="AA80" s="3"/>
    </row>
    <row r="81" spans="1:51">
      <c r="A81" s="13"/>
      <c r="B81" s="13"/>
      <c r="C81" s="13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"/>
      <c r="X81" s="2"/>
      <c r="Y81" s="2"/>
      <c r="Z81" s="3"/>
      <c r="AA81" s="3"/>
    </row>
    <row r="82" spans="1:51" ht="14.1" customHeight="1">
      <c r="A82" s="13"/>
      <c r="B82" s="13"/>
      <c r="C82" s="13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"/>
      <c r="X82" s="2"/>
      <c r="Y82" s="2"/>
      <c r="Z82" s="3"/>
      <c r="AA82" s="3"/>
    </row>
    <row r="83" spans="1:51" ht="14.1" customHeight="1">
      <c r="A83" s="13"/>
      <c r="B83" s="13"/>
      <c r="C83" s="13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"/>
      <c r="X83" s="2"/>
      <c r="Y83" s="2"/>
      <c r="Z83" s="3"/>
      <c r="AA83" s="3"/>
    </row>
    <row r="84" spans="1:51" ht="14.1" customHeight="1">
      <c r="A84" s="99" t="s">
        <v>0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3"/>
      <c r="AA84" s="3"/>
    </row>
    <row r="85" spans="1:51" ht="14.1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3"/>
      <c r="AA85" s="3"/>
    </row>
    <row r="86" spans="1:51" ht="14.1" customHeight="1">
      <c r="A86" s="98" t="s">
        <v>1</v>
      </c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3"/>
      <c r="AA86" s="3"/>
    </row>
    <row r="87" spans="1:51" ht="14.1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3"/>
      <c r="AA87" s="3"/>
    </row>
    <row r="88" spans="1:51" ht="14.1" customHeight="1">
      <c r="A88" s="99" t="s">
        <v>246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3"/>
      <c r="AA88" s="3"/>
    </row>
    <row r="89" spans="1:51" ht="14.1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3"/>
      <c r="AA89" s="3"/>
    </row>
    <row r="90" spans="1:51" ht="14.1" customHeight="1">
      <c r="A90" s="96" t="s">
        <v>2</v>
      </c>
      <c r="B90" s="96" t="s">
        <v>9</v>
      </c>
      <c r="C90" s="96" t="s">
        <v>8</v>
      </c>
      <c r="D90" s="97" t="s">
        <v>3</v>
      </c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 t="s">
        <v>4</v>
      </c>
      <c r="Q90" s="97"/>
      <c r="R90" s="97"/>
      <c r="S90" s="97"/>
      <c r="T90" s="97"/>
      <c r="U90" s="97"/>
      <c r="V90" s="97"/>
      <c r="W90" s="97"/>
      <c r="X90" s="97"/>
      <c r="Y90" s="97"/>
      <c r="Z90" s="3"/>
      <c r="AA90" s="3"/>
    </row>
    <row r="91" spans="1:51" s="5" customFormat="1" ht="14.1" customHeight="1">
      <c r="A91" s="96"/>
      <c r="B91" s="96"/>
      <c r="C91" s="96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s="5" customFormat="1" ht="14.1" customHeight="1">
      <c r="A92" s="21"/>
      <c r="B92" s="21"/>
      <c r="C92" s="21"/>
      <c r="D92" s="95" t="s">
        <v>63</v>
      </c>
      <c r="E92" s="95"/>
      <c r="F92" s="95" t="s">
        <v>64</v>
      </c>
      <c r="G92" s="95"/>
      <c r="H92" s="95" t="s">
        <v>65</v>
      </c>
      <c r="I92" s="95"/>
      <c r="J92" s="95" t="s">
        <v>66</v>
      </c>
      <c r="K92" s="95"/>
      <c r="L92" s="95" t="s">
        <v>67</v>
      </c>
      <c r="M92" s="95"/>
      <c r="N92" s="95" t="s">
        <v>68</v>
      </c>
      <c r="O92" s="95"/>
      <c r="P92" s="93" t="s">
        <v>69</v>
      </c>
      <c r="Q92" s="93"/>
      <c r="R92" s="93" t="s">
        <v>70</v>
      </c>
      <c r="S92" s="93"/>
      <c r="T92" s="93" t="s">
        <v>71</v>
      </c>
      <c r="U92" s="93"/>
      <c r="V92" s="93" t="s">
        <v>72</v>
      </c>
      <c r="W92" s="93"/>
      <c r="X92" s="93" t="s">
        <v>13</v>
      </c>
      <c r="Y92" s="9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s="5" customFormat="1" ht="14.1" customHeight="1">
      <c r="A93" s="21"/>
      <c r="B93" s="21"/>
      <c r="C93" s="21"/>
      <c r="D93" s="36">
        <v>26</v>
      </c>
      <c r="E93" s="37">
        <v>100</v>
      </c>
      <c r="F93" s="36">
        <v>43</v>
      </c>
      <c r="G93" s="37">
        <v>100</v>
      </c>
      <c r="H93" s="36">
        <v>40</v>
      </c>
      <c r="I93" s="37">
        <v>100</v>
      </c>
      <c r="J93" s="36">
        <v>45</v>
      </c>
      <c r="K93" s="37">
        <v>100</v>
      </c>
      <c r="L93" s="36">
        <v>46</v>
      </c>
      <c r="M93" s="37">
        <v>100</v>
      </c>
      <c r="N93" s="36">
        <v>45</v>
      </c>
      <c r="O93" s="37">
        <v>100</v>
      </c>
      <c r="P93" s="36">
        <v>10</v>
      </c>
      <c r="Q93" s="18">
        <v>100</v>
      </c>
      <c r="R93" s="22">
        <v>11</v>
      </c>
      <c r="S93" s="18">
        <v>100</v>
      </c>
      <c r="T93" s="22">
        <v>12</v>
      </c>
      <c r="U93" s="18">
        <v>100</v>
      </c>
      <c r="V93" s="22">
        <v>9</v>
      </c>
      <c r="W93" s="18">
        <v>100</v>
      </c>
      <c r="X93" s="22">
        <v>8</v>
      </c>
      <c r="Y93" s="18">
        <v>100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s="5" customFormat="1" ht="14.1" customHeight="1">
      <c r="A94" s="34" t="s">
        <v>132</v>
      </c>
      <c r="B94" s="31" t="s">
        <v>151</v>
      </c>
      <c r="C94" s="31" t="s">
        <v>165</v>
      </c>
      <c r="D94" s="38">
        <v>12</v>
      </c>
      <c r="E94" s="10">
        <f>(D94/26)*100</f>
        <v>46.153846153846153</v>
      </c>
      <c r="F94" s="38">
        <v>17</v>
      </c>
      <c r="G94" s="10">
        <f>(F94/43)*100</f>
        <v>39.534883720930232</v>
      </c>
      <c r="H94" s="38">
        <v>22</v>
      </c>
      <c r="I94" s="10">
        <f>(H94/40)*100</f>
        <v>55.000000000000007</v>
      </c>
      <c r="J94" s="38">
        <v>27</v>
      </c>
      <c r="K94" s="10">
        <f>(J94/45)*100</f>
        <v>60</v>
      </c>
      <c r="L94" s="38">
        <v>25</v>
      </c>
      <c r="M94" s="10">
        <f>(L94/46)*100</f>
        <v>54.347826086956516</v>
      </c>
      <c r="N94" s="38">
        <v>25</v>
      </c>
      <c r="O94" s="10">
        <f>(N94/45)*100</f>
        <v>55.555555555555557</v>
      </c>
      <c r="P94" s="38">
        <v>9</v>
      </c>
      <c r="Q94" s="10">
        <f>(P94/P93)*100</f>
        <v>90</v>
      </c>
      <c r="R94" s="38">
        <v>9</v>
      </c>
      <c r="S94" s="10">
        <f>(R94/11)*100</f>
        <v>81.818181818181827</v>
      </c>
      <c r="T94" s="38">
        <v>7</v>
      </c>
      <c r="U94" s="10">
        <f>(T94/12)*100</f>
        <v>58.333333333333336</v>
      </c>
      <c r="V94" s="38">
        <v>6</v>
      </c>
      <c r="W94" s="10">
        <f>(V94/12)*100</f>
        <v>50</v>
      </c>
      <c r="X94" s="38">
        <v>5</v>
      </c>
      <c r="Y94" s="10">
        <f>(X94/X93)*100</f>
        <v>62.5</v>
      </c>
      <c r="Z94" s="3" t="s">
        <v>204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s="5" customFormat="1" ht="14.1" customHeight="1">
      <c r="A95" s="34" t="s">
        <v>133</v>
      </c>
      <c r="B95" s="31" t="s">
        <v>152</v>
      </c>
      <c r="C95" s="31" t="s">
        <v>166</v>
      </c>
      <c r="D95" s="38">
        <v>25</v>
      </c>
      <c r="E95" s="10">
        <f t="shared" ref="E95:E112" si="7">(D95/26)*100</f>
        <v>96.15384615384616</v>
      </c>
      <c r="F95" s="38">
        <v>37</v>
      </c>
      <c r="G95" s="10">
        <f t="shared" ref="G95:G112" si="8">(F95/43)*100</f>
        <v>86.04651162790698</v>
      </c>
      <c r="H95" s="38">
        <v>35</v>
      </c>
      <c r="I95" s="10">
        <f t="shared" ref="I95:I112" si="9">(H95/40)*100</f>
        <v>87.5</v>
      </c>
      <c r="J95" s="38">
        <v>42</v>
      </c>
      <c r="K95" s="10">
        <f t="shared" ref="K95:K112" si="10">(J95/45)*100</f>
        <v>93.333333333333329</v>
      </c>
      <c r="L95" s="38">
        <v>44</v>
      </c>
      <c r="M95" s="10">
        <f t="shared" ref="M95:M111" si="11">(L95/46)*100</f>
        <v>95.652173913043484</v>
      </c>
      <c r="N95" s="38">
        <v>42</v>
      </c>
      <c r="O95" s="10">
        <f t="shared" ref="O95:O112" si="12">(N95/45)*100</f>
        <v>93.333333333333329</v>
      </c>
      <c r="P95" s="38">
        <v>10</v>
      </c>
      <c r="Q95" s="10">
        <v>100</v>
      </c>
      <c r="R95" s="38">
        <v>11</v>
      </c>
      <c r="S95" s="10">
        <f t="shared" ref="S95:S112" si="13">(R95/11)*100</f>
        <v>100</v>
      </c>
      <c r="T95" s="38">
        <v>12</v>
      </c>
      <c r="U95" s="10">
        <f t="shared" ref="U95:U112" si="14">(T95/12)*100</f>
        <v>100</v>
      </c>
      <c r="V95" s="38">
        <v>8</v>
      </c>
      <c r="W95" s="10">
        <f t="shared" ref="W95:W112" si="15">(V95/12)*100</f>
        <v>66.666666666666657</v>
      </c>
      <c r="X95" s="38">
        <v>7</v>
      </c>
      <c r="Y95" s="10">
        <v>66.67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s="5" customFormat="1" ht="14.1" customHeight="1">
      <c r="A96" s="34" t="s">
        <v>134</v>
      </c>
      <c r="B96" s="31" t="s">
        <v>153</v>
      </c>
      <c r="C96" s="31" t="s">
        <v>12</v>
      </c>
      <c r="D96" s="38">
        <v>22</v>
      </c>
      <c r="E96" s="10">
        <f t="shared" si="7"/>
        <v>84.615384615384613</v>
      </c>
      <c r="F96" s="38">
        <v>35</v>
      </c>
      <c r="G96" s="10">
        <f t="shared" si="8"/>
        <v>81.395348837209298</v>
      </c>
      <c r="H96" s="38">
        <v>34</v>
      </c>
      <c r="I96" s="10">
        <f t="shared" si="9"/>
        <v>85</v>
      </c>
      <c r="J96" s="38">
        <v>42</v>
      </c>
      <c r="K96" s="10">
        <f t="shared" si="10"/>
        <v>93.333333333333329</v>
      </c>
      <c r="L96" s="38">
        <v>36</v>
      </c>
      <c r="M96" s="10">
        <f t="shared" si="11"/>
        <v>78.260869565217391</v>
      </c>
      <c r="N96" s="38">
        <v>41</v>
      </c>
      <c r="O96" s="10">
        <f t="shared" si="12"/>
        <v>91.111111111111114</v>
      </c>
      <c r="P96" s="38">
        <v>10</v>
      </c>
      <c r="Q96" s="10">
        <f t="shared" ref="Q96:Q111" si="16">(P96/P95)*100</f>
        <v>100</v>
      </c>
      <c r="R96" s="38">
        <v>11</v>
      </c>
      <c r="S96" s="10">
        <f t="shared" si="13"/>
        <v>100</v>
      </c>
      <c r="T96" s="38">
        <v>12</v>
      </c>
      <c r="U96" s="10">
        <f t="shared" si="14"/>
        <v>100</v>
      </c>
      <c r="V96" s="38">
        <v>9</v>
      </c>
      <c r="W96" s="10">
        <f t="shared" si="15"/>
        <v>75</v>
      </c>
      <c r="X96" s="38">
        <v>8</v>
      </c>
      <c r="Y96" s="10">
        <v>100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s="5" customFormat="1" ht="14.1" customHeight="1">
      <c r="A97" s="34" t="s">
        <v>135</v>
      </c>
      <c r="B97" s="31" t="s">
        <v>11</v>
      </c>
      <c r="C97" s="31" t="s">
        <v>167</v>
      </c>
      <c r="D97" s="38">
        <v>19</v>
      </c>
      <c r="E97" s="10">
        <f t="shared" si="7"/>
        <v>73.076923076923066</v>
      </c>
      <c r="F97" s="38">
        <v>26</v>
      </c>
      <c r="G97" s="10">
        <f t="shared" si="8"/>
        <v>60.465116279069761</v>
      </c>
      <c r="H97" s="38">
        <v>30</v>
      </c>
      <c r="I97" s="10">
        <f t="shared" si="9"/>
        <v>75</v>
      </c>
      <c r="J97" s="38">
        <v>33</v>
      </c>
      <c r="K97" s="10">
        <f t="shared" si="10"/>
        <v>73.333333333333329</v>
      </c>
      <c r="L97" s="38">
        <v>35</v>
      </c>
      <c r="M97" s="10">
        <f t="shared" si="11"/>
        <v>76.08695652173914</v>
      </c>
      <c r="N97" s="38">
        <v>38</v>
      </c>
      <c r="O97" s="10">
        <f t="shared" si="12"/>
        <v>84.444444444444443</v>
      </c>
      <c r="P97" s="38">
        <v>10</v>
      </c>
      <c r="Q97" s="10">
        <f t="shared" si="16"/>
        <v>100</v>
      </c>
      <c r="R97" s="38">
        <v>11</v>
      </c>
      <c r="S97" s="10">
        <f t="shared" si="13"/>
        <v>100</v>
      </c>
      <c r="T97" s="38">
        <v>12</v>
      </c>
      <c r="U97" s="10">
        <f t="shared" si="14"/>
        <v>100</v>
      </c>
      <c r="V97" s="38">
        <v>6</v>
      </c>
      <c r="W97" s="10">
        <f t="shared" si="15"/>
        <v>50</v>
      </c>
      <c r="X97" s="38">
        <v>6</v>
      </c>
      <c r="Y97" s="10">
        <v>66.67</v>
      </c>
      <c r="Z97" s="3" t="s">
        <v>192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s="5" customFormat="1" ht="14.1" customHeight="1">
      <c r="A98" s="34" t="s">
        <v>136</v>
      </c>
      <c r="B98" s="31" t="s">
        <v>154</v>
      </c>
      <c r="C98" s="31" t="s">
        <v>168</v>
      </c>
      <c r="D98" s="38">
        <v>13</v>
      </c>
      <c r="E98" s="10">
        <f t="shared" si="7"/>
        <v>50</v>
      </c>
      <c r="F98" s="38">
        <v>18</v>
      </c>
      <c r="G98" s="10">
        <f t="shared" si="8"/>
        <v>41.860465116279073</v>
      </c>
      <c r="H98" s="38">
        <v>22</v>
      </c>
      <c r="I98" s="10">
        <f t="shared" si="9"/>
        <v>55.000000000000007</v>
      </c>
      <c r="J98" s="38">
        <v>31</v>
      </c>
      <c r="K98" s="10">
        <f t="shared" si="10"/>
        <v>68.888888888888886</v>
      </c>
      <c r="L98" s="38">
        <v>24</v>
      </c>
      <c r="M98" s="10">
        <f t="shared" si="11"/>
        <v>52.173913043478258</v>
      </c>
      <c r="N98" s="38">
        <v>28</v>
      </c>
      <c r="O98" s="10">
        <f t="shared" si="12"/>
        <v>62.222222222222221</v>
      </c>
      <c r="P98" s="38">
        <v>8</v>
      </c>
      <c r="Q98" s="10">
        <f t="shared" si="16"/>
        <v>80</v>
      </c>
      <c r="R98" s="38">
        <v>8</v>
      </c>
      <c r="S98" s="10">
        <f t="shared" si="13"/>
        <v>72.727272727272734</v>
      </c>
      <c r="T98" s="38">
        <v>10</v>
      </c>
      <c r="U98" s="10">
        <f t="shared" si="14"/>
        <v>83.333333333333343</v>
      </c>
      <c r="V98" s="38">
        <v>4</v>
      </c>
      <c r="W98" s="10">
        <f t="shared" si="15"/>
        <v>33.333333333333329</v>
      </c>
      <c r="X98" s="38">
        <v>5</v>
      </c>
      <c r="Y98" s="10">
        <v>66.67</v>
      </c>
      <c r="Z98" s="3" t="s">
        <v>205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s="5" customFormat="1" ht="14.1" customHeight="1">
      <c r="A99" s="34" t="s">
        <v>137</v>
      </c>
      <c r="B99" s="31" t="s">
        <v>155</v>
      </c>
      <c r="C99" s="31" t="s">
        <v>169</v>
      </c>
      <c r="D99" s="38">
        <v>18</v>
      </c>
      <c r="E99" s="10">
        <f t="shared" si="7"/>
        <v>69.230769230769226</v>
      </c>
      <c r="F99" s="38">
        <v>24</v>
      </c>
      <c r="G99" s="10">
        <f t="shared" si="8"/>
        <v>55.813953488372093</v>
      </c>
      <c r="H99" s="38">
        <v>27</v>
      </c>
      <c r="I99" s="10">
        <f t="shared" si="9"/>
        <v>67.5</v>
      </c>
      <c r="J99" s="38">
        <v>30</v>
      </c>
      <c r="K99" s="10">
        <f t="shared" si="10"/>
        <v>66.666666666666657</v>
      </c>
      <c r="L99" s="38">
        <v>32</v>
      </c>
      <c r="M99" s="10">
        <f t="shared" si="11"/>
        <v>69.565217391304344</v>
      </c>
      <c r="N99" s="38">
        <v>28</v>
      </c>
      <c r="O99" s="10">
        <f t="shared" si="12"/>
        <v>62.222222222222221</v>
      </c>
      <c r="P99" s="38">
        <v>10</v>
      </c>
      <c r="Q99" s="10">
        <v>100</v>
      </c>
      <c r="R99" s="38">
        <v>8</v>
      </c>
      <c r="S99" s="10">
        <f t="shared" si="13"/>
        <v>72.727272727272734</v>
      </c>
      <c r="T99" s="38">
        <v>10</v>
      </c>
      <c r="U99" s="10">
        <f t="shared" si="14"/>
        <v>83.333333333333343</v>
      </c>
      <c r="V99" s="38">
        <v>7</v>
      </c>
      <c r="W99" s="10">
        <f t="shared" si="15"/>
        <v>58.333333333333336</v>
      </c>
      <c r="X99" s="38">
        <v>6</v>
      </c>
      <c r="Y99" s="10">
        <v>33.33</v>
      </c>
      <c r="Z99" s="3" t="s">
        <v>202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s="5" customFormat="1" ht="14.1" customHeight="1">
      <c r="A100" s="34" t="s">
        <v>138</v>
      </c>
      <c r="B100" s="31" t="s">
        <v>156</v>
      </c>
      <c r="C100" s="31" t="s">
        <v>170</v>
      </c>
      <c r="D100" s="38">
        <v>17</v>
      </c>
      <c r="E100" s="10">
        <f t="shared" si="7"/>
        <v>65.384615384615387</v>
      </c>
      <c r="F100" s="38">
        <v>30</v>
      </c>
      <c r="G100" s="10">
        <f t="shared" si="8"/>
        <v>69.767441860465112</v>
      </c>
      <c r="H100" s="38">
        <v>33</v>
      </c>
      <c r="I100" s="10">
        <f t="shared" si="9"/>
        <v>82.5</v>
      </c>
      <c r="J100" s="38">
        <v>39</v>
      </c>
      <c r="K100" s="10">
        <f t="shared" si="10"/>
        <v>86.666666666666671</v>
      </c>
      <c r="L100" s="38">
        <v>36</v>
      </c>
      <c r="M100" s="10">
        <f t="shared" si="11"/>
        <v>78.260869565217391</v>
      </c>
      <c r="N100" s="38">
        <v>34</v>
      </c>
      <c r="O100" s="10">
        <f t="shared" si="12"/>
        <v>75.555555555555557</v>
      </c>
      <c r="P100" s="38">
        <v>10</v>
      </c>
      <c r="Q100" s="10">
        <f t="shared" si="16"/>
        <v>100</v>
      </c>
      <c r="R100" s="38">
        <v>10</v>
      </c>
      <c r="S100" s="10">
        <f t="shared" si="13"/>
        <v>90.909090909090907</v>
      </c>
      <c r="T100" s="38">
        <v>11</v>
      </c>
      <c r="U100" s="10">
        <f t="shared" si="14"/>
        <v>91.666666666666657</v>
      </c>
      <c r="V100" s="38">
        <v>8</v>
      </c>
      <c r="W100" s="10">
        <f t="shared" si="15"/>
        <v>66.666666666666657</v>
      </c>
      <c r="X100" s="38">
        <v>8</v>
      </c>
      <c r="Y100" s="10">
        <v>100</v>
      </c>
      <c r="Z100" s="39" t="s">
        <v>212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s="5" customFormat="1" ht="14.1" customHeight="1">
      <c r="A101" s="34" t="s">
        <v>139</v>
      </c>
      <c r="B101" s="31" t="s">
        <v>157</v>
      </c>
      <c r="C101" s="31" t="s">
        <v>171</v>
      </c>
      <c r="D101" s="38">
        <v>21</v>
      </c>
      <c r="E101" s="10">
        <f t="shared" si="7"/>
        <v>80.769230769230774</v>
      </c>
      <c r="F101" s="38">
        <v>26</v>
      </c>
      <c r="G101" s="10">
        <f t="shared" si="8"/>
        <v>60.465116279069761</v>
      </c>
      <c r="H101" s="38">
        <v>29</v>
      </c>
      <c r="I101" s="10">
        <f t="shared" si="9"/>
        <v>72.5</v>
      </c>
      <c r="J101" s="38">
        <v>30</v>
      </c>
      <c r="K101" s="10">
        <f t="shared" si="10"/>
        <v>66.666666666666657</v>
      </c>
      <c r="L101" s="38">
        <v>31</v>
      </c>
      <c r="M101" s="10">
        <f t="shared" si="11"/>
        <v>67.391304347826093</v>
      </c>
      <c r="N101" s="38">
        <v>32</v>
      </c>
      <c r="O101" s="10">
        <f t="shared" si="12"/>
        <v>71.111111111111114</v>
      </c>
      <c r="P101" s="38">
        <v>8</v>
      </c>
      <c r="Q101" s="10">
        <f t="shared" si="16"/>
        <v>80</v>
      </c>
      <c r="R101" s="38">
        <v>7</v>
      </c>
      <c r="S101" s="10">
        <f t="shared" si="13"/>
        <v>63.636363636363633</v>
      </c>
      <c r="T101" s="38">
        <v>8</v>
      </c>
      <c r="U101" s="10">
        <f t="shared" si="14"/>
        <v>66.666666666666657</v>
      </c>
      <c r="V101" s="38">
        <v>7</v>
      </c>
      <c r="W101" s="10">
        <f t="shared" si="15"/>
        <v>58.333333333333336</v>
      </c>
      <c r="X101" s="38">
        <v>4</v>
      </c>
      <c r="Y101" s="10">
        <v>33.33</v>
      </c>
      <c r="Z101" s="39" t="s">
        <v>209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s="5" customFormat="1" ht="14.1" customHeight="1">
      <c r="A102" s="34" t="s">
        <v>140</v>
      </c>
      <c r="B102" s="31" t="s">
        <v>158</v>
      </c>
      <c r="C102" s="31" t="s">
        <v>172</v>
      </c>
      <c r="D102" s="38">
        <v>22</v>
      </c>
      <c r="E102" s="10">
        <f t="shared" si="7"/>
        <v>84.615384615384613</v>
      </c>
      <c r="F102" s="38">
        <v>35</v>
      </c>
      <c r="G102" s="10">
        <f t="shared" si="8"/>
        <v>81.395348837209298</v>
      </c>
      <c r="H102" s="38">
        <v>34</v>
      </c>
      <c r="I102" s="10">
        <f t="shared" si="9"/>
        <v>85</v>
      </c>
      <c r="J102" s="38">
        <v>43</v>
      </c>
      <c r="K102" s="10">
        <f t="shared" si="10"/>
        <v>95.555555555555557</v>
      </c>
      <c r="L102" s="38">
        <v>36</v>
      </c>
      <c r="M102" s="10">
        <f t="shared" si="11"/>
        <v>78.260869565217391</v>
      </c>
      <c r="N102" s="38">
        <v>38</v>
      </c>
      <c r="O102" s="10">
        <f t="shared" si="12"/>
        <v>84.444444444444443</v>
      </c>
      <c r="P102" s="38">
        <v>10</v>
      </c>
      <c r="Q102" s="10">
        <v>100</v>
      </c>
      <c r="R102" s="38">
        <v>10</v>
      </c>
      <c r="S102" s="10">
        <f t="shared" si="13"/>
        <v>90.909090909090907</v>
      </c>
      <c r="T102" s="38">
        <v>10</v>
      </c>
      <c r="U102" s="10">
        <f t="shared" si="14"/>
        <v>83.333333333333343</v>
      </c>
      <c r="V102" s="38">
        <v>9</v>
      </c>
      <c r="W102" s="10">
        <f t="shared" si="15"/>
        <v>75</v>
      </c>
      <c r="X102" s="38">
        <v>8</v>
      </c>
      <c r="Y102" s="10">
        <v>100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s="5" customFormat="1" ht="14.1" customHeight="1">
      <c r="A103" s="34" t="s">
        <v>141</v>
      </c>
      <c r="B103" s="31" t="s">
        <v>159</v>
      </c>
      <c r="C103" s="31" t="s">
        <v>173</v>
      </c>
      <c r="D103" s="38">
        <v>17</v>
      </c>
      <c r="E103" s="10">
        <f t="shared" si="7"/>
        <v>65.384615384615387</v>
      </c>
      <c r="F103" s="38">
        <v>34</v>
      </c>
      <c r="G103" s="10">
        <f t="shared" si="8"/>
        <v>79.069767441860463</v>
      </c>
      <c r="H103" s="38">
        <v>29</v>
      </c>
      <c r="I103" s="10">
        <f t="shared" si="9"/>
        <v>72.5</v>
      </c>
      <c r="J103" s="38">
        <v>35</v>
      </c>
      <c r="K103" s="10">
        <f t="shared" si="10"/>
        <v>77.777777777777786</v>
      </c>
      <c r="L103" s="38">
        <v>36</v>
      </c>
      <c r="M103" s="10">
        <f t="shared" si="11"/>
        <v>78.260869565217391</v>
      </c>
      <c r="N103" s="38">
        <v>34</v>
      </c>
      <c r="O103" s="10">
        <f t="shared" si="12"/>
        <v>75.555555555555557</v>
      </c>
      <c r="P103" s="38">
        <v>10</v>
      </c>
      <c r="Q103" s="10">
        <f t="shared" si="16"/>
        <v>100</v>
      </c>
      <c r="R103" s="38">
        <v>11</v>
      </c>
      <c r="S103" s="10">
        <f t="shared" si="13"/>
        <v>100</v>
      </c>
      <c r="T103" s="38">
        <v>11</v>
      </c>
      <c r="U103" s="10">
        <f t="shared" si="14"/>
        <v>91.666666666666657</v>
      </c>
      <c r="V103" s="38">
        <v>7</v>
      </c>
      <c r="W103" s="10">
        <f t="shared" si="15"/>
        <v>58.333333333333336</v>
      </c>
      <c r="X103" s="38">
        <v>6</v>
      </c>
      <c r="Y103" s="10">
        <v>66.67</v>
      </c>
      <c r="Z103" s="3" t="s">
        <v>197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s="5" customFormat="1" ht="14.1" customHeight="1">
      <c r="A104" s="34" t="s">
        <v>142</v>
      </c>
      <c r="B104" s="31" t="s">
        <v>159</v>
      </c>
      <c r="C104" s="31" t="s">
        <v>174</v>
      </c>
      <c r="D104" s="38">
        <v>17</v>
      </c>
      <c r="E104" s="10">
        <f t="shared" si="7"/>
        <v>65.384615384615387</v>
      </c>
      <c r="F104" s="38">
        <v>24</v>
      </c>
      <c r="G104" s="10">
        <f t="shared" si="8"/>
        <v>55.813953488372093</v>
      </c>
      <c r="H104" s="38">
        <v>26</v>
      </c>
      <c r="I104" s="10">
        <f t="shared" si="9"/>
        <v>65</v>
      </c>
      <c r="J104" s="38">
        <v>30</v>
      </c>
      <c r="K104" s="10">
        <f t="shared" si="10"/>
        <v>66.666666666666657</v>
      </c>
      <c r="L104" s="38">
        <v>24</v>
      </c>
      <c r="M104" s="10">
        <f t="shared" si="11"/>
        <v>52.173913043478258</v>
      </c>
      <c r="N104" s="38">
        <v>29</v>
      </c>
      <c r="O104" s="10">
        <f t="shared" si="12"/>
        <v>64.444444444444443</v>
      </c>
      <c r="P104" s="38">
        <v>8</v>
      </c>
      <c r="Q104" s="10">
        <f t="shared" si="16"/>
        <v>80</v>
      </c>
      <c r="R104" s="38">
        <v>9</v>
      </c>
      <c r="S104" s="10">
        <f t="shared" si="13"/>
        <v>81.818181818181827</v>
      </c>
      <c r="T104" s="38">
        <v>11</v>
      </c>
      <c r="U104" s="10">
        <f t="shared" si="14"/>
        <v>91.666666666666657</v>
      </c>
      <c r="V104" s="38">
        <v>6</v>
      </c>
      <c r="W104" s="10">
        <f t="shared" si="15"/>
        <v>50</v>
      </c>
      <c r="X104" s="38">
        <v>5</v>
      </c>
      <c r="Y104" s="10">
        <v>66.67</v>
      </c>
      <c r="Z104" s="3" t="s">
        <v>206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s="5" customFormat="1" ht="14.1" customHeight="1">
      <c r="A105" s="34" t="s">
        <v>143</v>
      </c>
      <c r="B105" s="31" t="s">
        <v>159</v>
      </c>
      <c r="C105" s="31" t="s">
        <v>175</v>
      </c>
      <c r="D105" s="38">
        <v>22</v>
      </c>
      <c r="E105" s="10">
        <f t="shared" si="7"/>
        <v>84.615384615384613</v>
      </c>
      <c r="F105" s="38">
        <v>32</v>
      </c>
      <c r="G105" s="10">
        <f t="shared" si="8"/>
        <v>74.418604651162795</v>
      </c>
      <c r="H105" s="38">
        <v>32</v>
      </c>
      <c r="I105" s="10">
        <f t="shared" si="9"/>
        <v>80</v>
      </c>
      <c r="J105" s="38">
        <v>40</v>
      </c>
      <c r="K105" s="10">
        <f t="shared" si="10"/>
        <v>88.888888888888886</v>
      </c>
      <c r="L105" s="38">
        <v>40</v>
      </c>
      <c r="M105" s="10">
        <f t="shared" si="11"/>
        <v>86.956521739130437</v>
      </c>
      <c r="N105" s="38">
        <v>39</v>
      </c>
      <c r="O105" s="10">
        <f t="shared" si="12"/>
        <v>86.666666666666671</v>
      </c>
      <c r="P105" s="38">
        <v>9</v>
      </c>
      <c r="Q105" s="10">
        <v>90</v>
      </c>
      <c r="R105" s="38">
        <v>10</v>
      </c>
      <c r="S105" s="10">
        <f t="shared" si="13"/>
        <v>90.909090909090907</v>
      </c>
      <c r="T105" s="38">
        <v>10</v>
      </c>
      <c r="U105" s="10">
        <f t="shared" si="14"/>
        <v>83.333333333333343</v>
      </c>
      <c r="V105" s="38">
        <v>6</v>
      </c>
      <c r="W105" s="10">
        <f t="shared" si="15"/>
        <v>50</v>
      </c>
      <c r="X105" s="38">
        <v>8</v>
      </c>
      <c r="Y105" s="10">
        <v>66.67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s="5" customFormat="1" ht="14.1" customHeight="1">
      <c r="A106" s="34" t="s">
        <v>144</v>
      </c>
      <c r="B106" s="31" t="s">
        <v>160</v>
      </c>
      <c r="C106" s="31" t="s">
        <v>176</v>
      </c>
      <c r="D106" s="38">
        <v>19</v>
      </c>
      <c r="E106" s="10">
        <f t="shared" si="7"/>
        <v>73.076923076923066</v>
      </c>
      <c r="F106" s="38">
        <v>25</v>
      </c>
      <c r="G106" s="10">
        <f t="shared" si="8"/>
        <v>58.139534883720934</v>
      </c>
      <c r="H106" s="38">
        <v>23</v>
      </c>
      <c r="I106" s="10">
        <f t="shared" si="9"/>
        <v>57.499999999999993</v>
      </c>
      <c r="J106" s="38">
        <v>30</v>
      </c>
      <c r="K106" s="10">
        <f t="shared" si="10"/>
        <v>66.666666666666657</v>
      </c>
      <c r="L106" s="38">
        <v>27</v>
      </c>
      <c r="M106" s="10">
        <f t="shared" si="11"/>
        <v>58.695652173913047</v>
      </c>
      <c r="N106" s="38">
        <v>29</v>
      </c>
      <c r="O106" s="10">
        <f t="shared" si="12"/>
        <v>64.444444444444443</v>
      </c>
      <c r="P106" s="38">
        <v>9</v>
      </c>
      <c r="Q106" s="10">
        <v>90</v>
      </c>
      <c r="R106" s="38">
        <v>11</v>
      </c>
      <c r="S106" s="10">
        <f t="shared" si="13"/>
        <v>100</v>
      </c>
      <c r="T106" s="38">
        <v>10</v>
      </c>
      <c r="U106" s="10">
        <f t="shared" si="14"/>
        <v>83.333333333333343</v>
      </c>
      <c r="V106" s="38">
        <v>6</v>
      </c>
      <c r="W106" s="10">
        <f t="shared" si="15"/>
        <v>50</v>
      </c>
      <c r="X106" s="38">
        <v>5</v>
      </c>
      <c r="Y106" s="10">
        <v>33.33</v>
      </c>
      <c r="Z106" s="3" t="s">
        <v>205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s="5" customFormat="1" ht="14.1" customHeight="1">
      <c r="A107" s="34" t="s">
        <v>145</v>
      </c>
      <c r="B107" s="31" t="s">
        <v>161</v>
      </c>
      <c r="C107" s="31" t="s">
        <v>177</v>
      </c>
      <c r="D107" s="38">
        <v>17</v>
      </c>
      <c r="E107" s="10">
        <f t="shared" si="7"/>
        <v>65.384615384615387</v>
      </c>
      <c r="F107" s="38">
        <v>25</v>
      </c>
      <c r="G107" s="10">
        <f t="shared" si="8"/>
        <v>58.139534883720934</v>
      </c>
      <c r="H107" s="38">
        <v>25</v>
      </c>
      <c r="I107" s="10">
        <f t="shared" si="9"/>
        <v>62.5</v>
      </c>
      <c r="J107" s="38">
        <v>35</v>
      </c>
      <c r="K107" s="10">
        <f t="shared" si="10"/>
        <v>77.777777777777786</v>
      </c>
      <c r="L107" s="38">
        <v>29</v>
      </c>
      <c r="M107" s="10">
        <f t="shared" si="11"/>
        <v>63.04347826086957</v>
      </c>
      <c r="N107" s="38">
        <v>29</v>
      </c>
      <c r="O107" s="10">
        <f t="shared" si="12"/>
        <v>64.444444444444443</v>
      </c>
      <c r="P107" s="38">
        <v>8</v>
      </c>
      <c r="Q107" s="10">
        <v>80</v>
      </c>
      <c r="R107" s="38">
        <v>8</v>
      </c>
      <c r="S107" s="10">
        <f t="shared" si="13"/>
        <v>72.727272727272734</v>
      </c>
      <c r="T107" s="38">
        <v>11</v>
      </c>
      <c r="U107" s="10">
        <f t="shared" si="14"/>
        <v>91.666666666666657</v>
      </c>
      <c r="V107" s="38">
        <v>7</v>
      </c>
      <c r="W107" s="10">
        <f t="shared" si="15"/>
        <v>58.333333333333336</v>
      </c>
      <c r="X107" s="38">
        <v>5</v>
      </c>
      <c r="Y107" s="10">
        <v>33.33</v>
      </c>
      <c r="Z107" s="39" t="s">
        <v>210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s="3" customFormat="1" ht="12.95" customHeight="1">
      <c r="A108" s="34" t="s">
        <v>146</v>
      </c>
      <c r="B108" s="31" t="s">
        <v>162</v>
      </c>
      <c r="C108" s="31" t="s">
        <v>178</v>
      </c>
      <c r="D108" s="38">
        <v>19</v>
      </c>
      <c r="E108" s="10">
        <f t="shared" si="7"/>
        <v>73.076923076923066</v>
      </c>
      <c r="F108" s="38">
        <v>28</v>
      </c>
      <c r="G108" s="10">
        <f t="shared" si="8"/>
        <v>65.116279069767444</v>
      </c>
      <c r="H108" s="38">
        <v>23</v>
      </c>
      <c r="I108" s="10">
        <f t="shared" si="9"/>
        <v>57.499999999999993</v>
      </c>
      <c r="J108" s="38">
        <v>32</v>
      </c>
      <c r="K108" s="10">
        <f t="shared" si="10"/>
        <v>71.111111111111114</v>
      </c>
      <c r="L108" s="38">
        <v>33</v>
      </c>
      <c r="M108" s="10">
        <f t="shared" si="11"/>
        <v>71.739130434782609</v>
      </c>
      <c r="N108" s="38">
        <v>26</v>
      </c>
      <c r="O108" s="10">
        <f t="shared" si="12"/>
        <v>57.777777777777771</v>
      </c>
      <c r="P108" s="38">
        <v>8</v>
      </c>
      <c r="Q108" s="10">
        <f t="shared" si="16"/>
        <v>100</v>
      </c>
      <c r="R108" s="38">
        <v>11</v>
      </c>
      <c r="S108" s="10">
        <f t="shared" si="13"/>
        <v>100</v>
      </c>
      <c r="T108" s="38">
        <v>10</v>
      </c>
      <c r="U108" s="10">
        <f t="shared" si="14"/>
        <v>83.333333333333343</v>
      </c>
      <c r="V108" s="38">
        <v>9</v>
      </c>
      <c r="W108" s="10">
        <f t="shared" si="15"/>
        <v>75</v>
      </c>
      <c r="X108" s="38">
        <v>5</v>
      </c>
      <c r="Y108" s="10">
        <v>0</v>
      </c>
      <c r="Z108" s="39" t="s">
        <v>192</v>
      </c>
    </row>
    <row r="109" spans="1:51" ht="12.95" customHeight="1">
      <c r="A109" s="34" t="s">
        <v>147</v>
      </c>
      <c r="B109" s="31" t="s">
        <v>162</v>
      </c>
      <c r="C109" s="31" t="s">
        <v>179</v>
      </c>
      <c r="D109" s="38">
        <v>23</v>
      </c>
      <c r="E109" s="10">
        <f t="shared" si="7"/>
        <v>88.461538461538453</v>
      </c>
      <c r="F109" s="38">
        <v>35</v>
      </c>
      <c r="G109" s="10">
        <f t="shared" si="8"/>
        <v>81.395348837209298</v>
      </c>
      <c r="H109" s="38">
        <v>32</v>
      </c>
      <c r="I109" s="10">
        <f t="shared" si="9"/>
        <v>80</v>
      </c>
      <c r="J109" s="38">
        <v>41</v>
      </c>
      <c r="K109" s="10">
        <f t="shared" si="10"/>
        <v>91.111111111111114</v>
      </c>
      <c r="L109" s="38">
        <v>39</v>
      </c>
      <c r="M109" s="10">
        <f t="shared" si="11"/>
        <v>84.782608695652172</v>
      </c>
      <c r="N109" s="38">
        <v>37</v>
      </c>
      <c r="O109" s="10">
        <f t="shared" si="12"/>
        <v>82.222222222222214</v>
      </c>
      <c r="P109" s="38">
        <v>9</v>
      </c>
      <c r="Q109" s="10">
        <v>100</v>
      </c>
      <c r="R109" s="38">
        <v>10</v>
      </c>
      <c r="S109" s="10">
        <f t="shared" si="13"/>
        <v>90.909090909090907</v>
      </c>
      <c r="T109" s="38">
        <v>10</v>
      </c>
      <c r="U109" s="10">
        <f t="shared" si="14"/>
        <v>83.333333333333343</v>
      </c>
      <c r="V109" s="38">
        <v>8</v>
      </c>
      <c r="W109" s="10">
        <f t="shared" si="15"/>
        <v>66.666666666666657</v>
      </c>
      <c r="X109" s="38">
        <v>8</v>
      </c>
      <c r="Y109" s="10">
        <v>100</v>
      </c>
      <c r="Z109" s="3"/>
      <c r="AA109" s="3"/>
    </row>
    <row r="110" spans="1:51" ht="12.95" customHeight="1">
      <c r="A110" s="34" t="s">
        <v>148</v>
      </c>
      <c r="B110" s="31" t="s">
        <v>162</v>
      </c>
      <c r="C110" s="31" t="s">
        <v>180</v>
      </c>
      <c r="D110" s="38">
        <v>20</v>
      </c>
      <c r="E110" s="10">
        <f t="shared" si="7"/>
        <v>76.923076923076934</v>
      </c>
      <c r="F110" s="38">
        <v>26</v>
      </c>
      <c r="G110" s="10">
        <f t="shared" si="8"/>
        <v>60.465116279069761</v>
      </c>
      <c r="H110" s="38">
        <v>26</v>
      </c>
      <c r="I110" s="10">
        <f t="shared" si="9"/>
        <v>65</v>
      </c>
      <c r="J110" s="38">
        <v>32</v>
      </c>
      <c r="K110" s="10">
        <f t="shared" si="10"/>
        <v>71.111111111111114</v>
      </c>
      <c r="L110" s="38">
        <v>27</v>
      </c>
      <c r="M110" s="10">
        <f t="shared" si="11"/>
        <v>58.695652173913047</v>
      </c>
      <c r="N110" s="38">
        <v>32</v>
      </c>
      <c r="O110" s="10">
        <f t="shared" si="12"/>
        <v>71.111111111111114</v>
      </c>
      <c r="P110" s="38">
        <v>9</v>
      </c>
      <c r="Q110" s="10">
        <f t="shared" si="16"/>
        <v>100</v>
      </c>
      <c r="R110" s="38">
        <v>8</v>
      </c>
      <c r="S110" s="10">
        <f t="shared" si="13"/>
        <v>72.727272727272734</v>
      </c>
      <c r="T110" s="38">
        <v>11</v>
      </c>
      <c r="U110" s="10">
        <f t="shared" si="14"/>
        <v>91.666666666666657</v>
      </c>
      <c r="V110" s="38">
        <v>6</v>
      </c>
      <c r="W110" s="10">
        <f t="shared" si="15"/>
        <v>50</v>
      </c>
      <c r="X110" s="38">
        <v>6</v>
      </c>
      <c r="Y110" s="10">
        <v>66.67</v>
      </c>
      <c r="Z110" s="3" t="s">
        <v>208</v>
      </c>
      <c r="AA110" s="3"/>
    </row>
    <row r="111" spans="1:51" ht="12.95" customHeight="1">
      <c r="A111" s="34" t="s">
        <v>149</v>
      </c>
      <c r="B111" s="31" t="s">
        <v>163</v>
      </c>
      <c r="C111" s="31" t="s">
        <v>181</v>
      </c>
      <c r="D111" s="38">
        <v>20</v>
      </c>
      <c r="E111" s="10">
        <f t="shared" si="7"/>
        <v>76.923076923076934</v>
      </c>
      <c r="F111" s="38">
        <v>22</v>
      </c>
      <c r="G111" s="10">
        <f t="shared" si="8"/>
        <v>51.162790697674424</v>
      </c>
      <c r="H111" s="38">
        <v>24</v>
      </c>
      <c r="I111" s="10">
        <f t="shared" si="9"/>
        <v>60</v>
      </c>
      <c r="J111" s="38">
        <v>32</v>
      </c>
      <c r="K111" s="10">
        <f t="shared" si="10"/>
        <v>71.111111111111114</v>
      </c>
      <c r="L111" s="38">
        <v>34</v>
      </c>
      <c r="M111" s="10">
        <f t="shared" si="11"/>
        <v>73.91304347826086</v>
      </c>
      <c r="N111" s="38">
        <v>31</v>
      </c>
      <c r="O111" s="10">
        <f t="shared" si="12"/>
        <v>68.888888888888886</v>
      </c>
      <c r="P111" s="38">
        <v>8</v>
      </c>
      <c r="Q111" s="10">
        <f t="shared" si="16"/>
        <v>88.888888888888886</v>
      </c>
      <c r="R111" s="38">
        <v>10</v>
      </c>
      <c r="S111" s="10">
        <f t="shared" si="13"/>
        <v>90.909090909090907</v>
      </c>
      <c r="T111" s="38">
        <v>11</v>
      </c>
      <c r="U111" s="10">
        <f t="shared" si="14"/>
        <v>91.666666666666657</v>
      </c>
      <c r="V111" s="38">
        <v>8</v>
      </c>
      <c r="W111" s="10">
        <f t="shared" si="15"/>
        <v>66.666666666666657</v>
      </c>
      <c r="X111" s="38">
        <v>8</v>
      </c>
      <c r="Y111" s="10">
        <v>100</v>
      </c>
      <c r="Z111" s="39" t="s">
        <v>211</v>
      </c>
      <c r="AA111" s="3"/>
    </row>
    <row r="112" spans="1:51" ht="12.95" customHeight="1">
      <c r="A112" s="34" t="s">
        <v>150</v>
      </c>
      <c r="B112" s="31" t="s">
        <v>164</v>
      </c>
      <c r="C112" s="31" t="s">
        <v>114</v>
      </c>
      <c r="D112" s="38">
        <v>17</v>
      </c>
      <c r="E112" s="10">
        <f t="shared" si="7"/>
        <v>65.384615384615387</v>
      </c>
      <c r="F112" s="38">
        <v>24</v>
      </c>
      <c r="G112" s="10">
        <f t="shared" si="8"/>
        <v>55.813953488372093</v>
      </c>
      <c r="H112" s="38">
        <v>20</v>
      </c>
      <c r="I112" s="10">
        <f t="shared" si="9"/>
        <v>50</v>
      </c>
      <c r="J112" s="38">
        <v>29</v>
      </c>
      <c r="K112" s="10">
        <f t="shared" si="10"/>
        <v>64.444444444444443</v>
      </c>
      <c r="L112" s="38">
        <v>29</v>
      </c>
      <c r="M112" s="10">
        <f>(L112/L111)*100</f>
        <v>85.294117647058826</v>
      </c>
      <c r="N112" s="38">
        <v>23</v>
      </c>
      <c r="O112" s="10">
        <f t="shared" si="12"/>
        <v>51.111111111111107</v>
      </c>
      <c r="P112" s="38">
        <v>10</v>
      </c>
      <c r="Q112" s="10">
        <v>100</v>
      </c>
      <c r="R112" s="38">
        <v>8</v>
      </c>
      <c r="S112" s="10">
        <f t="shared" si="13"/>
        <v>72.727272727272734</v>
      </c>
      <c r="T112" s="38">
        <v>10</v>
      </c>
      <c r="U112" s="10">
        <f t="shared" si="14"/>
        <v>83.333333333333343</v>
      </c>
      <c r="V112" s="38">
        <v>5</v>
      </c>
      <c r="W112" s="10">
        <f t="shared" si="15"/>
        <v>41.666666666666671</v>
      </c>
      <c r="X112" s="38">
        <v>4</v>
      </c>
      <c r="Y112" s="10">
        <v>33.33</v>
      </c>
      <c r="Z112" s="3" t="s">
        <v>207</v>
      </c>
      <c r="AA112" s="3"/>
    </row>
    <row r="113" spans="1:27" ht="15" customHeight="1">
      <c r="B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W113" s="3"/>
      <c r="X113" s="3"/>
      <c r="Y113" s="3"/>
      <c r="Z113" s="3"/>
      <c r="AA113" s="3"/>
    </row>
    <row r="114" spans="1:27">
      <c r="A114" s="15"/>
      <c r="B114" s="15"/>
      <c r="C114" s="1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26.25" customHeight="1">
      <c r="B115" s="14"/>
      <c r="I115" s="8"/>
      <c r="J115" s="8"/>
      <c r="K115" s="8"/>
      <c r="L115" s="8"/>
      <c r="Z115" s="3"/>
      <c r="AA115" s="3"/>
    </row>
    <row r="116" spans="1:27" ht="15" customHeight="1">
      <c r="A116" s="94" t="s">
        <v>5</v>
      </c>
      <c r="B116" s="94"/>
      <c r="C116" s="94"/>
      <c r="D116" s="94"/>
      <c r="E116" s="94"/>
      <c r="F116" s="94"/>
      <c r="G116" s="94"/>
      <c r="H116" s="94" t="s">
        <v>6</v>
      </c>
      <c r="I116" s="94"/>
      <c r="J116" s="94"/>
      <c r="K116" s="94"/>
      <c r="L116" s="94"/>
      <c r="M116" s="94"/>
      <c r="N116" s="94"/>
      <c r="O116" s="94"/>
      <c r="P116" s="94"/>
      <c r="Q116" s="94"/>
      <c r="R116" s="94" t="s">
        <v>7</v>
      </c>
      <c r="S116" s="94"/>
      <c r="T116" s="94"/>
      <c r="U116" s="94"/>
      <c r="V116" s="94"/>
      <c r="Z116" s="3"/>
      <c r="AA116" s="3"/>
    </row>
    <row r="117" spans="1:27">
      <c r="A117" s="15"/>
      <c r="B117" s="28"/>
      <c r="C117" s="1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15"/>
      <c r="B118" s="28"/>
      <c r="C118" s="1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/>
      <c r="B119" s="28"/>
      <c r="C119" s="1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/>
      <c r="B120" s="28"/>
      <c r="C120" s="1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/>
      <c r="B121" s="28"/>
      <c r="C121" s="1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15"/>
      <c r="B122" s="28"/>
      <c r="C122" s="1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/>
      <c r="B123" s="28"/>
      <c r="C123" s="1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/>
      <c r="B124" s="28"/>
      <c r="C124" s="1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15"/>
      <c r="B125" s="28"/>
      <c r="C125" s="1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15"/>
      <c r="B126" s="28"/>
      <c r="C126" s="1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31" spans="1:12" ht="18.75">
      <c r="F131" s="19"/>
      <c r="G131" s="19"/>
    </row>
    <row r="132" spans="1:12" ht="1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1:12" ht="15" customHeight="1">
      <c r="A133" s="19"/>
      <c r="B133" s="19"/>
      <c r="C133" s="19"/>
      <c r="D133" s="19"/>
      <c r="E133" s="19"/>
      <c r="H133" s="19"/>
      <c r="I133" s="19"/>
      <c r="J133" s="19"/>
      <c r="K133" s="19"/>
      <c r="L133" s="19"/>
    </row>
    <row r="138" spans="1:12" ht="18.75" customHeight="1"/>
  </sheetData>
  <mergeCells count="66">
    <mergeCell ref="A84:Y85"/>
    <mergeCell ref="A86:Y87"/>
    <mergeCell ref="A88:Y89"/>
    <mergeCell ref="A2:Y3"/>
    <mergeCell ref="A4:Y5"/>
    <mergeCell ref="A6:Y7"/>
    <mergeCell ref="A8:A9"/>
    <mergeCell ref="D8:O9"/>
    <mergeCell ref="P8:Y9"/>
    <mergeCell ref="A44:Y45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H34:L34"/>
    <mergeCell ref="M34:Q34"/>
    <mergeCell ref="R34:V34"/>
    <mergeCell ref="A46:Y47"/>
    <mergeCell ref="A48:Y49"/>
    <mergeCell ref="A50:A51"/>
    <mergeCell ref="B50:B51"/>
    <mergeCell ref="C50:C51"/>
    <mergeCell ref="D50:O51"/>
    <mergeCell ref="P50:Y51"/>
    <mergeCell ref="X52:Y52"/>
    <mergeCell ref="A77:G77"/>
    <mergeCell ref="H77:L77"/>
    <mergeCell ref="M77:Q77"/>
    <mergeCell ref="R77:V77"/>
    <mergeCell ref="N52:O52"/>
    <mergeCell ref="P52:Q52"/>
    <mergeCell ref="R52:S52"/>
    <mergeCell ref="T52:U52"/>
    <mergeCell ref="V52:W52"/>
    <mergeCell ref="D52:E52"/>
    <mergeCell ref="F52:G52"/>
    <mergeCell ref="H52:I52"/>
    <mergeCell ref="J52:K52"/>
    <mergeCell ref="L52:M52"/>
    <mergeCell ref="A90:A91"/>
    <mergeCell ref="B90:B91"/>
    <mergeCell ref="C90:C91"/>
    <mergeCell ref="D90:O91"/>
    <mergeCell ref="P90:Y91"/>
    <mergeCell ref="X92:Y92"/>
    <mergeCell ref="A116:G116"/>
    <mergeCell ref="H116:L116"/>
    <mergeCell ref="M116:Q116"/>
    <mergeCell ref="R116:V116"/>
    <mergeCell ref="N92:O92"/>
    <mergeCell ref="P92:Q92"/>
    <mergeCell ref="R92:S92"/>
    <mergeCell ref="T92:U92"/>
    <mergeCell ref="V92:W92"/>
    <mergeCell ref="D92:E92"/>
    <mergeCell ref="F92:G92"/>
    <mergeCell ref="H92:I92"/>
    <mergeCell ref="J92:K92"/>
    <mergeCell ref="L92:M92"/>
  </mergeCells>
  <conditionalFormatting sqref="G6320:G65527 S6321:S65528 U6321:U65528 W6321:W65528 I6321:I65528 K6321:K65528 E6321:E65528 M6321:M65528 O6321:O65528 Q6321:Q65528 I2:I26 O2:O26 W2:W26 Y12:Y26 U2:U26 M2:M29 Q2:Q29 S2:S29 E44:E49 W44:W49 U44:U49 S44:S49 Q44:Q49 O44:O49 M44:M49 K44:K49 I44:I49 G44:G49 Y54:Y70 O52:O72 G52:G53 W52:W70 U52:U70 M52:M72 Q52:Q70 S52:S72 E52:E72 I52:I72 K52:K72 K2:K29 G2:G29 E2:E29">
    <cfRule type="cellIs" dxfId="16" priority="22" stopIfTrue="1" operator="lessThan">
      <formula>75</formula>
    </cfRule>
  </conditionalFormatting>
  <conditionalFormatting sqref="G84:G89 E84:E89 W84:W89 U84:U89 S84:S89 Q84:Q89 O84:O89 M84:M89 K84:K89 I84:I89 Y94:Y110 Q92:Q112 E92:E112 G92:G112 I92:I112 K92:K112 M92:M112 O92:O112 S92:S112 U92:U112 W92:W112">
    <cfRule type="cellIs" dxfId="15" priority="3" stopIfTrue="1" operator="lessThan">
      <formula>75</formula>
    </cfRule>
  </conditionalFormatting>
  <conditionalFormatting sqref="I92 O92 G92 K92 W92 U92 E92 M92 Q92 S92">
    <cfRule type="cellIs" dxfId="14" priority="1" stopIfTrue="1" operator="lessThan">
      <formula>75</formula>
    </cfRule>
  </conditionalFormatting>
  <pageMargins left="0.23622047244094491" right="0" top="0.51181102362204722" bottom="0.51181102362204722" header="0.51181102362204722" footer="0.5118110236220472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3"/>
  <sheetViews>
    <sheetView workbookViewId="0">
      <selection activeCell="Z13" sqref="Z13"/>
    </sheetView>
  </sheetViews>
  <sheetFormatPr defaultRowHeight="15"/>
  <cols>
    <col min="1" max="1" width="6" customWidth="1"/>
    <col min="2" max="2" width="7.42578125" customWidth="1"/>
    <col min="3" max="3" width="6.28515625" customWidth="1"/>
    <col min="4" max="4" width="5.28515625" customWidth="1"/>
    <col min="5" max="5" width="4.5703125" customWidth="1"/>
    <col min="6" max="6" width="6.85546875" customWidth="1"/>
    <col min="7" max="8" width="6" customWidth="1"/>
    <col min="9" max="9" width="6.42578125" customWidth="1"/>
    <col min="10" max="10" width="6" customWidth="1"/>
    <col min="11" max="11" width="6.140625" customWidth="1"/>
    <col min="12" max="12" width="5.85546875" customWidth="1"/>
    <col min="13" max="13" width="5" customWidth="1"/>
    <col min="14" max="14" width="5.42578125" customWidth="1"/>
    <col min="15" max="15" width="5.140625" customWidth="1"/>
    <col min="16" max="16" width="4.42578125" customWidth="1"/>
    <col min="17" max="18" width="5.42578125" customWidth="1"/>
    <col min="19" max="19" width="5.140625" customWidth="1"/>
    <col min="20" max="20" width="4" customWidth="1"/>
    <col min="21" max="21" width="4.42578125" customWidth="1"/>
    <col min="22" max="22" width="3.5703125" customWidth="1"/>
    <col min="23" max="23" width="6" customWidth="1"/>
    <col min="24" max="25" width="9.140625" hidden="1" customWidth="1"/>
    <col min="26" max="26" width="34.85546875" customWidth="1"/>
  </cols>
  <sheetData>
    <row r="1" spans="1:5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5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</row>
    <row r="3" spans="1:51">
      <c r="A3" s="98" t="s">
        <v>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5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1:51">
      <c r="A5" s="99" t="s">
        <v>15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</row>
    <row r="6" spans="1:51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51" ht="62.25" customHeight="1">
      <c r="G7" s="45" t="s">
        <v>213</v>
      </c>
      <c r="H7" s="46"/>
      <c r="I7" s="46"/>
      <c r="J7" s="46"/>
      <c r="K7" s="46"/>
      <c r="L7" s="46"/>
      <c r="M7" s="46"/>
    </row>
    <row r="8" spans="1:51" ht="36.75" customHeight="1">
      <c r="A8" s="101" t="s">
        <v>2</v>
      </c>
      <c r="B8" s="41" t="s">
        <v>9</v>
      </c>
      <c r="C8" s="40" t="s">
        <v>8</v>
      </c>
      <c r="D8" s="97" t="s">
        <v>3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 t="s">
        <v>14</v>
      </c>
      <c r="Q8" s="97"/>
      <c r="R8" s="97"/>
      <c r="S8" s="97"/>
      <c r="T8" s="97"/>
      <c r="U8" s="97"/>
      <c r="V8" s="97"/>
      <c r="W8" s="97"/>
      <c r="X8" s="97"/>
      <c r="Y8" s="97"/>
      <c r="Z8" s="50" t="s">
        <v>216</v>
      </c>
    </row>
    <row r="9" spans="1:51">
      <c r="A9" s="101"/>
      <c r="B9" s="24"/>
      <c r="C9" s="40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5" t="s">
        <v>218</v>
      </c>
    </row>
    <row r="10" spans="1:51" ht="15" customHeight="1">
      <c r="A10" s="11"/>
      <c r="B10" s="25"/>
      <c r="C10" s="11"/>
      <c r="D10" s="95" t="s">
        <v>63</v>
      </c>
      <c r="E10" s="95"/>
      <c r="F10" s="95" t="s">
        <v>64</v>
      </c>
      <c r="G10" s="95"/>
      <c r="H10" s="95" t="s">
        <v>65</v>
      </c>
      <c r="I10" s="95"/>
      <c r="J10" s="95" t="s">
        <v>66</v>
      </c>
      <c r="K10" s="95"/>
      <c r="L10" s="95" t="s">
        <v>67</v>
      </c>
      <c r="M10" s="95"/>
      <c r="N10" s="95" t="s">
        <v>68</v>
      </c>
      <c r="O10" s="95"/>
      <c r="P10" s="93" t="s">
        <v>69</v>
      </c>
      <c r="Q10" s="93"/>
      <c r="R10" s="93" t="s">
        <v>70</v>
      </c>
      <c r="S10" s="93"/>
      <c r="T10" s="93" t="s">
        <v>71</v>
      </c>
      <c r="U10" s="93"/>
      <c r="V10" s="93" t="s">
        <v>72</v>
      </c>
      <c r="W10" s="93"/>
      <c r="X10" s="93" t="s">
        <v>13</v>
      </c>
      <c r="Y10" s="93"/>
      <c r="Z10" s="5"/>
    </row>
    <row r="11" spans="1:51" ht="36" customHeight="1">
      <c r="A11" s="18" t="s">
        <v>30</v>
      </c>
      <c r="B11" s="30" t="s">
        <v>74</v>
      </c>
      <c r="C11" s="52" t="s">
        <v>54</v>
      </c>
      <c r="D11" s="38">
        <v>15</v>
      </c>
      <c r="E11" s="38">
        <f>(D11/26)*100</f>
        <v>57.692307692307686</v>
      </c>
      <c r="F11" s="38">
        <v>22</v>
      </c>
      <c r="G11" s="10">
        <f>(F11/43)*100</f>
        <v>51.162790697674424</v>
      </c>
      <c r="H11" s="38">
        <v>26</v>
      </c>
      <c r="I11" s="38">
        <v>65</v>
      </c>
      <c r="J11" s="38">
        <v>32</v>
      </c>
      <c r="K11" s="10">
        <f>(J11/45)*100</f>
        <v>71.111111111111114</v>
      </c>
      <c r="L11" s="38">
        <v>32</v>
      </c>
      <c r="M11" s="38">
        <v>69.569999999999993</v>
      </c>
      <c r="N11" s="38">
        <v>34</v>
      </c>
      <c r="O11" s="38">
        <v>75.56</v>
      </c>
      <c r="P11" s="38">
        <v>9</v>
      </c>
      <c r="Q11" s="38">
        <v>85.71</v>
      </c>
      <c r="R11" s="38">
        <v>8</v>
      </c>
      <c r="S11" s="38">
        <v>80</v>
      </c>
      <c r="T11" s="38">
        <v>9</v>
      </c>
      <c r="U11" s="38">
        <v>90</v>
      </c>
      <c r="V11" s="38">
        <v>7</v>
      </c>
      <c r="W11" s="38">
        <v>87.5</v>
      </c>
      <c r="X11" s="38">
        <v>6</v>
      </c>
      <c r="Y11" s="38">
        <v>75</v>
      </c>
      <c r="Z11" s="5" t="s">
        <v>249</v>
      </c>
    </row>
    <row r="12" spans="1:51" s="5" customFormat="1" ht="33" customHeight="1">
      <c r="A12" s="34" t="s">
        <v>136</v>
      </c>
      <c r="B12" s="31" t="s">
        <v>154</v>
      </c>
      <c r="C12" s="31" t="s">
        <v>168</v>
      </c>
      <c r="D12" s="38">
        <v>13</v>
      </c>
      <c r="E12" s="10">
        <f>(D12/26)*100</f>
        <v>50</v>
      </c>
      <c r="F12" s="38">
        <v>18</v>
      </c>
      <c r="G12" s="10">
        <f>(F12/43)*100</f>
        <v>41.860465116279073</v>
      </c>
      <c r="H12" s="38">
        <v>22</v>
      </c>
      <c r="I12" s="10">
        <f>(H12/40)*100</f>
        <v>55.000000000000007</v>
      </c>
      <c r="J12" s="38">
        <v>31</v>
      </c>
      <c r="K12" s="10">
        <f>(J12/45)*100</f>
        <v>68.888888888888886</v>
      </c>
      <c r="L12" s="38">
        <v>24</v>
      </c>
      <c r="M12" s="10">
        <f>(L12/46)*100</f>
        <v>52.173913043478258</v>
      </c>
      <c r="N12" s="38">
        <v>28</v>
      </c>
      <c r="O12" s="10">
        <f>(N12/45)*100</f>
        <v>62.222222222222221</v>
      </c>
      <c r="P12" s="38">
        <v>8</v>
      </c>
      <c r="Q12" s="10">
        <f>(P12/P11)*100</f>
        <v>88.888888888888886</v>
      </c>
      <c r="R12" s="38">
        <v>8</v>
      </c>
      <c r="S12" s="10">
        <f>(R12/11)*100</f>
        <v>72.727272727272734</v>
      </c>
      <c r="T12" s="38">
        <v>10</v>
      </c>
      <c r="U12" s="10">
        <f>(T12/12)*100</f>
        <v>83.333333333333343</v>
      </c>
      <c r="V12" s="38">
        <v>4</v>
      </c>
      <c r="W12" s="10">
        <f>(V12/12)*100</f>
        <v>33.333333333333329</v>
      </c>
      <c r="X12" s="38">
        <v>5</v>
      </c>
      <c r="Y12" s="10">
        <v>66.67</v>
      </c>
      <c r="Z12" s="5" t="s">
        <v>249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ht="26.25">
      <c r="A13" s="34" t="s">
        <v>148</v>
      </c>
      <c r="B13" s="31" t="s">
        <v>162</v>
      </c>
      <c r="C13" s="31" t="s">
        <v>180</v>
      </c>
      <c r="D13" s="38">
        <v>20</v>
      </c>
      <c r="E13" s="10">
        <f>(D13/26)*100</f>
        <v>76.923076923076934</v>
      </c>
      <c r="F13" s="38">
        <v>26</v>
      </c>
      <c r="G13" s="10">
        <f>(F13/43)*100</f>
        <v>60.465116279069761</v>
      </c>
      <c r="H13" s="38">
        <v>26</v>
      </c>
      <c r="I13" s="10">
        <f>(H13/40)*100</f>
        <v>65</v>
      </c>
      <c r="J13" s="38">
        <v>32</v>
      </c>
      <c r="K13" s="10">
        <f>(J13/45)*100</f>
        <v>71.111111111111114</v>
      </c>
      <c r="L13" s="38">
        <v>27</v>
      </c>
      <c r="M13" s="10">
        <f>(L13/46)*100</f>
        <v>58.695652173913047</v>
      </c>
      <c r="N13" s="38">
        <v>32</v>
      </c>
      <c r="O13" s="10">
        <f>(N13/45)*100</f>
        <v>71.111111111111114</v>
      </c>
      <c r="P13" s="38">
        <v>9</v>
      </c>
      <c r="Q13" s="10">
        <f>(P13/P12)*100</f>
        <v>112.5</v>
      </c>
      <c r="R13" s="38">
        <v>8</v>
      </c>
      <c r="S13" s="10">
        <f>(R13/11)*100</f>
        <v>72.727272727272734</v>
      </c>
      <c r="T13" s="38">
        <v>11</v>
      </c>
      <c r="U13" s="10">
        <f>(T13/12)*100</f>
        <v>91.666666666666657</v>
      </c>
      <c r="V13" s="38">
        <v>6</v>
      </c>
      <c r="W13" s="10">
        <f>(V13/12)*100</f>
        <v>50</v>
      </c>
      <c r="X13" s="38">
        <v>6</v>
      </c>
      <c r="Y13" s="10">
        <v>66.67</v>
      </c>
      <c r="Z13" s="5" t="s">
        <v>249</v>
      </c>
      <c r="AA13" s="3"/>
    </row>
  </sheetData>
  <mergeCells count="17">
    <mergeCell ref="A1:Y2"/>
    <mergeCell ref="A3:Y4"/>
    <mergeCell ref="A5:Y6"/>
    <mergeCell ref="A8:A9"/>
    <mergeCell ref="D8:O9"/>
    <mergeCell ref="P8:Y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</mergeCells>
  <conditionalFormatting sqref="I1:I6 O1:O6 W1:W6 U1:U6 M1:M6 Q1:Q6 S1:S6 K1:K6 G1:G6 E1:E6 I8:I10 O8:O10 W8:W10 U8:U10 M8:M10 Q8:Q10 S8:S10 K8:K10 G8:G10 E8:E10">
    <cfRule type="cellIs" dxfId="13" priority="5" stopIfTrue="1" operator="lessThan">
      <formula>75</formula>
    </cfRule>
  </conditionalFormatting>
  <conditionalFormatting sqref="I11 O11 W11 Y11 U11 M11 Q11 S11 K11 G11 E11">
    <cfRule type="cellIs" dxfId="12" priority="4" stopIfTrue="1" operator="lessThan">
      <formula>75</formula>
    </cfRule>
  </conditionalFormatting>
  <conditionalFormatting sqref="Y12 Q12 E12 G12 I12 K12 M12 O12 S12 U12 W12">
    <cfRule type="cellIs" dxfId="11" priority="2" stopIfTrue="1" operator="lessThan">
      <formula>75</formula>
    </cfRule>
  </conditionalFormatting>
  <conditionalFormatting sqref="Y13 Q13 E13 G13 I13 K13 M13 O13 S13 U13 W13">
    <cfRule type="cellIs" dxfId="10" priority="1" stopIfTrue="1" operator="lessThan">
      <formula>75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14"/>
  <sheetViews>
    <sheetView workbookViewId="0">
      <selection activeCell="C7" sqref="C1:C1048576"/>
    </sheetView>
  </sheetViews>
  <sheetFormatPr defaultRowHeight="15"/>
  <cols>
    <col min="1" max="1" width="6.5703125" customWidth="1"/>
    <col min="2" max="2" width="6" customWidth="1"/>
    <col min="3" max="3" width="7.7109375" customWidth="1"/>
    <col min="4" max="4" width="6.42578125" customWidth="1"/>
    <col min="5" max="5" width="6.7109375" customWidth="1"/>
    <col min="6" max="7" width="7.28515625" customWidth="1"/>
    <col min="8" max="8" width="7.5703125" customWidth="1"/>
    <col min="9" max="9" width="8.140625" customWidth="1"/>
    <col min="10" max="10" width="6.7109375" customWidth="1"/>
    <col min="11" max="11" width="6.140625" customWidth="1"/>
    <col min="13" max="13" width="5.85546875" customWidth="1"/>
    <col min="14" max="14" width="6.7109375" customWidth="1"/>
    <col min="15" max="15" width="6" customWidth="1"/>
    <col min="16" max="16" width="6.28515625" customWidth="1"/>
    <col min="17" max="17" width="6" customWidth="1"/>
    <col min="18" max="18" width="6.140625" customWidth="1"/>
    <col min="19" max="19" width="4.85546875" customWidth="1"/>
    <col min="20" max="20" width="6" customWidth="1"/>
    <col min="21" max="21" width="6.140625" customWidth="1"/>
    <col min="22" max="22" width="6.42578125" customWidth="1"/>
    <col min="23" max="23" width="4.42578125" customWidth="1"/>
    <col min="24" max="24" width="4.28515625" customWidth="1"/>
    <col min="25" max="25" width="5.85546875" customWidth="1"/>
    <col min="26" max="26" width="22.7109375" customWidth="1"/>
  </cols>
  <sheetData>
    <row r="1" spans="1:51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5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51">
      <c r="A3" s="102" t="s">
        <v>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5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51">
      <c r="A5" s="102" t="s">
        <v>15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5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51" ht="15.75">
      <c r="A7" s="43"/>
      <c r="B7" s="43"/>
      <c r="C7" s="43"/>
      <c r="D7" s="43"/>
      <c r="E7" s="43"/>
      <c r="F7" s="43"/>
      <c r="H7" s="47"/>
      <c r="I7" s="47"/>
      <c r="J7" s="48" t="s">
        <v>214</v>
      </c>
      <c r="K7" s="47"/>
      <c r="L7" s="47"/>
      <c r="M7" s="47"/>
      <c r="N7" s="49"/>
      <c r="O7" s="49"/>
      <c r="P7" s="43"/>
      <c r="Q7" s="43"/>
      <c r="R7" s="43"/>
      <c r="S7" s="43"/>
      <c r="T7" s="43"/>
      <c r="U7" s="43"/>
      <c r="V7" s="43"/>
      <c r="W7" s="43"/>
      <c r="X7" s="43"/>
      <c r="Y7" s="43"/>
    </row>
    <row r="9" spans="1:51">
      <c r="A9" s="96" t="s">
        <v>2</v>
      </c>
      <c r="B9" s="96" t="s">
        <v>9</v>
      </c>
      <c r="C9" s="96" t="s">
        <v>8</v>
      </c>
      <c r="D9" s="97" t="s">
        <v>3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 t="s">
        <v>4</v>
      </c>
      <c r="Q9" s="97"/>
      <c r="R9" s="97"/>
      <c r="S9" s="97"/>
      <c r="T9" s="97"/>
      <c r="U9" s="97"/>
      <c r="V9" s="97"/>
      <c r="W9" s="97"/>
      <c r="X9" s="97"/>
      <c r="Y9" s="97"/>
      <c r="Z9" s="50" t="s">
        <v>217</v>
      </c>
    </row>
    <row r="10" spans="1:51">
      <c r="A10" s="96"/>
      <c r="B10" s="96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5" t="s">
        <v>218</v>
      </c>
    </row>
    <row r="11" spans="1:51">
      <c r="A11" s="40"/>
      <c r="B11" s="40"/>
      <c r="C11" s="40"/>
      <c r="D11" s="95" t="s">
        <v>63</v>
      </c>
      <c r="E11" s="95"/>
      <c r="F11" s="95" t="s">
        <v>64</v>
      </c>
      <c r="G11" s="95"/>
      <c r="H11" s="95" t="s">
        <v>65</v>
      </c>
      <c r="I11" s="95"/>
      <c r="J11" s="95" t="s">
        <v>66</v>
      </c>
      <c r="K11" s="95"/>
      <c r="L11" s="95" t="s">
        <v>67</v>
      </c>
      <c r="M11" s="95"/>
      <c r="N11" s="95" t="s">
        <v>68</v>
      </c>
      <c r="O11" s="95"/>
      <c r="P11" s="93" t="s">
        <v>69</v>
      </c>
      <c r="Q11" s="93"/>
      <c r="R11" s="93" t="s">
        <v>70</v>
      </c>
      <c r="S11" s="93"/>
      <c r="T11" s="93" t="s">
        <v>71</v>
      </c>
      <c r="U11" s="93"/>
      <c r="V11" s="93" t="s">
        <v>72</v>
      </c>
      <c r="W11" s="93"/>
      <c r="X11" s="93" t="s">
        <v>13</v>
      </c>
      <c r="Y11" s="93"/>
      <c r="Z11" s="5"/>
    </row>
    <row r="12" spans="1:51" s="5" customFormat="1" ht="29.25" customHeight="1">
      <c r="A12" s="34" t="s">
        <v>139</v>
      </c>
      <c r="B12" s="31" t="s">
        <v>157</v>
      </c>
      <c r="C12" s="31" t="s">
        <v>171</v>
      </c>
      <c r="D12" s="38">
        <v>21</v>
      </c>
      <c r="E12" s="10">
        <f>(D12/26)*100</f>
        <v>80.769230769230774</v>
      </c>
      <c r="F12" s="38">
        <v>26</v>
      </c>
      <c r="G12" s="10">
        <f>(F12/43)*100</f>
        <v>60.465116279069761</v>
      </c>
      <c r="H12" s="38">
        <v>29</v>
      </c>
      <c r="I12" s="10">
        <f>(H12/40)*100</f>
        <v>72.5</v>
      </c>
      <c r="J12" s="38">
        <v>30</v>
      </c>
      <c r="K12" s="10">
        <f>(J12/45)*100</f>
        <v>66.666666666666657</v>
      </c>
      <c r="L12" s="38">
        <v>31</v>
      </c>
      <c r="M12" s="10">
        <f>(L12/46)*100</f>
        <v>67.391304347826093</v>
      </c>
      <c r="N12" s="38">
        <v>32</v>
      </c>
      <c r="O12" s="10">
        <f>(N12/45)*100</f>
        <v>71.111111111111114</v>
      </c>
      <c r="P12" s="38">
        <v>8</v>
      </c>
      <c r="Q12" s="10">
        <v>80</v>
      </c>
      <c r="R12" s="38">
        <v>7</v>
      </c>
      <c r="S12" s="10">
        <f>(R12/11)*100</f>
        <v>63.636363636363633</v>
      </c>
      <c r="T12" s="38">
        <v>8</v>
      </c>
      <c r="U12" s="10">
        <f>(T12/12)*100</f>
        <v>66.666666666666657</v>
      </c>
      <c r="V12" s="38">
        <v>7</v>
      </c>
      <c r="W12" s="10">
        <f>(V12/12)*100</f>
        <v>58.333333333333336</v>
      </c>
      <c r="X12" s="38">
        <v>4</v>
      </c>
      <c r="Y12" s="10">
        <v>33.33</v>
      </c>
      <c r="Z12" s="5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s="5" customFormat="1" ht="27" customHeight="1">
      <c r="A13" s="34" t="s">
        <v>144</v>
      </c>
      <c r="B13" s="31" t="s">
        <v>160</v>
      </c>
      <c r="C13" s="31" t="s">
        <v>176</v>
      </c>
      <c r="D13" s="38">
        <v>19</v>
      </c>
      <c r="E13" s="10">
        <f>(D13/26)*100</f>
        <v>73.076923076923066</v>
      </c>
      <c r="F13" s="38">
        <v>25</v>
      </c>
      <c r="G13" s="10">
        <f>(F13/43)*100</f>
        <v>58.139534883720934</v>
      </c>
      <c r="H13" s="38">
        <v>23</v>
      </c>
      <c r="I13" s="10">
        <f>(H13/40)*100</f>
        <v>57.499999999999993</v>
      </c>
      <c r="J13" s="38">
        <v>30</v>
      </c>
      <c r="K13" s="10">
        <f>(J13/45)*100</f>
        <v>66.666666666666657</v>
      </c>
      <c r="L13" s="38">
        <v>27</v>
      </c>
      <c r="M13" s="10">
        <f>(L13/46)*100</f>
        <v>58.695652173913047</v>
      </c>
      <c r="N13" s="38">
        <v>29</v>
      </c>
      <c r="O13" s="10">
        <f>(N13/45)*100</f>
        <v>64.444444444444443</v>
      </c>
      <c r="P13" s="38">
        <v>9</v>
      </c>
      <c r="Q13" s="10">
        <v>90</v>
      </c>
      <c r="R13" s="38">
        <v>11</v>
      </c>
      <c r="S13" s="10">
        <f>(R13/11)*100</f>
        <v>100</v>
      </c>
      <c r="T13" s="38">
        <v>10</v>
      </c>
      <c r="U13" s="10">
        <f>(T13/12)*100</f>
        <v>83.333333333333343</v>
      </c>
      <c r="V13" s="38">
        <v>6</v>
      </c>
      <c r="W13" s="10">
        <f>(V13/12)*100</f>
        <v>50</v>
      </c>
      <c r="X13" s="38">
        <v>5</v>
      </c>
      <c r="Y13" s="10">
        <v>33.33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s="5" customFormat="1" ht="26.25">
      <c r="A14" s="34" t="s">
        <v>145</v>
      </c>
      <c r="B14" s="31" t="s">
        <v>161</v>
      </c>
      <c r="C14" s="31" t="s">
        <v>177</v>
      </c>
      <c r="D14" s="38">
        <v>17</v>
      </c>
      <c r="E14" s="10">
        <f>(D14/26)*100</f>
        <v>65.384615384615387</v>
      </c>
      <c r="F14" s="38">
        <v>25</v>
      </c>
      <c r="G14" s="10">
        <f>(F14/43)*100</f>
        <v>58.139534883720934</v>
      </c>
      <c r="H14" s="38">
        <v>25</v>
      </c>
      <c r="I14" s="10">
        <f>(H14/40)*100</f>
        <v>62.5</v>
      </c>
      <c r="J14" s="38">
        <v>35</v>
      </c>
      <c r="K14" s="10">
        <f>(J14/45)*100</f>
        <v>77.777777777777786</v>
      </c>
      <c r="L14" s="38">
        <v>29</v>
      </c>
      <c r="M14" s="10">
        <f>(L14/46)*100</f>
        <v>63.04347826086957</v>
      </c>
      <c r="N14" s="38">
        <v>29</v>
      </c>
      <c r="O14" s="10">
        <f>(N14/45)*100</f>
        <v>64.444444444444443</v>
      </c>
      <c r="P14" s="38">
        <v>8</v>
      </c>
      <c r="Q14" s="10">
        <v>80</v>
      </c>
      <c r="R14" s="38">
        <v>8</v>
      </c>
      <c r="S14" s="10">
        <f>(R14/11)*100</f>
        <v>72.727272727272734</v>
      </c>
      <c r="T14" s="38">
        <v>11</v>
      </c>
      <c r="U14" s="10">
        <f>(T14/12)*100</f>
        <v>91.666666666666657</v>
      </c>
      <c r="V14" s="38">
        <v>7</v>
      </c>
      <c r="W14" s="10">
        <f>(V14/12)*100</f>
        <v>58.333333333333336</v>
      </c>
      <c r="X14" s="38">
        <v>5</v>
      </c>
      <c r="Y14" s="10">
        <v>33.33</v>
      </c>
      <c r="Z14" s="5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</sheetData>
  <mergeCells count="19">
    <mergeCell ref="N11:O11"/>
    <mergeCell ref="A1:Y2"/>
    <mergeCell ref="A3:Y4"/>
    <mergeCell ref="A5:Y6"/>
    <mergeCell ref="A9:A10"/>
    <mergeCell ref="B9:B10"/>
    <mergeCell ref="C9:C10"/>
    <mergeCell ref="D9:O10"/>
    <mergeCell ref="P9:Y10"/>
    <mergeCell ref="D11:E11"/>
    <mergeCell ref="F11:G11"/>
    <mergeCell ref="H11:I11"/>
    <mergeCell ref="J11:K11"/>
    <mergeCell ref="L11:M11"/>
    <mergeCell ref="P11:Q11"/>
    <mergeCell ref="R11:S11"/>
    <mergeCell ref="T11:U11"/>
    <mergeCell ref="V11:W11"/>
    <mergeCell ref="X11:Y11"/>
  </mergeCells>
  <conditionalFormatting sqref="I1:I6 O1:O6 W1:W6 U1:U6 M1:M6 Q1:Q6 S1:S6 K1:K6 G1:G6 E1:E6">
    <cfRule type="cellIs" dxfId="9" priority="6" stopIfTrue="1" operator="lessThan">
      <formula>75</formula>
    </cfRule>
  </conditionalFormatting>
  <conditionalFormatting sqref="Y12 Q12 E12 G12 I12 K12 M12 O12 S12 U12 W12">
    <cfRule type="cellIs" dxfId="8" priority="5" stopIfTrue="1" operator="lessThan">
      <formula>75</formula>
    </cfRule>
  </conditionalFormatting>
  <conditionalFormatting sqref="Q11 E11 G11 I11 K11 M11 O11 S11 U11 W11">
    <cfRule type="cellIs" dxfId="7" priority="4" stopIfTrue="1" operator="lessThan">
      <formula>75</formula>
    </cfRule>
  </conditionalFormatting>
  <conditionalFormatting sqref="I11 O11 G11 K11 W11 U11 E11 M11 Q11 S11">
    <cfRule type="cellIs" dxfId="6" priority="3" stopIfTrue="1" operator="lessThan">
      <formula>75</formula>
    </cfRule>
  </conditionalFormatting>
  <conditionalFormatting sqref="Y13 Q13 E13 G13 I13 K13 M13 O13 S13 U13 W13">
    <cfRule type="cellIs" dxfId="5" priority="2" stopIfTrue="1" operator="lessThan">
      <formula>75</formula>
    </cfRule>
  </conditionalFormatting>
  <conditionalFormatting sqref="Y14 Q14 E14 G14 I14 K14 M14 O14 S14 U14 W14">
    <cfRule type="cellIs" dxfId="4" priority="1" stopIfTrue="1" operator="lessThan">
      <formula>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1"/>
  <sheetViews>
    <sheetView workbookViewId="0">
      <selection activeCell="A8" sqref="A8:Y10"/>
    </sheetView>
  </sheetViews>
  <sheetFormatPr defaultRowHeight="15"/>
  <cols>
    <col min="1" max="1" width="6" customWidth="1"/>
    <col min="2" max="2" width="7" customWidth="1"/>
    <col min="3" max="3" width="6.140625" customWidth="1"/>
    <col min="4" max="4" width="6.5703125" customWidth="1"/>
    <col min="5" max="5" width="6" customWidth="1"/>
    <col min="6" max="6" width="5.42578125" customWidth="1"/>
    <col min="7" max="7" width="6.42578125" customWidth="1"/>
    <col min="8" max="8" width="5.42578125" customWidth="1"/>
    <col min="9" max="9" width="5.85546875" customWidth="1"/>
    <col min="10" max="10" width="5.42578125" customWidth="1"/>
    <col min="11" max="11" width="5.5703125" customWidth="1"/>
    <col min="12" max="12" width="4.7109375" customWidth="1"/>
    <col min="13" max="13" width="6.5703125" customWidth="1"/>
    <col min="14" max="14" width="5.28515625" customWidth="1"/>
    <col min="15" max="15" width="5.140625" customWidth="1"/>
    <col min="16" max="16" width="5.5703125" customWidth="1"/>
    <col min="21" max="21" width="5.28515625" customWidth="1"/>
  </cols>
  <sheetData>
    <row r="1" spans="1: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>
      <c r="A3" s="102" t="s">
        <v>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25">
      <c r="A5" s="102" t="s">
        <v>15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5" ht="15.75">
      <c r="J7" s="42" t="s">
        <v>215</v>
      </c>
    </row>
    <row r="8" spans="1:25" ht="24.75">
      <c r="A8" s="101" t="s">
        <v>2</v>
      </c>
      <c r="B8" s="23" t="s">
        <v>9</v>
      </c>
      <c r="C8" s="40" t="s">
        <v>8</v>
      </c>
      <c r="D8" s="97" t="s">
        <v>3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 t="s">
        <v>14</v>
      </c>
      <c r="Q8" s="97"/>
      <c r="R8" s="97"/>
      <c r="S8" s="97"/>
      <c r="T8" s="97"/>
      <c r="U8" s="97"/>
      <c r="V8" s="97"/>
      <c r="W8" s="97"/>
      <c r="X8" s="97"/>
      <c r="Y8" s="97"/>
    </row>
    <row r="9" spans="1:25">
      <c r="A9" s="101"/>
      <c r="B9" s="24"/>
      <c r="C9" s="40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spans="1:25">
      <c r="A10" s="11"/>
      <c r="B10" s="25"/>
      <c r="C10" s="11"/>
      <c r="D10" s="95" t="s">
        <v>63</v>
      </c>
      <c r="E10" s="95"/>
      <c r="F10" s="95" t="s">
        <v>64</v>
      </c>
      <c r="G10" s="95"/>
      <c r="H10" s="95" t="s">
        <v>65</v>
      </c>
      <c r="I10" s="95"/>
      <c r="J10" s="95" t="s">
        <v>66</v>
      </c>
      <c r="K10" s="95"/>
      <c r="L10" s="95" t="s">
        <v>67</v>
      </c>
      <c r="M10" s="95"/>
      <c r="N10" s="95" t="s">
        <v>68</v>
      </c>
      <c r="O10" s="95"/>
      <c r="P10" s="93" t="s">
        <v>69</v>
      </c>
      <c r="Q10" s="93"/>
      <c r="R10" s="93" t="s">
        <v>70</v>
      </c>
      <c r="S10" s="93"/>
      <c r="T10" s="93" t="s">
        <v>71</v>
      </c>
      <c r="U10" s="93"/>
      <c r="V10" s="93" t="s">
        <v>72</v>
      </c>
      <c r="W10" s="93"/>
      <c r="X10" s="93" t="s">
        <v>13</v>
      </c>
      <c r="Y10" s="93"/>
    </row>
    <row r="11" spans="1:25" ht="30">
      <c r="A11" s="18" t="s">
        <v>26</v>
      </c>
      <c r="B11" s="30" t="s">
        <v>76</v>
      </c>
      <c r="C11" s="31" t="s">
        <v>50</v>
      </c>
      <c r="D11" s="38">
        <v>19</v>
      </c>
      <c r="E11" s="38">
        <f>(D11/26)*100</f>
        <v>73.076923076923066</v>
      </c>
      <c r="F11" s="38">
        <v>30</v>
      </c>
      <c r="G11" s="10">
        <f>(F11/43)*100</f>
        <v>69.767441860465112</v>
      </c>
      <c r="H11" s="38">
        <v>35</v>
      </c>
      <c r="I11" s="38">
        <v>87.5</v>
      </c>
      <c r="J11" s="38">
        <v>43</v>
      </c>
      <c r="K11" s="10">
        <f>(J11/45)*100</f>
        <v>95.555555555555557</v>
      </c>
      <c r="L11" s="38">
        <v>44</v>
      </c>
      <c r="M11" s="38">
        <v>95.65</v>
      </c>
      <c r="N11" s="38">
        <v>39</v>
      </c>
      <c r="O11" s="38">
        <v>86.67</v>
      </c>
      <c r="P11" s="38">
        <v>9</v>
      </c>
      <c r="Q11" s="38">
        <v>85.71</v>
      </c>
      <c r="R11" s="38">
        <v>9</v>
      </c>
      <c r="S11" s="38">
        <v>90</v>
      </c>
      <c r="T11" s="38">
        <v>10</v>
      </c>
      <c r="U11" s="38">
        <v>100</v>
      </c>
      <c r="V11" s="38">
        <v>8</v>
      </c>
      <c r="W11" s="38">
        <v>100</v>
      </c>
      <c r="X11" s="38">
        <v>7</v>
      </c>
      <c r="Y11" s="38">
        <v>87.5</v>
      </c>
    </row>
  </sheetData>
  <mergeCells count="17">
    <mergeCell ref="A1:Y2"/>
    <mergeCell ref="A3:Y4"/>
    <mergeCell ref="A5:Y6"/>
    <mergeCell ref="R10:S10"/>
    <mergeCell ref="T10:U10"/>
    <mergeCell ref="V10:W10"/>
    <mergeCell ref="X10:Y10"/>
    <mergeCell ref="A8:A9"/>
    <mergeCell ref="D8:O9"/>
    <mergeCell ref="P8:Y9"/>
    <mergeCell ref="D10:E10"/>
    <mergeCell ref="F10:G10"/>
    <mergeCell ref="H10:I10"/>
    <mergeCell ref="J10:K10"/>
    <mergeCell ref="L10:M10"/>
    <mergeCell ref="N10:O10"/>
    <mergeCell ref="P10:Q10"/>
  </mergeCells>
  <conditionalFormatting sqref="I1:I6 O1:O6 W1:W6 U1:U6 M1:M6 Q1:Q6 S1:S6 K1:K6 G1:G6 E1:E6">
    <cfRule type="cellIs" dxfId="3" priority="3" stopIfTrue="1" operator="lessThan">
      <formula>75</formula>
    </cfRule>
  </conditionalFormatting>
  <conditionalFormatting sqref="I11 O11 W11 Y11 U11 M11 Q11 S11 K11 G11 E11">
    <cfRule type="cellIs" dxfId="2" priority="2" stopIfTrue="1" operator="lessThan">
      <formula>75</formula>
    </cfRule>
  </conditionalFormatting>
  <conditionalFormatting sqref="I8:I10 O8:O10 W8:W10 U8:U10 M8:M10 Q8:Q10 S8:S10 K8:K10 G8:G10 E8:E10">
    <cfRule type="cellIs" dxfId="1" priority="1" stopIfTrue="1" operator="lessThan">
      <formula>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2"/>
  <sheetViews>
    <sheetView workbookViewId="0">
      <selection activeCell="D18" sqref="D18:AA18"/>
    </sheetView>
  </sheetViews>
  <sheetFormatPr defaultRowHeight="15"/>
  <cols>
    <col min="1" max="1" width="9.140625" customWidth="1"/>
    <col min="3" max="3" width="11.42578125" customWidth="1"/>
    <col min="4" max="4" width="6.28515625" customWidth="1"/>
    <col min="5" max="5" width="6.5703125" customWidth="1"/>
    <col min="7" max="7" width="6" customWidth="1"/>
    <col min="9" max="9" width="5.28515625" customWidth="1"/>
    <col min="11" max="11" width="8.42578125" customWidth="1"/>
    <col min="13" max="13" width="7" customWidth="1"/>
    <col min="15" max="15" width="6.7109375" customWidth="1"/>
    <col min="17" max="17" width="6.85546875" customWidth="1"/>
    <col min="18" max="19" width="6.140625" customWidth="1"/>
    <col min="21" max="21" width="5.28515625" customWidth="1"/>
    <col min="23" max="23" width="5.5703125" customWidth="1"/>
    <col min="25" max="25" width="6" customWidth="1"/>
    <col min="27" max="27" width="6.85546875" customWidth="1"/>
  </cols>
  <sheetData>
    <row r="1" spans="1:27" ht="18.75">
      <c r="A1" s="121" t="s">
        <v>219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</row>
    <row r="2" spans="1:27" ht="18.75">
      <c r="A2" s="124" t="s">
        <v>251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6"/>
    </row>
    <row r="3" spans="1:27" ht="18.75">
      <c r="A3" s="124" t="s">
        <v>250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6"/>
    </row>
    <row r="4" spans="1:27" ht="18.75">
      <c r="A4" s="127" t="s">
        <v>244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9"/>
    </row>
    <row r="5" spans="1:27" ht="18.75">
      <c r="A5" s="57"/>
      <c r="B5" s="57"/>
      <c r="C5" s="57"/>
      <c r="D5" s="58"/>
      <c r="E5" s="59"/>
      <c r="F5" s="59"/>
      <c r="G5" s="60"/>
      <c r="H5" s="58"/>
      <c r="I5" s="59"/>
      <c r="J5" s="59"/>
      <c r="K5" s="60"/>
      <c r="L5" s="58"/>
      <c r="M5" s="59"/>
      <c r="N5" s="59"/>
      <c r="O5" s="60"/>
      <c r="P5" s="58"/>
      <c r="Q5" s="59"/>
      <c r="R5" s="59"/>
      <c r="S5" s="60"/>
      <c r="T5" s="61"/>
      <c r="U5" s="62"/>
      <c r="V5" s="62"/>
      <c r="W5" s="63"/>
      <c r="X5" s="61"/>
      <c r="Y5" s="62"/>
      <c r="Z5" s="62"/>
      <c r="AA5" s="63"/>
    </row>
    <row r="6" spans="1:27" ht="15.75">
      <c r="A6" s="130" t="s">
        <v>220</v>
      </c>
      <c r="B6" s="130" t="s">
        <v>221</v>
      </c>
      <c r="C6" s="56"/>
      <c r="D6" s="131" t="s">
        <v>63</v>
      </c>
      <c r="E6" s="131"/>
      <c r="F6" s="131"/>
      <c r="G6" s="131"/>
      <c r="H6" s="118" t="s">
        <v>222</v>
      </c>
      <c r="I6" s="119"/>
      <c r="J6" s="119"/>
      <c r="K6" s="120"/>
      <c r="L6" s="118" t="s">
        <v>65</v>
      </c>
      <c r="M6" s="119"/>
      <c r="N6" s="119"/>
      <c r="O6" s="120"/>
      <c r="P6" s="118" t="s">
        <v>66</v>
      </c>
      <c r="Q6" s="119"/>
      <c r="R6" s="119"/>
      <c r="S6" s="120"/>
      <c r="T6" s="118" t="s">
        <v>67</v>
      </c>
      <c r="U6" s="119"/>
      <c r="V6" s="119"/>
      <c r="W6" s="120"/>
      <c r="X6" s="118" t="s">
        <v>68</v>
      </c>
      <c r="Y6" s="119"/>
      <c r="Z6" s="119"/>
      <c r="AA6" s="120"/>
    </row>
    <row r="7" spans="1:27" ht="15.75">
      <c r="A7" s="130"/>
      <c r="B7" s="130"/>
      <c r="C7" s="56"/>
      <c r="D7" s="113" t="s">
        <v>223</v>
      </c>
      <c r="E7" s="113"/>
      <c r="F7" s="113" t="s">
        <v>224</v>
      </c>
      <c r="G7" s="113"/>
      <c r="H7" s="113" t="s">
        <v>223</v>
      </c>
      <c r="I7" s="113"/>
      <c r="J7" s="113" t="s">
        <v>225</v>
      </c>
      <c r="K7" s="113"/>
      <c r="L7" s="111" t="s">
        <v>223</v>
      </c>
      <c r="M7" s="112"/>
      <c r="N7" s="111" t="s">
        <v>226</v>
      </c>
      <c r="O7" s="112"/>
      <c r="P7" s="111" t="s">
        <v>223</v>
      </c>
      <c r="Q7" s="112"/>
      <c r="R7" s="111" t="s">
        <v>226</v>
      </c>
      <c r="S7" s="112"/>
      <c r="T7" s="113" t="s">
        <v>223</v>
      </c>
      <c r="U7" s="113"/>
      <c r="V7" s="113" t="s">
        <v>225</v>
      </c>
      <c r="W7" s="113"/>
      <c r="X7" s="113" t="s">
        <v>223</v>
      </c>
      <c r="Y7" s="113"/>
      <c r="Z7" s="113" t="s">
        <v>226</v>
      </c>
      <c r="AA7" s="113"/>
    </row>
    <row r="8" spans="1:27" ht="15.75">
      <c r="A8" s="130"/>
      <c r="B8" s="130"/>
      <c r="C8" s="56"/>
      <c r="D8" s="53" t="s">
        <v>227</v>
      </c>
      <c r="E8" s="54" t="s">
        <v>228</v>
      </c>
      <c r="F8" s="53" t="s">
        <v>229</v>
      </c>
      <c r="G8" s="54" t="s">
        <v>228</v>
      </c>
      <c r="H8" s="53" t="s">
        <v>227</v>
      </c>
      <c r="I8" s="54" t="s">
        <v>228</v>
      </c>
      <c r="J8" s="53" t="s">
        <v>229</v>
      </c>
      <c r="K8" s="54" t="s">
        <v>228</v>
      </c>
      <c r="L8" s="53" t="s">
        <v>227</v>
      </c>
      <c r="M8" s="54" t="s">
        <v>228</v>
      </c>
      <c r="N8" s="53" t="s">
        <v>229</v>
      </c>
      <c r="O8" s="54" t="s">
        <v>228</v>
      </c>
      <c r="P8" s="53" t="s">
        <v>227</v>
      </c>
      <c r="Q8" s="54" t="s">
        <v>228</v>
      </c>
      <c r="R8" s="53" t="s">
        <v>229</v>
      </c>
      <c r="S8" s="54" t="s">
        <v>228</v>
      </c>
      <c r="T8" s="53" t="s">
        <v>227</v>
      </c>
      <c r="U8" s="54" t="s">
        <v>228</v>
      </c>
      <c r="V8" s="53" t="s">
        <v>229</v>
      </c>
      <c r="W8" s="54" t="s">
        <v>228</v>
      </c>
      <c r="X8" s="53" t="s">
        <v>227</v>
      </c>
      <c r="Y8" s="54" t="s">
        <v>228</v>
      </c>
      <c r="Z8" s="53" t="s">
        <v>229</v>
      </c>
      <c r="AA8" s="54" t="s">
        <v>228</v>
      </c>
    </row>
    <row r="9" spans="1:27">
      <c r="A9" s="114" t="s">
        <v>230</v>
      </c>
      <c r="B9" s="115" t="s">
        <v>231</v>
      </c>
      <c r="C9" s="64" t="s">
        <v>232</v>
      </c>
      <c r="D9" s="113">
        <v>10</v>
      </c>
      <c r="E9" s="113"/>
      <c r="F9" s="113">
        <v>5</v>
      </c>
      <c r="G9" s="113"/>
      <c r="H9" s="113">
        <v>11</v>
      </c>
      <c r="I9" s="113"/>
      <c r="J9" s="113">
        <v>3</v>
      </c>
      <c r="K9" s="113"/>
      <c r="L9" s="55">
        <v>16</v>
      </c>
      <c r="M9" s="55"/>
      <c r="N9" s="55">
        <v>5</v>
      </c>
      <c r="O9" s="55"/>
      <c r="P9" s="55">
        <v>16</v>
      </c>
      <c r="Q9" s="55"/>
      <c r="R9" s="55">
        <v>4</v>
      </c>
      <c r="S9" s="55"/>
      <c r="T9" s="113">
        <v>18</v>
      </c>
      <c r="U9" s="113"/>
      <c r="V9" s="113"/>
      <c r="W9" s="113"/>
      <c r="X9" s="113">
        <v>18</v>
      </c>
      <c r="Y9" s="113"/>
      <c r="Z9" s="113">
        <v>4</v>
      </c>
      <c r="AA9" s="113"/>
    </row>
    <row r="10" spans="1:27">
      <c r="A10" s="114"/>
      <c r="B10" s="116"/>
      <c r="C10" s="65"/>
      <c r="D10" s="66">
        <v>2</v>
      </c>
      <c r="E10" s="67">
        <v>0.2</v>
      </c>
      <c r="F10" s="66">
        <v>3</v>
      </c>
      <c r="G10" s="67">
        <v>0.6</v>
      </c>
      <c r="H10" s="66">
        <v>5</v>
      </c>
      <c r="I10" s="67">
        <v>0.46</v>
      </c>
      <c r="J10" s="66">
        <v>1</v>
      </c>
      <c r="K10" s="67">
        <v>0.33</v>
      </c>
      <c r="L10" s="66">
        <v>9</v>
      </c>
      <c r="M10" s="67">
        <v>0.56000000000000005</v>
      </c>
      <c r="N10" s="66">
        <v>4</v>
      </c>
      <c r="O10" s="67">
        <v>0.8</v>
      </c>
      <c r="P10" s="66">
        <v>11</v>
      </c>
      <c r="Q10" s="67">
        <v>0.68</v>
      </c>
      <c r="R10" s="66">
        <v>3</v>
      </c>
      <c r="S10" s="67">
        <v>0.75</v>
      </c>
      <c r="T10" s="66">
        <v>10</v>
      </c>
      <c r="U10" s="67">
        <v>0.56000000000000005</v>
      </c>
      <c r="V10" s="66"/>
      <c r="W10" s="67"/>
      <c r="X10" s="66">
        <v>11</v>
      </c>
      <c r="Y10" s="67">
        <v>0.61</v>
      </c>
      <c r="Z10" s="66">
        <v>2</v>
      </c>
      <c r="AA10" s="67">
        <v>0.5</v>
      </c>
    </row>
    <row r="11" spans="1:27">
      <c r="A11" s="114"/>
      <c r="B11" s="116"/>
      <c r="C11" s="64" t="s">
        <v>233</v>
      </c>
      <c r="D11" s="113">
        <v>17</v>
      </c>
      <c r="E11" s="113"/>
      <c r="F11" s="113">
        <v>8</v>
      </c>
      <c r="G11" s="113"/>
      <c r="H11" s="113">
        <v>16</v>
      </c>
      <c r="I11" s="113"/>
      <c r="J11" s="113">
        <v>4</v>
      </c>
      <c r="K11" s="113"/>
      <c r="L11" s="111">
        <v>24</v>
      </c>
      <c r="M11" s="112"/>
      <c r="N11" s="111">
        <v>5</v>
      </c>
      <c r="O11" s="112"/>
      <c r="P11" s="111">
        <v>26</v>
      </c>
      <c r="Q11" s="112"/>
      <c r="R11" s="111">
        <v>5</v>
      </c>
      <c r="S11" s="112"/>
      <c r="T11" s="113">
        <v>31</v>
      </c>
      <c r="U11" s="113"/>
      <c r="V11" s="113"/>
      <c r="W11" s="113"/>
      <c r="X11" s="113">
        <v>30</v>
      </c>
      <c r="Y11" s="113"/>
      <c r="Z11" s="113">
        <v>7</v>
      </c>
      <c r="AA11" s="113"/>
    </row>
    <row r="12" spans="1:27" ht="15.75">
      <c r="A12" s="114"/>
      <c r="B12" s="116"/>
      <c r="C12" s="65"/>
      <c r="D12" s="68">
        <v>5</v>
      </c>
      <c r="E12" s="69">
        <v>0.28999999999999998</v>
      </c>
      <c r="F12" s="68">
        <v>6</v>
      </c>
      <c r="G12" s="69">
        <v>0.7</v>
      </c>
      <c r="H12" s="68">
        <v>8</v>
      </c>
      <c r="I12" s="69">
        <v>0.5</v>
      </c>
      <c r="J12" s="68">
        <v>3</v>
      </c>
      <c r="K12" s="69">
        <v>0.8</v>
      </c>
      <c r="L12" s="68">
        <v>14</v>
      </c>
      <c r="M12" s="69">
        <v>0.56000000000000005</v>
      </c>
      <c r="N12" s="68">
        <v>4</v>
      </c>
      <c r="O12" s="69">
        <v>0.8</v>
      </c>
      <c r="P12" s="68">
        <v>17</v>
      </c>
      <c r="Q12" s="69">
        <v>0.65</v>
      </c>
      <c r="R12" s="68">
        <v>4</v>
      </c>
      <c r="S12" s="69">
        <v>0.8</v>
      </c>
      <c r="T12" s="68">
        <v>15</v>
      </c>
      <c r="U12" s="69">
        <v>0.49</v>
      </c>
      <c r="V12" s="68"/>
      <c r="W12" s="69"/>
      <c r="X12" s="68">
        <v>18</v>
      </c>
      <c r="Y12" s="69">
        <v>0.6</v>
      </c>
      <c r="Z12" s="68">
        <v>5</v>
      </c>
      <c r="AA12" s="69">
        <v>0.71</v>
      </c>
    </row>
    <row r="13" spans="1:27">
      <c r="A13" s="114"/>
      <c r="B13" s="116"/>
      <c r="C13" s="64" t="s">
        <v>234</v>
      </c>
      <c r="D13" s="113">
        <v>26</v>
      </c>
      <c r="E13" s="113"/>
      <c r="F13" s="113">
        <v>12</v>
      </c>
      <c r="G13" s="113"/>
      <c r="H13" s="113">
        <v>43</v>
      </c>
      <c r="I13" s="113"/>
      <c r="J13" s="113">
        <v>8</v>
      </c>
      <c r="K13" s="113"/>
      <c r="L13" s="111">
        <v>43</v>
      </c>
      <c r="M13" s="112"/>
      <c r="N13" s="111">
        <v>11</v>
      </c>
      <c r="O13" s="112"/>
      <c r="P13" s="111">
        <v>45</v>
      </c>
      <c r="Q13" s="112"/>
      <c r="R13" s="111">
        <v>10</v>
      </c>
      <c r="S13" s="112"/>
      <c r="T13" s="113">
        <v>46</v>
      </c>
      <c r="U13" s="113"/>
      <c r="V13" s="113"/>
      <c r="W13" s="113"/>
      <c r="X13" s="113">
        <v>45</v>
      </c>
      <c r="Y13" s="113"/>
      <c r="Z13" s="113">
        <v>9</v>
      </c>
      <c r="AA13" s="113"/>
    </row>
    <row r="14" spans="1:27">
      <c r="A14" s="114"/>
      <c r="B14" s="116"/>
      <c r="C14" s="65"/>
      <c r="D14" s="70">
        <v>12</v>
      </c>
      <c r="E14" s="71">
        <v>46.1860465116279</v>
      </c>
      <c r="F14" s="72">
        <v>7</v>
      </c>
      <c r="G14" s="73">
        <f>F14/11*100</f>
        <v>63.636363636363633</v>
      </c>
      <c r="H14" s="74">
        <v>17</v>
      </c>
      <c r="I14" s="71">
        <v>39</v>
      </c>
      <c r="J14" s="74">
        <v>5</v>
      </c>
      <c r="K14" s="75">
        <f>(J14/10)*100</f>
        <v>50</v>
      </c>
      <c r="L14" s="76">
        <v>22</v>
      </c>
      <c r="M14" s="71">
        <v>55</v>
      </c>
      <c r="N14" s="74">
        <v>9</v>
      </c>
      <c r="O14" s="71">
        <v>80</v>
      </c>
      <c r="P14" s="74">
        <v>27</v>
      </c>
      <c r="Q14" s="71">
        <v>60</v>
      </c>
      <c r="R14" s="74">
        <v>9</v>
      </c>
      <c r="S14" s="73">
        <v>90</v>
      </c>
      <c r="T14" s="74">
        <v>25</v>
      </c>
      <c r="U14" s="71">
        <v>56</v>
      </c>
      <c r="V14" s="74"/>
      <c r="W14" s="77"/>
      <c r="X14" s="74">
        <v>25</v>
      </c>
      <c r="Y14" s="75">
        <v>56</v>
      </c>
      <c r="Z14" s="74">
        <v>6</v>
      </c>
      <c r="AA14" s="75">
        <f>(Z14/7)*100</f>
        <v>85.714285714285708</v>
      </c>
    </row>
    <row r="15" spans="1:27" ht="15.75">
      <c r="A15" s="114"/>
      <c r="B15" s="116"/>
      <c r="C15" s="64" t="s">
        <v>235</v>
      </c>
      <c r="D15" s="107"/>
      <c r="E15" s="107"/>
      <c r="F15" s="107"/>
      <c r="G15" s="107"/>
      <c r="H15" s="107"/>
      <c r="I15" s="107"/>
      <c r="J15" s="107"/>
      <c r="K15" s="107"/>
      <c r="L15" s="108"/>
      <c r="M15" s="109"/>
      <c r="N15" s="109"/>
      <c r="O15" s="110"/>
      <c r="P15" s="108"/>
      <c r="Q15" s="109"/>
      <c r="R15" s="109"/>
      <c r="S15" s="110"/>
      <c r="T15" s="107"/>
      <c r="U15" s="107"/>
      <c r="V15" s="107"/>
      <c r="W15" s="107"/>
      <c r="X15" s="107"/>
      <c r="Y15" s="107"/>
      <c r="Z15" s="107"/>
      <c r="AA15" s="107"/>
    </row>
    <row r="16" spans="1:27" ht="15.75">
      <c r="A16" s="114"/>
      <c r="B16" s="116"/>
      <c r="C16" s="78" t="s">
        <v>236</v>
      </c>
      <c r="D16" s="79" t="s">
        <v>237</v>
      </c>
      <c r="E16" s="80">
        <v>57</v>
      </c>
      <c r="F16" s="81" t="s">
        <v>238</v>
      </c>
      <c r="G16" s="80"/>
      <c r="H16" s="81"/>
      <c r="I16" s="80"/>
      <c r="J16" s="81"/>
      <c r="K16" s="80"/>
      <c r="L16" s="81"/>
      <c r="M16" s="80"/>
      <c r="N16" s="81"/>
      <c r="O16" s="80"/>
      <c r="P16" s="81"/>
      <c r="Q16" s="80"/>
      <c r="R16" s="81"/>
      <c r="S16" s="80"/>
      <c r="T16" s="82"/>
      <c r="U16" s="82"/>
      <c r="V16" s="82"/>
      <c r="W16" s="82"/>
      <c r="X16" s="82"/>
      <c r="Y16" s="82"/>
      <c r="Z16" s="82"/>
      <c r="AA16" s="83"/>
    </row>
    <row r="17" spans="1:27" ht="15.75">
      <c r="A17" s="114"/>
      <c r="B17" s="116"/>
      <c r="C17" s="84" t="s">
        <v>239</v>
      </c>
      <c r="D17" s="85" t="s">
        <v>240</v>
      </c>
      <c r="E17" s="86"/>
      <c r="F17" s="87" t="s">
        <v>240</v>
      </c>
      <c r="G17" s="86"/>
      <c r="H17" s="88"/>
      <c r="I17" s="86"/>
      <c r="J17" s="88"/>
      <c r="K17" s="86"/>
      <c r="L17" s="88"/>
      <c r="M17" s="86"/>
      <c r="N17" s="88"/>
      <c r="O17" s="86"/>
      <c r="P17" s="88"/>
      <c r="Q17" s="86"/>
      <c r="R17" s="88"/>
      <c r="S17" s="86"/>
      <c r="T17" s="89"/>
      <c r="U17" s="89"/>
      <c r="V17" s="89"/>
      <c r="W17" s="89"/>
      <c r="X17" s="89"/>
      <c r="Y17" s="89"/>
      <c r="Z17" s="89"/>
      <c r="AA17" s="90"/>
    </row>
    <row r="18" spans="1:27" ht="15.75">
      <c r="A18" s="114"/>
      <c r="B18" s="116"/>
      <c r="C18" s="91" t="s">
        <v>241</v>
      </c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27" ht="15.75">
      <c r="A19" s="114"/>
      <c r="B19" s="117"/>
      <c r="C19" s="84" t="s">
        <v>242</v>
      </c>
      <c r="D19" s="106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27">
      <c r="A20" s="44"/>
      <c r="B20" s="44"/>
      <c r="C20" s="44"/>
      <c r="D20" s="44"/>
      <c r="E20" s="92"/>
      <c r="F20" s="44"/>
      <c r="G20" s="92"/>
      <c r="H20" s="44"/>
      <c r="I20" s="92"/>
      <c r="J20" s="44"/>
      <c r="K20" s="92"/>
      <c r="L20" s="44"/>
      <c r="M20" s="92"/>
      <c r="N20" s="44"/>
      <c r="O20" s="92"/>
      <c r="P20" s="44"/>
      <c r="Q20" s="92"/>
      <c r="R20" s="44"/>
      <c r="S20" s="92"/>
      <c r="T20" s="44"/>
      <c r="U20" s="44"/>
      <c r="V20" s="44"/>
      <c r="W20" s="44"/>
      <c r="X20" s="44"/>
      <c r="Y20" s="44"/>
      <c r="Z20" s="44"/>
      <c r="AA20" s="44"/>
    </row>
    <row r="21" spans="1:27">
      <c r="A21" s="44" t="s">
        <v>240</v>
      </c>
      <c r="B21" s="44"/>
      <c r="C21" s="44"/>
      <c r="D21" s="44"/>
      <c r="E21" s="92"/>
      <c r="F21" s="44"/>
      <c r="G21" s="92"/>
      <c r="H21" s="44" t="s">
        <v>240</v>
      </c>
      <c r="I21" s="92" t="s">
        <v>240</v>
      </c>
      <c r="J21" s="44"/>
      <c r="K21" s="92"/>
      <c r="L21" s="44"/>
      <c r="M21" s="92"/>
      <c r="N21" s="44"/>
      <c r="O21" s="92"/>
      <c r="P21" s="44"/>
      <c r="Q21" s="92"/>
      <c r="R21" s="44"/>
      <c r="S21" s="92"/>
      <c r="T21" s="44"/>
      <c r="U21" s="44"/>
      <c r="V21" s="44"/>
      <c r="W21" s="44"/>
      <c r="X21" s="44"/>
      <c r="Y21" s="44"/>
      <c r="Z21" s="44"/>
      <c r="AA21" s="44"/>
    </row>
    <row r="22" spans="1:27">
      <c r="A22" s="44" t="s">
        <v>243</v>
      </c>
      <c r="B22" s="44"/>
      <c r="C22" s="44"/>
      <c r="D22" s="44"/>
      <c r="E22" s="44" t="s">
        <v>245</v>
      </c>
      <c r="F22" s="44"/>
      <c r="G22" s="44"/>
      <c r="H22" s="44"/>
      <c r="I22" s="44"/>
      <c r="J22" s="44"/>
      <c r="K22" s="44" t="s">
        <v>7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</sheetData>
  <mergeCells count="66">
    <mergeCell ref="A1:AA1"/>
    <mergeCell ref="A2:AA2"/>
    <mergeCell ref="A3:AA3"/>
    <mergeCell ref="A4:AA4"/>
    <mergeCell ref="A6:A8"/>
    <mergeCell ref="B6:B8"/>
    <mergeCell ref="D6:G6"/>
    <mergeCell ref="H6:K6"/>
    <mergeCell ref="L6:O6"/>
    <mergeCell ref="P6:S6"/>
    <mergeCell ref="J9:K9"/>
    <mergeCell ref="T6:W6"/>
    <mergeCell ref="X6:AA6"/>
    <mergeCell ref="D7:E7"/>
    <mergeCell ref="F7:G7"/>
    <mergeCell ref="H7:I7"/>
    <mergeCell ref="J7:K7"/>
    <mergeCell ref="L7:M7"/>
    <mergeCell ref="N7:O7"/>
    <mergeCell ref="P7:Q7"/>
    <mergeCell ref="R7:S7"/>
    <mergeCell ref="A9:A19"/>
    <mergeCell ref="B9:B19"/>
    <mergeCell ref="D9:E9"/>
    <mergeCell ref="F9:G9"/>
    <mergeCell ref="H9:I9"/>
    <mergeCell ref="N11:O11"/>
    <mergeCell ref="T7:U7"/>
    <mergeCell ref="V7:W7"/>
    <mergeCell ref="X7:Y7"/>
    <mergeCell ref="Z7:AA7"/>
    <mergeCell ref="D11:E11"/>
    <mergeCell ref="F11:G11"/>
    <mergeCell ref="H11:I11"/>
    <mergeCell ref="J11:K11"/>
    <mergeCell ref="L11:M11"/>
    <mergeCell ref="Z11:AA11"/>
    <mergeCell ref="T9:U9"/>
    <mergeCell ref="V9:W9"/>
    <mergeCell ref="X9:Y9"/>
    <mergeCell ref="Z9:AA9"/>
    <mergeCell ref="P11:Q11"/>
    <mergeCell ref="R11:S11"/>
    <mergeCell ref="T11:U11"/>
    <mergeCell ref="V11:W11"/>
    <mergeCell ref="X11:Y11"/>
    <mergeCell ref="Z13:AA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D18:AA18"/>
    <mergeCell ref="D19:AA19"/>
    <mergeCell ref="D15:G15"/>
    <mergeCell ref="H15:K15"/>
    <mergeCell ref="L15:O15"/>
    <mergeCell ref="P15:S15"/>
    <mergeCell ref="T15:W15"/>
    <mergeCell ref="X15:AA15"/>
  </mergeCells>
  <conditionalFormatting sqref="E6 G6 I6 K6 O6 M6 S6 Q6 W6 U6 Y6 AA6 E14 O14 W14 U14 M14 G14 S14 I14 K14 Q14 Y14 AA14">
    <cfRule type="cellIs" dxfId="0" priority="1" stopIfTrue="1" operator="less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Moodle Defaulter Table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language</dc:creator>
  <cp:lastModifiedBy>aCER</cp:lastModifiedBy>
  <cp:lastPrinted>2017-08-14T07:06:46Z</cp:lastPrinted>
  <dcterms:created xsi:type="dcterms:W3CDTF">2015-02-07T08:44:29Z</dcterms:created>
  <dcterms:modified xsi:type="dcterms:W3CDTF">2017-10-26T01:41:22Z</dcterms:modified>
</cp:coreProperties>
</file>