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/>
  <xr:revisionPtr revIDLastSave="0" documentId="13_ncr:1_{B078E465-7DB7-4EE9-9D4B-639F110240E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bileht" sheetId="10" r:id="rId1"/>
    <sheet name="Lihtsad funktsioonid" sheetId="2" r:id="rId2"/>
  </sheets>
  <externalReferences>
    <externalReference r:id="rId3"/>
    <externalReference r:id="rId4"/>
  </externalReferences>
  <definedNames>
    <definedName name="a">#REF!</definedName>
    <definedName name="ajafun">#REF!</definedName>
    <definedName name="arv_tehted">#REF!</definedName>
    <definedName name="b">#REF!</definedName>
    <definedName name="ees">#REF!</definedName>
    <definedName name="ek">#REF!</definedName>
    <definedName name="h">#REF!</definedName>
    <definedName name="jutt">#REF!</definedName>
    <definedName name="kesk">[1]Tiitel!$E$8</definedName>
    <definedName name="KT" localSheetId="0">#REF!</definedName>
    <definedName name="kuup">#REF!</definedName>
    <definedName name="logfun">#REF!</definedName>
    <definedName name="m">#REF!</definedName>
    <definedName name="Maksumus">[2]Absoluutaadr1!#REF!</definedName>
    <definedName name="p">#REF!</definedName>
    <definedName name="paevad">#REF!</definedName>
    <definedName name="päevad">#REF!</definedName>
    <definedName name="pere">#REF!</definedName>
    <definedName name="r_">#REF!</definedName>
    <definedName name="s">#REF!</definedName>
    <definedName name="start">#REF!</definedName>
    <definedName name="t">#REF!</definedName>
    <definedName name="tand">#REF!</definedName>
    <definedName name="TM">0.2</definedName>
    <definedName name="txtfun">#REF!</definedName>
    <definedName name="v">#REF!</definedName>
    <definedName name="x" localSheetId="0">Abileht!$A$4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2" l="1"/>
  <c r="E49" i="2"/>
  <c r="E50" i="2"/>
  <c r="E51" i="2"/>
  <c r="E52" i="2"/>
  <c r="E53" i="2"/>
  <c r="E54" i="2"/>
  <c r="E55" i="2"/>
  <c r="E56" i="2"/>
  <c r="E57" i="2"/>
  <c r="E58" i="2"/>
  <c r="E47" i="2"/>
  <c r="D48" i="2"/>
  <c r="D49" i="2"/>
  <c r="D50" i="2"/>
  <c r="D51" i="2"/>
  <c r="D52" i="2"/>
  <c r="D53" i="2"/>
  <c r="D54" i="2"/>
  <c r="D55" i="2"/>
  <c r="D56" i="2"/>
  <c r="D57" i="2"/>
  <c r="D58" i="2"/>
  <c r="D47" i="2"/>
  <c r="K61" i="2"/>
  <c r="K62" i="2"/>
  <c r="K63" i="2"/>
  <c r="K64" i="2"/>
  <c r="K65" i="2"/>
  <c r="K66" i="2"/>
  <c r="K67" i="2"/>
  <c r="C32" i="2"/>
  <c r="C33" i="2"/>
  <c r="C34" i="2"/>
  <c r="C35" i="2"/>
  <c r="C36" i="2"/>
  <c r="C37" i="2"/>
  <c r="C38" i="2"/>
  <c r="C39" i="2"/>
  <c r="C40" i="2"/>
  <c r="C41" i="2"/>
  <c r="C42" i="2"/>
  <c r="C31" i="2"/>
  <c r="AF18" i="2"/>
  <c r="AF19" i="2"/>
  <c r="AF20" i="2"/>
  <c r="AF21" i="2"/>
  <c r="AF22" i="2"/>
  <c r="AF23" i="2"/>
  <c r="AF24" i="2"/>
  <c r="AF25" i="2"/>
  <c r="AF17" i="2"/>
  <c r="AE17" i="2"/>
  <c r="AE18" i="2"/>
  <c r="AE19" i="2"/>
  <c r="AE20" i="2"/>
  <c r="AE21" i="2"/>
  <c r="AE22" i="2"/>
  <c r="AE23" i="2"/>
  <c r="AE24" i="2"/>
  <c r="AE25" i="2"/>
  <c r="AD18" i="2"/>
  <c r="AD19" i="2"/>
  <c r="AD20" i="2"/>
  <c r="AD21" i="2"/>
  <c r="AD22" i="2"/>
  <c r="AD23" i="2"/>
  <c r="AD24" i="2"/>
  <c r="AD25" i="2"/>
  <c r="AD17" i="2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C10" i="10" l="1"/>
  <c r="C9" i="10"/>
  <c r="C8" i="10"/>
  <c r="C7" i="10"/>
  <c r="C6" i="10"/>
  <c r="C5" i="10"/>
  <c r="C4" i="10"/>
  <c r="C3" i="10"/>
  <c r="C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6" authorId="0" shapeId="0" xr:uid="{1EB917BA-2D0A-4BF3-B676-B9CE592375B4}">
      <text>
        <r>
          <rPr>
            <sz val="11"/>
            <color rgb="FF000000"/>
            <rFont val="Arial"/>
            <family val="2"/>
            <charset val="186"/>
          </rPr>
          <t>Arvuta siia soodusprotsent</t>
        </r>
      </text>
    </comment>
  </commentList>
</comments>
</file>

<file path=xl/sharedStrings.xml><?xml version="1.0" encoding="utf-8"?>
<sst xmlns="http://schemas.openxmlformats.org/spreadsheetml/2006/main" count="288" uniqueCount="100">
  <si>
    <t>Töötaja</t>
  </si>
  <si>
    <t>jaanuar</t>
  </si>
  <si>
    <t>veebruar</t>
  </si>
  <si>
    <t>märts</t>
  </si>
  <si>
    <t>aprill</t>
  </si>
  <si>
    <t>mai</t>
  </si>
  <si>
    <t>juuni</t>
  </si>
  <si>
    <t>Keskmine</t>
  </si>
  <si>
    <t>Suurim</t>
  </si>
  <si>
    <t>Väikseim</t>
  </si>
  <si>
    <t>Kokku</t>
  </si>
  <si>
    <t>Karin Eegreid</t>
  </si>
  <si>
    <t>Imre Tard</t>
  </si>
  <si>
    <t>Heli Kopter</t>
  </si>
  <si>
    <t>Ülle Doos</t>
  </si>
  <si>
    <t>Anna Musu</t>
  </si>
  <si>
    <t>Olev Ait</t>
  </si>
  <si>
    <t>Õie Nektar</t>
  </si>
  <si>
    <t>Õnne Sepp</t>
  </si>
  <si>
    <t>Maksim Market</t>
  </si>
  <si>
    <t>Niina Sarvik</t>
  </si>
  <si>
    <t>1. Tööajatabel</t>
  </si>
  <si>
    <t>Vanus</t>
  </si>
  <si>
    <t>Kaal</t>
  </si>
  <si>
    <t>Pikkus</t>
  </si>
  <si>
    <t>Saapa nr</t>
  </si>
  <si>
    <t>Silmade värv</t>
  </si>
  <si>
    <t>Mitu inimest on tabelis:</t>
  </si>
  <si>
    <t>Kalle Kikas</t>
  </si>
  <si>
    <t>sinine</t>
  </si>
  <si>
    <t>Keskmine vanus on:</t>
  </si>
  <si>
    <t>Peeter Kukk</t>
  </si>
  <si>
    <t>hall</t>
  </si>
  <si>
    <t>Kõige väiksem kaal:</t>
  </si>
  <si>
    <t>Rain Tuvike</t>
  </si>
  <si>
    <t>Kõige pikem pikkus:</t>
  </si>
  <si>
    <t>Mihkel Varblane</t>
  </si>
  <si>
    <t>roheline</t>
  </si>
  <si>
    <t>Keskmine saapa number:</t>
  </si>
  <si>
    <t>Peeter Tuvi</t>
  </si>
  <si>
    <t>Ants Lõoke</t>
  </si>
  <si>
    <t>Kaarel Kotkas</t>
  </si>
  <si>
    <t>Rein Siutsuja</t>
  </si>
  <si>
    <t>pruun</t>
  </si>
  <si>
    <t>Ilmar Kägu</t>
  </si>
  <si>
    <t>Rainer Peoleo</t>
  </si>
  <si>
    <t>Ivan Golub</t>
  </si>
  <si>
    <t>Pjotr Vorobei</t>
  </si>
  <si>
    <t>Vassili Orjol</t>
  </si>
  <si>
    <t>Timo Rästas</t>
  </si>
  <si>
    <t>taevasinine</t>
  </si>
  <si>
    <t>Gennadi Sinitsõn</t>
  </si>
  <si>
    <t>meresinine</t>
  </si>
  <si>
    <t>Grigori Ptitsõn</t>
  </si>
  <si>
    <t>Gabriel Vares</t>
  </si>
  <si>
    <t>Ahto Pääsuke</t>
  </si>
  <si>
    <t>Arvi Lind</t>
  </si>
  <si>
    <t>Toomas Kull</t>
  </si>
  <si>
    <t>Ees- ja perenimi</t>
  </si>
  <si>
    <t>Tühjad silmavärvid:</t>
  </si>
  <si>
    <t>Nimi</t>
  </si>
  <si>
    <t>Punktid</t>
  </si>
  <si>
    <t>Sooritus</t>
  </si>
  <si>
    <t>Kaup</t>
  </si>
  <si>
    <t>Hind</t>
  </si>
  <si>
    <t>Kogus</t>
  </si>
  <si>
    <t>Soodus?</t>
  </si>
  <si>
    <t>Summa</t>
  </si>
  <si>
    <t>Halvaa</t>
  </si>
  <si>
    <t>Kohv</t>
  </si>
  <si>
    <t xml:space="preserve">Kommid  </t>
  </si>
  <si>
    <t>Šokolaad</t>
  </si>
  <si>
    <t>Kakao</t>
  </si>
  <si>
    <t xml:space="preserve">Küpsised  </t>
  </si>
  <si>
    <t>Tee</t>
  </si>
  <si>
    <t>3. Eksamitulemused</t>
  </si>
  <si>
    <t>4. Laoseis</t>
  </si>
  <si>
    <t>Kui tulemus on vähemalt 65punkti, sai õpilane eksami sooritatud. 
Alla 65punkti saanud on ebaõnnestunud</t>
  </si>
  <si>
    <t>Kui klient tellib toodet 100 ja rohkem, saab ta
soodustust 10%. Leia summa.</t>
  </si>
  <si>
    <t>Puudu-mised</t>
  </si>
  <si>
    <t>+</t>
  </si>
  <si>
    <t>2. Leia tööl käidud ja puudutud päevade arv</t>
  </si>
  <si>
    <t>Tööpäevi kokku</t>
  </si>
  <si>
    <t>Kõige suurem vanus:</t>
  </si>
  <si>
    <t>5. Isiklikud andmed</t>
  </si>
  <si>
    <t>Otsus</t>
  </si>
  <si>
    <t>Параметр</t>
  </si>
  <si>
    <t>Формула</t>
  </si>
  <si>
    <t>Результат</t>
  </si>
  <si>
    <t>=SUM(A2:A10)</t>
  </si>
  <si>
    <t>=AVERAGE(A3;A10)</t>
  </si>
  <si>
    <t>=MAX(A4:A10)</t>
  </si>
  <si>
    <t>=MIN(A4:A10)</t>
  </si>
  <si>
    <t>=COUNT(A2:A11)</t>
  </si>
  <si>
    <t>tekst</t>
  </si>
  <si>
    <t>=COUNTA(A2:A11)</t>
  </si>
  <si>
    <t>=COUNTBLANK(A2:A11)</t>
  </si>
  <si>
    <t>=PRODUCT(A9;A10)</t>
  </si>
  <si>
    <t>=ROUND(C3;0)</t>
  </si>
  <si>
    <t>Kui inimene puudus 14 päeva või rohkem, siis Otsus lahtrides kirjuta "Töötab täiskoormisega", vale väärtus mõtle ise välja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</si>
</sst>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Arial1"/>
      <charset val="186"/>
    </font>
    <font>
      <sz val="11"/>
      <color rgb="FF000000"/>
      <name val="Arial"/>
      <family val="2"/>
      <charset val="186"/>
    </font>
    <font>
      <b/>
      <sz val="11"/>
      <color theme="0"/>
      <name val="Calibri"/>
      <family val="2"/>
      <scheme val="minor"/>
    </font>
    <font>
      <sz val="14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</borders>
  <cellStyleXfs count="6">
    <xf numFmtId="0" fontId="0" fillId="0" borderId="0"/>
    <xf numFmtId="0" fontId="8" fillId="2" borderId="0"/>
    <xf numFmtId="0" fontId="2" fillId="2" borderId="0"/>
    <xf numFmtId="0" fontId="1" fillId="3" borderId="0"/>
    <xf numFmtId="0" fontId="3" fillId="4" borderId="0" applyNumberFormat="0" applyBorder="0" applyAlignment="0" applyProtection="0"/>
    <xf numFmtId="0" fontId="9" fillId="0" borderId="0"/>
  </cellStyleXfs>
  <cellXfs count="22">
    <xf numFmtId="0" fontId="0" fillId="0" borderId="0" xfId="0"/>
    <xf numFmtId="0" fontId="8" fillId="2" borderId="0" xfId="1"/>
    <xf numFmtId="0" fontId="6" fillId="0" borderId="0" xfId="0" applyFont="1"/>
    <xf numFmtId="0" fontId="5" fillId="0" borderId="0" xfId="0" applyFont="1"/>
    <xf numFmtId="0" fontId="4" fillId="2" borderId="0" xfId="1" applyFont="1"/>
    <xf numFmtId="0" fontId="4" fillId="2" borderId="1" xfId="1" applyFont="1" applyBorder="1"/>
    <xf numFmtId="0" fontId="0" fillId="0" borderId="1" xfId="0" applyBorder="1"/>
    <xf numFmtId="0" fontId="3" fillId="4" borderId="1" xfId="4" applyBorder="1"/>
    <xf numFmtId="0" fontId="0" fillId="0" borderId="0" xfId="0" applyAlignment="1">
      <alignment horizontal="right"/>
    </xf>
    <xf numFmtId="0" fontId="8" fillId="2" borderId="1" xfId="1" applyBorder="1"/>
    <xf numFmtId="2" fontId="0" fillId="0" borderId="1" xfId="0" applyNumberFormat="1" applyBorder="1"/>
    <xf numFmtId="0" fontId="8" fillId="2" borderId="0" xfId="1" applyAlignment="1">
      <alignment wrapText="1"/>
    </xf>
    <xf numFmtId="0" fontId="0" fillId="0" borderId="1" xfId="0" quotePrefix="1" applyBorder="1"/>
    <xf numFmtId="0" fontId="4" fillId="2" borderId="0" xfId="1" applyFont="1" applyAlignment="1">
      <alignment wrapText="1"/>
    </xf>
    <xf numFmtId="0" fontId="0" fillId="0" borderId="0" xfId="0" applyFill="1" applyBorder="1" applyAlignment="1">
      <alignment horizontal="right"/>
    </xf>
    <xf numFmtId="0" fontId="4" fillId="2" borderId="1" xfId="1" applyFont="1" applyBorder="1" applyAlignment="1">
      <alignment wrapText="1"/>
    </xf>
    <xf numFmtId="0" fontId="9" fillId="0" borderId="0" xfId="5"/>
    <xf numFmtId="0" fontId="9" fillId="0" borderId="0" xfId="5" quotePrefix="1"/>
    <xf numFmtId="0" fontId="0" fillId="5" borderId="0" xfId="0" applyFill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2" fontId="3" fillId="4" borderId="1" xfId="4" applyNumberFormat="1" applyBorder="1"/>
    <xf numFmtId="1" fontId="3" fillId="4" borderId="1" xfId="4" applyNumberFormat="1" applyBorder="1"/>
  </cellXfs>
  <cellStyles count="6">
    <cellStyle name="Good" xfId="4" builtinId="26"/>
    <cellStyle name="GrayCell" xfId="3" xr:uid="{0D866F9A-ED5B-4F09-994E-8EE0BB2DAE1B}"/>
    <cellStyle name="Normaallaad 2" xfId="5" xr:uid="{79758A6C-CD10-41C6-A4FD-1E6EB5C0CE77}"/>
    <cellStyle name="Normal" xfId="0" builtinId="0"/>
    <cellStyle name="pealkiri" xfId="2" xr:uid="{94F22507-65A6-4355-9147-4EA49650074F}"/>
    <cellStyle name="taust" xfId="1" xr:uid="{CD2FBD54-A77D-484B-B265-1436BC1B485A}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</xdr:colOff>
      <xdr:row>0</xdr:row>
      <xdr:rowOff>216479</xdr:rowOff>
    </xdr:from>
    <xdr:to>
      <xdr:col>6</xdr:col>
      <xdr:colOff>549853</xdr:colOff>
      <xdr:row>9</xdr:row>
      <xdr:rowOff>215163</xdr:rowOff>
    </xdr:to>
    <xdr:sp macro="" textlink="">
      <xdr:nvSpPr>
        <xdr:cNvPr id="2" name="Etapp" descr="Valige puuviljade koguste alt kollane lahter">
          <a:extLst>
            <a:ext uri="{FF2B5EF4-FFF2-40B4-BE49-F238E27FC236}">
              <a16:creationId xmlns:a16="http://schemas.microsoft.com/office/drawing/2014/main" id="{D02E882B-CE16-42A9-8409-09B435C8810B}"/>
            </a:ext>
          </a:extLst>
        </xdr:cNvPr>
        <xdr:cNvSpPr txBox="1"/>
      </xdr:nvSpPr>
      <xdr:spPr>
        <a:xfrm>
          <a:off x="4841297" y="216479"/>
          <a:ext cx="3099090" cy="2063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SUM - liigab kokku kõik arvud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AVERAGE - artimeetiline keskmine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MAX - leiab kõige suurema arvu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MIN - leiab kõige väiksema arvu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COUNT - loeb kokku arvudega lahtrid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COUNTA - loeb kokku kõik täidetud lahtrid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COUNTBLANK - loeb kokku tühjad lahtrid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PRODUCT - korrutab kõik arvud omavahel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ROMAN - teisendab arvu roomanumbriks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ROUND - ümardab arvud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" sz="12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" sz="12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ydonia\kersti\Irina\Eesti%20materjalid%202001\Harjutused\Sta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ydonia\kersti\Irina\Eesti%20materjalid%202001\Harjutused\TABEL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itel"/>
      <sheetName val="Sisse"/>
      <sheetName val="Sisukord"/>
      <sheetName val="Keskkond"/>
      <sheetName val="Tööleht"/>
      <sheetName val="Lahtrid"/>
      <sheetName val="Andmed "/>
      <sheetName val="Valemid"/>
      <sheetName val="Näited ja harjutused"/>
      <sheetName val="Ristkülik ja kolmnurk"/>
      <sheetName val="Silinder"/>
      <sheetName val="Ruutvõrrand"/>
      <sheetName val="Tingimused"/>
      <sheetName val="Aeg"/>
      <sheetName val="Tekst"/>
      <sheetName val="Ideaal"/>
      <sheetName val="Kolmnurk"/>
      <sheetName val="MatFun"/>
      <sheetName val="TekstFun"/>
      <sheetName val="AjaFun"/>
      <sheetName val="Loogik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uhtaadr1"/>
      <sheetName val="Suhtaadr2"/>
      <sheetName val="Absoluutaadr1"/>
      <sheetName val="Nimed1"/>
      <sheetName val="Nimed2"/>
      <sheetName val="Märgised"/>
      <sheetName val="Kopeerimine"/>
      <sheetName val="Lohista"/>
      <sheetName val="Nupud"/>
      <sheetName val="Objektimenü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E282-BDBC-4ED4-86B4-B5548CC141DD}">
  <dimension ref="A1:D11"/>
  <sheetViews>
    <sheetView zoomScale="86" zoomScaleNormal="220" workbookViewId="0">
      <selection activeCell="B14" sqref="B14"/>
    </sheetView>
  </sheetViews>
  <sheetFormatPr defaultRowHeight="17.399999999999999"/>
  <cols>
    <col min="1" max="1" width="15.109375" style="16" customWidth="1"/>
    <col min="2" max="2" width="40" style="16" customWidth="1"/>
    <col min="3" max="3" width="17.33203125" style="16" customWidth="1"/>
    <col min="4" max="4" width="20.109375" style="16" customWidth="1"/>
    <col min="5" max="256" width="9.109375" style="16"/>
    <col min="257" max="257" width="15.109375" style="16" customWidth="1"/>
    <col min="258" max="258" width="40" style="16" customWidth="1"/>
    <col min="259" max="260" width="20.109375" style="16" customWidth="1"/>
    <col min="261" max="512" width="9.109375" style="16"/>
    <col min="513" max="513" width="15.109375" style="16" customWidth="1"/>
    <col min="514" max="514" width="40" style="16" customWidth="1"/>
    <col min="515" max="516" width="20.109375" style="16" customWidth="1"/>
    <col min="517" max="768" width="9.109375" style="16"/>
    <col min="769" max="769" width="15.109375" style="16" customWidth="1"/>
    <col min="770" max="770" width="40" style="16" customWidth="1"/>
    <col min="771" max="772" width="20.109375" style="16" customWidth="1"/>
    <col min="773" max="1024" width="9.109375" style="16"/>
    <col min="1025" max="1025" width="15.109375" style="16" customWidth="1"/>
    <col min="1026" max="1026" width="40" style="16" customWidth="1"/>
    <col min="1027" max="1028" width="20.109375" style="16" customWidth="1"/>
    <col min="1029" max="1280" width="9.109375" style="16"/>
    <col min="1281" max="1281" width="15.109375" style="16" customWidth="1"/>
    <col min="1282" max="1282" width="40" style="16" customWidth="1"/>
    <col min="1283" max="1284" width="20.109375" style="16" customWidth="1"/>
    <col min="1285" max="1536" width="9.109375" style="16"/>
    <col min="1537" max="1537" width="15.109375" style="16" customWidth="1"/>
    <col min="1538" max="1538" width="40" style="16" customWidth="1"/>
    <col min="1539" max="1540" width="20.109375" style="16" customWidth="1"/>
    <col min="1541" max="1792" width="9.109375" style="16"/>
    <col min="1793" max="1793" width="15.109375" style="16" customWidth="1"/>
    <col min="1794" max="1794" width="40" style="16" customWidth="1"/>
    <col min="1795" max="1796" width="20.109375" style="16" customWidth="1"/>
    <col min="1797" max="2048" width="9.109375" style="16"/>
    <col min="2049" max="2049" width="15.109375" style="16" customWidth="1"/>
    <col min="2050" max="2050" width="40" style="16" customWidth="1"/>
    <col min="2051" max="2052" width="20.109375" style="16" customWidth="1"/>
    <col min="2053" max="2304" width="9.109375" style="16"/>
    <col min="2305" max="2305" width="15.109375" style="16" customWidth="1"/>
    <col min="2306" max="2306" width="40" style="16" customWidth="1"/>
    <col min="2307" max="2308" width="20.109375" style="16" customWidth="1"/>
    <col min="2309" max="2560" width="9.109375" style="16"/>
    <col min="2561" max="2561" width="15.109375" style="16" customWidth="1"/>
    <col min="2562" max="2562" width="40" style="16" customWidth="1"/>
    <col min="2563" max="2564" width="20.109375" style="16" customWidth="1"/>
    <col min="2565" max="2816" width="9.109375" style="16"/>
    <col min="2817" max="2817" width="15.109375" style="16" customWidth="1"/>
    <col min="2818" max="2818" width="40" style="16" customWidth="1"/>
    <col min="2819" max="2820" width="20.109375" style="16" customWidth="1"/>
    <col min="2821" max="3072" width="9.109375" style="16"/>
    <col min="3073" max="3073" width="15.109375" style="16" customWidth="1"/>
    <col min="3074" max="3074" width="40" style="16" customWidth="1"/>
    <col min="3075" max="3076" width="20.109375" style="16" customWidth="1"/>
    <col min="3077" max="3328" width="9.109375" style="16"/>
    <col min="3329" max="3329" width="15.109375" style="16" customWidth="1"/>
    <col min="3330" max="3330" width="40" style="16" customWidth="1"/>
    <col min="3331" max="3332" width="20.109375" style="16" customWidth="1"/>
    <col min="3333" max="3584" width="9.109375" style="16"/>
    <col min="3585" max="3585" width="15.109375" style="16" customWidth="1"/>
    <col min="3586" max="3586" width="40" style="16" customWidth="1"/>
    <col min="3587" max="3588" width="20.109375" style="16" customWidth="1"/>
    <col min="3589" max="3840" width="9.109375" style="16"/>
    <col min="3841" max="3841" width="15.109375" style="16" customWidth="1"/>
    <col min="3842" max="3842" width="40" style="16" customWidth="1"/>
    <col min="3843" max="3844" width="20.109375" style="16" customWidth="1"/>
    <col min="3845" max="4096" width="9.109375" style="16"/>
    <col min="4097" max="4097" width="15.109375" style="16" customWidth="1"/>
    <col min="4098" max="4098" width="40" style="16" customWidth="1"/>
    <col min="4099" max="4100" width="20.109375" style="16" customWidth="1"/>
    <col min="4101" max="4352" width="9.109375" style="16"/>
    <col min="4353" max="4353" width="15.109375" style="16" customWidth="1"/>
    <col min="4354" max="4354" width="40" style="16" customWidth="1"/>
    <col min="4355" max="4356" width="20.109375" style="16" customWidth="1"/>
    <col min="4357" max="4608" width="9.109375" style="16"/>
    <col min="4609" max="4609" width="15.109375" style="16" customWidth="1"/>
    <col min="4610" max="4610" width="40" style="16" customWidth="1"/>
    <col min="4611" max="4612" width="20.109375" style="16" customWidth="1"/>
    <col min="4613" max="4864" width="9.109375" style="16"/>
    <col min="4865" max="4865" width="15.109375" style="16" customWidth="1"/>
    <col min="4866" max="4866" width="40" style="16" customWidth="1"/>
    <col min="4867" max="4868" width="20.109375" style="16" customWidth="1"/>
    <col min="4869" max="5120" width="9.109375" style="16"/>
    <col min="5121" max="5121" width="15.109375" style="16" customWidth="1"/>
    <col min="5122" max="5122" width="40" style="16" customWidth="1"/>
    <col min="5123" max="5124" width="20.109375" style="16" customWidth="1"/>
    <col min="5125" max="5376" width="9.109375" style="16"/>
    <col min="5377" max="5377" width="15.109375" style="16" customWidth="1"/>
    <col min="5378" max="5378" width="40" style="16" customWidth="1"/>
    <col min="5379" max="5380" width="20.109375" style="16" customWidth="1"/>
    <col min="5381" max="5632" width="9.109375" style="16"/>
    <col min="5633" max="5633" width="15.109375" style="16" customWidth="1"/>
    <col min="5634" max="5634" width="40" style="16" customWidth="1"/>
    <col min="5635" max="5636" width="20.109375" style="16" customWidth="1"/>
    <col min="5637" max="5888" width="9.109375" style="16"/>
    <col min="5889" max="5889" width="15.109375" style="16" customWidth="1"/>
    <col min="5890" max="5890" width="40" style="16" customWidth="1"/>
    <col min="5891" max="5892" width="20.109375" style="16" customWidth="1"/>
    <col min="5893" max="6144" width="9.109375" style="16"/>
    <col min="6145" max="6145" width="15.109375" style="16" customWidth="1"/>
    <col min="6146" max="6146" width="40" style="16" customWidth="1"/>
    <col min="6147" max="6148" width="20.109375" style="16" customWidth="1"/>
    <col min="6149" max="6400" width="9.109375" style="16"/>
    <col min="6401" max="6401" width="15.109375" style="16" customWidth="1"/>
    <col min="6402" max="6402" width="40" style="16" customWidth="1"/>
    <col min="6403" max="6404" width="20.109375" style="16" customWidth="1"/>
    <col min="6405" max="6656" width="9.109375" style="16"/>
    <col min="6657" max="6657" width="15.109375" style="16" customWidth="1"/>
    <col min="6658" max="6658" width="40" style="16" customWidth="1"/>
    <col min="6659" max="6660" width="20.109375" style="16" customWidth="1"/>
    <col min="6661" max="6912" width="9.109375" style="16"/>
    <col min="6913" max="6913" width="15.109375" style="16" customWidth="1"/>
    <col min="6914" max="6914" width="40" style="16" customWidth="1"/>
    <col min="6915" max="6916" width="20.109375" style="16" customWidth="1"/>
    <col min="6917" max="7168" width="9.109375" style="16"/>
    <col min="7169" max="7169" width="15.109375" style="16" customWidth="1"/>
    <col min="7170" max="7170" width="40" style="16" customWidth="1"/>
    <col min="7171" max="7172" width="20.109375" style="16" customWidth="1"/>
    <col min="7173" max="7424" width="9.109375" style="16"/>
    <col min="7425" max="7425" width="15.109375" style="16" customWidth="1"/>
    <col min="7426" max="7426" width="40" style="16" customWidth="1"/>
    <col min="7427" max="7428" width="20.109375" style="16" customWidth="1"/>
    <col min="7429" max="7680" width="9.109375" style="16"/>
    <col min="7681" max="7681" width="15.109375" style="16" customWidth="1"/>
    <col min="7682" max="7682" width="40" style="16" customWidth="1"/>
    <col min="7683" max="7684" width="20.109375" style="16" customWidth="1"/>
    <col min="7685" max="7936" width="9.109375" style="16"/>
    <col min="7937" max="7937" width="15.109375" style="16" customWidth="1"/>
    <col min="7938" max="7938" width="40" style="16" customWidth="1"/>
    <col min="7939" max="7940" width="20.109375" style="16" customWidth="1"/>
    <col min="7941" max="8192" width="9.109375" style="16"/>
    <col min="8193" max="8193" width="15.109375" style="16" customWidth="1"/>
    <col min="8194" max="8194" width="40" style="16" customWidth="1"/>
    <col min="8195" max="8196" width="20.109375" style="16" customWidth="1"/>
    <col min="8197" max="8448" width="9.109375" style="16"/>
    <col min="8449" max="8449" width="15.109375" style="16" customWidth="1"/>
    <col min="8450" max="8450" width="40" style="16" customWidth="1"/>
    <col min="8451" max="8452" width="20.109375" style="16" customWidth="1"/>
    <col min="8453" max="8704" width="9.109375" style="16"/>
    <col min="8705" max="8705" width="15.109375" style="16" customWidth="1"/>
    <col min="8706" max="8706" width="40" style="16" customWidth="1"/>
    <col min="8707" max="8708" width="20.109375" style="16" customWidth="1"/>
    <col min="8709" max="8960" width="9.109375" style="16"/>
    <col min="8961" max="8961" width="15.109375" style="16" customWidth="1"/>
    <col min="8962" max="8962" width="40" style="16" customWidth="1"/>
    <col min="8963" max="8964" width="20.109375" style="16" customWidth="1"/>
    <col min="8965" max="9216" width="9.109375" style="16"/>
    <col min="9217" max="9217" width="15.109375" style="16" customWidth="1"/>
    <col min="9218" max="9218" width="40" style="16" customWidth="1"/>
    <col min="9219" max="9220" width="20.109375" style="16" customWidth="1"/>
    <col min="9221" max="9472" width="9.109375" style="16"/>
    <col min="9473" max="9473" width="15.109375" style="16" customWidth="1"/>
    <col min="9474" max="9474" width="40" style="16" customWidth="1"/>
    <col min="9475" max="9476" width="20.109375" style="16" customWidth="1"/>
    <col min="9477" max="9728" width="9.109375" style="16"/>
    <col min="9729" max="9729" width="15.109375" style="16" customWidth="1"/>
    <col min="9730" max="9730" width="40" style="16" customWidth="1"/>
    <col min="9731" max="9732" width="20.109375" style="16" customWidth="1"/>
    <col min="9733" max="9984" width="9.109375" style="16"/>
    <col min="9985" max="9985" width="15.109375" style="16" customWidth="1"/>
    <col min="9986" max="9986" width="40" style="16" customWidth="1"/>
    <col min="9987" max="9988" width="20.109375" style="16" customWidth="1"/>
    <col min="9989" max="10240" width="9.109375" style="16"/>
    <col min="10241" max="10241" width="15.109375" style="16" customWidth="1"/>
    <col min="10242" max="10242" width="40" style="16" customWidth="1"/>
    <col min="10243" max="10244" width="20.109375" style="16" customWidth="1"/>
    <col min="10245" max="10496" width="9.109375" style="16"/>
    <col min="10497" max="10497" width="15.109375" style="16" customWidth="1"/>
    <col min="10498" max="10498" width="40" style="16" customWidth="1"/>
    <col min="10499" max="10500" width="20.109375" style="16" customWidth="1"/>
    <col min="10501" max="10752" width="9.109375" style="16"/>
    <col min="10753" max="10753" width="15.109375" style="16" customWidth="1"/>
    <col min="10754" max="10754" width="40" style="16" customWidth="1"/>
    <col min="10755" max="10756" width="20.109375" style="16" customWidth="1"/>
    <col min="10757" max="11008" width="9.109375" style="16"/>
    <col min="11009" max="11009" width="15.109375" style="16" customWidth="1"/>
    <col min="11010" max="11010" width="40" style="16" customWidth="1"/>
    <col min="11011" max="11012" width="20.109375" style="16" customWidth="1"/>
    <col min="11013" max="11264" width="9.109375" style="16"/>
    <col min="11265" max="11265" width="15.109375" style="16" customWidth="1"/>
    <col min="11266" max="11266" width="40" style="16" customWidth="1"/>
    <col min="11267" max="11268" width="20.109375" style="16" customWidth="1"/>
    <col min="11269" max="11520" width="9.109375" style="16"/>
    <col min="11521" max="11521" width="15.109375" style="16" customWidth="1"/>
    <col min="11522" max="11522" width="40" style="16" customWidth="1"/>
    <col min="11523" max="11524" width="20.109375" style="16" customWidth="1"/>
    <col min="11525" max="11776" width="9.109375" style="16"/>
    <col min="11777" max="11777" width="15.109375" style="16" customWidth="1"/>
    <col min="11778" max="11778" width="40" style="16" customWidth="1"/>
    <col min="11779" max="11780" width="20.109375" style="16" customWidth="1"/>
    <col min="11781" max="12032" width="9.109375" style="16"/>
    <col min="12033" max="12033" width="15.109375" style="16" customWidth="1"/>
    <col min="12034" max="12034" width="40" style="16" customWidth="1"/>
    <col min="12035" max="12036" width="20.109375" style="16" customWidth="1"/>
    <col min="12037" max="12288" width="9.109375" style="16"/>
    <col min="12289" max="12289" width="15.109375" style="16" customWidth="1"/>
    <col min="12290" max="12290" width="40" style="16" customWidth="1"/>
    <col min="12291" max="12292" width="20.109375" style="16" customWidth="1"/>
    <col min="12293" max="12544" width="9.109375" style="16"/>
    <col min="12545" max="12545" width="15.109375" style="16" customWidth="1"/>
    <col min="12546" max="12546" width="40" style="16" customWidth="1"/>
    <col min="12547" max="12548" width="20.109375" style="16" customWidth="1"/>
    <col min="12549" max="12800" width="9.109375" style="16"/>
    <col min="12801" max="12801" width="15.109375" style="16" customWidth="1"/>
    <col min="12802" max="12802" width="40" style="16" customWidth="1"/>
    <col min="12803" max="12804" width="20.109375" style="16" customWidth="1"/>
    <col min="12805" max="13056" width="9.109375" style="16"/>
    <col min="13057" max="13057" width="15.109375" style="16" customWidth="1"/>
    <col min="13058" max="13058" width="40" style="16" customWidth="1"/>
    <col min="13059" max="13060" width="20.109375" style="16" customWidth="1"/>
    <col min="13061" max="13312" width="9.109375" style="16"/>
    <col min="13313" max="13313" width="15.109375" style="16" customWidth="1"/>
    <col min="13314" max="13314" width="40" style="16" customWidth="1"/>
    <col min="13315" max="13316" width="20.109375" style="16" customWidth="1"/>
    <col min="13317" max="13568" width="9.109375" style="16"/>
    <col min="13569" max="13569" width="15.109375" style="16" customWidth="1"/>
    <col min="13570" max="13570" width="40" style="16" customWidth="1"/>
    <col min="13571" max="13572" width="20.109375" style="16" customWidth="1"/>
    <col min="13573" max="13824" width="9.109375" style="16"/>
    <col min="13825" max="13825" width="15.109375" style="16" customWidth="1"/>
    <col min="13826" max="13826" width="40" style="16" customWidth="1"/>
    <col min="13827" max="13828" width="20.109375" style="16" customWidth="1"/>
    <col min="13829" max="14080" width="9.109375" style="16"/>
    <col min="14081" max="14081" width="15.109375" style="16" customWidth="1"/>
    <col min="14082" max="14082" width="40" style="16" customWidth="1"/>
    <col min="14083" max="14084" width="20.109375" style="16" customWidth="1"/>
    <col min="14085" max="14336" width="9.109375" style="16"/>
    <col min="14337" max="14337" width="15.109375" style="16" customWidth="1"/>
    <col min="14338" max="14338" width="40" style="16" customWidth="1"/>
    <col min="14339" max="14340" width="20.109375" style="16" customWidth="1"/>
    <col min="14341" max="14592" width="9.109375" style="16"/>
    <col min="14593" max="14593" width="15.109375" style="16" customWidth="1"/>
    <col min="14594" max="14594" width="40" style="16" customWidth="1"/>
    <col min="14595" max="14596" width="20.109375" style="16" customWidth="1"/>
    <col min="14597" max="14848" width="9.109375" style="16"/>
    <col min="14849" max="14849" width="15.109375" style="16" customWidth="1"/>
    <col min="14850" max="14850" width="40" style="16" customWidth="1"/>
    <col min="14851" max="14852" width="20.109375" style="16" customWidth="1"/>
    <col min="14853" max="15104" width="9.109375" style="16"/>
    <col min="15105" max="15105" width="15.109375" style="16" customWidth="1"/>
    <col min="15106" max="15106" width="40" style="16" customWidth="1"/>
    <col min="15107" max="15108" width="20.109375" style="16" customWidth="1"/>
    <col min="15109" max="15360" width="9.109375" style="16"/>
    <col min="15361" max="15361" width="15.109375" style="16" customWidth="1"/>
    <col min="15362" max="15362" width="40" style="16" customWidth="1"/>
    <col min="15363" max="15364" width="20.109375" style="16" customWidth="1"/>
    <col min="15365" max="15616" width="9.109375" style="16"/>
    <col min="15617" max="15617" width="15.109375" style="16" customWidth="1"/>
    <col min="15618" max="15618" width="40" style="16" customWidth="1"/>
    <col min="15619" max="15620" width="20.109375" style="16" customWidth="1"/>
    <col min="15621" max="15872" width="9.109375" style="16"/>
    <col min="15873" max="15873" width="15.109375" style="16" customWidth="1"/>
    <col min="15874" max="15874" width="40" style="16" customWidth="1"/>
    <col min="15875" max="15876" width="20.109375" style="16" customWidth="1"/>
    <col min="15877" max="16128" width="9.109375" style="16"/>
    <col min="16129" max="16129" width="15.109375" style="16" customWidth="1"/>
    <col min="16130" max="16130" width="40" style="16" customWidth="1"/>
    <col min="16131" max="16132" width="20.109375" style="16" customWidth="1"/>
    <col min="16133" max="16384" width="9.109375" style="16"/>
  </cols>
  <sheetData>
    <row r="1" spans="1:4">
      <c r="A1" s="16" t="s">
        <v>86</v>
      </c>
      <c r="B1" s="16" t="s">
        <v>87</v>
      </c>
      <c r="C1" s="16" t="s">
        <v>88</v>
      </c>
    </row>
    <row r="2" spans="1:4">
      <c r="A2" s="16">
        <v>1</v>
      </c>
      <c r="B2" s="17" t="s">
        <v>89</v>
      </c>
      <c r="C2" s="16">
        <f>SUM(A2:A10)</f>
        <v>154</v>
      </c>
    </row>
    <row r="3" spans="1:4">
      <c r="A3" s="16">
        <v>2</v>
      </c>
      <c r="B3" s="17" t="s">
        <v>90</v>
      </c>
      <c r="C3" s="16">
        <f>AVERAGE(A3,A10)</f>
        <v>34.5</v>
      </c>
    </row>
    <row r="4" spans="1:4">
      <c r="A4" s="16">
        <v>3</v>
      </c>
      <c r="B4" s="17" t="s">
        <v>91</v>
      </c>
      <c r="C4" s="16">
        <f>MAX(A4:A10)</f>
        <v>67</v>
      </c>
    </row>
    <row r="5" spans="1:4">
      <c r="A5" s="16">
        <v>4</v>
      </c>
      <c r="B5" s="17" t="s">
        <v>92</v>
      </c>
      <c r="C5" s="16">
        <f>MIN(A4:A10)</f>
        <v>1</v>
      </c>
    </row>
    <row r="6" spans="1:4">
      <c r="A6" s="16">
        <v>11</v>
      </c>
      <c r="B6" s="17" t="s">
        <v>93</v>
      </c>
      <c r="C6" s="16">
        <f>COUNT(A2:A10)</f>
        <v>9</v>
      </c>
    </row>
    <row r="7" spans="1:4">
      <c r="A7" s="16">
        <v>22</v>
      </c>
      <c r="B7" s="17" t="s">
        <v>95</v>
      </c>
      <c r="C7" s="16">
        <f>COUNTA(A2:A11)</f>
        <v>10</v>
      </c>
    </row>
    <row r="8" spans="1:4">
      <c r="A8" s="16">
        <v>43</v>
      </c>
      <c r="B8" s="17" t="s">
        <v>96</v>
      </c>
      <c r="C8" s="16">
        <f>COUNTBLANK(A2:A11)</f>
        <v>0</v>
      </c>
    </row>
    <row r="9" spans="1:4">
      <c r="A9" s="16">
        <v>1</v>
      </c>
      <c r="B9" s="17" t="s">
        <v>97</v>
      </c>
      <c r="C9" s="16">
        <f>PRODUCT(A9,A10)</f>
        <v>67</v>
      </c>
    </row>
    <row r="10" spans="1:4">
      <c r="A10" s="16">
        <v>67</v>
      </c>
      <c r="B10" s="17" t="s">
        <v>98</v>
      </c>
      <c r="C10" s="16">
        <f>ROUND(C3,0)</f>
        <v>35</v>
      </c>
      <c r="D10" s="17"/>
    </row>
    <row r="11" spans="1:4">
      <c r="A11" s="16" t="s">
        <v>94</v>
      </c>
    </row>
  </sheetData>
  <pageMargins left="0.7" right="0.7" top="0.75" bottom="0.75" header="0.3" footer="0.3"/>
  <ignoredErrors>
    <ignoredError sqref="C4:C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793-4BBB-4D50-BDA0-75AFD71F8DDC}">
  <dimension ref="A1:AF81"/>
  <sheetViews>
    <sheetView tabSelected="1" zoomScaleNormal="100" workbookViewId="0">
      <selection activeCell="E47" sqref="E47"/>
    </sheetView>
  </sheetViews>
  <sheetFormatPr defaultRowHeight="14.4"/>
  <cols>
    <col min="1" max="1" width="18.44140625" bestFit="1" customWidth="1"/>
    <col min="2" max="2" width="8" customWidth="1"/>
    <col min="3" max="3" width="13.6640625" bestFit="1" customWidth="1"/>
    <col min="4" max="5" width="8" customWidth="1"/>
    <col min="6" max="6" width="11" customWidth="1"/>
    <col min="7" max="7" width="8" customWidth="1"/>
    <col min="8" max="11" width="9.5546875" customWidth="1"/>
    <col min="12" max="29" width="4.109375" customWidth="1"/>
    <col min="31" max="31" width="11.44140625" customWidth="1"/>
    <col min="32" max="32" width="19.88671875" bestFit="1" customWidth="1"/>
  </cols>
  <sheetData>
    <row r="1" spans="1:32">
      <c r="A1" s="3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3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</row>
    <row r="3" spans="1:32">
      <c r="A3" s="6" t="s">
        <v>11</v>
      </c>
      <c r="B3" s="6">
        <v>158</v>
      </c>
      <c r="C3" s="6">
        <v>153</v>
      </c>
      <c r="D3" s="6">
        <v>164</v>
      </c>
      <c r="E3" s="6">
        <v>181</v>
      </c>
      <c r="F3" s="6">
        <v>139</v>
      </c>
      <c r="G3" s="6">
        <v>129</v>
      </c>
      <c r="H3" s="21">
        <f>AVERAGE(B3:G3)</f>
        <v>154</v>
      </c>
      <c r="I3" s="7">
        <f>MAX(B3:G3)</f>
        <v>181</v>
      </c>
      <c r="J3" s="7">
        <f>MIN(B3:G3)</f>
        <v>129</v>
      </c>
      <c r="K3" s="7">
        <f>SUM(B3:G3)</f>
        <v>924</v>
      </c>
    </row>
    <row r="4" spans="1:32">
      <c r="A4" s="6" t="s">
        <v>12</v>
      </c>
      <c r="B4" s="6">
        <v>174</v>
      </c>
      <c r="C4" s="6">
        <v>145</v>
      </c>
      <c r="D4" s="6">
        <v>146</v>
      </c>
      <c r="E4" s="6">
        <v>132</v>
      </c>
      <c r="F4" s="6">
        <v>199</v>
      </c>
      <c r="G4" s="6">
        <v>125</v>
      </c>
      <c r="H4" s="21">
        <f t="shared" ref="H4:H12" si="0">AVERAGE(B4:G4)</f>
        <v>153.5</v>
      </c>
      <c r="I4" s="7">
        <f t="shared" ref="I4:I12" si="1">MAX(B4:G4)</f>
        <v>199</v>
      </c>
      <c r="J4" s="7">
        <f t="shared" ref="J4:J12" si="2">MIN(B4:G4)</f>
        <v>125</v>
      </c>
      <c r="K4" s="7">
        <f t="shared" ref="K4:K12" si="3">SUM(B4:G4)</f>
        <v>921</v>
      </c>
    </row>
    <row r="5" spans="1:32">
      <c r="A5" s="6" t="s">
        <v>13</v>
      </c>
      <c r="B5" s="6">
        <v>109</v>
      </c>
      <c r="C5" s="6">
        <v>116</v>
      </c>
      <c r="D5" s="6">
        <v>114</v>
      </c>
      <c r="E5" s="6">
        <v>155</v>
      </c>
      <c r="F5" s="6">
        <v>176</v>
      </c>
      <c r="G5" s="6">
        <v>123</v>
      </c>
      <c r="H5" s="21">
        <f t="shared" si="0"/>
        <v>132.16666666666666</v>
      </c>
      <c r="I5" s="7">
        <f t="shared" si="1"/>
        <v>176</v>
      </c>
      <c r="J5" s="7">
        <f t="shared" si="2"/>
        <v>109</v>
      </c>
      <c r="K5" s="7">
        <f t="shared" si="3"/>
        <v>793</v>
      </c>
    </row>
    <row r="6" spans="1:32">
      <c r="A6" s="6" t="s">
        <v>14</v>
      </c>
      <c r="B6" s="6">
        <v>146</v>
      </c>
      <c r="C6" s="6">
        <v>152</v>
      </c>
      <c r="D6" s="6">
        <v>126</v>
      </c>
      <c r="E6" s="6">
        <v>125</v>
      </c>
      <c r="F6" s="6">
        <v>105</v>
      </c>
      <c r="G6" s="6">
        <v>179</v>
      </c>
      <c r="H6" s="21">
        <f t="shared" si="0"/>
        <v>138.83333333333334</v>
      </c>
      <c r="I6" s="7">
        <f t="shared" si="1"/>
        <v>179</v>
      </c>
      <c r="J6" s="7">
        <f t="shared" si="2"/>
        <v>105</v>
      </c>
      <c r="K6" s="7">
        <f t="shared" si="3"/>
        <v>833</v>
      </c>
    </row>
    <row r="7" spans="1:32">
      <c r="A7" s="6" t="s">
        <v>15</v>
      </c>
      <c r="B7" s="6">
        <v>146</v>
      </c>
      <c r="C7" s="6">
        <v>153</v>
      </c>
      <c r="D7" s="6">
        <v>195</v>
      </c>
      <c r="E7" s="6">
        <v>137</v>
      </c>
      <c r="F7" s="6">
        <v>158</v>
      </c>
      <c r="G7" s="6">
        <v>188</v>
      </c>
      <c r="H7" s="21">
        <f t="shared" si="0"/>
        <v>162.83333333333334</v>
      </c>
      <c r="I7" s="7">
        <f t="shared" si="1"/>
        <v>195</v>
      </c>
      <c r="J7" s="7">
        <f t="shared" si="2"/>
        <v>137</v>
      </c>
      <c r="K7" s="7">
        <f t="shared" si="3"/>
        <v>977</v>
      </c>
    </row>
    <row r="8" spans="1:32">
      <c r="A8" s="6" t="s">
        <v>16</v>
      </c>
      <c r="B8" s="6">
        <v>198</v>
      </c>
      <c r="C8" s="6">
        <v>128</v>
      </c>
      <c r="D8" s="6">
        <v>120</v>
      </c>
      <c r="E8" s="6">
        <v>150</v>
      </c>
      <c r="F8" s="6">
        <v>173</v>
      </c>
      <c r="G8" s="6">
        <v>193</v>
      </c>
      <c r="H8" s="21">
        <f t="shared" si="0"/>
        <v>160.33333333333334</v>
      </c>
      <c r="I8" s="7">
        <f t="shared" si="1"/>
        <v>198</v>
      </c>
      <c r="J8" s="7">
        <f t="shared" si="2"/>
        <v>120</v>
      </c>
      <c r="K8" s="7">
        <f t="shared" si="3"/>
        <v>962</v>
      </c>
    </row>
    <row r="9" spans="1:32">
      <c r="A9" s="6" t="s">
        <v>17</v>
      </c>
      <c r="B9" s="6">
        <v>160</v>
      </c>
      <c r="C9" s="6">
        <v>146</v>
      </c>
      <c r="D9" s="6">
        <v>102</v>
      </c>
      <c r="E9" s="6">
        <v>118</v>
      </c>
      <c r="F9" s="6">
        <v>108</v>
      </c>
      <c r="G9" s="6">
        <v>195</v>
      </c>
      <c r="H9" s="21">
        <f t="shared" si="0"/>
        <v>138.16666666666666</v>
      </c>
      <c r="I9" s="7">
        <f t="shared" si="1"/>
        <v>195</v>
      </c>
      <c r="J9" s="7">
        <f t="shared" si="2"/>
        <v>102</v>
      </c>
      <c r="K9" s="7">
        <f t="shared" si="3"/>
        <v>829</v>
      </c>
    </row>
    <row r="10" spans="1:32">
      <c r="A10" s="6" t="s">
        <v>18</v>
      </c>
      <c r="B10" s="6">
        <v>136</v>
      </c>
      <c r="C10" s="6">
        <v>144</v>
      </c>
      <c r="D10" s="6">
        <v>182</v>
      </c>
      <c r="E10" s="6">
        <v>126</v>
      </c>
      <c r="F10" s="6">
        <v>131</v>
      </c>
      <c r="G10" s="6">
        <v>200</v>
      </c>
      <c r="H10" s="21">
        <f t="shared" si="0"/>
        <v>153.16666666666666</v>
      </c>
      <c r="I10" s="7">
        <f t="shared" si="1"/>
        <v>200</v>
      </c>
      <c r="J10" s="7">
        <f t="shared" si="2"/>
        <v>126</v>
      </c>
      <c r="K10" s="7">
        <f t="shared" si="3"/>
        <v>919</v>
      </c>
    </row>
    <row r="11" spans="1:32">
      <c r="A11" s="6" t="s">
        <v>19</v>
      </c>
      <c r="B11" s="6">
        <v>170</v>
      </c>
      <c r="C11" s="6">
        <v>153</v>
      </c>
      <c r="D11" s="6">
        <v>135</v>
      </c>
      <c r="E11" s="6">
        <v>175</v>
      </c>
      <c r="F11" s="6">
        <v>112</v>
      </c>
      <c r="G11" s="6">
        <v>163</v>
      </c>
      <c r="H11" s="21">
        <f t="shared" si="0"/>
        <v>151.33333333333334</v>
      </c>
      <c r="I11" s="7">
        <f t="shared" si="1"/>
        <v>175</v>
      </c>
      <c r="J11" s="7">
        <f t="shared" si="2"/>
        <v>112</v>
      </c>
      <c r="K11" s="7">
        <f t="shared" si="3"/>
        <v>908</v>
      </c>
    </row>
    <row r="12" spans="1:32">
      <c r="A12" s="6" t="s">
        <v>20</v>
      </c>
      <c r="B12" s="6">
        <v>182</v>
      </c>
      <c r="C12" s="6">
        <v>188</v>
      </c>
      <c r="D12" s="6">
        <v>160</v>
      </c>
      <c r="E12" s="6">
        <v>130</v>
      </c>
      <c r="F12" s="6">
        <v>171</v>
      </c>
      <c r="G12" s="6">
        <v>160</v>
      </c>
      <c r="H12" s="21">
        <f t="shared" si="0"/>
        <v>165.16666666666666</v>
      </c>
      <c r="I12" s="7">
        <f t="shared" si="1"/>
        <v>188</v>
      </c>
      <c r="J12" s="7">
        <f t="shared" si="2"/>
        <v>130</v>
      </c>
      <c r="K12" s="7">
        <f t="shared" si="3"/>
        <v>991</v>
      </c>
    </row>
    <row r="14" spans="1:32">
      <c r="A14" s="3" t="s">
        <v>81</v>
      </c>
    </row>
    <row r="15" spans="1:32" ht="36" customHeight="1">
      <c r="A15" s="18" t="s">
        <v>99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32" ht="28.8">
      <c r="A16" s="1" t="s">
        <v>60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1" t="s">
        <v>82</v>
      </c>
      <c r="AE16" s="11" t="s">
        <v>79</v>
      </c>
      <c r="AF16" s="11" t="s">
        <v>85</v>
      </c>
    </row>
    <row r="17" spans="1:32">
      <c r="A17" s="6" t="s">
        <v>11</v>
      </c>
      <c r="B17" s="12" t="s">
        <v>80</v>
      </c>
      <c r="C17" s="6" t="s">
        <v>80</v>
      </c>
      <c r="D17" s="6" t="s">
        <v>80</v>
      </c>
      <c r="E17" s="6" t="s">
        <v>80</v>
      </c>
      <c r="F17" s="6" t="s">
        <v>80</v>
      </c>
      <c r="G17" s="6" t="s">
        <v>80</v>
      </c>
      <c r="H17" s="6"/>
      <c r="I17" s="6"/>
      <c r="J17" s="6"/>
      <c r="K17" s="6"/>
      <c r="L17" s="6" t="s">
        <v>80</v>
      </c>
      <c r="M17" s="6" t="s">
        <v>80</v>
      </c>
      <c r="N17" s="6" t="s">
        <v>80</v>
      </c>
      <c r="O17" s="6" t="s">
        <v>80</v>
      </c>
      <c r="P17" s="6"/>
      <c r="Q17" s="6" t="s">
        <v>80</v>
      </c>
      <c r="R17" s="6" t="s">
        <v>80</v>
      </c>
      <c r="S17" s="6" t="s">
        <v>80</v>
      </c>
      <c r="T17" s="6" t="s">
        <v>80</v>
      </c>
      <c r="U17" s="6" t="s">
        <v>80</v>
      </c>
      <c r="V17" s="6"/>
      <c r="W17" s="6"/>
      <c r="X17" s="6"/>
      <c r="Y17" s="6"/>
      <c r="Z17" s="6"/>
      <c r="AA17" s="6"/>
      <c r="AB17" s="6"/>
      <c r="AC17" s="6"/>
      <c r="AD17" s="7">
        <f>COUNTA(B17:AC17)</f>
        <v>15</v>
      </c>
      <c r="AE17" s="7">
        <f>COUNTBLANK(B17:AC17)</f>
        <v>13</v>
      </c>
      <c r="AF17" s="7" t="str">
        <f>IF(AE17&gt;=14,"Töötab täiskoormisega","Töötab")</f>
        <v>Töötab</v>
      </c>
    </row>
    <row r="18" spans="1:32">
      <c r="A18" s="6" t="s">
        <v>12</v>
      </c>
      <c r="B18" s="6"/>
      <c r="C18" s="6" t="s">
        <v>80</v>
      </c>
      <c r="D18" s="6" t="s">
        <v>80</v>
      </c>
      <c r="E18" s="6" t="s">
        <v>80</v>
      </c>
      <c r="F18" s="6" t="s">
        <v>80</v>
      </c>
      <c r="G18" s="6" t="s">
        <v>80</v>
      </c>
      <c r="H18" s="6" t="s">
        <v>80</v>
      </c>
      <c r="I18" s="6" t="s">
        <v>80</v>
      </c>
      <c r="J18" s="6" t="s">
        <v>80</v>
      </c>
      <c r="K18" s="6" t="s">
        <v>80</v>
      </c>
      <c r="L18" s="6" t="s">
        <v>80</v>
      </c>
      <c r="M18" s="6" t="s">
        <v>80</v>
      </c>
      <c r="N18" s="6" t="s">
        <v>80</v>
      </c>
      <c r="O18" s="6" t="s">
        <v>80</v>
      </c>
      <c r="P18" s="6" t="s">
        <v>80</v>
      </c>
      <c r="Q18" s="6" t="s">
        <v>80</v>
      </c>
      <c r="R18" s="6" t="s">
        <v>80</v>
      </c>
      <c r="S18" s="6" t="s">
        <v>80</v>
      </c>
      <c r="T18" s="6" t="s">
        <v>80</v>
      </c>
      <c r="U18" s="6" t="s">
        <v>80</v>
      </c>
      <c r="V18" s="6"/>
      <c r="W18" s="6" t="s">
        <v>80</v>
      </c>
      <c r="X18" s="6"/>
      <c r="Y18" s="6" t="s">
        <v>80</v>
      </c>
      <c r="Z18" s="6" t="s">
        <v>80</v>
      </c>
      <c r="AA18" s="6" t="s">
        <v>80</v>
      </c>
      <c r="AB18" s="6" t="s">
        <v>80</v>
      </c>
      <c r="AC18" s="6" t="s">
        <v>80</v>
      </c>
      <c r="AD18" s="7">
        <f t="shared" ref="AD18:AD25" si="4">COUNTA(B18:AC18)</f>
        <v>25</v>
      </c>
      <c r="AE18" s="7">
        <f t="shared" ref="AE18:AE25" si="5">COUNTBLANK(B18:AC18)</f>
        <v>3</v>
      </c>
      <c r="AF18" s="7" t="str">
        <f t="shared" ref="AF18:AF25" si="6">IF(AE18&gt;=14,"Töötab täiskoormisega","Töötab")</f>
        <v>Töötab</v>
      </c>
    </row>
    <row r="19" spans="1:32">
      <c r="A19" s="6" t="s">
        <v>13</v>
      </c>
      <c r="B19" s="6" t="s">
        <v>80</v>
      </c>
      <c r="C19" s="6" t="s">
        <v>80</v>
      </c>
      <c r="D19" s="6" t="s">
        <v>80</v>
      </c>
      <c r="E19" s="6" t="s">
        <v>80</v>
      </c>
      <c r="F19" s="6" t="s">
        <v>80</v>
      </c>
      <c r="G19" s="6" t="s">
        <v>80</v>
      </c>
      <c r="H19" s="6"/>
      <c r="I19" s="6"/>
      <c r="J19" s="6"/>
      <c r="K19" s="6"/>
      <c r="L19" s="6"/>
      <c r="M19" s="6" t="s">
        <v>80</v>
      </c>
      <c r="N19" s="6" t="s">
        <v>80</v>
      </c>
      <c r="O19" s="6" t="s">
        <v>80</v>
      </c>
      <c r="P19" s="6" t="s">
        <v>80</v>
      </c>
      <c r="Q19" s="6" t="s">
        <v>80</v>
      </c>
      <c r="R19" s="6" t="s">
        <v>80</v>
      </c>
      <c r="S19" s="6" t="s">
        <v>80</v>
      </c>
      <c r="T19" s="6" t="s">
        <v>80</v>
      </c>
      <c r="U19" s="6" t="s">
        <v>80</v>
      </c>
      <c r="V19" s="6"/>
      <c r="W19" s="6" t="s">
        <v>80</v>
      </c>
      <c r="X19" s="6"/>
      <c r="Y19" s="6" t="s">
        <v>80</v>
      </c>
      <c r="Z19" s="6"/>
      <c r="AA19" s="6"/>
      <c r="AB19" s="6" t="s">
        <v>80</v>
      </c>
      <c r="AC19" s="6" t="s">
        <v>80</v>
      </c>
      <c r="AD19" s="7">
        <f t="shared" si="4"/>
        <v>19</v>
      </c>
      <c r="AE19" s="7">
        <f t="shared" si="5"/>
        <v>9</v>
      </c>
      <c r="AF19" s="7" t="str">
        <f t="shared" si="6"/>
        <v>Töötab</v>
      </c>
    </row>
    <row r="20" spans="1:32">
      <c r="A20" s="6" t="s">
        <v>14</v>
      </c>
      <c r="B20" s="6" t="s">
        <v>80</v>
      </c>
      <c r="C20" s="6"/>
      <c r="D20" s="6" t="s">
        <v>80</v>
      </c>
      <c r="E20" s="6" t="s">
        <v>80</v>
      </c>
      <c r="F20" s="6" t="s">
        <v>80</v>
      </c>
      <c r="G20" s="6" t="s">
        <v>80</v>
      </c>
      <c r="H20" s="6" t="s">
        <v>80</v>
      </c>
      <c r="I20" s="6" t="s">
        <v>80</v>
      </c>
      <c r="J20" s="6"/>
      <c r="K20" s="6" t="s">
        <v>80</v>
      </c>
      <c r="L20" s="6"/>
      <c r="M20" s="6" t="s">
        <v>80</v>
      </c>
      <c r="N20" s="6" t="s">
        <v>80</v>
      </c>
      <c r="O20" s="6" t="s">
        <v>80</v>
      </c>
      <c r="P20" s="6" t="s">
        <v>80</v>
      </c>
      <c r="Q20" s="6" t="s">
        <v>80</v>
      </c>
      <c r="R20" s="6"/>
      <c r="S20" s="6"/>
      <c r="T20" s="6" t="s">
        <v>80</v>
      </c>
      <c r="U20" s="6" t="s">
        <v>80</v>
      </c>
      <c r="V20" s="6"/>
      <c r="W20" s="6" t="s">
        <v>80</v>
      </c>
      <c r="X20" s="6"/>
      <c r="Y20" s="6" t="s">
        <v>80</v>
      </c>
      <c r="Z20" s="6" t="s">
        <v>80</v>
      </c>
      <c r="AA20" s="6" t="s">
        <v>80</v>
      </c>
      <c r="AB20" s="6" t="s">
        <v>80</v>
      </c>
      <c r="AC20" s="6" t="s">
        <v>80</v>
      </c>
      <c r="AD20" s="7">
        <f t="shared" si="4"/>
        <v>21</v>
      </c>
      <c r="AE20" s="7">
        <f t="shared" si="5"/>
        <v>7</v>
      </c>
      <c r="AF20" s="7" t="str">
        <f t="shared" si="6"/>
        <v>Töötab</v>
      </c>
    </row>
    <row r="21" spans="1:32">
      <c r="A21" s="6" t="s">
        <v>15</v>
      </c>
      <c r="B21" s="6" t="s">
        <v>80</v>
      </c>
      <c r="C21" s="6"/>
      <c r="D21" s="6" t="s">
        <v>80</v>
      </c>
      <c r="E21" s="6" t="s">
        <v>80</v>
      </c>
      <c r="F21" s="6" t="s">
        <v>80</v>
      </c>
      <c r="G21" s="6" t="s">
        <v>80</v>
      </c>
      <c r="H21" s="6" t="s">
        <v>80</v>
      </c>
      <c r="I21" s="6" t="s">
        <v>80</v>
      </c>
      <c r="J21" s="6"/>
      <c r="K21" s="6"/>
      <c r="L21" s="6"/>
      <c r="M21" s="6"/>
      <c r="N21" s="6" t="s">
        <v>80</v>
      </c>
      <c r="O21" s="6"/>
      <c r="P21" s="6"/>
      <c r="Q21" s="6"/>
      <c r="R21" s="6" t="s">
        <v>80</v>
      </c>
      <c r="S21" s="6"/>
      <c r="T21" s="6"/>
      <c r="U21" s="6" t="s">
        <v>80</v>
      </c>
      <c r="V21" s="6" t="s">
        <v>80</v>
      </c>
      <c r="W21" s="6" t="s">
        <v>80</v>
      </c>
      <c r="X21" s="6" t="s">
        <v>80</v>
      </c>
      <c r="Y21" s="6"/>
      <c r="Z21" s="6"/>
      <c r="AA21" s="6"/>
      <c r="AB21" s="6"/>
      <c r="AC21" s="6"/>
      <c r="AD21" s="7">
        <f t="shared" si="4"/>
        <v>13</v>
      </c>
      <c r="AE21" s="7">
        <f t="shared" si="5"/>
        <v>15</v>
      </c>
      <c r="AF21" s="7" t="str">
        <f t="shared" si="6"/>
        <v>Töötab täiskoormisega</v>
      </c>
    </row>
    <row r="22" spans="1:32">
      <c r="A22" s="6" t="s">
        <v>16</v>
      </c>
      <c r="B22" s="6"/>
      <c r="C22" s="6"/>
      <c r="D22" s="6" t="s">
        <v>80</v>
      </c>
      <c r="E22" s="6" t="s">
        <v>80</v>
      </c>
      <c r="F22" s="6" t="s">
        <v>80</v>
      </c>
      <c r="G22" s="6" t="s">
        <v>80</v>
      </c>
      <c r="H22" s="6" t="s">
        <v>80</v>
      </c>
      <c r="I22" s="6" t="s">
        <v>80</v>
      </c>
      <c r="J22" s="6" t="s">
        <v>80</v>
      </c>
      <c r="K22" s="6"/>
      <c r="L22" s="6"/>
      <c r="M22" s="6"/>
      <c r="N22" s="6" t="s">
        <v>80</v>
      </c>
      <c r="O22" s="6"/>
      <c r="P22" s="6" t="s">
        <v>80</v>
      </c>
      <c r="Q22" s="6" t="s">
        <v>80</v>
      </c>
      <c r="R22" s="6" t="s">
        <v>80</v>
      </c>
      <c r="S22" s="6" t="s">
        <v>80</v>
      </c>
      <c r="T22" s="6" t="s">
        <v>80</v>
      </c>
      <c r="U22" s="6"/>
      <c r="V22" s="6"/>
      <c r="W22" s="6"/>
      <c r="X22" s="6" t="s">
        <v>80</v>
      </c>
      <c r="Y22" s="6" t="s">
        <v>80</v>
      </c>
      <c r="Z22" s="6" t="s">
        <v>80</v>
      </c>
      <c r="AA22" s="6" t="s">
        <v>80</v>
      </c>
      <c r="AB22" s="6" t="s">
        <v>80</v>
      </c>
      <c r="AC22" s="6"/>
      <c r="AD22" s="7">
        <f t="shared" si="4"/>
        <v>18</v>
      </c>
      <c r="AE22" s="7">
        <f t="shared" si="5"/>
        <v>10</v>
      </c>
      <c r="AF22" s="7" t="str">
        <f t="shared" si="6"/>
        <v>Töötab</v>
      </c>
    </row>
    <row r="23" spans="1:32">
      <c r="A23" s="6" t="s">
        <v>17</v>
      </c>
      <c r="B23" s="6"/>
      <c r="C23" s="6"/>
      <c r="D23" s="6" t="s">
        <v>80</v>
      </c>
      <c r="E23" s="6"/>
      <c r="F23" s="6"/>
      <c r="G23" s="6"/>
      <c r="H23" s="6"/>
      <c r="I23" s="6"/>
      <c r="J23" s="6" t="s">
        <v>80</v>
      </c>
      <c r="K23" s="6"/>
      <c r="L23" s="6"/>
      <c r="M23" s="6"/>
      <c r="N23" s="6" t="s">
        <v>80</v>
      </c>
      <c r="O23" s="6"/>
      <c r="P23" s="6" t="s">
        <v>80</v>
      </c>
      <c r="Q23" s="6"/>
      <c r="R23" s="6"/>
      <c r="S23" s="6" t="s">
        <v>80</v>
      </c>
      <c r="T23" s="6" t="s">
        <v>80</v>
      </c>
      <c r="U23" s="6"/>
      <c r="V23" s="6" t="s">
        <v>80</v>
      </c>
      <c r="W23" s="6"/>
      <c r="X23" s="6" t="s">
        <v>80</v>
      </c>
      <c r="Y23" s="6" t="s">
        <v>80</v>
      </c>
      <c r="Z23" s="6" t="s">
        <v>80</v>
      </c>
      <c r="AA23" s="6" t="s">
        <v>80</v>
      </c>
      <c r="AB23" s="6" t="s">
        <v>80</v>
      </c>
      <c r="AC23" s="6"/>
      <c r="AD23" s="7">
        <f t="shared" si="4"/>
        <v>12</v>
      </c>
      <c r="AE23" s="7">
        <f t="shared" si="5"/>
        <v>16</v>
      </c>
      <c r="AF23" s="7" t="str">
        <f t="shared" si="6"/>
        <v>Töötab täiskoormisega</v>
      </c>
    </row>
    <row r="24" spans="1:32">
      <c r="A24" s="6" t="s">
        <v>18</v>
      </c>
      <c r="B24" s="6"/>
      <c r="C24" s="6"/>
      <c r="D24" s="6"/>
      <c r="E24" s="6"/>
      <c r="F24" s="6"/>
      <c r="G24" s="6" t="s">
        <v>80</v>
      </c>
      <c r="H24" s="6" t="s">
        <v>80</v>
      </c>
      <c r="I24" s="6" t="s">
        <v>80</v>
      </c>
      <c r="J24" s="6" t="s">
        <v>80</v>
      </c>
      <c r="K24" s="6"/>
      <c r="L24" s="6"/>
      <c r="M24" s="6"/>
      <c r="N24" s="6" t="s">
        <v>80</v>
      </c>
      <c r="O24" s="6"/>
      <c r="P24" s="6" t="s">
        <v>80</v>
      </c>
      <c r="Q24" s="6" t="s">
        <v>80</v>
      </c>
      <c r="R24" s="6" t="s">
        <v>80</v>
      </c>
      <c r="S24" s="6" t="s">
        <v>80</v>
      </c>
      <c r="T24" s="6" t="s">
        <v>80</v>
      </c>
      <c r="U24" s="6"/>
      <c r="V24" s="6" t="s">
        <v>80</v>
      </c>
      <c r="W24" s="6"/>
      <c r="X24" s="6" t="s">
        <v>80</v>
      </c>
      <c r="Y24" s="6" t="s">
        <v>80</v>
      </c>
      <c r="Z24" s="6"/>
      <c r="AA24" s="6" t="s">
        <v>80</v>
      </c>
      <c r="AB24" s="6" t="s">
        <v>80</v>
      </c>
      <c r="AC24" s="6"/>
      <c r="AD24" s="7">
        <f t="shared" si="4"/>
        <v>15</v>
      </c>
      <c r="AE24" s="7">
        <f t="shared" si="5"/>
        <v>13</v>
      </c>
      <c r="AF24" s="7" t="str">
        <f t="shared" si="6"/>
        <v>Töötab</v>
      </c>
    </row>
    <row r="25" spans="1:32">
      <c r="A25" s="6" t="s">
        <v>19</v>
      </c>
      <c r="B25" s="6" t="s">
        <v>80</v>
      </c>
      <c r="C25" s="6" t="s">
        <v>80</v>
      </c>
      <c r="D25" s="6" t="s">
        <v>80</v>
      </c>
      <c r="E25" s="6" t="s">
        <v>80</v>
      </c>
      <c r="F25" s="6"/>
      <c r="G25" s="6"/>
      <c r="H25" s="6" t="s">
        <v>80</v>
      </c>
      <c r="I25" s="6" t="s">
        <v>80</v>
      </c>
      <c r="J25" s="6" t="s">
        <v>80</v>
      </c>
      <c r="K25" s="6" t="s">
        <v>80</v>
      </c>
      <c r="L25" s="6"/>
      <c r="M25" s="6"/>
      <c r="N25" s="6" t="s">
        <v>80</v>
      </c>
      <c r="O25" s="6"/>
      <c r="P25" s="6"/>
      <c r="Q25" s="6" t="s">
        <v>80</v>
      </c>
      <c r="R25" s="6" t="s">
        <v>80</v>
      </c>
      <c r="S25" s="6" t="s">
        <v>80</v>
      </c>
      <c r="T25" s="6" t="s">
        <v>80</v>
      </c>
      <c r="U25" s="6"/>
      <c r="V25" s="6" t="s">
        <v>80</v>
      </c>
      <c r="W25" s="6"/>
      <c r="X25" s="6"/>
      <c r="Y25" s="6"/>
      <c r="Z25" s="6"/>
      <c r="AA25" s="6"/>
      <c r="AB25" s="6"/>
      <c r="AC25" s="6"/>
      <c r="AD25" s="7">
        <f t="shared" si="4"/>
        <v>14</v>
      </c>
      <c r="AE25" s="7">
        <f t="shared" si="5"/>
        <v>14</v>
      </c>
      <c r="AF25" s="7" t="str">
        <f t="shared" si="6"/>
        <v>Töötab täiskoormisega</v>
      </c>
    </row>
    <row r="28" spans="1:32">
      <c r="A28" s="3" t="s">
        <v>75</v>
      </c>
      <c r="B28" s="2"/>
      <c r="C28" s="2"/>
      <c r="D28" s="2"/>
      <c r="E28" s="2"/>
    </row>
    <row r="29" spans="1:32" ht="38.25" customHeight="1">
      <c r="A29" s="18" t="s">
        <v>77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32">
      <c r="A30" s="5" t="s">
        <v>60</v>
      </c>
      <c r="B30" s="5" t="s">
        <v>61</v>
      </c>
      <c r="C30" s="5" t="s">
        <v>62</v>
      </c>
      <c r="D30" s="2"/>
      <c r="E30" s="2"/>
    </row>
    <row r="31" spans="1:32">
      <c r="A31" s="6" t="s">
        <v>11</v>
      </c>
      <c r="B31" s="6">
        <v>82</v>
      </c>
      <c r="C31" s="7" t="str">
        <f>IF(B31&gt;=65,"Sooritatud","Ebaõnnestanud")</f>
        <v>Sooritatud</v>
      </c>
      <c r="D31" s="2"/>
      <c r="E31" s="2"/>
    </row>
    <row r="32" spans="1:32">
      <c r="A32" s="6" t="s">
        <v>12</v>
      </c>
      <c r="B32" s="6">
        <v>30</v>
      </c>
      <c r="C32" s="7" t="str">
        <f t="shared" ref="C32:C42" si="7">IF(B32&gt;=65,"Sooritatud","Ebaõnnestanud")</f>
        <v>Ebaõnnestanud</v>
      </c>
      <c r="D32" s="2"/>
      <c r="E32" s="2"/>
    </row>
    <row r="33" spans="1:11">
      <c r="A33" s="6" t="s">
        <v>13</v>
      </c>
      <c r="B33" s="6">
        <v>47</v>
      </c>
      <c r="C33" s="7" t="str">
        <f t="shared" si="7"/>
        <v>Ebaõnnestanud</v>
      </c>
      <c r="D33" s="2"/>
      <c r="E33" s="2"/>
    </row>
    <row r="34" spans="1:11">
      <c r="A34" s="6" t="s">
        <v>14</v>
      </c>
      <c r="B34" s="6">
        <v>18</v>
      </c>
      <c r="C34" s="7" t="str">
        <f t="shared" si="7"/>
        <v>Ebaõnnestanud</v>
      </c>
      <c r="D34" s="2"/>
      <c r="E34" s="2"/>
    </row>
    <row r="35" spans="1:11">
      <c r="A35" s="6" t="s">
        <v>15</v>
      </c>
      <c r="B35" s="6">
        <v>91</v>
      </c>
      <c r="C35" s="7" t="str">
        <f t="shared" si="7"/>
        <v>Sooritatud</v>
      </c>
      <c r="D35" s="2"/>
      <c r="E35" s="2"/>
    </row>
    <row r="36" spans="1:11">
      <c r="A36" s="6" t="s">
        <v>16</v>
      </c>
      <c r="B36" s="6">
        <v>84</v>
      </c>
      <c r="C36" s="7" t="str">
        <f t="shared" si="7"/>
        <v>Sooritatud</v>
      </c>
      <c r="D36" s="2"/>
      <c r="E36" s="2"/>
    </row>
    <row r="37" spans="1:11">
      <c r="A37" s="6" t="s">
        <v>17</v>
      </c>
      <c r="B37" s="6">
        <v>47</v>
      </c>
      <c r="C37" s="7" t="str">
        <f t="shared" si="7"/>
        <v>Ebaõnnestanud</v>
      </c>
      <c r="D37" s="2"/>
      <c r="E37" s="2"/>
    </row>
    <row r="38" spans="1:11">
      <c r="A38" s="6" t="s">
        <v>18</v>
      </c>
      <c r="B38" s="6">
        <v>88</v>
      </c>
      <c r="C38" s="7" t="str">
        <f t="shared" si="7"/>
        <v>Sooritatud</v>
      </c>
      <c r="D38" s="2"/>
      <c r="E38" s="2"/>
    </row>
    <row r="39" spans="1:11">
      <c r="A39" s="6" t="s">
        <v>19</v>
      </c>
      <c r="B39" s="6">
        <v>16</v>
      </c>
      <c r="C39" s="7" t="str">
        <f t="shared" si="7"/>
        <v>Ebaõnnestanud</v>
      </c>
      <c r="D39" s="2"/>
      <c r="E39" s="2"/>
    </row>
    <row r="40" spans="1:11">
      <c r="A40" s="6" t="s">
        <v>20</v>
      </c>
      <c r="B40" s="6">
        <v>72</v>
      </c>
      <c r="C40" s="7" t="str">
        <f t="shared" si="7"/>
        <v>Sooritatud</v>
      </c>
      <c r="D40" s="2"/>
      <c r="E40" s="2"/>
    </row>
    <row r="41" spans="1:11">
      <c r="A41" s="6" t="s">
        <v>11</v>
      </c>
      <c r="B41" s="6">
        <v>83</v>
      </c>
      <c r="C41" s="7" t="str">
        <f t="shared" si="7"/>
        <v>Sooritatud</v>
      </c>
      <c r="D41" s="2"/>
      <c r="E41" s="2"/>
    </row>
    <row r="42" spans="1:11">
      <c r="A42" s="6" t="s">
        <v>12</v>
      </c>
      <c r="B42" s="6">
        <v>100</v>
      </c>
      <c r="C42" s="7" t="str">
        <f t="shared" si="7"/>
        <v>Sooritatud</v>
      </c>
      <c r="D42" s="2"/>
      <c r="E42" s="2"/>
    </row>
    <row r="44" spans="1:11">
      <c r="A44" s="3" t="s">
        <v>76</v>
      </c>
      <c r="B44" s="2"/>
      <c r="C44" s="2"/>
      <c r="D44" s="2"/>
      <c r="E44" s="2"/>
    </row>
    <row r="45" spans="1:11" ht="31.5" customHeight="1">
      <c r="A45" s="19" t="s">
        <v>78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 spans="1:11">
      <c r="A46" s="9" t="s">
        <v>63</v>
      </c>
      <c r="B46" s="9" t="s">
        <v>64</v>
      </c>
      <c r="C46" s="9" t="s">
        <v>65</v>
      </c>
      <c r="D46" s="9" t="s">
        <v>66</v>
      </c>
      <c r="E46" s="9" t="s">
        <v>67</v>
      </c>
    </row>
    <row r="47" spans="1:11">
      <c r="A47" s="6" t="s">
        <v>68</v>
      </c>
      <c r="B47" s="10">
        <v>4.95</v>
      </c>
      <c r="C47" s="6">
        <v>102</v>
      </c>
      <c r="D47" s="7">
        <f>IF(C47&gt;=100,10%,0%)</f>
        <v>0.1</v>
      </c>
      <c r="E47" s="20">
        <f>(B47*C47)-((B47*C47)*D47)</f>
        <v>454.41</v>
      </c>
    </row>
    <row r="48" spans="1:11">
      <c r="A48" s="6" t="s">
        <v>69</v>
      </c>
      <c r="B48" s="10">
        <v>6.35</v>
      </c>
      <c r="C48" s="6">
        <v>139</v>
      </c>
      <c r="D48" s="7">
        <f t="shared" ref="D48:D58" si="8">IF(C48&gt;=100,10%,0%)</f>
        <v>0.1</v>
      </c>
      <c r="E48" s="20">
        <f t="shared" ref="E48:E58" si="9">(B48*C48)-((B48*C48)*D48)</f>
        <v>794.38499999999999</v>
      </c>
    </row>
    <row r="49" spans="1:11">
      <c r="A49" s="6" t="s">
        <v>70</v>
      </c>
      <c r="B49" s="10">
        <v>7</v>
      </c>
      <c r="C49" s="6">
        <v>122</v>
      </c>
      <c r="D49" s="7">
        <f t="shared" si="8"/>
        <v>0.1</v>
      </c>
      <c r="E49" s="20">
        <f t="shared" si="9"/>
        <v>768.6</v>
      </c>
    </row>
    <row r="50" spans="1:11">
      <c r="A50" s="6" t="s">
        <v>71</v>
      </c>
      <c r="B50" s="10">
        <v>8.65</v>
      </c>
      <c r="C50" s="6">
        <v>77</v>
      </c>
      <c r="D50" s="7">
        <f t="shared" si="8"/>
        <v>0</v>
      </c>
      <c r="E50" s="20">
        <f t="shared" si="9"/>
        <v>666.05000000000007</v>
      </c>
    </row>
    <row r="51" spans="1:11">
      <c r="A51" s="6" t="s">
        <v>72</v>
      </c>
      <c r="B51" s="10">
        <v>8.4</v>
      </c>
      <c r="C51" s="6">
        <v>80</v>
      </c>
      <c r="D51" s="7">
        <f t="shared" si="8"/>
        <v>0</v>
      </c>
      <c r="E51" s="20">
        <f t="shared" si="9"/>
        <v>672</v>
      </c>
    </row>
    <row r="52" spans="1:11">
      <c r="A52" s="6" t="s">
        <v>73</v>
      </c>
      <c r="B52" s="10">
        <v>4.8</v>
      </c>
      <c r="C52" s="6">
        <v>120</v>
      </c>
      <c r="D52" s="7">
        <f t="shared" si="8"/>
        <v>0.1</v>
      </c>
      <c r="E52" s="20">
        <f t="shared" si="9"/>
        <v>518.4</v>
      </c>
    </row>
    <row r="53" spans="1:11">
      <c r="A53" s="6" t="s">
        <v>69</v>
      </c>
      <c r="B53" s="10">
        <v>5.9</v>
      </c>
      <c r="C53" s="6">
        <v>146</v>
      </c>
      <c r="D53" s="7">
        <f t="shared" si="8"/>
        <v>0.1</v>
      </c>
      <c r="E53" s="20">
        <f t="shared" si="9"/>
        <v>775.2600000000001</v>
      </c>
    </row>
    <row r="54" spans="1:11">
      <c r="A54" s="6" t="s">
        <v>74</v>
      </c>
      <c r="B54" s="10">
        <v>7</v>
      </c>
      <c r="C54" s="6">
        <v>95</v>
      </c>
      <c r="D54" s="7">
        <f t="shared" si="8"/>
        <v>0</v>
      </c>
      <c r="E54" s="20">
        <f t="shared" si="9"/>
        <v>665</v>
      </c>
    </row>
    <row r="55" spans="1:11">
      <c r="A55" s="6" t="s">
        <v>73</v>
      </c>
      <c r="B55" s="10">
        <v>4.95</v>
      </c>
      <c r="C55" s="6">
        <v>133</v>
      </c>
      <c r="D55" s="7">
        <f t="shared" si="8"/>
        <v>0.1</v>
      </c>
      <c r="E55" s="20">
        <f t="shared" si="9"/>
        <v>592.51499999999999</v>
      </c>
    </row>
    <row r="56" spans="1:11">
      <c r="A56" s="6" t="s">
        <v>68</v>
      </c>
      <c r="B56" s="10">
        <v>4.8</v>
      </c>
      <c r="C56" s="6">
        <v>91</v>
      </c>
      <c r="D56" s="7">
        <f t="shared" si="8"/>
        <v>0</v>
      </c>
      <c r="E56" s="20">
        <f t="shared" si="9"/>
        <v>436.8</v>
      </c>
    </row>
    <row r="57" spans="1:11">
      <c r="A57" s="6" t="s">
        <v>69</v>
      </c>
      <c r="B57" s="10">
        <v>5.9</v>
      </c>
      <c r="C57" s="6">
        <v>75</v>
      </c>
      <c r="D57" s="7">
        <f t="shared" si="8"/>
        <v>0</v>
      </c>
      <c r="E57" s="20">
        <f t="shared" si="9"/>
        <v>442.5</v>
      </c>
    </row>
    <row r="58" spans="1:11">
      <c r="A58" s="6" t="s">
        <v>69</v>
      </c>
      <c r="B58" s="10">
        <v>8.4</v>
      </c>
      <c r="C58" s="6">
        <v>111</v>
      </c>
      <c r="D58" s="7">
        <f t="shared" si="8"/>
        <v>0.1</v>
      </c>
      <c r="E58" s="20">
        <f t="shared" si="9"/>
        <v>839.16000000000008</v>
      </c>
    </row>
    <row r="60" spans="1:11">
      <c r="A60" s="3" t="s">
        <v>84</v>
      </c>
    </row>
    <row r="61" spans="1:11" ht="28.8">
      <c r="A61" s="4" t="s">
        <v>58</v>
      </c>
      <c r="B61" s="4" t="s">
        <v>22</v>
      </c>
      <c r="C61" s="4" t="s">
        <v>23</v>
      </c>
      <c r="D61" s="4" t="s">
        <v>24</v>
      </c>
      <c r="E61" s="13" t="s">
        <v>25</v>
      </c>
      <c r="F61" s="4" t="s">
        <v>26</v>
      </c>
      <c r="J61" s="8" t="s">
        <v>27</v>
      </c>
      <c r="K61" s="7">
        <f>COUNTA(A62:A81)</f>
        <v>20</v>
      </c>
    </row>
    <row r="62" spans="1:11">
      <c r="A62" s="6" t="s">
        <v>28</v>
      </c>
      <c r="B62" s="6">
        <v>18</v>
      </c>
      <c r="C62" s="6">
        <v>74</v>
      </c>
      <c r="D62" s="6">
        <v>180</v>
      </c>
      <c r="E62" s="6">
        <v>43</v>
      </c>
      <c r="F62" s="6" t="s">
        <v>29</v>
      </c>
      <c r="J62" s="8" t="s">
        <v>30</v>
      </c>
      <c r="K62" s="7">
        <f>AVERAGE(B62:B81)</f>
        <v>20.8</v>
      </c>
    </row>
    <row r="63" spans="1:11">
      <c r="A63" s="6" t="s">
        <v>31</v>
      </c>
      <c r="B63" s="6">
        <v>19</v>
      </c>
      <c r="C63" s="6">
        <v>77</v>
      </c>
      <c r="D63" s="6">
        <v>182</v>
      </c>
      <c r="E63" s="6">
        <v>43</v>
      </c>
      <c r="F63" s="6" t="s">
        <v>32</v>
      </c>
      <c r="J63" s="8" t="s">
        <v>33</v>
      </c>
      <c r="K63" s="7">
        <f>MIN(C62:C81)</f>
        <v>65</v>
      </c>
    </row>
    <row r="64" spans="1:11">
      <c r="A64" s="6" t="s">
        <v>34</v>
      </c>
      <c r="B64" s="6">
        <v>19</v>
      </c>
      <c r="C64" s="6">
        <v>82</v>
      </c>
      <c r="D64" s="6">
        <v>186</v>
      </c>
      <c r="E64" s="6">
        <v>45</v>
      </c>
      <c r="F64" s="6" t="s">
        <v>29</v>
      </c>
      <c r="J64" s="8" t="s">
        <v>35</v>
      </c>
      <c r="K64" s="7">
        <f>MAX(D62:D81)</f>
        <v>202</v>
      </c>
    </row>
    <row r="65" spans="1:11">
      <c r="A65" s="6" t="s">
        <v>36</v>
      </c>
      <c r="B65" s="6">
        <v>19</v>
      </c>
      <c r="C65" s="6">
        <v>66</v>
      </c>
      <c r="D65" s="6">
        <v>175</v>
      </c>
      <c r="E65" s="6">
        <v>42</v>
      </c>
      <c r="F65" s="6" t="s">
        <v>37</v>
      </c>
      <c r="J65" s="14" t="s">
        <v>83</v>
      </c>
      <c r="K65" s="7">
        <f>MAX(B62:B81)</f>
        <v>25</v>
      </c>
    </row>
    <row r="66" spans="1:11">
      <c r="A66" s="6" t="s">
        <v>39</v>
      </c>
      <c r="B66" s="6">
        <v>20</v>
      </c>
      <c r="C66" s="6">
        <v>68</v>
      </c>
      <c r="D66" s="6">
        <v>173</v>
      </c>
      <c r="E66" s="6">
        <v>43</v>
      </c>
      <c r="F66" s="6" t="s">
        <v>29</v>
      </c>
      <c r="J66" s="8" t="s">
        <v>38</v>
      </c>
      <c r="K66" s="7">
        <f>AVERAGE(E62:E81)</f>
        <v>44.9</v>
      </c>
    </row>
    <row r="67" spans="1:11">
      <c r="A67" s="6" t="s">
        <v>40</v>
      </c>
      <c r="B67" s="6">
        <v>18</v>
      </c>
      <c r="C67" s="6">
        <v>72</v>
      </c>
      <c r="D67" s="6">
        <v>176</v>
      </c>
      <c r="E67" s="6">
        <v>44</v>
      </c>
      <c r="F67" s="6"/>
      <c r="J67" s="8" t="s">
        <v>59</v>
      </c>
      <c r="K67" s="7">
        <f>COUNTBLANK(F62:F81)</f>
        <v>4</v>
      </c>
    </row>
    <row r="68" spans="1:11">
      <c r="A68" s="6" t="s">
        <v>41</v>
      </c>
      <c r="B68" s="6">
        <v>22</v>
      </c>
      <c r="C68" s="6">
        <v>85</v>
      </c>
      <c r="D68" s="6">
        <v>189</v>
      </c>
      <c r="E68" s="6">
        <v>48</v>
      </c>
      <c r="F68" s="6" t="s">
        <v>37</v>
      </c>
    </row>
    <row r="69" spans="1:11">
      <c r="A69" s="6" t="s">
        <v>42</v>
      </c>
      <c r="B69" s="6">
        <v>23</v>
      </c>
      <c r="C69" s="6">
        <v>99</v>
      </c>
      <c r="D69" s="6">
        <v>199</v>
      </c>
      <c r="E69" s="6">
        <v>48</v>
      </c>
      <c r="F69" s="6" t="s">
        <v>43</v>
      </c>
    </row>
    <row r="70" spans="1:11">
      <c r="A70" s="6" t="s">
        <v>44</v>
      </c>
      <c r="B70" s="6">
        <v>21</v>
      </c>
      <c r="C70" s="6">
        <v>65</v>
      </c>
      <c r="D70" s="6">
        <v>165</v>
      </c>
      <c r="E70" s="6">
        <v>41</v>
      </c>
      <c r="F70" s="6" t="s">
        <v>43</v>
      </c>
    </row>
    <row r="71" spans="1:11">
      <c r="A71" s="6" t="s">
        <v>45</v>
      </c>
      <c r="B71" s="6">
        <v>25</v>
      </c>
      <c r="C71" s="6">
        <v>88</v>
      </c>
      <c r="D71" s="6">
        <v>180</v>
      </c>
      <c r="E71" s="6">
        <v>43</v>
      </c>
      <c r="F71" s="6" t="s">
        <v>43</v>
      </c>
    </row>
    <row r="72" spans="1:11">
      <c r="A72" s="6" t="s">
        <v>46</v>
      </c>
      <c r="B72" s="6">
        <v>25</v>
      </c>
      <c r="C72" s="6">
        <v>67</v>
      </c>
      <c r="D72" s="6">
        <v>172</v>
      </c>
      <c r="E72" s="6">
        <v>42</v>
      </c>
      <c r="F72" s="6"/>
    </row>
    <row r="73" spans="1:11">
      <c r="A73" s="6" t="s">
        <v>47</v>
      </c>
      <c r="B73" s="6">
        <v>19</v>
      </c>
      <c r="C73" s="6">
        <v>72</v>
      </c>
      <c r="D73" s="6">
        <v>179</v>
      </c>
      <c r="E73" s="6">
        <v>44</v>
      </c>
      <c r="F73" s="6"/>
    </row>
    <row r="74" spans="1:11">
      <c r="A74" s="6" t="s">
        <v>48</v>
      </c>
      <c r="B74" s="6">
        <v>22</v>
      </c>
      <c r="C74" s="6">
        <v>77</v>
      </c>
      <c r="D74" s="6">
        <v>186</v>
      </c>
      <c r="E74" s="6">
        <v>45</v>
      </c>
      <c r="F74" s="6" t="s">
        <v>29</v>
      </c>
    </row>
    <row r="75" spans="1:11">
      <c r="A75" s="6" t="s">
        <v>49</v>
      </c>
      <c r="B75" s="6">
        <v>21</v>
      </c>
      <c r="C75" s="6">
        <v>87</v>
      </c>
      <c r="D75" s="6">
        <v>198</v>
      </c>
      <c r="E75" s="6">
        <v>47</v>
      </c>
      <c r="F75" s="6" t="s">
        <v>50</v>
      </c>
    </row>
    <row r="76" spans="1:11">
      <c r="A76" s="6" t="s">
        <v>51</v>
      </c>
      <c r="B76" s="6">
        <v>18</v>
      </c>
      <c r="C76" s="6">
        <v>99</v>
      </c>
      <c r="D76" s="6">
        <v>201</v>
      </c>
      <c r="E76" s="6">
        <v>48</v>
      </c>
      <c r="F76" s="6" t="s">
        <v>52</v>
      </c>
    </row>
    <row r="77" spans="1:11">
      <c r="A77" s="6" t="s">
        <v>53</v>
      </c>
      <c r="B77" s="6">
        <v>18</v>
      </c>
      <c r="C77" s="6">
        <v>101</v>
      </c>
      <c r="D77" s="6">
        <v>202</v>
      </c>
      <c r="E77" s="6">
        <v>49</v>
      </c>
      <c r="F77" s="6" t="s">
        <v>37</v>
      </c>
    </row>
    <row r="78" spans="1:11">
      <c r="A78" s="6" t="s">
        <v>54</v>
      </c>
      <c r="B78" s="6">
        <v>19</v>
      </c>
      <c r="C78" s="6">
        <v>88</v>
      </c>
      <c r="D78" s="6">
        <v>199</v>
      </c>
      <c r="E78" s="6">
        <v>47</v>
      </c>
      <c r="F78" s="6"/>
    </row>
    <row r="79" spans="1:11">
      <c r="A79" s="6" t="s">
        <v>55</v>
      </c>
      <c r="B79" s="6">
        <v>22</v>
      </c>
      <c r="C79" s="6">
        <v>100</v>
      </c>
      <c r="D79" s="6">
        <v>199</v>
      </c>
      <c r="E79" s="6">
        <v>48</v>
      </c>
      <c r="F79" s="6" t="s">
        <v>32</v>
      </c>
    </row>
    <row r="80" spans="1:11">
      <c r="A80" s="6" t="s">
        <v>56</v>
      </c>
      <c r="B80" s="6">
        <v>23</v>
      </c>
      <c r="C80" s="6">
        <v>88</v>
      </c>
      <c r="D80" s="6">
        <v>195</v>
      </c>
      <c r="E80" s="6">
        <v>47</v>
      </c>
      <c r="F80" s="6" t="s">
        <v>29</v>
      </c>
    </row>
    <row r="81" spans="1:6">
      <c r="A81" s="6" t="s">
        <v>57</v>
      </c>
      <c r="B81" s="6">
        <v>25</v>
      </c>
      <c r="C81" s="6">
        <v>72</v>
      </c>
      <c r="D81" s="6">
        <v>174</v>
      </c>
      <c r="E81" s="6">
        <v>41</v>
      </c>
      <c r="F81" s="6" t="s">
        <v>43</v>
      </c>
    </row>
  </sheetData>
  <mergeCells count="3">
    <mergeCell ref="A29:K29"/>
    <mergeCell ref="A45:K45"/>
    <mergeCell ref="A15:K15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Abileht</vt:lpstr>
      <vt:lpstr>Lihtsad funktsioonid</vt:lpstr>
      <vt:lpstr>Abileht!x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2020-04-24T14:17:31Z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dee73645-cde0-48db-b760-5f5644974c72</vt:lpwstr>
  </property>
</Properties>
</file>