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01" sheetId="1" r:id="rId3"/>
    <sheet state="visible" name="202002" sheetId="2" r:id="rId4"/>
    <sheet state="visible" name="202003" sheetId="3" r:id="rId5"/>
    <sheet state="visible" name="202004" sheetId="4" r:id="rId6"/>
    <sheet state="visible" name="202005" sheetId="5" r:id="rId7"/>
    <sheet state="visible" name="202006" sheetId="6" r:id="rId8"/>
    <sheet state="visible" name="202007" sheetId="7" r:id="rId9"/>
    <sheet state="visible" name="202008" sheetId="8" r:id="rId10"/>
    <sheet state="visible" name="202009" sheetId="9" r:id="rId11"/>
    <sheet state="visible" name="202010" sheetId="10" r:id="rId12"/>
    <sheet state="visible" name="202011" sheetId="11" r:id="rId13"/>
    <sheet state="visible" name="202012" sheetId="12" r:id="rId14"/>
    <sheet state="visible" name="201901" sheetId="13" r:id="rId15"/>
    <sheet state="visible" name="201902" sheetId="14" r:id="rId16"/>
    <sheet state="visible" name="201903" sheetId="15" r:id="rId17"/>
    <sheet state="visible" name="201904" sheetId="16" r:id="rId18"/>
    <sheet state="visible" name="201905" sheetId="17" r:id="rId19"/>
    <sheet state="visible" name="201906" sheetId="18" r:id="rId20"/>
    <sheet state="visible" name="201907" sheetId="19" r:id="rId21"/>
    <sheet state="visible" name="201908" sheetId="20" r:id="rId22"/>
    <sheet state="visible" name="201909" sheetId="21" r:id="rId23"/>
    <sheet state="visible" name="201910" sheetId="22" r:id="rId24"/>
    <sheet state="visible" name="201911" sheetId="23" r:id="rId25"/>
    <sheet state="visible" name="201912" sheetId="24" r:id="rId26"/>
    <sheet state="visible" name="201801" sheetId="25" r:id="rId27"/>
    <sheet state="visible" name="201802" sheetId="26" r:id="rId28"/>
    <sheet state="visible" name="201803" sheetId="27" r:id="rId29"/>
    <sheet state="visible" name="201804" sheetId="28" r:id="rId30"/>
    <sheet state="visible" name="201805" sheetId="29" r:id="rId31"/>
    <sheet state="visible" name="201806" sheetId="30" r:id="rId32"/>
    <sheet state="visible" name="201807" sheetId="31" r:id="rId33"/>
    <sheet state="visible" name="201808" sheetId="32" r:id="rId34"/>
    <sheet state="visible" name="201809" sheetId="33" r:id="rId35"/>
    <sheet state="visible" name="201810" sheetId="34" r:id="rId36"/>
    <sheet state="visible" name="201811" sheetId="35" r:id="rId37"/>
    <sheet state="visible" name="201812" sheetId="36" r:id="rId38"/>
    <sheet state="visible" name="2018 SUM " sheetId="37" r:id="rId39"/>
    <sheet state="visible" name="201701" sheetId="38" r:id="rId40"/>
    <sheet state="visible" name="201702" sheetId="39" r:id="rId41"/>
    <sheet state="visible" name="201703" sheetId="40" r:id="rId42"/>
    <sheet state="visible" name="201704" sheetId="41" r:id="rId43"/>
    <sheet state="visible" name="201705" sheetId="42" r:id="rId44"/>
    <sheet state="visible" name="201706" sheetId="43" r:id="rId45"/>
    <sheet state="visible" name="201707" sheetId="44" r:id="rId46"/>
    <sheet state="visible" name="201708" sheetId="45" r:id="rId47"/>
    <sheet state="visible" name="201709" sheetId="46" r:id="rId48"/>
    <sheet state="visible" name="201710" sheetId="47" r:id="rId49"/>
    <sheet state="visible" name="201711" sheetId="48" r:id="rId50"/>
    <sheet state="visible" name="201712" sheetId="49" r:id="rId51"/>
    <sheet state="visible" name="2016" sheetId="50" r:id="rId52"/>
    <sheet state="visible" name="201601" sheetId="51" r:id="rId53"/>
    <sheet state="visible" name="201602" sheetId="52" r:id="rId54"/>
    <sheet state="visible" name="201603" sheetId="53" r:id="rId55"/>
    <sheet state="visible" name="201604" sheetId="54" r:id="rId56"/>
    <sheet state="visible" name="201605" sheetId="55" r:id="rId57"/>
    <sheet state="visible" name="201606" sheetId="56" r:id="rId58"/>
    <sheet state="visible" name="201607" sheetId="57" r:id="rId59"/>
    <sheet state="visible" name="201608" sheetId="58" r:id="rId60"/>
    <sheet state="visible" name="201609" sheetId="59" r:id="rId61"/>
    <sheet state="visible" name="201610" sheetId="60" r:id="rId62"/>
    <sheet state="visible" name="201611" sheetId="61" r:id="rId63"/>
    <sheet state="visible" name="201612" sheetId="62" r:id="rId64"/>
    <sheet state="visible" name="2016 BUA" sheetId="63" r:id="rId65"/>
    <sheet state="visible" name="201501" sheetId="64" r:id="rId66"/>
    <sheet state="visible" name="201502" sheetId="65" r:id="rId67"/>
    <sheet state="visible" name="201503" sheetId="66" r:id="rId68"/>
    <sheet state="visible" name="201504" sheetId="67" r:id="rId69"/>
    <sheet state="visible" name="201505" sheetId="68" r:id="rId70"/>
    <sheet state="visible" name="201506" sheetId="69" r:id="rId71"/>
    <sheet state="visible" name="201507" sheetId="70" r:id="rId72"/>
    <sheet state="visible" name="201508" sheetId="71" r:id="rId73"/>
    <sheet state="visible" name="201509" sheetId="72" r:id="rId74"/>
    <sheet state="visible" name="201509D12" sheetId="73" r:id="rId75"/>
    <sheet state="visible" name="201510" sheetId="74" r:id="rId76"/>
    <sheet state="visible" name="201511" sheetId="75" r:id="rId77"/>
    <sheet state="visible" name="201512" sheetId="76" r:id="rId78"/>
    <sheet state="visible" name="2015 BUA" sheetId="77" r:id="rId79"/>
    <sheet state="visible" name="201401" sheetId="78" r:id="rId80"/>
    <sheet state="visible" name="201402" sheetId="79" r:id="rId81"/>
    <sheet state="visible" name="201403" sheetId="80" r:id="rId82"/>
    <sheet state="visible" name="201404" sheetId="81" r:id="rId83"/>
    <sheet state="visible" name="201405" sheetId="82" r:id="rId84"/>
    <sheet state="visible" name="201406" sheetId="83" r:id="rId85"/>
    <sheet state="visible" name="201407" sheetId="84" r:id="rId86"/>
    <sheet state="visible" name="201408" sheetId="85" r:id="rId87"/>
    <sheet state="visible" name="201409" sheetId="86" r:id="rId88"/>
    <sheet state="visible" name="201410" sheetId="87" r:id="rId89"/>
    <sheet state="visible" name="201411" sheetId="88" r:id="rId90"/>
    <sheet state="visible" name="201412" sheetId="89" r:id="rId91"/>
    <sheet state="visible" name="2014 BUA" sheetId="90" r:id="rId92"/>
    <sheet state="visible" name="201301" sheetId="91" r:id="rId93"/>
    <sheet state="visible" name="201302" sheetId="92" r:id="rId94"/>
    <sheet state="visible" name="201303" sheetId="93" r:id="rId95"/>
    <sheet state="visible" name="201304" sheetId="94" r:id="rId96"/>
    <sheet state="visible" name="201305" sheetId="95" r:id="rId97"/>
    <sheet state="visible" name="201306" sheetId="96" r:id="rId98"/>
    <sheet state="visible" name="201307" sheetId="97" r:id="rId99"/>
    <sheet state="visible" name="201308" sheetId="98" r:id="rId100"/>
    <sheet state="visible" name="201309" sheetId="99" r:id="rId101"/>
    <sheet state="visible" name="201310" sheetId="100" r:id="rId102"/>
    <sheet state="visible" name="201311" sheetId="101" r:id="rId103"/>
    <sheet state="visible" name="201312" sheetId="102" r:id="rId104"/>
    <sheet state="visible" name="201201" sheetId="103" r:id="rId105"/>
    <sheet state="visible" name="201202" sheetId="104" r:id="rId106"/>
    <sheet state="visible" name="201203" sheetId="105" r:id="rId107"/>
    <sheet state="visible" name="201204" sheetId="106" r:id="rId108"/>
    <sheet state="visible" name="201205" sheetId="107" r:id="rId109"/>
    <sheet state="visible" name="201206" sheetId="108" r:id="rId110"/>
    <sheet state="visible" name="201207" sheetId="109" r:id="rId111"/>
    <sheet state="visible" name="201208" sheetId="110" r:id="rId112"/>
    <sheet state="visible" name="201209" sheetId="111" r:id="rId113"/>
    <sheet state="visible" name="201210" sheetId="112" r:id="rId114"/>
    <sheet state="visible" name="201211" sheetId="113" r:id="rId115"/>
    <sheet state="visible" name="201212" sheetId="114" r:id="rId116"/>
    <sheet state="visible" name="2012 BUA" sheetId="115" r:id="rId117"/>
    <sheet state="visible" name="201101" sheetId="116" r:id="rId118"/>
    <sheet state="visible" name="201102" sheetId="117" r:id="rId119"/>
    <sheet state="visible" name="201103" sheetId="118" r:id="rId120"/>
    <sheet state="visible" name="201104" sheetId="119" r:id="rId121"/>
    <sheet state="visible" name="201105" sheetId="120" r:id="rId122"/>
    <sheet state="visible" name="201106" sheetId="121" r:id="rId123"/>
    <sheet state="visible" name="201107" sheetId="122" r:id="rId124"/>
    <sheet state="visible" name="201108" sheetId="123" r:id="rId125"/>
    <sheet state="visible" name="201109" sheetId="124" r:id="rId126"/>
    <sheet state="visible" name="201110" sheetId="125" r:id="rId127"/>
    <sheet state="visible" name="201111" sheetId="126" r:id="rId128"/>
    <sheet state="visible" name="201112" sheetId="127" r:id="rId129"/>
    <sheet state="visible" name="Totalt" sheetId="128" r:id="rId130"/>
  </sheets>
  <definedNames/>
  <calcPr/>
</workbook>
</file>

<file path=xl/sharedStrings.xml><?xml version="1.0" encoding="utf-8"?>
<sst xmlns="http://schemas.openxmlformats.org/spreadsheetml/2006/main" count="1891" uniqueCount="195">
  <si>
    <t>Kassedagbok - 2020 Graakammen Consulting as JANUAR</t>
  </si>
  <si>
    <t>Dato:</t>
  </si>
  <si>
    <t>Znr</t>
  </si>
  <si>
    <t>Moms gr.lag 25%</t>
  </si>
  <si>
    <t>Moms 25%</t>
  </si>
  <si>
    <t>Sum brutto 25%</t>
  </si>
  <si>
    <t>Moms gr.lag 15%</t>
  </si>
  <si>
    <t>Moms 15%</t>
  </si>
  <si>
    <t>Sum brutto 15%</t>
  </si>
  <si>
    <t>Totalt salg</t>
  </si>
  <si>
    <t>Dagens kontanter</t>
  </si>
  <si>
    <t>Bankkort</t>
  </si>
  <si>
    <t>SUM:</t>
  </si>
  <si>
    <t>Kontroll:</t>
  </si>
  <si>
    <t>Kassedagbok - 2020 Graakammen Consulting as FEBRUAR</t>
  </si>
  <si>
    <t>-</t>
  </si>
  <si>
    <t>Kassedagbok - 2020 Graakammen Consulting as MARS</t>
  </si>
  <si>
    <t>Kassedagbok - 2020 Graakammen Consulting as APRIL</t>
  </si>
  <si>
    <t>Kassedagbok - 2020 Graakammen Consulting as MAI</t>
  </si>
  <si>
    <t>Kassedagbok - 2020 Graakammen Consulting as JUNI</t>
  </si>
  <si>
    <t>Kassedagbok - 2020 Graakammen Consulting as JULI</t>
  </si>
  <si>
    <t>Kassedagbok - 2020 Graakammen Consulting as AUGUST</t>
  </si>
  <si>
    <t>Kassedagbok - 2020 Graakammen Consulting as SEPTEMBER</t>
  </si>
  <si>
    <t>Kassedagbok - 2020 Graakammen Consulting as OKTOBER</t>
  </si>
  <si>
    <t>Kassedagbok - 2020 Graakammen Consulting as NOVEMBER</t>
  </si>
  <si>
    <t>Kassedagbok - 2020 Graakammen Consulting as DESEMBER</t>
  </si>
  <si>
    <t>Selvb.</t>
  </si>
  <si>
    <t>Kassedagbok - 2019 Graakammen Consulting as JANUAR</t>
  </si>
  <si>
    <t>Kassedagbok - 2019 Graakammen Consulting as FEBRUAR</t>
  </si>
  <si>
    <t>Kassedagbok - 2019 Graakammen Consulting as MARS</t>
  </si>
  <si>
    <t>Kassedagbok - 2019 Graakammen Consulting as APRIL</t>
  </si>
  <si>
    <t>Kassedagbok - 2019 Graakammen Consulting as MAI</t>
  </si>
  <si>
    <t>Kassedagbok - 2019 Graakammen Consulting as JUNI</t>
  </si>
  <si>
    <t>Kassedagbok - 2019 Graakammen Consulting as JULI</t>
  </si>
  <si>
    <t>Kassedagbok - 2019 Graakammen Consulting as AUGUST</t>
  </si>
  <si>
    <t>Kassedagbok - 2019 Graakammen Consulting as SEPTEMBER</t>
  </si>
  <si>
    <t>Kassedagbok - 2019 Graakammen Consulting as OKTOBER</t>
  </si>
  <si>
    <t>Kassedagbok - 2019 Graakammen Consulting as NOVEMBER</t>
  </si>
  <si>
    <t>Kassedagbok - 2019 Graakammen Consulting as DESEMBER</t>
  </si>
  <si>
    <t>Kassedagbok - 2018 Graakammen Consulting as JANUAR</t>
  </si>
  <si>
    <t>Kassedagbok - 2018 Graakammen Consulting as FEBRUAR</t>
  </si>
  <si>
    <t>Kassedagbok - 2018 Graakammen Consulting as MARS</t>
  </si>
  <si>
    <t>Kassedagbok - 2018 Graakammen Consulting as APRIL</t>
  </si>
  <si>
    <t>Kassedagbok - 2018 Graakammen Consulting as MAI</t>
  </si>
  <si>
    <t>Kassedagbok - 2018 Graakammen Consulting as JUNI</t>
  </si>
  <si>
    <t>Kassedagbok - 2018 Graakammen Consulting as JULI</t>
  </si>
  <si>
    <t>Kassedagbok - 2018 Graakammen Consulting as AUGUST</t>
  </si>
  <si>
    <t>Kassedagbok - 2018 Graakammen Consulting as SEPTEMBER</t>
  </si>
  <si>
    <t>Kassedagbok - 2018 Graakammen Consulting as OKTOBER</t>
  </si>
  <si>
    <t>Kassedagbok - 2018 Graakammen Consulting as NOVEMBER</t>
  </si>
  <si>
    <t>Kassedagbok - 2018 Graakammen Consulting as DESEMBER</t>
  </si>
  <si>
    <t>Justering 2018</t>
  </si>
  <si>
    <t>Selvbetjening 2018</t>
  </si>
  <si>
    <t>Kassedagbok - 2018 SUM</t>
  </si>
  <si>
    <t>Selvbetjening saldo 01.01.18</t>
  </si>
  <si>
    <t>Selvbetjening saldo 01.01.19</t>
  </si>
  <si>
    <t>Renter 2018</t>
  </si>
  <si>
    <t>Omsatt 2018</t>
  </si>
  <si>
    <t>Uten 15% mva</t>
  </si>
  <si>
    <t>15% mva</t>
  </si>
  <si>
    <t>Kassedagbok - 2017 Graakammen Consulting as JANUAR</t>
  </si>
  <si>
    <t>Kassedagbok - 2017 Graakammen Consulting as FEBRUAR</t>
  </si>
  <si>
    <t>Kassedagbok - 2017 Graakammen Consulting as MARS</t>
  </si>
  <si>
    <t>Kassedagbok - 2017 Graakammen Consulting as APRIL</t>
  </si>
  <si>
    <t>Kassedagbok - 2017 Graakammen Consulting as MAI</t>
  </si>
  <si>
    <t>Kassedagbok - 2017 Graakammen Consulting as JUNI</t>
  </si>
  <si>
    <t>Kassedagbok - 2017 Graakammen Consulting as JULI</t>
  </si>
  <si>
    <t>Kassedagbok - 2017 Graakammen Consulting as AUGUST</t>
  </si>
  <si>
    <t>Kassedagbok - 2017 Graakammen Consulting as SEPTEMBER</t>
  </si>
  <si>
    <t>Kassedagbok - 2017 Graakammen Consulting as OKTOBER</t>
  </si>
  <si>
    <t>Kassedagbok - 2017 Graakammen Consulting as NOVEMBER</t>
  </si>
  <si>
    <t>Kassedagbok - 2017 Graakammen Consulting as DESEMBER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</si>
  <si>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</si>
  <si>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</si>
  <si>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</si>
  <si>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</si>
  <si>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</si>
  <si>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</si>
  <si>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</si>
  <si>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</si>
  <si>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</si>
  <si>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</si>
  <si>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</si>
  <si>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</si>
  <si>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Totalt</t>
  </si>
  <si>
    <t>Kontroll sum</t>
  </si>
  <si>
    <t>Korrigering</t>
  </si>
  <si>
    <t>Kassedagbok - 2016 Graakammen Consulting as JANUAR</t>
  </si>
  <si>
    <t>Kassedagbok - 2016 Graakammen Consulting as FEBRUAR</t>
  </si>
  <si>
    <t>Kassedagbok - 2016 Graakammen Consulting as MARS</t>
  </si>
  <si>
    <t>Kassedagbok - 2016 Graakammen Consulting as APRIL</t>
  </si>
  <si>
    <t>Kassedagbok - 2016 Graakammen Consulting as MAI</t>
  </si>
  <si>
    <t>Kassedagbok - 2016 Graakammen Consulting as JUNI</t>
  </si>
  <si>
    <t>Kassedagbok - 2016 Graakammen Consulting as JULI</t>
  </si>
  <si>
    <t>Kassedagbok - 2016 Graakammen Consulting as AUGUST</t>
  </si>
  <si>
    <t>Kassedagbok - 2016 Graakammen Consulting as SEPTEMBER</t>
  </si>
  <si>
    <t>Kassedagbok - 2016 Graakammen Consulting as OKTOBER</t>
  </si>
  <si>
    <t>Kassedagbok - 2016 Graakammen Consulting as NOVEMBER</t>
  </si>
  <si>
    <t>Kassedagbok - 2016 Graakammen Consulting as DESEMBER</t>
  </si>
  <si>
    <t>Kor.</t>
  </si>
  <si>
    <t>Kassedagbok - 2015 Graakammen Consulting as SKJENNUNGSBUA 2016</t>
  </si>
  <si>
    <t>Saldo kasse + 0</t>
  </si>
  <si>
    <t>31.12.2016</t>
  </si>
  <si>
    <t>31.12.2015</t>
  </si>
  <si>
    <t>Omsatt 2016</t>
  </si>
  <si>
    <t>Saldo per 01.01.2015</t>
  </si>
  <si>
    <t>Saldo per 31.12.2015</t>
  </si>
  <si>
    <t>Renter 2015</t>
  </si>
  <si>
    <t>Omsatt 2015</t>
  </si>
  <si>
    <t>Kassedagbok - 2015 Graakammen Consulting as JANUAR</t>
  </si>
  <si>
    <t>Kassedagbok - 2015 Graakammen Consulting as FEBRUAR</t>
  </si>
  <si>
    <t>Ført 31: Avstemming differanse for januar+februar</t>
  </si>
  <si>
    <t>Kassedagbok - 2015 Graakammen Consulting as MARS</t>
  </si>
  <si>
    <t>Kassedagbok - 2015 Graakammen Consulting as APRIL</t>
  </si>
  <si>
    <t>Kassedagbok - 2015 Graakammen Consulting as MAI</t>
  </si>
  <si>
    <t>Kassedagbok - 2015 Graakammen Consulting as JUNI</t>
  </si>
  <si>
    <t>Kassedagbok - 2015 Graakammen Consulting as JULI: STENGT</t>
  </si>
  <si>
    <t>Kassedagbok - 2015 Graakammen Consulting as August</t>
  </si>
  <si>
    <t>Kassedagbok - 2015 Graakammen Consulting as SEPTEMBER</t>
  </si>
  <si>
    <t>Kassedagbok - 2015 Graakammen Consulting as OKTOBER</t>
  </si>
  <si>
    <t>Kassedagbok - 2015 Graakammen Consulting as NOVEMBER</t>
  </si>
  <si>
    <t>Kassedagbok - 2015 Graakammen Consulting as DESEMBER</t>
  </si>
  <si>
    <t>Kassedagbok - 2015 Graakammen Consulting as SKJENNUNGSBUA 2015</t>
  </si>
  <si>
    <t>Kassedagbok - 2014 Graakammen Consulting as JANUAR</t>
  </si>
  <si>
    <t>Kassedagbok - 2014 Graakammen Consulting as FEBRUAR</t>
  </si>
  <si>
    <t>Kassedagbok - 2014 Graakammen Consulting as MARS</t>
  </si>
  <si>
    <t>Kassedagbok - 2014 Graakammen Consulting as APRIL</t>
  </si>
  <si>
    <t>Kassedagbok - 2014 Graakammen Consulting as MAI</t>
  </si>
  <si>
    <t>Kassedagbok - 2014 Graakammen Consulting as JUNI</t>
  </si>
  <si>
    <t>Kassedagbok - 2014 Graakammen Consulting as JULI: STENGT</t>
  </si>
  <si>
    <t>Kassedagbok - 2014 Graakammen Consulting as AUGUST</t>
  </si>
  <si>
    <t>Kassedagbok - 2014 Graakammen Consulting as SEPTEMBER</t>
  </si>
  <si>
    <t>Kassedagbok - 2014 Graakammen Consulting as OKTOBER</t>
  </si>
  <si>
    <t>Kassedagbok - 2014 Graakammen Consulting as NOVEMBER</t>
  </si>
  <si>
    <t>Kassedagbok - 2014 Graakammen Consulting as DESEMBER</t>
  </si>
  <si>
    <t>Kassedagbok - 2012 Graakammen Consulting as SKJENNUNGSBUA 2014</t>
  </si>
  <si>
    <t>Saldo per 01.01.2014</t>
  </si>
  <si>
    <t>Saldo per 31.12.2014</t>
  </si>
  <si>
    <t>Renter 2014</t>
  </si>
  <si>
    <t>Omsatt 2014</t>
  </si>
  <si>
    <t>Kassedagbok - 2013 Graakammen Consulting as JANUAR</t>
  </si>
  <si>
    <t>Onsdag</t>
  </si>
  <si>
    <t>Torsdag</t>
  </si>
  <si>
    <t>Fredag</t>
  </si>
  <si>
    <t>Kassedagbok - 2013 Graakammen Consulting as FEBRUAR</t>
  </si>
  <si>
    <t>Kassedagbok - 2013 Graakammen Consulting as MARS</t>
  </si>
  <si>
    <t>Kassedagbok - 2013 Graakammen Consulting as APRIL</t>
  </si>
  <si>
    <t>Kassedagbok - 2013 Graakammen Consulting as MAI</t>
  </si>
  <si>
    <t>Kassedagbok - 2013 Graakammen Consulting as JUNI</t>
  </si>
  <si>
    <t>Kassedagbok - 2013 Graakammen Consulting as JULI</t>
  </si>
  <si>
    <t>Kassedagbok - 2013 Graakammen Consulting as AUGUST</t>
  </si>
  <si>
    <t>Kassedagbok - 2013 Graakammen Consulting as SEPTEMBER</t>
  </si>
  <si>
    <t>Kassedagbok - 2013 Graakammen Consulting as OKTOBER</t>
  </si>
  <si>
    <t>Kassedagbok - 2013 Graakammen Consulting as NOVEMBER</t>
  </si>
  <si>
    <t>Kassedagbok - 2013 Graakammen Consulting as DESEMBER</t>
  </si>
  <si>
    <t>Kassedagbok - 2012 Graakammen Consulting as JANUAR</t>
  </si>
  <si>
    <t>Kassedagbok - 2012 Graakammen Consulting as FEBRUAR</t>
  </si>
  <si>
    <t>Kassedagbok - 2012 Graakammen Consulting as MARS</t>
  </si>
  <si>
    <t>Kassedagbok - 2012 Graakammen Consulting as APRIL</t>
  </si>
  <si>
    <t>Kassedagbok - 2012 Graakammen Consulting as MAI</t>
  </si>
  <si>
    <t>Kassedagbok - 2012 Graakammen Consulting as JUNI</t>
  </si>
  <si>
    <t>Kassedagbok - 2012 Graakammen Consulting as JULI</t>
  </si>
  <si>
    <t>Kassedagbok - 2012 Graakammen Consulting as AUGUST</t>
  </si>
  <si>
    <t>Kassedagbok - 2012 Graakammen Consulting as SEPTEMBER</t>
  </si>
  <si>
    <t>Kassedagbok - 2012 Graakammen Consulting as OKTOBER</t>
  </si>
  <si>
    <t>Kassedagbok - 2012 Graakammen Consulting as NOVEMBER</t>
  </si>
  <si>
    <t>Kassedagbok - 2012 Graakammen Consulting as DESEMBER</t>
  </si>
  <si>
    <t>Kassedagbok - 2012 Graakammen Consulting as SKJENNUNGSBUA 2012</t>
  </si>
  <si>
    <t>Saldo per 01.01.2012</t>
  </si>
  <si>
    <t>Uttak mai</t>
  </si>
  <si>
    <t>Saldo per 31.12.2012</t>
  </si>
  <si>
    <t>Omsatt 2012</t>
  </si>
  <si>
    <t>Kassedagbok - 2011 Graakammen Consulting as JANUAR</t>
  </si>
  <si>
    <t>Moms gr.lag 14%</t>
  </si>
  <si>
    <t>Moms 14%</t>
  </si>
  <si>
    <t>Sum brutto 14%</t>
  </si>
  <si>
    <t>Saldo kas. +kr. 3000</t>
  </si>
  <si>
    <t>Kassedagbok - 2011 Graakammen Consulting as FEBRUAR</t>
  </si>
  <si>
    <t>Kassedagbok - 2011 Graakammen Consulting as MARS</t>
  </si>
  <si>
    <t>Kassedagbok - 2011 Graakammen Consulting as APRIL</t>
  </si>
  <si>
    <t>Kassedagbok - 2011 Graakammen Consulting as MAI</t>
  </si>
  <si>
    <t>Kassedagbok - 2011 Graakammen Consulting as JUNI</t>
  </si>
  <si>
    <t>Kassedagbok - 2011 Graakammen Consulting as. STENGT I JULI</t>
  </si>
  <si>
    <t>Kassedagbok - 2011 Graakammen Consulting as AUGUST</t>
  </si>
  <si>
    <t>Kassedagbok - 2011 Graakammen Consulting as SEPTEMBER</t>
  </si>
  <si>
    <t>Saldo kasse   +kr. 5000</t>
  </si>
  <si>
    <t>Dato 03.09 (6720,-) ser ut til å mangle i totalsummeringen for september og oktober (utgjør diffen mellom totalutskrift og sum per dag).</t>
  </si>
  <si>
    <t>I totalutskrift mangler 6405,- i 25% grunnlaget og 276,32 i 14% grunnlaget.</t>
  </si>
  <si>
    <t>Kassedagbok - 2011 Graakammen Consulting as OKTOBER</t>
  </si>
  <si>
    <t>Saldo kasse   +kr. 6000</t>
  </si>
  <si>
    <t>Kassedagbok - 2011 Graakammen Consulting as NOVEMBER</t>
  </si>
  <si>
    <t>Kassedagbok - 2011 Graakammen Consulting as DESEMBER</t>
  </si>
  <si>
    <t>Mnd</t>
  </si>
  <si>
    <t>Salg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</si>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</sst>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-#,##0"/>
  </numFmts>
  <fonts count="9">
    <font>
      <sz val="10.0"/>
      <color rgb="FF000000"/>
      <name val="Arial"/>
    </font>
    <font>
      <b/>
      <sz val="10.0"/>
      <color rgb="FF000000"/>
    </font>
    <font/>
    <font>
      <b/>
      <sz val="10.0"/>
      <color rgb="FF000000"/>
      <name val="Arial greek"/>
    </font>
    <font>
      <sz val="10.0"/>
      <color rgb="FF000000"/>
    </font>
    <font>
      <b/>
      <sz val="9.0"/>
      <color rgb="FF000000"/>
    </font>
    <font>
      <color rgb="FF000000"/>
      <name val="Arial"/>
    </font>
    <font>
      <name val="Arial"/>
    </font>
    <font>
      <sz val="11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bottom" wrapText="0"/>
    </xf>
    <xf borderId="1" fillId="0" fontId="4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shrinkToFit="0" wrapText="1"/>
    </xf>
    <xf borderId="0" fillId="0" fontId="4" numFmtId="0" xfId="0" applyAlignment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wrapText="1"/>
    </xf>
    <xf borderId="2" fillId="2" fontId="5" numFmtId="0" xfId="0" applyAlignment="1" applyBorder="1" applyFill="1" applyFont="1">
      <alignment readingOrder="0" shrinkToFit="0" wrapText="1"/>
    </xf>
    <xf borderId="2" fillId="2" fontId="1" numFmtId="1" xfId="0" applyAlignment="1" applyBorder="1" applyFont="1" applyNumberFormat="1">
      <alignment readingOrder="0" shrinkToFit="0" vertical="bottom" wrapText="0"/>
    </xf>
    <xf borderId="2" fillId="0" fontId="1" numFmtId="1" xfId="0" applyAlignment="1" applyBorder="1" applyFont="1" applyNumberFormat="1">
      <alignment readingOrder="0" shrinkToFit="0" wrapText="1"/>
    </xf>
    <xf borderId="2" fillId="0" fontId="1" numFmtId="1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2" xfId="0" applyAlignment="1" applyBorder="1" applyFont="1" applyNumberFormat="1">
      <alignment readingOrder="0" shrinkToFit="0" vertical="bottom" wrapText="0"/>
    </xf>
    <xf borderId="2" fillId="0" fontId="4" numFmtId="2" xfId="0" applyAlignment="1" applyBorder="1" applyFont="1" applyNumberFormat="1">
      <alignment shrinkToFit="0" vertical="bottom" wrapText="0"/>
    </xf>
    <xf borderId="2" fillId="2" fontId="4" numFmtId="2" xfId="0" applyAlignment="1" applyBorder="1" applyFont="1" applyNumberFormat="1">
      <alignment shrinkToFit="0" vertical="bottom" wrapText="0"/>
    </xf>
    <xf borderId="2" fillId="2" fontId="4" numFmtId="1" xfId="0" applyAlignment="1" applyBorder="1" applyFont="1" applyNumberFormat="1">
      <alignment shrinkToFit="0" vertical="bottom" wrapText="0"/>
    </xf>
    <xf borderId="2" fillId="0" fontId="4" numFmtId="1" xfId="0" applyAlignment="1" applyBorder="1" applyFont="1" applyNumberFormat="1">
      <alignment readingOrder="0" shrinkToFit="0" vertical="bottom" wrapText="0"/>
    </xf>
    <xf borderId="2" fillId="0" fontId="4" numFmtId="1" xfId="0" applyAlignment="1" applyBorder="1" applyFont="1" applyNumberFormat="1">
      <alignment shrinkToFit="0" vertical="bottom" wrapText="0"/>
    </xf>
    <xf borderId="3" fillId="0" fontId="4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2" fillId="0" fontId="4" numFmtId="1" xfId="0" applyAlignment="1" applyBorder="1" applyFont="1" applyNumberFormat="1">
      <alignment shrinkToFit="0" wrapText="1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2" xfId="0" applyAlignment="1" applyBorder="1" applyFont="1" applyNumberFormat="1">
      <alignment shrinkToFit="0" vertical="bottom" wrapText="0"/>
    </xf>
    <xf borderId="4" fillId="0" fontId="4" numFmtId="2" xfId="0" applyAlignment="1" applyBorder="1" applyFont="1" applyNumberFormat="1">
      <alignment readingOrder="0" shrinkToFit="0" vertical="bottom" wrapText="0"/>
    </xf>
    <xf borderId="5" fillId="2" fontId="4" numFmtId="1" xfId="0" applyAlignment="1" applyBorder="1" applyFont="1" applyNumberFormat="1">
      <alignment shrinkToFit="0" vertical="bottom" wrapText="0"/>
    </xf>
    <xf borderId="6" fillId="0" fontId="4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4" fillId="0" fontId="4" numFmtId="1" xfId="0" applyAlignment="1" applyBorder="1" applyFont="1" applyNumberFormat="1">
      <alignment readingOrder="0" shrinkToFit="0" vertical="bottom" wrapText="0"/>
    </xf>
    <xf borderId="2" fillId="0" fontId="6" numFmtId="0" xfId="0" applyAlignment="1" applyBorder="1" applyFont="1">
      <alignment horizontal="right" shrinkToFit="0" vertical="bottom" wrapText="0"/>
    </xf>
    <xf borderId="7" fillId="0" fontId="7" numFmtId="1" xfId="0" applyAlignment="1" applyBorder="1" applyFont="1" applyNumberFormat="1">
      <alignment readingOrder="0" shrinkToFit="0" vertical="bottom" wrapText="1"/>
    </xf>
    <xf borderId="7" fillId="0" fontId="7" numFmtId="2" xfId="0" applyAlignment="1" applyBorder="1" applyFont="1" applyNumberFormat="1">
      <alignment readingOrder="0" shrinkToFit="0" vertical="bottom" wrapText="1"/>
    </xf>
    <xf borderId="7" fillId="0" fontId="6" numFmtId="2" xfId="0" applyAlignment="1" applyBorder="1" applyFont="1" applyNumberFormat="1">
      <alignment horizontal="right" shrinkToFit="0" vertical="bottom" wrapText="0"/>
    </xf>
    <xf borderId="7" fillId="2" fontId="6" numFmtId="2" xfId="0" applyAlignment="1" applyBorder="1" applyFont="1" applyNumberFormat="1">
      <alignment horizontal="right" shrinkToFit="0" vertical="bottom" wrapText="0"/>
    </xf>
    <xf borderId="7" fillId="2" fontId="6" numFmtId="1" xfId="0" applyAlignment="1" applyBorder="1" applyFont="1" applyNumberFormat="1">
      <alignment horizontal="right" shrinkToFit="0" vertical="bottom" wrapText="0"/>
    </xf>
    <xf borderId="7" fillId="0" fontId="6" numFmtId="1" xfId="0" applyAlignment="1" applyBorder="1" applyFont="1" applyNumberFormat="1">
      <alignment horizontal="right" readingOrder="0" shrinkToFit="0" vertical="bottom" wrapText="0"/>
    </xf>
    <xf borderId="7" fillId="0" fontId="6" numFmtId="1" xfId="0" applyAlignment="1" applyBorder="1" applyFont="1" applyNumberFormat="1">
      <alignment horizontal="right" shrinkToFit="0" vertical="bottom" wrapText="0"/>
    </xf>
    <xf borderId="0" fillId="0" fontId="7" numFmtId="1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2" fillId="2" fontId="4" numFmtId="2" xfId="0" applyAlignment="1" applyBorder="1" applyFont="1" applyNumberForma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wrapText="1"/>
    </xf>
    <xf borderId="2" fillId="2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wrapText="1"/>
    </xf>
    <xf borderId="8" fillId="2" fontId="4" numFmtId="1" xfId="0" applyAlignment="1" applyBorder="1" applyFont="1" applyNumberFormat="1">
      <alignment readingOrder="0" shrinkToFit="0" vertical="bottom" wrapText="0"/>
    </xf>
    <xf borderId="9" fillId="2" fontId="4" numFmtId="1" xfId="0" applyAlignment="1" applyBorder="1" applyFont="1" applyNumberFormat="1">
      <alignment readingOrder="0" shrinkToFit="0" vertical="bottom" wrapText="0"/>
    </xf>
    <xf borderId="9" fillId="2" fontId="4" numFmtId="1" xfId="0" applyAlignment="1" applyBorder="1" applyFont="1" applyNumberFormat="1">
      <alignment shrinkToFit="0" vertical="bottom" wrapText="0"/>
    </xf>
    <xf borderId="2" fillId="0" fontId="4" numFmtId="2" xfId="0" applyAlignment="1" applyBorder="1" applyFont="1" applyNumberFormat="1">
      <alignment shrinkToFit="0" wrapText="1"/>
    </xf>
    <xf borderId="10" fillId="2" fontId="4" numFmtId="2" xfId="0" applyAlignment="1" applyBorder="1" applyFont="1" applyNumberFormat="1">
      <alignment readingOrder="0" shrinkToFit="0" vertical="bottom" wrapText="0"/>
    </xf>
    <xf borderId="5" fillId="2" fontId="4" numFmtId="2" xfId="0" applyAlignment="1" applyBorder="1" applyFont="1" applyNumberFormat="1">
      <alignment shrinkToFit="0" vertical="bottom" wrapText="0"/>
    </xf>
    <xf borderId="6" fillId="0" fontId="4" numFmtId="2" xfId="0" applyAlignment="1" applyBorder="1" applyFont="1" applyNumberFormat="1">
      <alignment shrinkToFit="0" vertical="bottom" wrapText="0"/>
    </xf>
    <xf borderId="3" fillId="0" fontId="4" numFmtId="1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3" fontId="8" numFmtId="0" xfId="0" applyAlignment="1" applyFill="1" applyFont="1">
      <alignment horizontal="right"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wrapText="1"/>
    </xf>
    <xf borderId="0" fillId="0" fontId="2" numFmtId="1" xfId="0" applyAlignment="1" applyFont="1" applyNumberFormat="1">
      <alignment readingOrder="0" shrinkToFit="0" wrapText="1"/>
    </xf>
    <xf borderId="8" fillId="2" fontId="4" numFmtId="1" xfId="0" applyAlignment="1" applyBorder="1" applyFont="1" applyNumberFormat="1">
      <alignment shrinkToFit="0" vertical="bottom" wrapText="0"/>
    </xf>
    <xf borderId="10" fillId="2" fontId="4" numFmtId="2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8" fillId="0" fontId="4" numFmtId="2" xfId="0" applyAlignment="1" applyBorder="1" applyFont="1" applyNumberFormat="1">
      <alignment shrinkToFit="0" vertical="bottom" wrapText="0"/>
    </xf>
    <xf borderId="10" fillId="4" fontId="1" numFmtId="0" xfId="0" applyAlignment="1" applyBorder="1" applyFill="1" applyFont="1">
      <alignment readingOrder="0" shrinkToFit="0" wrapText="1"/>
    </xf>
    <xf borderId="2" fillId="4" fontId="4" numFmtId="2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4" numFmtId="1" xfId="0" applyAlignment="1" applyBorder="1" applyFont="1" applyNumberFormat="1">
      <alignment shrinkToFit="0" vertical="bottom" wrapText="0"/>
    </xf>
    <xf borderId="8" fillId="2" fontId="4" numFmtId="2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4" fillId="0" fontId="4" numFmtId="3" xfId="0" applyAlignment="1" applyBorder="1" applyFont="1" applyNumberFormat="1">
      <alignment shrinkToFit="0" vertical="bottom" wrapText="0"/>
    </xf>
    <xf borderId="5" fillId="2" fontId="4" numFmtId="3" xfId="0" applyAlignment="1" applyBorder="1" applyFont="1" applyNumberFormat="1">
      <alignment shrinkToFit="0" vertical="bottom" wrapText="0"/>
    </xf>
    <xf borderId="8" fillId="0" fontId="4" numFmtId="3" xfId="0" applyAlignment="1" applyBorder="1" applyFont="1" applyNumberFormat="1">
      <alignment shrinkToFit="0" vertical="bottom" wrapText="0"/>
    </xf>
    <xf borderId="6" fillId="0" fontId="4" numFmtId="3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1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readingOrder="0" shrinkToFit="0" wrapText="1"/>
    </xf>
    <xf borderId="9" fillId="0" fontId="4" numFmtId="1" xfId="0" applyAlignment="1" applyBorder="1" applyFont="1" applyNumberFormat="1">
      <alignment shrinkToFit="0" vertical="bottom" wrapText="0"/>
    </xf>
    <xf borderId="10" fillId="0" fontId="4" numFmtId="2" xfId="0" applyAlignment="1" applyBorder="1" applyFont="1" applyNumberFormat="1">
      <alignment shrinkToFit="0" vertical="bottom" wrapText="0"/>
    </xf>
    <xf borderId="2" fillId="2" fontId="4" numFmtId="1" xfId="0" applyAlignment="1" applyBorder="1" applyFont="1" applyNumberFormat="1">
      <alignment shrinkToFit="0" vertical="bottom" wrapText="0"/>
    </xf>
    <xf borderId="13" fillId="4" fontId="4" numFmtId="2" xfId="0" applyAlignment="1" applyBorder="1" applyFont="1" applyNumberFormat="1">
      <alignment shrinkToFit="0" vertical="bottom" wrapText="0"/>
    </xf>
    <xf borderId="5" fillId="2" fontId="4" numFmtId="1" xfId="0" applyAlignment="1" applyBorder="1" applyFont="1" applyNumberFormat="1">
      <alignment shrinkToFit="0" vertical="bottom" wrapText="0"/>
    </xf>
    <xf borderId="4" fillId="2" fontId="4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2" fontId="4" numFmtId="1" xfId="0" applyAlignment="1" applyBorder="1" applyFont="1" applyNumberFormat="1">
      <alignment shrinkToFit="0" vertical="bottom" wrapText="0"/>
    </xf>
    <xf borderId="0" fillId="2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0" Type="http://schemas.openxmlformats.org/officeDocument/2006/relationships/worksheet" Target="worksheets/sheet12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19989.0</v>
      </c>
      <c r="C3" s="17">
        <v>6868.8</v>
      </c>
      <c r="D3" s="18">
        <f t="shared" ref="D3:D33" si="1">SUM(C3*0.25)</f>
        <v>1717.2</v>
      </c>
      <c r="E3" s="19">
        <f t="shared" ref="E3:E33" si="2">SUM(C3+D3)</f>
        <v>8586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8586</v>
      </c>
      <c r="J3" s="21">
        <v>427.0</v>
      </c>
      <c r="K3" s="22">
        <f t="shared" ref="K3:K33" si="6">SUM(I3-J3)</f>
        <v>8159</v>
      </c>
      <c r="L3" s="23"/>
      <c r="M3" s="24"/>
      <c r="N3" s="24"/>
      <c r="O3" s="24"/>
    </row>
    <row r="4">
      <c r="A4" s="15">
        <v>2.0</v>
      </c>
      <c r="B4" s="16">
        <v>20049.0</v>
      </c>
      <c r="C4" s="17">
        <v>5619.2</v>
      </c>
      <c r="D4" s="18">
        <f t="shared" si="1"/>
        <v>1404.8</v>
      </c>
      <c r="E4" s="19">
        <f t="shared" si="2"/>
        <v>7024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7024</v>
      </c>
      <c r="J4" s="21">
        <v>331.0</v>
      </c>
      <c r="K4" s="22">
        <f t="shared" si="6"/>
        <v>6693</v>
      </c>
      <c r="L4" s="23"/>
      <c r="M4" s="6"/>
      <c r="N4" s="6"/>
      <c r="O4" s="6"/>
    </row>
    <row r="5">
      <c r="A5" s="15">
        <v>3.0</v>
      </c>
      <c r="B5" s="16">
        <v>20113.0</v>
      </c>
      <c r="C5" s="17">
        <v>4960.0</v>
      </c>
      <c r="D5" s="18">
        <f t="shared" si="1"/>
        <v>1240</v>
      </c>
      <c r="E5" s="19">
        <f t="shared" si="2"/>
        <v>6200</v>
      </c>
      <c r="F5" s="17">
        <v>8.7</v>
      </c>
      <c r="G5" s="18">
        <f t="shared" si="3"/>
        <v>1.305</v>
      </c>
      <c r="H5" s="19">
        <f t="shared" si="4"/>
        <v>10.005</v>
      </c>
      <c r="I5" s="20">
        <f t="shared" si="5"/>
        <v>6210.005</v>
      </c>
      <c r="J5" s="21">
        <v>1479.0</v>
      </c>
      <c r="K5" s="22">
        <f t="shared" si="6"/>
        <v>4731.005</v>
      </c>
      <c r="L5" s="23"/>
      <c r="M5" s="6"/>
      <c r="N5" s="6"/>
      <c r="O5" s="6"/>
    </row>
    <row r="6">
      <c r="A6" s="15">
        <v>4.0</v>
      </c>
      <c r="B6" s="16">
        <v>20235.0</v>
      </c>
      <c r="C6" s="17">
        <v>11770.4</v>
      </c>
      <c r="D6" s="18">
        <f t="shared" si="1"/>
        <v>2942.6</v>
      </c>
      <c r="E6" s="19">
        <f t="shared" si="2"/>
        <v>14713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14713</v>
      </c>
      <c r="J6" s="21">
        <v>841.0</v>
      </c>
      <c r="K6" s="22">
        <f t="shared" si="6"/>
        <v>13872</v>
      </c>
      <c r="L6" s="23"/>
      <c r="M6" s="6"/>
      <c r="N6" s="6"/>
      <c r="O6" s="6"/>
    </row>
    <row r="7">
      <c r="A7" s="15">
        <v>5.0</v>
      </c>
      <c r="B7" s="16">
        <v>20352.0</v>
      </c>
      <c r="C7" s="17">
        <v>11593.6</v>
      </c>
      <c r="D7" s="18">
        <f t="shared" si="1"/>
        <v>2898.4</v>
      </c>
      <c r="E7" s="19">
        <f t="shared" si="2"/>
        <v>14492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14492</v>
      </c>
      <c r="J7" s="21">
        <v>894.0</v>
      </c>
      <c r="K7" s="22">
        <f t="shared" si="6"/>
        <v>13598</v>
      </c>
      <c r="L7" s="23"/>
      <c r="M7" s="6"/>
      <c r="N7" s="6"/>
      <c r="O7" s="6"/>
    </row>
    <row r="8">
      <c r="A8" s="15">
        <v>6.0</v>
      </c>
      <c r="B8" s="16">
        <v>20368.0</v>
      </c>
      <c r="C8" s="17">
        <v>1278.4</v>
      </c>
      <c r="D8" s="18">
        <f t="shared" si="1"/>
        <v>319.6</v>
      </c>
      <c r="E8" s="19">
        <f t="shared" si="2"/>
        <v>1598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1598</v>
      </c>
      <c r="J8" s="21">
        <v>76.0</v>
      </c>
      <c r="K8" s="22">
        <f t="shared" si="6"/>
        <v>1522</v>
      </c>
      <c r="L8" s="23"/>
      <c r="M8" s="6"/>
      <c r="N8" s="6"/>
      <c r="O8" s="6"/>
    </row>
    <row r="9">
      <c r="A9" s="15">
        <v>7.0</v>
      </c>
      <c r="B9" s="21"/>
      <c r="C9" s="17">
        <v>0.0</v>
      </c>
      <c r="D9" s="18">
        <f t="shared" si="1"/>
        <v>0</v>
      </c>
      <c r="E9" s="19">
        <f t="shared" si="2"/>
        <v>0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0</v>
      </c>
      <c r="J9" s="21">
        <v>0.0</v>
      </c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21">
        <v>20427.0</v>
      </c>
      <c r="C10" s="17">
        <v>3964.0</v>
      </c>
      <c r="D10" s="18">
        <f t="shared" si="1"/>
        <v>991</v>
      </c>
      <c r="E10" s="19">
        <f t="shared" si="2"/>
        <v>4955</v>
      </c>
      <c r="F10" s="17">
        <v>52.17</v>
      </c>
      <c r="G10" s="18">
        <f t="shared" si="3"/>
        <v>7.8255</v>
      </c>
      <c r="H10" s="19">
        <f t="shared" si="4"/>
        <v>59.9955</v>
      </c>
      <c r="I10" s="20">
        <f t="shared" si="5"/>
        <v>5014.9955</v>
      </c>
      <c r="J10" s="21">
        <v>1551.0</v>
      </c>
      <c r="K10" s="22">
        <f t="shared" si="6"/>
        <v>3463.9955</v>
      </c>
      <c r="L10" s="23"/>
      <c r="M10" s="6"/>
      <c r="N10" s="6"/>
      <c r="O10" s="6"/>
    </row>
    <row r="11">
      <c r="A11" s="15">
        <v>9.0</v>
      </c>
      <c r="B11" s="21">
        <v>20442.0</v>
      </c>
      <c r="C11" s="17">
        <v>1769.6</v>
      </c>
      <c r="D11" s="18">
        <f t="shared" si="1"/>
        <v>442.4</v>
      </c>
      <c r="E11" s="19">
        <f t="shared" si="2"/>
        <v>2212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2212</v>
      </c>
      <c r="J11" s="21">
        <v>0.0</v>
      </c>
      <c r="K11" s="22">
        <f t="shared" si="6"/>
        <v>2212</v>
      </c>
      <c r="L11" s="23"/>
      <c r="M11" s="6"/>
      <c r="N11" s="6"/>
      <c r="O11" s="6"/>
    </row>
    <row r="12">
      <c r="A12" s="15">
        <v>10.0</v>
      </c>
      <c r="B12" s="21">
        <v>20468.0</v>
      </c>
      <c r="C12" s="17">
        <v>2057.6</v>
      </c>
      <c r="D12" s="18">
        <f t="shared" si="1"/>
        <v>514.4</v>
      </c>
      <c r="E12" s="19">
        <f t="shared" si="2"/>
        <v>2572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2572</v>
      </c>
      <c r="J12" s="21">
        <v>320.0</v>
      </c>
      <c r="K12" s="22">
        <f t="shared" si="6"/>
        <v>2252</v>
      </c>
      <c r="L12" s="23"/>
      <c r="M12" s="6"/>
      <c r="N12" s="6"/>
      <c r="O12" s="6"/>
    </row>
    <row r="13">
      <c r="A13" s="15">
        <v>11.0</v>
      </c>
      <c r="B13" s="21">
        <v>20487.0</v>
      </c>
      <c r="C13" s="17">
        <v>1674.4</v>
      </c>
      <c r="D13" s="18">
        <f t="shared" si="1"/>
        <v>418.6</v>
      </c>
      <c r="E13" s="19">
        <f t="shared" si="2"/>
        <v>2093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2093</v>
      </c>
      <c r="J13" s="21">
        <v>0.0</v>
      </c>
      <c r="K13" s="22">
        <f t="shared" si="6"/>
        <v>2093</v>
      </c>
      <c r="L13" s="23"/>
      <c r="M13" s="6"/>
      <c r="N13" s="6"/>
      <c r="O13" s="6"/>
    </row>
    <row r="14">
      <c r="A14" s="15">
        <v>12.0</v>
      </c>
      <c r="B14" s="21">
        <v>20593.0</v>
      </c>
      <c r="C14" s="17">
        <v>11208.8</v>
      </c>
      <c r="D14" s="18">
        <f t="shared" si="1"/>
        <v>2802.2</v>
      </c>
      <c r="E14" s="19">
        <f t="shared" si="2"/>
        <v>14011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14011</v>
      </c>
      <c r="J14" s="21">
        <v>1121.0</v>
      </c>
      <c r="K14" s="22">
        <f t="shared" si="6"/>
        <v>12890</v>
      </c>
      <c r="L14" s="23"/>
      <c r="M14" s="6"/>
      <c r="N14" s="6"/>
      <c r="O14" s="6"/>
    </row>
    <row r="15">
      <c r="A15" s="15">
        <v>13.0</v>
      </c>
      <c r="B15" s="21">
        <v>20612.0</v>
      </c>
      <c r="C15" s="17">
        <v>2200.8</v>
      </c>
      <c r="D15" s="18">
        <f t="shared" si="1"/>
        <v>550.2</v>
      </c>
      <c r="E15" s="19">
        <f t="shared" si="2"/>
        <v>2751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2751</v>
      </c>
      <c r="J15" s="21">
        <v>152.0</v>
      </c>
      <c r="K15" s="22">
        <f t="shared" si="6"/>
        <v>2599</v>
      </c>
      <c r="L15" s="23"/>
      <c r="M15" s="6"/>
      <c r="N15" s="6"/>
      <c r="O15" s="6"/>
    </row>
    <row r="16">
      <c r="A16" s="15">
        <v>14.0</v>
      </c>
      <c r="B16" s="21">
        <v>20621.0</v>
      </c>
      <c r="C16" s="17">
        <v>519.2</v>
      </c>
      <c r="D16" s="18">
        <f t="shared" si="1"/>
        <v>129.8</v>
      </c>
      <c r="E16" s="19">
        <f t="shared" si="2"/>
        <v>649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649</v>
      </c>
      <c r="J16" s="21">
        <v>38.0</v>
      </c>
      <c r="K16" s="22">
        <f t="shared" si="6"/>
        <v>611</v>
      </c>
      <c r="L16" s="23"/>
      <c r="M16" s="6"/>
      <c r="N16" s="6"/>
      <c r="O16" s="6"/>
    </row>
    <row r="17">
      <c r="A17" s="15">
        <v>15.0</v>
      </c>
      <c r="B17" s="21">
        <v>20631.0</v>
      </c>
      <c r="C17" s="17">
        <v>480.0</v>
      </c>
      <c r="D17" s="18">
        <f t="shared" si="1"/>
        <v>120</v>
      </c>
      <c r="E17" s="19">
        <f t="shared" si="2"/>
        <v>600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600</v>
      </c>
      <c r="J17" s="21">
        <v>42.0</v>
      </c>
      <c r="K17" s="22">
        <f t="shared" si="6"/>
        <v>558</v>
      </c>
      <c r="L17" s="23"/>
      <c r="M17" s="6"/>
      <c r="N17" s="6"/>
      <c r="O17" s="6"/>
    </row>
    <row r="18">
      <c r="A18" s="15">
        <v>16.0</v>
      </c>
      <c r="B18" s="21">
        <v>20656.0</v>
      </c>
      <c r="C18" s="17">
        <v>3085.6</v>
      </c>
      <c r="D18" s="18">
        <f t="shared" si="1"/>
        <v>771.4</v>
      </c>
      <c r="E18" s="19">
        <f t="shared" si="2"/>
        <v>3857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3857</v>
      </c>
      <c r="J18" s="21">
        <v>0.0</v>
      </c>
      <c r="K18" s="22">
        <f t="shared" si="6"/>
        <v>3857</v>
      </c>
      <c r="L18" s="23"/>
      <c r="M18" s="6"/>
      <c r="N18" s="6"/>
      <c r="O18" s="6"/>
    </row>
    <row r="19">
      <c r="A19" s="15">
        <v>17.0</v>
      </c>
      <c r="B19" s="21"/>
      <c r="C19" s="17">
        <v>0.0</v>
      </c>
      <c r="D19" s="18">
        <f t="shared" si="1"/>
        <v>0</v>
      </c>
      <c r="E19" s="19">
        <f t="shared" si="2"/>
        <v>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0</v>
      </c>
      <c r="J19" s="21">
        <v>0.0</v>
      </c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21">
        <v>20701.0</v>
      </c>
      <c r="C20" s="17">
        <v>3691.2</v>
      </c>
      <c r="D20" s="18">
        <f t="shared" si="1"/>
        <v>922.8</v>
      </c>
      <c r="E20" s="19">
        <f t="shared" si="2"/>
        <v>4614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4614</v>
      </c>
      <c r="J20" s="21">
        <v>76.0</v>
      </c>
      <c r="K20" s="22">
        <f t="shared" si="6"/>
        <v>4538</v>
      </c>
      <c r="L20" s="23"/>
      <c r="M20" s="6"/>
      <c r="N20" s="6"/>
      <c r="O20" s="6"/>
    </row>
    <row r="21">
      <c r="A21" s="15">
        <v>19.0</v>
      </c>
      <c r="B21" s="21">
        <v>20830.0</v>
      </c>
      <c r="C21" s="17">
        <v>12783.2</v>
      </c>
      <c r="D21" s="18">
        <f t="shared" si="1"/>
        <v>3195.8</v>
      </c>
      <c r="E21" s="19">
        <f t="shared" si="2"/>
        <v>15979</v>
      </c>
      <c r="F21" s="17">
        <v>8.7</v>
      </c>
      <c r="G21" s="18">
        <f t="shared" si="3"/>
        <v>1.305</v>
      </c>
      <c r="H21" s="19">
        <f t="shared" si="4"/>
        <v>10.005</v>
      </c>
      <c r="I21" s="20">
        <f t="shared" si="5"/>
        <v>15989.005</v>
      </c>
      <c r="J21" s="21">
        <v>1091.0</v>
      </c>
      <c r="K21" s="22">
        <f t="shared" si="6"/>
        <v>14898.005</v>
      </c>
      <c r="L21" s="23"/>
      <c r="M21" s="6"/>
      <c r="N21" s="6"/>
      <c r="O21" s="6"/>
    </row>
    <row r="22">
      <c r="A22" s="15">
        <v>20.0</v>
      </c>
      <c r="B22" s="21">
        <v>20841.0</v>
      </c>
      <c r="C22" s="17">
        <v>1012.0</v>
      </c>
      <c r="D22" s="18">
        <f t="shared" si="1"/>
        <v>253</v>
      </c>
      <c r="E22" s="19">
        <f t="shared" si="2"/>
        <v>1265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1265</v>
      </c>
      <c r="J22" s="21">
        <v>0.0</v>
      </c>
      <c r="K22" s="22">
        <f t="shared" si="6"/>
        <v>1265</v>
      </c>
      <c r="L22" s="23"/>
      <c r="M22" s="6"/>
      <c r="N22" s="6"/>
      <c r="O22" s="6"/>
    </row>
    <row r="23">
      <c r="A23" s="15">
        <v>21.0</v>
      </c>
      <c r="B23" s="21">
        <v>20849.0</v>
      </c>
      <c r="C23" s="17">
        <v>524.8</v>
      </c>
      <c r="D23" s="18">
        <f t="shared" si="1"/>
        <v>131.2</v>
      </c>
      <c r="E23" s="19">
        <f t="shared" si="2"/>
        <v>656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656</v>
      </c>
      <c r="J23" s="21">
        <v>135.0</v>
      </c>
      <c r="K23" s="22">
        <f t="shared" si="6"/>
        <v>521</v>
      </c>
      <c r="L23" s="23"/>
      <c r="M23" s="6"/>
      <c r="N23" s="6"/>
      <c r="O23" s="6"/>
    </row>
    <row r="24">
      <c r="A24" s="15">
        <v>22.0</v>
      </c>
      <c r="B24" s="21">
        <v>20869.0</v>
      </c>
      <c r="C24" s="17">
        <v>1956.8</v>
      </c>
      <c r="D24" s="18">
        <f t="shared" si="1"/>
        <v>489.2</v>
      </c>
      <c r="E24" s="19">
        <f t="shared" si="2"/>
        <v>2446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2446</v>
      </c>
      <c r="J24" s="21">
        <v>287.0</v>
      </c>
      <c r="K24" s="22">
        <f t="shared" si="6"/>
        <v>2159</v>
      </c>
      <c r="L24" s="23"/>
      <c r="M24" s="6"/>
      <c r="N24" s="6"/>
      <c r="O24" s="6"/>
    </row>
    <row r="25">
      <c r="A25" s="15">
        <v>23.0</v>
      </c>
      <c r="B25" s="21">
        <v>20881.0</v>
      </c>
      <c r="C25" s="17">
        <v>1199.2</v>
      </c>
      <c r="D25" s="18">
        <f t="shared" si="1"/>
        <v>299.8</v>
      </c>
      <c r="E25" s="19">
        <f t="shared" si="2"/>
        <v>1499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1499</v>
      </c>
      <c r="J25" s="21">
        <v>0.0</v>
      </c>
      <c r="K25" s="22">
        <f t="shared" si="6"/>
        <v>1499</v>
      </c>
      <c r="L25" s="23"/>
      <c r="M25" s="6"/>
      <c r="N25" s="6"/>
      <c r="O25" s="6"/>
    </row>
    <row r="26">
      <c r="A26" s="15">
        <v>24.0</v>
      </c>
      <c r="B26" s="21">
        <v>20915.0</v>
      </c>
      <c r="C26" s="17">
        <v>2408.0</v>
      </c>
      <c r="D26" s="18">
        <f t="shared" si="1"/>
        <v>602</v>
      </c>
      <c r="E26" s="19">
        <f t="shared" si="2"/>
        <v>3010</v>
      </c>
      <c r="F26" s="17">
        <v>17.39</v>
      </c>
      <c r="G26" s="18">
        <f t="shared" si="3"/>
        <v>2.6085</v>
      </c>
      <c r="H26" s="19">
        <f t="shared" si="4"/>
        <v>19.9985</v>
      </c>
      <c r="I26" s="20">
        <f t="shared" si="5"/>
        <v>3029.9985</v>
      </c>
      <c r="J26" s="21">
        <v>187.0</v>
      </c>
      <c r="K26" s="22">
        <f t="shared" si="6"/>
        <v>2842.9985</v>
      </c>
      <c r="L26" s="23"/>
      <c r="M26" s="6"/>
      <c r="N26" s="6"/>
      <c r="O26" s="6"/>
    </row>
    <row r="27">
      <c r="A27" s="15">
        <v>25.0</v>
      </c>
      <c r="B27" s="21">
        <v>20963.0</v>
      </c>
      <c r="C27" s="17">
        <v>4210.4</v>
      </c>
      <c r="D27" s="18">
        <f t="shared" si="1"/>
        <v>1052.6</v>
      </c>
      <c r="E27" s="19">
        <f t="shared" si="2"/>
        <v>5263</v>
      </c>
      <c r="F27" s="17">
        <v>34.78</v>
      </c>
      <c r="G27" s="18">
        <f t="shared" si="3"/>
        <v>5.217</v>
      </c>
      <c r="H27" s="19">
        <f t="shared" si="4"/>
        <v>39.997</v>
      </c>
      <c r="I27" s="20">
        <f t="shared" si="5"/>
        <v>5302.997</v>
      </c>
      <c r="J27" s="21">
        <v>783.0</v>
      </c>
      <c r="K27" s="22">
        <f t="shared" si="6"/>
        <v>4519.997</v>
      </c>
      <c r="L27" s="23"/>
      <c r="M27" s="6"/>
      <c r="N27" s="6"/>
      <c r="O27" s="6"/>
    </row>
    <row r="28">
      <c r="A28" s="15">
        <v>26.0</v>
      </c>
      <c r="B28" s="21">
        <v>21054.0</v>
      </c>
      <c r="C28" s="17">
        <v>8867.2</v>
      </c>
      <c r="D28" s="18">
        <f t="shared" si="1"/>
        <v>2216.8</v>
      </c>
      <c r="E28" s="19">
        <f t="shared" si="2"/>
        <v>11084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11084</v>
      </c>
      <c r="J28" s="21">
        <v>533.0</v>
      </c>
      <c r="K28" s="26">
        <f t="shared" si="6"/>
        <v>10551</v>
      </c>
      <c r="L28" s="23"/>
      <c r="M28" s="6"/>
      <c r="N28" s="6"/>
      <c r="O28" s="6"/>
    </row>
    <row r="29">
      <c r="A29" s="15">
        <v>27.0</v>
      </c>
      <c r="B29" s="21">
        <v>21062.0</v>
      </c>
      <c r="C29" s="17">
        <v>755.2</v>
      </c>
      <c r="D29" s="18">
        <f t="shared" si="1"/>
        <v>188.8</v>
      </c>
      <c r="E29" s="19">
        <f t="shared" si="2"/>
        <v>944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944</v>
      </c>
      <c r="J29" s="21">
        <v>7.0</v>
      </c>
      <c r="K29" s="22">
        <f t="shared" si="6"/>
        <v>937</v>
      </c>
      <c r="L29" s="23"/>
      <c r="M29" s="6"/>
      <c r="N29" s="6"/>
      <c r="O29" s="6"/>
    </row>
    <row r="30">
      <c r="A30" s="15">
        <v>28.0</v>
      </c>
      <c r="B30" s="21">
        <v>21073.0</v>
      </c>
      <c r="C30" s="17">
        <v>528.8</v>
      </c>
      <c r="D30" s="18">
        <f t="shared" si="1"/>
        <v>132.2</v>
      </c>
      <c r="E30" s="19">
        <f t="shared" si="2"/>
        <v>661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661</v>
      </c>
      <c r="J30" s="21">
        <v>45.0</v>
      </c>
      <c r="K30" s="22">
        <f t="shared" si="6"/>
        <v>616</v>
      </c>
      <c r="L30" s="23"/>
      <c r="M30" s="6"/>
      <c r="N30" s="6"/>
      <c r="O30" s="6"/>
    </row>
    <row r="31">
      <c r="A31" s="15">
        <v>29.0</v>
      </c>
      <c r="B31" s="21">
        <v>21085.0</v>
      </c>
      <c r="C31" s="17">
        <v>696.8</v>
      </c>
      <c r="D31" s="18">
        <f t="shared" si="1"/>
        <v>174.2</v>
      </c>
      <c r="E31" s="19">
        <f t="shared" si="2"/>
        <v>871</v>
      </c>
      <c r="F31" s="17">
        <v>17.39</v>
      </c>
      <c r="G31" s="18">
        <f t="shared" si="3"/>
        <v>2.6085</v>
      </c>
      <c r="H31" s="19">
        <f t="shared" si="4"/>
        <v>19.9985</v>
      </c>
      <c r="I31" s="20">
        <f t="shared" si="5"/>
        <v>890.9985</v>
      </c>
      <c r="J31" s="21">
        <v>130.0</v>
      </c>
      <c r="K31" s="22">
        <f t="shared" si="6"/>
        <v>760.9985</v>
      </c>
      <c r="L31" s="23"/>
      <c r="M31" s="6"/>
      <c r="N31" s="6"/>
      <c r="O31" s="6"/>
    </row>
    <row r="32">
      <c r="A32" s="15">
        <v>30.0</v>
      </c>
      <c r="B32" s="21">
        <v>21151.0</v>
      </c>
      <c r="C32" s="17">
        <v>4800.0</v>
      </c>
      <c r="D32" s="18">
        <f t="shared" si="1"/>
        <v>1200</v>
      </c>
      <c r="E32" s="19">
        <f t="shared" si="2"/>
        <v>6000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6000</v>
      </c>
      <c r="J32" s="21">
        <v>364.0</v>
      </c>
      <c r="K32" s="22">
        <f t="shared" si="6"/>
        <v>5636</v>
      </c>
      <c r="L32" s="23"/>
      <c r="M32" s="6"/>
      <c r="N32" s="6"/>
      <c r="O32" s="6"/>
    </row>
    <row r="33">
      <c r="A33" s="15">
        <v>31.0</v>
      </c>
      <c r="B33" s="21">
        <v>21215.0</v>
      </c>
      <c r="C33" s="17">
        <v>5213.6</v>
      </c>
      <c r="D33" s="18">
        <f t="shared" si="1"/>
        <v>1303.4</v>
      </c>
      <c r="E33" s="19">
        <f t="shared" si="2"/>
        <v>6517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6517</v>
      </c>
      <c r="J33" s="21">
        <v>419.0</v>
      </c>
      <c r="K33" s="22">
        <f t="shared" si="6"/>
        <v>6098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117697.6</v>
      </c>
      <c r="D34" s="19">
        <f t="shared" si="7"/>
        <v>29424.4</v>
      </c>
      <c r="E34" s="19">
        <f t="shared" si="7"/>
        <v>147122</v>
      </c>
      <c r="F34" s="19">
        <f t="shared" si="7"/>
        <v>139.13</v>
      </c>
      <c r="G34" s="19">
        <f t="shared" si="7"/>
        <v>20.8695</v>
      </c>
      <c r="H34" s="19">
        <f t="shared" si="7"/>
        <v>159.9995</v>
      </c>
      <c r="I34" s="20">
        <f t="shared" si="7"/>
        <v>147281.9995</v>
      </c>
      <c r="J34" s="20">
        <f t="shared" si="7"/>
        <v>11329</v>
      </c>
      <c r="K34" s="20">
        <f t="shared" si="7"/>
        <v>135952.9995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147281.9995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46167.0</v>
      </c>
      <c r="C3" s="17">
        <v>17901.6</v>
      </c>
      <c r="D3" s="18">
        <f t="shared" ref="D3:D33" si="1">SUM(C3*0.25)</f>
        <v>4475.4</v>
      </c>
      <c r="E3" s="19">
        <f t="shared" ref="E3:E33" si="2">SUM(C3+D3)</f>
        <v>22377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22377</v>
      </c>
      <c r="J3" s="21">
        <v>1458.0</v>
      </c>
      <c r="K3" s="22">
        <f t="shared" ref="K3:K33" si="6">SUM(I3-J3)</f>
        <v>20919</v>
      </c>
      <c r="L3" s="23"/>
      <c r="M3" s="24"/>
      <c r="N3" s="24"/>
      <c r="O3" s="24"/>
    </row>
    <row r="4">
      <c r="A4" s="15">
        <v>2.0</v>
      </c>
      <c r="B4" s="16">
        <v>46279.0</v>
      </c>
      <c r="C4" s="17">
        <v>15537.6</v>
      </c>
      <c r="D4" s="18">
        <f t="shared" si="1"/>
        <v>3884.4</v>
      </c>
      <c r="E4" s="19">
        <f t="shared" si="2"/>
        <v>19422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19422</v>
      </c>
      <c r="J4" s="21">
        <v>1407.0</v>
      </c>
      <c r="K4" s="22">
        <f t="shared" si="6"/>
        <v>18015</v>
      </c>
      <c r="L4" s="23"/>
      <c r="M4" s="6"/>
      <c r="N4" s="6"/>
      <c r="O4" s="6"/>
    </row>
    <row r="5">
      <c r="A5" s="15">
        <v>3.0</v>
      </c>
      <c r="B5" s="16">
        <v>46522.0</v>
      </c>
      <c r="C5" s="17">
        <v>26980.8</v>
      </c>
      <c r="D5" s="18">
        <f t="shared" si="1"/>
        <v>6745.2</v>
      </c>
      <c r="E5" s="19">
        <f t="shared" si="2"/>
        <v>33726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33726</v>
      </c>
      <c r="J5" s="21">
        <v>1332.0</v>
      </c>
      <c r="K5" s="22">
        <f t="shared" si="6"/>
        <v>32394</v>
      </c>
      <c r="L5" s="23"/>
      <c r="M5" s="6"/>
      <c r="N5" s="6"/>
      <c r="O5" s="6"/>
    </row>
    <row r="6">
      <c r="A6" s="15">
        <v>4.0</v>
      </c>
      <c r="B6" s="16">
        <v>46678.0</v>
      </c>
      <c r="C6" s="17">
        <v>14181.6</v>
      </c>
      <c r="D6" s="18">
        <f t="shared" si="1"/>
        <v>3545.4</v>
      </c>
      <c r="E6" s="19">
        <f t="shared" si="2"/>
        <v>17727</v>
      </c>
      <c r="F6" s="17">
        <v>34.78</v>
      </c>
      <c r="G6" s="18">
        <f t="shared" si="3"/>
        <v>5.217</v>
      </c>
      <c r="H6" s="19">
        <f t="shared" si="4"/>
        <v>39.997</v>
      </c>
      <c r="I6" s="20">
        <f t="shared" si="5"/>
        <v>17766.997</v>
      </c>
      <c r="J6" s="21">
        <v>1346.0</v>
      </c>
      <c r="K6" s="22">
        <f t="shared" si="6"/>
        <v>16420.997</v>
      </c>
      <c r="L6" s="23"/>
      <c r="M6" s="6"/>
      <c r="N6" s="6"/>
      <c r="O6" s="6"/>
    </row>
    <row r="7">
      <c r="A7" s="15">
        <v>5.0</v>
      </c>
      <c r="B7" s="16">
        <v>46815.0</v>
      </c>
      <c r="C7" s="17">
        <v>15432.0</v>
      </c>
      <c r="D7" s="18">
        <f t="shared" si="1"/>
        <v>3858</v>
      </c>
      <c r="E7" s="19">
        <f t="shared" si="2"/>
        <v>19290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19290</v>
      </c>
      <c r="J7" s="21">
        <v>717.0</v>
      </c>
      <c r="K7" s="22">
        <f t="shared" si="6"/>
        <v>18573</v>
      </c>
      <c r="L7" s="23"/>
      <c r="M7" s="6"/>
      <c r="N7" s="6"/>
      <c r="O7" s="6"/>
    </row>
    <row r="8">
      <c r="A8" s="15">
        <v>6.0</v>
      </c>
      <c r="B8" s="16">
        <v>46825.0</v>
      </c>
      <c r="C8" s="17">
        <v>777.6</v>
      </c>
      <c r="D8" s="18">
        <f t="shared" si="1"/>
        <v>194.4</v>
      </c>
      <c r="E8" s="19">
        <f t="shared" si="2"/>
        <v>972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972</v>
      </c>
      <c r="J8" s="21">
        <v>138.0</v>
      </c>
      <c r="K8" s="22">
        <f t="shared" si="6"/>
        <v>834</v>
      </c>
      <c r="L8" s="23"/>
      <c r="M8" s="6"/>
      <c r="N8" s="6"/>
      <c r="O8" s="6"/>
    </row>
    <row r="9">
      <c r="A9" s="15">
        <v>7.0</v>
      </c>
      <c r="B9" s="21">
        <v>46903.0</v>
      </c>
      <c r="C9" s="17">
        <v>7732.0</v>
      </c>
      <c r="D9" s="18">
        <f t="shared" si="1"/>
        <v>1933</v>
      </c>
      <c r="E9" s="19">
        <f t="shared" si="2"/>
        <v>9665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9665</v>
      </c>
      <c r="J9" s="21">
        <v>329.0</v>
      </c>
      <c r="K9" s="22">
        <f t="shared" si="6"/>
        <v>9336</v>
      </c>
      <c r="L9" s="23"/>
      <c r="M9" s="25"/>
      <c r="N9" s="6"/>
      <c r="O9" s="6"/>
    </row>
    <row r="10">
      <c r="A10" s="15">
        <v>8.0</v>
      </c>
      <c r="B10" s="21">
        <v>46999.0</v>
      </c>
      <c r="C10" s="17">
        <v>8288.8</v>
      </c>
      <c r="D10" s="18">
        <f t="shared" si="1"/>
        <v>2072.2</v>
      </c>
      <c r="E10" s="19">
        <f t="shared" si="2"/>
        <v>10361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10361</v>
      </c>
      <c r="J10" s="21">
        <v>438.0</v>
      </c>
      <c r="K10" s="22">
        <f t="shared" si="6"/>
        <v>9923</v>
      </c>
      <c r="L10" s="23"/>
      <c r="M10" s="6"/>
      <c r="N10" s="6"/>
      <c r="O10" s="6"/>
    </row>
    <row r="11">
      <c r="A11" s="15">
        <v>9.0</v>
      </c>
      <c r="B11" s="21">
        <v>47062.0</v>
      </c>
      <c r="C11" s="17">
        <v>5791.2</v>
      </c>
      <c r="D11" s="18">
        <f t="shared" si="1"/>
        <v>1447.8</v>
      </c>
      <c r="E11" s="19">
        <f t="shared" si="2"/>
        <v>7239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7239</v>
      </c>
      <c r="J11" s="21">
        <v>443.0</v>
      </c>
      <c r="K11" s="22">
        <f t="shared" si="6"/>
        <v>6796</v>
      </c>
      <c r="L11" s="23"/>
      <c r="M11" s="6"/>
      <c r="N11" s="6"/>
      <c r="O11" s="6"/>
    </row>
    <row r="12">
      <c r="A12" s="15">
        <v>10.0</v>
      </c>
      <c r="B12" s="21">
        <v>47156.0</v>
      </c>
      <c r="C12" s="17">
        <v>10980.0</v>
      </c>
      <c r="D12" s="18">
        <f t="shared" si="1"/>
        <v>2745</v>
      </c>
      <c r="E12" s="19">
        <f t="shared" si="2"/>
        <v>13725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13725</v>
      </c>
      <c r="J12" s="21">
        <v>368.0</v>
      </c>
      <c r="K12" s="22">
        <f t="shared" si="6"/>
        <v>13357</v>
      </c>
      <c r="L12" s="23"/>
      <c r="M12" s="6"/>
      <c r="N12" s="6"/>
      <c r="O12" s="6"/>
    </row>
    <row r="13">
      <c r="A13" s="15">
        <v>11.0</v>
      </c>
      <c r="B13" s="21">
        <v>47471.0</v>
      </c>
      <c r="C13" s="17">
        <v>38788.0</v>
      </c>
      <c r="D13" s="18">
        <f t="shared" si="1"/>
        <v>9697</v>
      </c>
      <c r="E13" s="19">
        <f t="shared" si="2"/>
        <v>48485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48485</v>
      </c>
      <c r="J13" s="21">
        <v>4664.0</v>
      </c>
      <c r="K13" s="22">
        <f t="shared" si="6"/>
        <v>43821</v>
      </c>
      <c r="L13" s="23"/>
      <c r="M13" s="6"/>
      <c r="N13" s="6"/>
      <c r="O13" s="6"/>
    </row>
    <row r="14">
      <c r="A14" s="15">
        <v>12.0</v>
      </c>
      <c r="B14" s="21">
        <v>47626.0</v>
      </c>
      <c r="C14" s="17">
        <v>15319.2</v>
      </c>
      <c r="D14" s="18">
        <f t="shared" si="1"/>
        <v>3829.8</v>
      </c>
      <c r="E14" s="19">
        <f t="shared" si="2"/>
        <v>19149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19149</v>
      </c>
      <c r="J14" s="21">
        <v>691.0</v>
      </c>
      <c r="K14" s="22">
        <f t="shared" si="6"/>
        <v>18458</v>
      </c>
      <c r="L14" s="23"/>
      <c r="M14" s="6"/>
      <c r="N14" s="6"/>
      <c r="O14" s="6"/>
    </row>
    <row r="15">
      <c r="A15" s="15">
        <v>13.0</v>
      </c>
      <c r="B15" s="21">
        <v>47755.0</v>
      </c>
      <c r="C15" s="17">
        <v>10624.8</v>
      </c>
      <c r="D15" s="18">
        <f t="shared" si="1"/>
        <v>2656.2</v>
      </c>
      <c r="E15" s="19">
        <f t="shared" si="2"/>
        <v>13281</v>
      </c>
      <c r="F15" s="17">
        <v>60.87</v>
      </c>
      <c r="G15" s="18">
        <f t="shared" si="3"/>
        <v>9.1305</v>
      </c>
      <c r="H15" s="19">
        <f t="shared" si="4"/>
        <v>70.0005</v>
      </c>
      <c r="I15" s="20">
        <f t="shared" si="5"/>
        <v>13351.0005</v>
      </c>
      <c r="J15" s="21">
        <v>871.0</v>
      </c>
      <c r="K15" s="22">
        <f t="shared" si="6"/>
        <v>12480.0005</v>
      </c>
      <c r="L15" s="23"/>
      <c r="M15" s="6"/>
      <c r="N15" s="6"/>
      <c r="O15" s="6"/>
    </row>
    <row r="16">
      <c r="A16" s="15">
        <v>14.0</v>
      </c>
      <c r="B16" s="21">
        <v>47953.0</v>
      </c>
      <c r="C16" s="17">
        <v>40485.6</v>
      </c>
      <c r="D16" s="18">
        <f t="shared" si="1"/>
        <v>10121.4</v>
      </c>
      <c r="E16" s="19">
        <f t="shared" si="2"/>
        <v>50607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50607</v>
      </c>
      <c r="J16" s="21">
        <v>1093.0</v>
      </c>
      <c r="K16" s="22">
        <f t="shared" si="6"/>
        <v>49514</v>
      </c>
      <c r="L16" s="23"/>
      <c r="M16" s="6"/>
      <c r="N16" s="6"/>
      <c r="O16" s="6"/>
    </row>
    <row r="17">
      <c r="A17" s="15">
        <v>15.0</v>
      </c>
      <c r="B17" s="21">
        <v>48131.0</v>
      </c>
      <c r="C17" s="17">
        <v>23972.0</v>
      </c>
      <c r="D17" s="18">
        <f t="shared" si="1"/>
        <v>5993</v>
      </c>
      <c r="E17" s="19">
        <f t="shared" si="2"/>
        <v>29965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29965</v>
      </c>
      <c r="J17" s="21">
        <v>1811.0</v>
      </c>
      <c r="K17" s="22">
        <f t="shared" si="6"/>
        <v>28154</v>
      </c>
      <c r="L17" s="23"/>
      <c r="M17" s="6"/>
      <c r="N17" s="6"/>
      <c r="O17" s="6"/>
    </row>
    <row r="18">
      <c r="A18" s="15">
        <v>16.0</v>
      </c>
      <c r="B18" s="21">
        <v>48250.0</v>
      </c>
      <c r="C18" s="17">
        <v>11819.2</v>
      </c>
      <c r="D18" s="18">
        <f t="shared" si="1"/>
        <v>2954.8</v>
      </c>
      <c r="E18" s="19">
        <f t="shared" si="2"/>
        <v>14774</v>
      </c>
      <c r="F18" s="17">
        <v>34.78</v>
      </c>
      <c r="G18" s="18">
        <f t="shared" si="3"/>
        <v>5.217</v>
      </c>
      <c r="H18" s="19">
        <f t="shared" si="4"/>
        <v>39.997</v>
      </c>
      <c r="I18" s="20">
        <f t="shared" si="5"/>
        <v>14813.997</v>
      </c>
      <c r="J18" s="21">
        <v>927.0</v>
      </c>
      <c r="K18" s="22">
        <f t="shared" si="6"/>
        <v>13886.997</v>
      </c>
      <c r="L18" s="23"/>
      <c r="M18" s="6"/>
      <c r="N18" s="6"/>
      <c r="O18" s="6"/>
    </row>
    <row r="19">
      <c r="A19" s="15">
        <v>17.0</v>
      </c>
      <c r="B19" s="21">
        <v>48519.0</v>
      </c>
      <c r="C19" s="17">
        <v>34311.2</v>
      </c>
      <c r="D19" s="18">
        <f t="shared" si="1"/>
        <v>8577.8</v>
      </c>
      <c r="E19" s="19">
        <f t="shared" si="2"/>
        <v>42889</v>
      </c>
      <c r="F19" s="17">
        <v>34.78</v>
      </c>
      <c r="G19" s="18">
        <f t="shared" si="3"/>
        <v>5.217</v>
      </c>
      <c r="H19" s="19">
        <f t="shared" si="4"/>
        <v>39.997</v>
      </c>
      <c r="I19" s="20">
        <f t="shared" si="5"/>
        <v>42928.997</v>
      </c>
      <c r="J19" s="21">
        <v>4147.0</v>
      </c>
      <c r="K19" s="22">
        <f t="shared" si="6"/>
        <v>38781.997</v>
      </c>
      <c r="L19" s="23"/>
      <c r="M19" s="6"/>
      <c r="N19" s="6"/>
      <c r="O19" s="6"/>
    </row>
    <row r="20">
      <c r="A20" s="16">
        <v>18.0</v>
      </c>
      <c r="B20" s="21">
        <v>48928.0</v>
      </c>
      <c r="C20" s="17">
        <v>55978.4</v>
      </c>
      <c r="D20" s="18">
        <f t="shared" si="1"/>
        <v>13994.6</v>
      </c>
      <c r="E20" s="19">
        <f t="shared" si="2"/>
        <v>69973</v>
      </c>
      <c r="F20" s="17">
        <v>13.04</v>
      </c>
      <c r="G20" s="18">
        <f t="shared" si="3"/>
        <v>1.956</v>
      </c>
      <c r="H20" s="19">
        <f t="shared" si="4"/>
        <v>14.996</v>
      </c>
      <c r="I20" s="20">
        <f t="shared" si="5"/>
        <v>69987.996</v>
      </c>
      <c r="J20" s="21">
        <v>4232.0</v>
      </c>
      <c r="K20" s="22">
        <f t="shared" si="6"/>
        <v>65755.996</v>
      </c>
      <c r="L20" s="23"/>
      <c r="M20" s="6"/>
      <c r="N20" s="6"/>
      <c r="O20" s="6"/>
    </row>
    <row r="21">
      <c r="A21" s="15">
        <v>19.0</v>
      </c>
      <c r="B21" s="21">
        <v>49024.0</v>
      </c>
      <c r="C21" s="17">
        <v>9148.8</v>
      </c>
      <c r="D21" s="18">
        <f t="shared" si="1"/>
        <v>2287.2</v>
      </c>
      <c r="E21" s="19">
        <f t="shared" si="2"/>
        <v>11436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11436</v>
      </c>
      <c r="J21" s="21">
        <v>371.0</v>
      </c>
      <c r="K21" s="22">
        <f t="shared" si="6"/>
        <v>11065</v>
      </c>
      <c r="L21" s="23"/>
      <c r="M21" s="6"/>
      <c r="N21" s="6"/>
      <c r="O21" s="6"/>
    </row>
    <row r="22">
      <c r="A22" s="15">
        <v>20.0</v>
      </c>
      <c r="B22" s="21">
        <v>49032.0</v>
      </c>
      <c r="C22" s="17">
        <v>2941.6</v>
      </c>
      <c r="D22" s="18">
        <f t="shared" si="1"/>
        <v>735.4</v>
      </c>
      <c r="E22" s="19">
        <f t="shared" si="2"/>
        <v>3677</v>
      </c>
      <c r="F22" s="17">
        <v>34.78</v>
      </c>
      <c r="G22" s="18">
        <f t="shared" si="3"/>
        <v>5.217</v>
      </c>
      <c r="H22" s="19">
        <f t="shared" si="4"/>
        <v>39.997</v>
      </c>
      <c r="I22" s="20">
        <f t="shared" si="5"/>
        <v>3716.997</v>
      </c>
      <c r="J22" s="21">
        <v>157.0</v>
      </c>
      <c r="K22" s="22">
        <f t="shared" si="6"/>
        <v>3559.997</v>
      </c>
      <c r="L22" s="23"/>
      <c r="M22" s="6"/>
      <c r="N22" s="6"/>
      <c r="O22" s="6"/>
    </row>
    <row r="23">
      <c r="A23" s="15">
        <v>21.0</v>
      </c>
      <c r="B23" s="21">
        <v>49051.0</v>
      </c>
      <c r="C23" s="17">
        <v>2647.2</v>
      </c>
      <c r="D23" s="18">
        <f t="shared" si="1"/>
        <v>661.8</v>
      </c>
      <c r="E23" s="19">
        <f t="shared" si="2"/>
        <v>3309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3309</v>
      </c>
      <c r="J23" s="21">
        <v>0.0</v>
      </c>
      <c r="K23" s="22">
        <f t="shared" si="6"/>
        <v>3309</v>
      </c>
      <c r="L23" s="23"/>
      <c r="M23" s="6"/>
      <c r="N23" s="6"/>
      <c r="O23" s="6"/>
    </row>
    <row r="24">
      <c r="A24" s="15">
        <v>22.0</v>
      </c>
      <c r="B24" s="21">
        <v>49106.0</v>
      </c>
      <c r="C24" s="17">
        <v>12268.0</v>
      </c>
      <c r="D24" s="18">
        <f t="shared" si="1"/>
        <v>3067</v>
      </c>
      <c r="E24" s="19">
        <f t="shared" si="2"/>
        <v>15335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15335</v>
      </c>
      <c r="J24" s="21">
        <v>286.0</v>
      </c>
      <c r="K24" s="22">
        <f t="shared" si="6"/>
        <v>15049</v>
      </c>
      <c r="L24" s="23"/>
      <c r="M24" s="6"/>
      <c r="N24" s="6"/>
      <c r="O24" s="6"/>
    </row>
    <row r="25">
      <c r="A25" s="15">
        <v>23.0</v>
      </c>
      <c r="B25" s="21">
        <v>49200.0</v>
      </c>
      <c r="C25" s="17">
        <v>8564.8</v>
      </c>
      <c r="D25" s="18">
        <f t="shared" si="1"/>
        <v>2141.2</v>
      </c>
      <c r="E25" s="19">
        <f t="shared" si="2"/>
        <v>10706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10706</v>
      </c>
      <c r="J25" s="21">
        <v>1325.0</v>
      </c>
      <c r="K25" s="22">
        <f t="shared" si="6"/>
        <v>9381</v>
      </c>
      <c r="L25" s="23"/>
      <c r="M25" s="6"/>
      <c r="N25" s="6"/>
      <c r="O25" s="6"/>
    </row>
    <row r="26">
      <c r="A26" s="15">
        <v>24.0</v>
      </c>
      <c r="B26" s="21">
        <v>49447.0</v>
      </c>
      <c r="C26" s="17">
        <v>27293.6</v>
      </c>
      <c r="D26" s="18">
        <f t="shared" si="1"/>
        <v>6823.4</v>
      </c>
      <c r="E26" s="19">
        <f t="shared" si="2"/>
        <v>34117</v>
      </c>
      <c r="F26" s="17">
        <v>52.17</v>
      </c>
      <c r="G26" s="18">
        <f t="shared" si="3"/>
        <v>7.8255</v>
      </c>
      <c r="H26" s="19">
        <f t="shared" si="4"/>
        <v>59.9955</v>
      </c>
      <c r="I26" s="20">
        <f t="shared" si="5"/>
        <v>34176.9955</v>
      </c>
      <c r="J26" s="21">
        <v>2576.0</v>
      </c>
      <c r="K26" s="22">
        <f t="shared" si="6"/>
        <v>31600.9955</v>
      </c>
      <c r="L26" s="23"/>
      <c r="M26" s="6"/>
      <c r="N26" s="6"/>
      <c r="O26" s="6"/>
    </row>
    <row r="27">
      <c r="A27" s="15">
        <v>25.0</v>
      </c>
      <c r="B27" s="21">
        <v>49579.0</v>
      </c>
      <c r="C27" s="17">
        <v>14974.4</v>
      </c>
      <c r="D27" s="18">
        <f t="shared" si="1"/>
        <v>3743.6</v>
      </c>
      <c r="E27" s="19">
        <f t="shared" si="2"/>
        <v>18718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18718</v>
      </c>
      <c r="J27" s="21">
        <v>848.0</v>
      </c>
      <c r="K27" s="22">
        <f t="shared" si="6"/>
        <v>17870</v>
      </c>
      <c r="L27" s="23"/>
      <c r="M27" s="6"/>
      <c r="N27" s="6"/>
      <c r="O27" s="6"/>
    </row>
    <row r="28">
      <c r="A28" s="15">
        <v>26.0</v>
      </c>
      <c r="B28" s="21">
        <v>49627.0</v>
      </c>
      <c r="C28" s="17">
        <v>5285.0</v>
      </c>
      <c r="D28" s="18">
        <f t="shared" si="1"/>
        <v>1321.25</v>
      </c>
      <c r="E28" s="19">
        <f t="shared" si="2"/>
        <v>6606.25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6606.25</v>
      </c>
      <c r="J28" s="21">
        <v>1.0</v>
      </c>
      <c r="K28" s="26">
        <f t="shared" si="6"/>
        <v>6605.25</v>
      </c>
      <c r="L28" s="23"/>
      <c r="M28" s="6"/>
      <c r="N28" s="6"/>
      <c r="O28" s="6"/>
    </row>
    <row r="29">
      <c r="A29" s="15">
        <v>27.0</v>
      </c>
      <c r="B29" s="21">
        <v>49644.0</v>
      </c>
      <c r="C29" s="17">
        <v>2257.6</v>
      </c>
      <c r="D29" s="18">
        <f t="shared" si="1"/>
        <v>564.4</v>
      </c>
      <c r="E29" s="19">
        <f t="shared" si="2"/>
        <v>2822</v>
      </c>
      <c r="F29" s="17">
        <v>17.39</v>
      </c>
      <c r="G29" s="18">
        <f t="shared" si="3"/>
        <v>2.6085</v>
      </c>
      <c r="H29" s="19">
        <f t="shared" si="4"/>
        <v>19.9985</v>
      </c>
      <c r="I29" s="20">
        <f t="shared" si="5"/>
        <v>2841.9985</v>
      </c>
      <c r="J29" s="21">
        <v>0.0</v>
      </c>
      <c r="K29" s="22">
        <f t="shared" si="6"/>
        <v>2841.9985</v>
      </c>
      <c r="L29" s="23"/>
      <c r="M29" s="6"/>
      <c r="N29" s="6"/>
      <c r="O29" s="6"/>
    </row>
    <row r="30">
      <c r="A30" s="15">
        <v>28.0</v>
      </c>
      <c r="B30" s="21">
        <v>49746.0</v>
      </c>
      <c r="C30" s="17">
        <v>12220.8</v>
      </c>
      <c r="D30" s="18">
        <f t="shared" si="1"/>
        <v>3055.2</v>
      </c>
      <c r="E30" s="19">
        <f t="shared" si="2"/>
        <v>15276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15276</v>
      </c>
      <c r="J30" s="21">
        <v>719.0</v>
      </c>
      <c r="K30" s="22">
        <f t="shared" si="6"/>
        <v>14557</v>
      </c>
      <c r="L30" s="23"/>
      <c r="M30" s="6"/>
      <c r="N30" s="6"/>
      <c r="O30" s="6"/>
    </row>
    <row r="31">
      <c r="A31" s="15">
        <v>29.0</v>
      </c>
      <c r="B31" s="21">
        <v>49898.0</v>
      </c>
      <c r="C31" s="17">
        <v>19701.6</v>
      </c>
      <c r="D31" s="18">
        <f t="shared" si="1"/>
        <v>4925.4</v>
      </c>
      <c r="E31" s="19">
        <f t="shared" si="2"/>
        <v>24627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24627</v>
      </c>
      <c r="J31" s="21">
        <v>671.0</v>
      </c>
      <c r="K31" s="22">
        <f t="shared" si="6"/>
        <v>23956</v>
      </c>
      <c r="L31" s="23"/>
      <c r="M31" s="6"/>
      <c r="N31" s="6"/>
      <c r="O31" s="6"/>
    </row>
    <row r="32">
      <c r="A32" s="15">
        <v>30.0</v>
      </c>
      <c r="B32" s="21">
        <v>49954.0</v>
      </c>
      <c r="C32" s="17">
        <v>7526.4</v>
      </c>
      <c r="D32" s="18">
        <f t="shared" si="1"/>
        <v>1881.6</v>
      </c>
      <c r="E32" s="19">
        <f t="shared" si="2"/>
        <v>9408</v>
      </c>
      <c r="F32" s="17">
        <v>34.78</v>
      </c>
      <c r="G32" s="18">
        <f t="shared" si="3"/>
        <v>5.217</v>
      </c>
      <c r="H32" s="19">
        <f t="shared" si="4"/>
        <v>39.997</v>
      </c>
      <c r="I32" s="20">
        <f t="shared" si="5"/>
        <v>9447.997</v>
      </c>
      <c r="J32" s="21">
        <v>524.0</v>
      </c>
      <c r="K32" s="22">
        <f t="shared" si="6"/>
        <v>8923.997</v>
      </c>
      <c r="L32" s="23"/>
      <c r="M32" s="6"/>
      <c r="N32" s="6"/>
      <c r="O32" s="6"/>
    </row>
    <row r="33">
      <c r="A33" s="15">
        <v>31.0</v>
      </c>
      <c r="B33" s="21">
        <v>50259.0</v>
      </c>
      <c r="C33" s="17">
        <v>37279.2</v>
      </c>
      <c r="D33" s="18">
        <f t="shared" si="1"/>
        <v>9319.8</v>
      </c>
      <c r="E33" s="19">
        <f t="shared" si="2"/>
        <v>46599</v>
      </c>
      <c r="F33" s="17">
        <v>4.35</v>
      </c>
      <c r="G33" s="18">
        <f t="shared" si="3"/>
        <v>0.6525</v>
      </c>
      <c r="H33" s="19">
        <f t="shared" si="4"/>
        <v>5.0025</v>
      </c>
      <c r="I33" s="20">
        <f t="shared" si="5"/>
        <v>46604.0025</v>
      </c>
      <c r="J33" s="21">
        <v>4673.0</v>
      </c>
      <c r="K33" s="22">
        <f t="shared" si="6"/>
        <v>41931.0025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517010.6</v>
      </c>
      <c r="D34" s="19">
        <f t="shared" si="7"/>
        <v>129252.65</v>
      </c>
      <c r="E34" s="19">
        <f t="shared" si="7"/>
        <v>646263.25</v>
      </c>
      <c r="F34" s="19">
        <f t="shared" si="7"/>
        <v>321.72</v>
      </c>
      <c r="G34" s="19">
        <f t="shared" si="7"/>
        <v>48.258</v>
      </c>
      <c r="H34" s="19">
        <f t="shared" si="7"/>
        <v>369.978</v>
      </c>
      <c r="I34" s="20">
        <f t="shared" si="7"/>
        <v>646633.228</v>
      </c>
      <c r="J34" s="20">
        <f t="shared" si="7"/>
        <v>38563</v>
      </c>
      <c r="K34" s="20">
        <f t="shared" si="7"/>
        <v>608070.228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646633.228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152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15">
        <v>55422.0</v>
      </c>
      <c r="C4" s="17">
        <v>6396.0</v>
      </c>
      <c r="D4" s="18">
        <f t="shared" si="1"/>
        <v>1599</v>
      </c>
      <c r="E4" s="19">
        <f t="shared" si="2"/>
        <v>7995</v>
      </c>
      <c r="F4" s="18">
        <f t="shared" si="3"/>
        <v>586.9565217</v>
      </c>
      <c r="G4" s="18">
        <f t="shared" si="4"/>
        <v>88.04347826</v>
      </c>
      <c r="H4" s="53">
        <v>675.0</v>
      </c>
      <c r="I4" s="19">
        <f t="shared" si="5"/>
        <v>8670</v>
      </c>
      <c r="J4" s="17">
        <v>3080.0</v>
      </c>
      <c r="K4" s="18">
        <f t="shared" si="6"/>
        <v>5590</v>
      </c>
      <c r="L4" s="72">
        <f t="shared" si="7"/>
        <v>3080</v>
      </c>
      <c r="M4" s="23"/>
      <c r="N4" s="6"/>
      <c r="O4" s="6"/>
    </row>
    <row r="5">
      <c r="A5" s="15">
        <v>3.0</v>
      </c>
      <c r="B5" s="15">
        <v>55487.0</v>
      </c>
      <c r="C5" s="17">
        <v>4028.0</v>
      </c>
      <c r="D5" s="18">
        <f t="shared" si="1"/>
        <v>1007</v>
      </c>
      <c r="E5" s="19">
        <f t="shared" si="2"/>
        <v>5035</v>
      </c>
      <c r="F5" s="18">
        <f t="shared" si="3"/>
        <v>330.4347826</v>
      </c>
      <c r="G5" s="18">
        <f t="shared" si="4"/>
        <v>49.56521739</v>
      </c>
      <c r="H5" s="53">
        <v>380.0</v>
      </c>
      <c r="I5" s="19">
        <f t="shared" si="5"/>
        <v>5415</v>
      </c>
      <c r="J5" s="17">
        <v>2355.0</v>
      </c>
      <c r="K5" s="18">
        <f t="shared" si="6"/>
        <v>3060</v>
      </c>
      <c r="L5" s="72">
        <f t="shared" si="7"/>
        <v>2355</v>
      </c>
      <c r="M5" s="23"/>
      <c r="N5" s="6"/>
      <c r="O5" s="6"/>
    </row>
    <row r="6">
      <c r="A6" s="15">
        <v>4.0</v>
      </c>
      <c r="B6" s="15">
        <v>55522.0</v>
      </c>
      <c r="C6" s="17">
        <v>3184.0</v>
      </c>
      <c r="D6" s="18">
        <f t="shared" si="1"/>
        <v>796</v>
      </c>
      <c r="E6" s="19">
        <f t="shared" si="2"/>
        <v>3980</v>
      </c>
      <c r="F6" s="18">
        <f t="shared" si="3"/>
        <v>117.3913043</v>
      </c>
      <c r="G6" s="18">
        <f t="shared" si="4"/>
        <v>17.60869565</v>
      </c>
      <c r="H6" s="53">
        <v>135.0</v>
      </c>
      <c r="I6" s="19">
        <f t="shared" si="5"/>
        <v>4115</v>
      </c>
      <c r="J6" s="17">
        <v>1870.0</v>
      </c>
      <c r="K6" s="18">
        <f t="shared" si="6"/>
        <v>2245</v>
      </c>
      <c r="L6" s="72">
        <f t="shared" si="7"/>
        <v>1870</v>
      </c>
      <c r="M6" s="23"/>
      <c r="N6" s="6"/>
      <c r="O6" s="6"/>
    </row>
    <row r="7">
      <c r="A7" s="15">
        <v>5.0</v>
      </c>
      <c r="B7" s="15">
        <v>32646.0</v>
      </c>
      <c r="C7" s="17">
        <v>7692.0</v>
      </c>
      <c r="D7" s="18">
        <f t="shared" si="1"/>
        <v>1923</v>
      </c>
      <c r="E7" s="19">
        <f t="shared" si="2"/>
        <v>9615</v>
      </c>
      <c r="F7" s="18">
        <f t="shared" si="3"/>
        <v>495.6521739</v>
      </c>
      <c r="G7" s="18">
        <f t="shared" si="4"/>
        <v>74.34782609</v>
      </c>
      <c r="H7" s="53">
        <v>570.0</v>
      </c>
      <c r="I7" s="19">
        <f t="shared" si="5"/>
        <v>10185</v>
      </c>
      <c r="J7" s="17">
        <v>3345.0</v>
      </c>
      <c r="K7" s="18">
        <f t="shared" si="6"/>
        <v>6840</v>
      </c>
      <c r="L7" s="72">
        <f t="shared" si="7"/>
        <v>3345</v>
      </c>
      <c r="M7" s="23"/>
      <c r="N7" s="6"/>
      <c r="O7" s="6"/>
    </row>
    <row r="8">
      <c r="A8" s="15">
        <v>6.0</v>
      </c>
      <c r="B8" s="15">
        <v>32980.0</v>
      </c>
      <c r="C8" s="17">
        <v>39632.0</v>
      </c>
      <c r="D8" s="18">
        <f t="shared" si="1"/>
        <v>9908</v>
      </c>
      <c r="E8" s="19">
        <f t="shared" si="2"/>
        <v>49540</v>
      </c>
      <c r="F8" s="18">
        <f t="shared" si="3"/>
        <v>1165.217391</v>
      </c>
      <c r="G8" s="18">
        <f t="shared" si="4"/>
        <v>174.7826087</v>
      </c>
      <c r="H8" s="53">
        <v>1340.0</v>
      </c>
      <c r="I8" s="19">
        <f t="shared" si="5"/>
        <v>50880</v>
      </c>
      <c r="J8" s="17">
        <v>16510.0</v>
      </c>
      <c r="K8" s="18">
        <f t="shared" si="6"/>
        <v>34370</v>
      </c>
      <c r="L8" s="72">
        <f t="shared" si="7"/>
        <v>16510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15">
        <v>33059.0</v>
      </c>
      <c r="C11" s="17">
        <v>4828.0</v>
      </c>
      <c r="D11" s="18">
        <f t="shared" si="1"/>
        <v>1207</v>
      </c>
      <c r="E11" s="19">
        <f t="shared" si="2"/>
        <v>6035</v>
      </c>
      <c r="F11" s="18">
        <f t="shared" si="3"/>
        <v>408.6956522</v>
      </c>
      <c r="G11" s="18">
        <f t="shared" si="4"/>
        <v>61.30434783</v>
      </c>
      <c r="H11" s="53">
        <v>470.0</v>
      </c>
      <c r="I11" s="19">
        <f t="shared" si="5"/>
        <v>6505</v>
      </c>
      <c r="J11" s="17">
        <v>3915.0</v>
      </c>
      <c r="K11" s="18">
        <f t="shared" si="6"/>
        <v>2590</v>
      </c>
      <c r="L11" s="72">
        <f t="shared" si="7"/>
        <v>3915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15">
        <v>33279.0</v>
      </c>
      <c r="C14" s="17">
        <v>29961.6</v>
      </c>
      <c r="D14" s="18">
        <f t="shared" si="1"/>
        <v>7490.4</v>
      </c>
      <c r="E14" s="19">
        <f t="shared" si="2"/>
        <v>37452</v>
      </c>
      <c r="F14" s="18">
        <f t="shared" si="3"/>
        <v>795.6521739</v>
      </c>
      <c r="G14" s="18">
        <f t="shared" si="4"/>
        <v>119.3478261</v>
      </c>
      <c r="H14" s="53">
        <v>915.0</v>
      </c>
      <c r="I14" s="19">
        <f t="shared" si="5"/>
        <v>38367</v>
      </c>
      <c r="J14" s="17">
        <v>13795.0</v>
      </c>
      <c r="K14" s="18">
        <f t="shared" si="6"/>
        <v>24572</v>
      </c>
      <c r="L14" s="72">
        <f t="shared" si="7"/>
        <v>13795</v>
      </c>
      <c r="M14" s="23"/>
      <c r="N14" s="6"/>
      <c r="O14" s="6"/>
    </row>
    <row r="15">
      <c r="A15" s="15">
        <v>13.0</v>
      </c>
      <c r="B15" s="15">
        <v>33511.0</v>
      </c>
      <c r="C15" s="17">
        <v>43708.0</v>
      </c>
      <c r="D15" s="18">
        <f t="shared" si="1"/>
        <v>10927</v>
      </c>
      <c r="E15" s="19">
        <f t="shared" si="2"/>
        <v>54635</v>
      </c>
      <c r="F15" s="18">
        <f t="shared" si="3"/>
        <v>1565.217391</v>
      </c>
      <c r="G15" s="18">
        <f t="shared" si="4"/>
        <v>234.7826087</v>
      </c>
      <c r="H15" s="53">
        <v>1800.0</v>
      </c>
      <c r="I15" s="19">
        <f t="shared" si="5"/>
        <v>56435</v>
      </c>
      <c r="J15" s="17">
        <v>8270.0</v>
      </c>
      <c r="K15" s="18">
        <f t="shared" si="6"/>
        <v>48165</v>
      </c>
      <c r="L15" s="72">
        <f t="shared" si="7"/>
        <v>8270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15">
        <v>33567.0</v>
      </c>
      <c r="C18" s="17">
        <v>3272.0</v>
      </c>
      <c r="D18" s="18">
        <f t="shared" si="1"/>
        <v>818</v>
      </c>
      <c r="E18" s="19">
        <f t="shared" si="2"/>
        <v>4090</v>
      </c>
      <c r="F18" s="18">
        <f t="shared" si="3"/>
        <v>86.95652174</v>
      </c>
      <c r="G18" s="18">
        <f t="shared" si="4"/>
        <v>13.04347826</v>
      </c>
      <c r="H18" s="53">
        <v>100.0</v>
      </c>
      <c r="I18" s="19">
        <f t="shared" si="5"/>
        <v>4190</v>
      </c>
      <c r="J18" s="17">
        <v>1930.0</v>
      </c>
      <c r="K18" s="18">
        <f t="shared" si="6"/>
        <v>2260</v>
      </c>
      <c r="L18" s="72">
        <f t="shared" si="7"/>
        <v>1930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15">
        <v>33777.0</v>
      </c>
      <c r="C21" s="17">
        <v>17520.0</v>
      </c>
      <c r="D21" s="18">
        <f t="shared" si="1"/>
        <v>4380</v>
      </c>
      <c r="E21" s="19">
        <f t="shared" si="2"/>
        <v>21900</v>
      </c>
      <c r="F21" s="18">
        <f t="shared" si="3"/>
        <v>708.6956522</v>
      </c>
      <c r="G21" s="18">
        <f t="shared" si="4"/>
        <v>106.3043478</v>
      </c>
      <c r="H21" s="53">
        <v>815.0</v>
      </c>
      <c r="I21" s="19">
        <f t="shared" si="5"/>
        <v>22715</v>
      </c>
      <c r="J21" s="17">
        <v>7435.0</v>
      </c>
      <c r="K21" s="18">
        <f t="shared" si="6"/>
        <v>15280</v>
      </c>
      <c r="L21" s="72">
        <f t="shared" si="7"/>
        <v>7435</v>
      </c>
      <c r="M21" s="23"/>
      <c r="N21" s="6"/>
      <c r="O21" s="6"/>
    </row>
    <row r="22">
      <c r="A22" s="15">
        <v>20.0</v>
      </c>
      <c r="B22" s="15">
        <v>33896.0</v>
      </c>
      <c r="C22" s="17">
        <v>23672.0</v>
      </c>
      <c r="D22" s="18">
        <f t="shared" si="1"/>
        <v>5918</v>
      </c>
      <c r="E22" s="19">
        <f t="shared" si="2"/>
        <v>29590</v>
      </c>
      <c r="F22" s="18">
        <f t="shared" si="3"/>
        <v>752.173913</v>
      </c>
      <c r="G22" s="18">
        <f t="shared" si="4"/>
        <v>112.826087</v>
      </c>
      <c r="H22" s="53">
        <v>865.0</v>
      </c>
      <c r="I22" s="19">
        <f t="shared" si="5"/>
        <v>30455</v>
      </c>
      <c r="J22" s="17">
        <v>4320.0</v>
      </c>
      <c r="K22" s="18">
        <f t="shared" si="6"/>
        <v>26135</v>
      </c>
      <c r="L22" s="72">
        <f t="shared" si="7"/>
        <v>4320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15">
        <v>33929.0</v>
      </c>
      <c r="C25" s="17">
        <v>1828.0</v>
      </c>
      <c r="D25" s="18">
        <f t="shared" si="1"/>
        <v>457</v>
      </c>
      <c r="E25" s="19">
        <f t="shared" si="2"/>
        <v>2285</v>
      </c>
      <c r="F25" s="18">
        <f t="shared" si="3"/>
        <v>17.39130435</v>
      </c>
      <c r="G25" s="18">
        <f t="shared" si="4"/>
        <v>2.608695652</v>
      </c>
      <c r="H25" s="53">
        <v>20.0</v>
      </c>
      <c r="I25" s="19">
        <f t="shared" si="5"/>
        <v>2305</v>
      </c>
      <c r="J25" s="17">
        <v>1275.0</v>
      </c>
      <c r="K25" s="18">
        <f t="shared" si="6"/>
        <v>1030</v>
      </c>
      <c r="L25" s="72">
        <f t="shared" si="7"/>
        <v>1275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15">
        <v>34084.0</v>
      </c>
      <c r="C28" s="17">
        <v>13812.0</v>
      </c>
      <c r="D28" s="18">
        <f t="shared" si="1"/>
        <v>3453</v>
      </c>
      <c r="E28" s="19">
        <f t="shared" si="2"/>
        <v>17265</v>
      </c>
      <c r="F28" s="18">
        <f t="shared" si="3"/>
        <v>600</v>
      </c>
      <c r="G28" s="18">
        <f t="shared" si="4"/>
        <v>90</v>
      </c>
      <c r="H28" s="53">
        <v>690.0</v>
      </c>
      <c r="I28" s="19">
        <f t="shared" si="5"/>
        <v>17955</v>
      </c>
      <c r="J28" s="17">
        <v>6395.0</v>
      </c>
      <c r="K28" s="55">
        <f t="shared" si="6"/>
        <v>11560</v>
      </c>
      <c r="L28" s="72">
        <f t="shared" si="7"/>
        <v>6395</v>
      </c>
      <c r="M28" s="23"/>
      <c r="N28" s="6"/>
      <c r="O28" s="6"/>
    </row>
    <row r="29">
      <c r="A29" s="15">
        <v>27.0</v>
      </c>
      <c r="B29" s="15">
        <v>56135.0</v>
      </c>
      <c r="C29" s="17">
        <v>10896.0</v>
      </c>
      <c r="D29" s="18">
        <f t="shared" si="1"/>
        <v>2724</v>
      </c>
      <c r="E29" s="19">
        <f t="shared" si="2"/>
        <v>13620</v>
      </c>
      <c r="F29" s="18">
        <f t="shared" si="3"/>
        <v>308.6956522</v>
      </c>
      <c r="G29" s="18">
        <f t="shared" si="4"/>
        <v>46.30434783</v>
      </c>
      <c r="H29" s="53">
        <v>355.0</v>
      </c>
      <c r="I29" s="19">
        <f t="shared" si="5"/>
        <v>13975</v>
      </c>
      <c r="J29" s="17">
        <v>1135.0</v>
      </c>
      <c r="K29" s="18">
        <f t="shared" si="6"/>
        <v>12840</v>
      </c>
      <c r="L29" s="72">
        <f t="shared" si="7"/>
        <v>1135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15">
        <v>34216.0</v>
      </c>
      <c r="C32" s="17">
        <v>4340.0</v>
      </c>
      <c r="D32" s="18">
        <f t="shared" si="1"/>
        <v>1085</v>
      </c>
      <c r="E32" s="19">
        <f t="shared" si="2"/>
        <v>5425</v>
      </c>
      <c r="F32" s="18">
        <f t="shared" si="3"/>
        <v>156.5217391</v>
      </c>
      <c r="G32" s="18">
        <f t="shared" si="4"/>
        <v>23.47826087</v>
      </c>
      <c r="H32" s="53">
        <v>180.0</v>
      </c>
      <c r="I32" s="19">
        <f t="shared" si="5"/>
        <v>5605</v>
      </c>
      <c r="J32" s="17">
        <v>3380.0</v>
      </c>
      <c r="K32" s="18">
        <f t="shared" si="6"/>
        <v>2225</v>
      </c>
      <c r="L32" s="72">
        <f t="shared" si="7"/>
        <v>3380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214769.6</v>
      </c>
      <c r="D34" s="19">
        <f t="shared" si="8"/>
        <v>53692.4</v>
      </c>
      <c r="E34" s="19">
        <f t="shared" si="8"/>
        <v>268462</v>
      </c>
      <c r="F34" s="19">
        <f t="shared" si="8"/>
        <v>8095.652174</v>
      </c>
      <c r="G34" s="19">
        <f t="shared" si="8"/>
        <v>1214.347826</v>
      </c>
      <c r="H34" s="19">
        <f t="shared" si="8"/>
        <v>9310</v>
      </c>
      <c r="I34" s="19">
        <f t="shared" si="8"/>
        <v>277772</v>
      </c>
      <c r="J34" s="19">
        <f t="shared" si="8"/>
        <v>79010</v>
      </c>
      <c r="K34" s="19">
        <f t="shared" si="8"/>
        <v>198762</v>
      </c>
      <c r="L34" s="72">
        <f>3000+I34-K34</f>
        <v>82010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277772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153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15">
        <v>56158.0</v>
      </c>
      <c r="C4" s="17">
        <v>32496.0</v>
      </c>
      <c r="D4" s="18">
        <f t="shared" si="1"/>
        <v>8124</v>
      </c>
      <c r="E4" s="19">
        <f t="shared" si="2"/>
        <v>40620</v>
      </c>
      <c r="F4" s="18">
        <f t="shared" si="3"/>
        <v>1021.73913</v>
      </c>
      <c r="G4" s="18">
        <f t="shared" si="4"/>
        <v>153.2608696</v>
      </c>
      <c r="H4" s="53">
        <v>1175.0</v>
      </c>
      <c r="I4" s="19">
        <f t="shared" si="5"/>
        <v>41795</v>
      </c>
      <c r="J4" s="17">
        <v>15945.0</v>
      </c>
      <c r="K4" s="18">
        <f t="shared" si="6"/>
        <v>25850</v>
      </c>
      <c r="L4" s="72">
        <f t="shared" si="7"/>
        <v>15945</v>
      </c>
      <c r="M4" s="23"/>
      <c r="N4" s="6"/>
      <c r="O4" s="6"/>
    </row>
    <row r="5">
      <c r="A5" s="15">
        <v>3.0</v>
      </c>
      <c r="B5" s="15">
        <v>56168.0</v>
      </c>
      <c r="C5" s="17">
        <v>5008.0</v>
      </c>
      <c r="D5" s="18">
        <f t="shared" si="1"/>
        <v>1252</v>
      </c>
      <c r="E5" s="19">
        <f t="shared" si="2"/>
        <v>6260</v>
      </c>
      <c r="F5" s="18">
        <f t="shared" si="3"/>
        <v>256.5217391</v>
      </c>
      <c r="G5" s="18">
        <f t="shared" si="4"/>
        <v>38.47826087</v>
      </c>
      <c r="H5" s="53">
        <v>295.0</v>
      </c>
      <c r="I5" s="19">
        <f t="shared" si="5"/>
        <v>6555</v>
      </c>
      <c r="J5" s="17">
        <v>3110.0</v>
      </c>
      <c r="K5" s="18">
        <f t="shared" si="6"/>
        <v>3445</v>
      </c>
      <c r="L5" s="72">
        <f t="shared" si="7"/>
        <v>3110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15">
        <v>34689.0</v>
      </c>
      <c r="C8" s="17">
        <v>3108.0</v>
      </c>
      <c r="D8" s="18">
        <f t="shared" si="1"/>
        <v>777</v>
      </c>
      <c r="E8" s="19">
        <f t="shared" si="2"/>
        <v>3885</v>
      </c>
      <c r="F8" s="18">
        <f t="shared" si="3"/>
        <v>173.9130435</v>
      </c>
      <c r="G8" s="18">
        <f t="shared" si="4"/>
        <v>26.08695652</v>
      </c>
      <c r="H8" s="53">
        <v>200.0</v>
      </c>
      <c r="I8" s="19">
        <f t="shared" si="5"/>
        <v>4085</v>
      </c>
      <c r="J8" s="17">
        <v>1805.0</v>
      </c>
      <c r="K8" s="18">
        <f t="shared" si="6"/>
        <v>2280</v>
      </c>
      <c r="L8" s="72">
        <f t="shared" si="7"/>
        <v>1805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15">
        <v>34818.0</v>
      </c>
      <c r="C11" s="17">
        <v>7448.0</v>
      </c>
      <c r="D11" s="18">
        <f t="shared" si="1"/>
        <v>1862</v>
      </c>
      <c r="E11" s="19">
        <f t="shared" si="2"/>
        <v>9310</v>
      </c>
      <c r="F11" s="18">
        <f t="shared" si="3"/>
        <v>621.7391304</v>
      </c>
      <c r="G11" s="18">
        <f t="shared" si="4"/>
        <v>93.26086957</v>
      </c>
      <c r="H11" s="53">
        <v>715.0</v>
      </c>
      <c r="I11" s="19">
        <f t="shared" si="5"/>
        <v>10025</v>
      </c>
      <c r="J11" s="17">
        <v>4150.0</v>
      </c>
      <c r="K11" s="18">
        <f t="shared" si="6"/>
        <v>5875</v>
      </c>
      <c r="L11" s="72">
        <f t="shared" si="7"/>
        <v>4150</v>
      </c>
      <c r="M11" s="23"/>
      <c r="N11" s="6"/>
      <c r="O11" s="6"/>
    </row>
    <row r="12">
      <c r="A12" s="15">
        <v>10.0</v>
      </c>
      <c r="B12" s="15">
        <v>34872.0</v>
      </c>
      <c r="C12" s="17">
        <v>22160.0</v>
      </c>
      <c r="D12" s="18">
        <f t="shared" si="1"/>
        <v>5540</v>
      </c>
      <c r="E12" s="19">
        <f t="shared" si="2"/>
        <v>27700</v>
      </c>
      <c r="F12" s="18">
        <f t="shared" si="3"/>
        <v>882.6086957</v>
      </c>
      <c r="G12" s="18">
        <f t="shared" si="4"/>
        <v>132.3913043</v>
      </c>
      <c r="H12" s="53">
        <v>1015.0</v>
      </c>
      <c r="I12" s="19">
        <f t="shared" si="5"/>
        <v>28715</v>
      </c>
      <c r="J12" s="17">
        <v>1090.0</v>
      </c>
      <c r="K12" s="18">
        <f t="shared" si="6"/>
        <v>27625</v>
      </c>
      <c r="L12" s="72">
        <f t="shared" si="7"/>
        <v>1090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15">
        <v>34953.0</v>
      </c>
      <c r="C15" s="17">
        <v>4108.0</v>
      </c>
      <c r="D15" s="18">
        <f t="shared" si="1"/>
        <v>1027</v>
      </c>
      <c r="E15" s="19">
        <f t="shared" si="2"/>
        <v>5135</v>
      </c>
      <c r="F15" s="18">
        <f t="shared" si="3"/>
        <v>139.1304348</v>
      </c>
      <c r="G15" s="18">
        <f t="shared" si="4"/>
        <v>20.86956522</v>
      </c>
      <c r="H15" s="53">
        <v>160.0</v>
      </c>
      <c r="I15" s="19">
        <f t="shared" si="5"/>
        <v>5295</v>
      </c>
      <c r="J15" s="17">
        <v>2900.0</v>
      </c>
      <c r="K15" s="18">
        <f t="shared" si="6"/>
        <v>2395</v>
      </c>
      <c r="L15" s="72">
        <f t="shared" si="7"/>
        <v>2900</v>
      </c>
      <c r="M15" s="23"/>
      <c r="N15" s="6"/>
      <c r="O15" s="6"/>
    </row>
    <row r="16">
      <c r="A16" s="15">
        <v>14.0</v>
      </c>
      <c r="B16" s="15">
        <v>35156.0</v>
      </c>
      <c r="C16" s="17">
        <v>15324.0</v>
      </c>
      <c r="D16" s="18">
        <f t="shared" si="1"/>
        <v>3831</v>
      </c>
      <c r="E16" s="19">
        <f t="shared" si="2"/>
        <v>19155</v>
      </c>
      <c r="F16" s="18">
        <f t="shared" si="3"/>
        <v>760.8695652</v>
      </c>
      <c r="G16" s="18">
        <f t="shared" si="4"/>
        <v>114.1304348</v>
      </c>
      <c r="H16" s="53">
        <v>875.0</v>
      </c>
      <c r="I16" s="19">
        <f t="shared" si="5"/>
        <v>20030</v>
      </c>
      <c r="J16" s="17">
        <v>6215.0</v>
      </c>
      <c r="K16" s="18">
        <f t="shared" si="6"/>
        <v>13815</v>
      </c>
      <c r="L16" s="72">
        <f t="shared" si="7"/>
        <v>6215</v>
      </c>
      <c r="M16" s="23"/>
      <c r="N16" s="6"/>
      <c r="O16" s="6"/>
    </row>
    <row r="17">
      <c r="A17" s="15">
        <v>15.0</v>
      </c>
      <c r="B17" s="15">
        <v>56475.0</v>
      </c>
      <c r="C17" s="17">
        <v>34608.0</v>
      </c>
      <c r="D17" s="18">
        <f t="shared" si="1"/>
        <v>8652</v>
      </c>
      <c r="E17" s="19">
        <f t="shared" si="2"/>
        <v>43260</v>
      </c>
      <c r="F17" s="18">
        <f t="shared" si="3"/>
        <v>826.0869565</v>
      </c>
      <c r="G17" s="18">
        <f t="shared" si="4"/>
        <v>123.9130435</v>
      </c>
      <c r="H17" s="53">
        <v>950.0</v>
      </c>
      <c r="I17" s="19">
        <f t="shared" si="5"/>
        <v>44210</v>
      </c>
      <c r="J17" s="17">
        <v>11000.0</v>
      </c>
      <c r="K17" s="18">
        <f t="shared" si="6"/>
        <v>33210</v>
      </c>
      <c r="L17" s="72">
        <f t="shared" si="7"/>
        <v>11000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15">
        <v>35385.0</v>
      </c>
      <c r="C22" s="17">
        <v>2276.0</v>
      </c>
      <c r="D22" s="18">
        <f t="shared" si="1"/>
        <v>569</v>
      </c>
      <c r="E22" s="19">
        <f t="shared" si="2"/>
        <v>2845</v>
      </c>
      <c r="F22" s="18">
        <f t="shared" si="3"/>
        <v>56.52173913</v>
      </c>
      <c r="G22" s="18">
        <f t="shared" si="4"/>
        <v>8.47826087</v>
      </c>
      <c r="H22" s="53">
        <v>65.0</v>
      </c>
      <c r="I22" s="19">
        <f t="shared" si="5"/>
        <v>2910</v>
      </c>
      <c r="J22" s="17">
        <v>1180.0</v>
      </c>
      <c r="K22" s="18">
        <f t="shared" si="6"/>
        <v>1730</v>
      </c>
      <c r="L22" s="72">
        <f t="shared" si="7"/>
        <v>1180</v>
      </c>
      <c r="M22" s="23"/>
      <c r="N22" s="6"/>
      <c r="O22" s="6"/>
    </row>
    <row r="23">
      <c r="A23" s="15">
        <v>21.0</v>
      </c>
      <c r="B23" s="15">
        <v>35575.0</v>
      </c>
      <c r="C23" s="17">
        <v>15588.0</v>
      </c>
      <c r="D23" s="18">
        <f t="shared" si="1"/>
        <v>3897</v>
      </c>
      <c r="E23" s="19">
        <f t="shared" si="2"/>
        <v>19485</v>
      </c>
      <c r="F23" s="18">
        <f t="shared" si="3"/>
        <v>500</v>
      </c>
      <c r="G23" s="18">
        <f t="shared" si="4"/>
        <v>75</v>
      </c>
      <c r="H23" s="53">
        <v>575.0</v>
      </c>
      <c r="I23" s="19">
        <f t="shared" si="5"/>
        <v>20060</v>
      </c>
      <c r="J23" s="17">
        <v>7225.0</v>
      </c>
      <c r="K23" s="18">
        <f t="shared" si="6"/>
        <v>12835</v>
      </c>
      <c r="L23" s="72">
        <f t="shared" si="7"/>
        <v>7225</v>
      </c>
      <c r="M23" s="23"/>
      <c r="N23" s="6"/>
      <c r="O23" s="6"/>
    </row>
    <row r="24">
      <c r="A24" s="15">
        <v>22.0</v>
      </c>
      <c r="B24" s="15">
        <v>56609.0</v>
      </c>
      <c r="C24" s="17">
        <v>21848.0</v>
      </c>
      <c r="D24" s="18">
        <f t="shared" si="1"/>
        <v>5462</v>
      </c>
      <c r="E24" s="19">
        <f t="shared" si="2"/>
        <v>27310</v>
      </c>
      <c r="F24" s="18">
        <f t="shared" si="3"/>
        <v>847.826087</v>
      </c>
      <c r="G24" s="18">
        <f t="shared" si="4"/>
        <v>127.173913</v>
      </c>
      <c r="H24" s="53">
        <v>975.0</v>
      </c>
      <c r="I24" s="19">
        <f t="shared" si="5"/>
        <v>28285</v>
      </c>
      <c r="J24" s="17">
        <v>3985.0</v>
      </c>
      <c r="K24" s="18">
        <f t="shared" si="6"/>
        <v>24300</v>
      </c>
      <c r="L24" s="72">
        <f t="shared" si="7"/>
        <v>3985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15">
        <v>35712.0</v>
      </c>
      <c r="C29" s="17">
        <v>3580.0</v>
      </c>
      <c r="D29" s="18">
        <f t="shared" si="1"/>
        <v>895</v>
      </c>
      <c r="E29" s="19">
        <f t="shared" si="2"/>
        <v>4475</v>
      </c>
      <c r="F29" s="18">
        <f t="shared" si="3"/>
        <v>130.4347826</v>
      </c>
      <c r="G29" s="18">
        <f t="shared" si="4"/>
        <v>19.56521739</v>
      </c>
      <c r="H29" s="53">
        <v>150.0</v>
      </c>
      <c r="I29" s="19">
        <f t="shared" si="5"/>
        <v>4625</v>
      </c>
      <c r="J29" s="17">
        <v>1905.0</v>
      </c>
      <c r="K29" s="18">
        <f t="shared" si="6"/>
        <v>2720</v>
      </c>
      <c r="L29" s="72">
        <f t="shared" si="7"/>
        <v>1905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15">
        <v>56660.0</v>
      </c>
      <c r="C32" s="17">
        <v>5676.0</v>
      </c>
      <c r="D32" s="18">
        <f t="shared" si="1"/>
        <v>1419</v>
      </c>
      <c r="E32" s="19">
        <f t="shared" si="2"/>
        <v>7095</v>
      </c>
      <c r="F32" s="18">
        <f t="shared" si="3"/>
        <v>247.826087</v>
      </c>
      <c r="G32" s="18">
        <f t="shared" si="4"/>
        <v>37.17391304</v>
      </c>
      <c r="H32" s="53">
        <v>285.0</v>
      </c>
      <c r="I32" s="19">
        <f t="shared" si="5"/>
        <v>7380</v>
      </c>
      <c r="J32" s="17">
        <v>660.0</v>
      </c>
      <c r="K32" s="18">
        <f t="shared" si="6"/>
        <v>6720</v>
      </c>
      <c r="L32" s="72">
        <f t="shared" si="7"/>
        <v>660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173228</v>
      </c>
      <c r="D34" s="19">
        <f t="shared" si="8"/>
        <v>43307</v>
      </c>
      <c r="E34" s="19">
        <f t="shared" si="8"/>
        <v>216535</v>
      </c>
      <c r="F34" s="19">
        <f t="shared" si="8"/>
        <v>6465.217391</v>
      </c>
      <c r="G34" s="19">
        <f t="shared" si="8"/>
        <v>969.7826087</v>
      </c>
      <c r="H34" s="19">
        <f t="shared" si="8"/>
        <v>7435</v>
      </c>
      <c r="I34" s="19">
        <f t="shared" si="8"/>
        <v>223970</v>
      </c>
      <c r="J34" s="19">
        <f t="shared" si="8"/>
        <v>61170</v>
      </c>
      <c r="K34" s="19">
        <f t="shared" si="8"/>
        <v>162800</v>
      </c>
      <c r="L34" s="72">
        <f>3000+I34-K34</f>
        <v>64170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223970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154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56776.0</v>
      </c>
      <c r="C3" s="17">
        <v>24148.0</v>
      </c>
      <c r="D3" s="18">
        <f t="shared" ref="D3:D33" si="1">SUM(C3*0.25)</f>
        <v>6037</v>
      </c>
      <c r="E3" s="19">
        <f t="shared" ref="E3:E33" si="2">SUM(C3+D3)</f>
        <v>30185</v>
      </c>
      <c r="F3" s="18">
        <f t="shared" ref="F3:F33" si="3">SUM(H3/1.15)</f>
        <v>586.9565217</v>
      </c>
      <c r="G3" s="18">
        <f t="shared" ref="G3:G33" si="4">SUM(H3-F3)</f>
        <v>88.04347826</v>
      </c>
      <c r="H3" s="52">
        <v>675.0</v>
      </c>
      <c r="I3" s="19">
        <f t="shared" ref="I3:I33" si="5">SUM(H3,E3)</f>
        <v>30860</v>
      </c>
      <c r="J3" s="17">
        <v>8350.0</v>
      </c>
      <c r="K3" s="18">
        <f t="shared" ref="K3:K33" si="6">SUM(I3-J3)</f>
        <v>22510</v>
      </c>
      <c r="L3" s="72">
        <f t="shared" ref="L3:L33" si="7">I3-K3</f>
        <v>8350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15">
        <v>35921.0</v>
      </c>
      <c r="C6" s="17">
        <v>3008.0</v>
      </c>
      <c r="D6" s="18">
        <f t="shared" si="1"/>
        <v>752</v>
      </c>
      <c r="E6" s="19">
        <f t="shared" si="2"/>
        <v>3760</v>
      </c>
      <c r="F6" s="18">
        <f t="shared" si="3"/>
        <v>82.60869565</v>
      </c>
      <c r="G6" s="18">
        <f t="shared" si="4"/>
        <v>12.39130435</v>
      </c>
      <c r="H6" s="53">
        <v>95.0</v>
      </c>
      <c r="I6" s="19">
        <f t="shared" si="5"/>
        <v>3855</v>
      </c>
      <c r="J6" s="17">
        <v>1655.0</v>
      </c>
      <c r="K6" s="18">
        <f t="shared" si="6"/>
        <v>2200</v>
      </c>
      <c r="L6" s="72">
        <f t="shared" si="7"/>
        <v>1655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15">
        <v>36031.0</v>
      </c>
      <c r="C9" s="17">
        <v>8036.0</v>
      </c>
      <c r="D9" s="18">
        <f t="shared" si="1"/>
        <v>2009</v>
      </c>
      <c r="E9" s="19">
        <f t="shared" si="2"/>
        <v>10045</v>
      </c>
      <c r="F9" s="18">
        <f t="shared" si="3"/>
        <v>239.1304348</v>
      </c>
      <c r="G9" s="18">
        <f t="shared" si="4"/>
        <v>35.86956522</v>
      </c>
      <c r="H9" s="53">
        <v>275.0</v>
      </c>
      <c r="I9" s="19">
        <f t="shared" si="5"/>
        <v>10320</v>
      </c>
      <c r="J9" s="17">
        <v>3570.0</v>
      </c>
      <c r="K9" s="18">
        <f t="shared" si="6"/>
        <v>6750</v>
      </c>
      <c r="L9" s="72">
        <f t="shared" si="7"/>
        <v>3570</v>
      </c>
      <c r="M9" s="23"/>
      <c r="N9" s="25"/>
      <c r="O9" s="6"/>
    </row>
    <row r="10">
      <c r="A10" s="15">
        <v>8.0</v>
      </c>
      <c r="B10" s="15">
        <v>56804.0</v>
      </c>
      <c r="C10" s="17">
        <v>2504.0</v>
      </c>
      <c r="D10" s="18">
        <f t="shared" si="1"/>
        <v>626</v>
      </c>
      <c r="E10" s="19">
        <f t="shared" si="2"/>
        <v>3130</v>
      </c>
      <c r="F10" s="18">
        <f t="shared" si="3"/>
        <v>139.1304348</v>
      </c>
      <c r="G10" s="18">
        <f t="shared" si="4"/>
        <v>20.86956522</v>
      </c>
      <c r="H10" s="53">
        <v>160.0</v>
      </c>
      <c r="I10" s="19">
        <f t="shared" si="5"/>
        <v>3290</v>
      </c>
      <c r="J10" s="17">
        <v>670.0</v>
      </c>
      <c r="K10" s="18">
        <f t="shared" si="6"/>
        <v>2620</v>
      </c>
      <c r="L10" s="72">
        <f t="shared" si="7"/>
        <v>670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15">
        <v>36083.0</v>
      </c>
      <c r="C13" s="17">
        <v>1464.0</v>
      </c>
      <c r="D13" s="18">
        <f t="shared" si="1"/>
        <v>366</v>
      </c>
      <c r="E13" s="19">
        <f t="shared" si="2"/>
        <v>1830</v>
      </c>
      <c r="F13" s="18">
        <f t="shared" si="3"/>
        <v>0</v>
      </c>
      <c r="G13" s="18">
        <f t="shared" si="4"/>
        <v>0</v>
      </c>
      <c r="H13" s="53">
        <v>0.0</v>
      </c>
      <c r="I13" s="19">
        <f t="shared" si="5"/>
        <v>1830</v>
      </c>
      <c r="J13" s="17">
        <v>920.0</v>
      </c>
      <c r="K13" s="18">
        <f t="shared" si="6"/>
        <v>910</v>
      </c>
      <c r="L13" s="72">
        <f t="shared" si="7"/>
        <v>920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15">
        <v>56862.0</v>
      </c>
      <c r="C17" s="17">
        <v>3780.0</v>
      </c>
      <c r="D17" s="18">
        <f t="shared" si="1"/>
        <v>945</v>
      </c>
      <c r="E17" s="19">
        <f t="shared" si="2"/>
        <v>4725</v>
      </c>
      <c r="F17" s="18">
        <f t="shared" si="3"/>
        <v>134.7826087</v>
      </c>
      <c r="G17" s="18">
        <f t="shared" si="4"/>
        <v>20.2173913</v>
      </c>
      <c r="H17" s="53">
        <v>155.0</v>
      </c>
      <c r="I17" s="19">
        <f t="shared" si="5"/>
        <v>4880</v>
      </c>
      <c r="J17" s="17">
        <v>1815.0</v>
      </c>
      <c r="K17" s="18">
        <f t="shared" si="6"/>
        <v>3065</v>
      </c>
      <c r="L17" s="72">
        <f t="shared" si="7"/>
        <v>1815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15">
        <v>36127.0</v>
      </c>
      <c r="C20" s="17">
        <v>908.0</v>
      </c>
      <c r="D20" s="18">
        <f t="shared" si="1"/>
        <v>227</v>
      </c>
      <c r="E20" s="19">
        <f t="shared" si="2"/>
        <v>1135</v>
      </c>
      <c r="F20" s="18">
        <f t="shared" si="3"/>
        <v>34.7826087</v>
      </c>
      <c r="G20" s="18">
        <f t="shared" si="4"/>
        <v>5.217391304</v>
      </c>
      <c r="H20" s="53">
        <v>40.0</v>
      </c>
      <c r="I20" s="19">
        <f t="shared" si="5"/>
        <v>1175</v>
      </c>
      <c r="J20" s="17">
        <v>625.0</v>
      </c>
      <c r="K20" s="18">
        <f t="shared" si="6"/>
        <v>550</v>
      </c>
      <c r="L20" s="72">
        <f t="shared" si="7"/>
        <v>625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15">
        <v>56884.0</v>
      </c>
      <c r="C24" s="17">
        <v>1948.0</v>
      </c>
      <c r="D24" s="18">
        <f t="shared" si="1"/>
        <v>487</v>
      </c>
      <c r="E24" s="19">
        <f t="shared" si="2"/>
        <v>2435</v>
      </c>
      <c r="F24" s="18">
        <f t="shared" si="3"/>
        <v>30.43478261</v>
      </c>
      <c r="G24" s="18">
        <f t="shared" si="4"/>
        <v>4.565217391</v>
      </c>
      <c r="H24" s="53">
        <v>35.0</v>
      </c>
      <c r="I24" s="19">
        <f t="shared" si="5"/>
        <v>2470</v>
      </c>
      <c r="J24" s="17">
        <v>225.0</v>
      </c>
      <c r="K24" s="18">
        <f t="shared" si="6"/>
        <v>2245</v>
      </c>
      <c r="L24" s="72">
        <f t="shared" si="7"/>
        <v>225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15">
        <v>56952.0</v>
      </c>
      <c r="C31" s="17">
        <v>6460.0</v>
      </c>
      <c r="D31" s="18">
        <f t="shared" si="1"/>
        <v>1615</v>
      </c>
      <c r="E31" s="19">
        <f t="shared" si="2"/>
        <v>8075</v>
      </c>
      <c r="F31" s="18">
        <f t="shared" si="3"/>
        <v>343.4782609</v>
      </c>
      <c r="G31" s="18">
        <f t="shared" si="4"/>
        <v>51.52173913</v>
      </c>
      <c r="H31" s="53">
        <v>395.0</v>
      </c>
      <c r="I31" s="19">
        <f t="shared" si="5"/>
        <v>8470</v>
      </c>
      <c r="J31" s="17">
        <v>260.0</v>
      </c>
      <c r="K31" s="18">
        <f t="shared" si="6"/>
        <v>8210</v>
      </c>
      <c r="L31" s="72">
        <f t="shared" si="7"/>
        <v>260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52256</v>
      </c>
      <c r="D34" s="19">
        <f t="shared" si="8"/>
        <v>13064</v>
      </c>
      <c r="E34" s="19">
        <f t="shared" si="8"/>
        <v>65320</v>
      </c>
      <c r="F34" s="19">
        <f t="shared" si="8"/>
        <v>1591.304348</v>
      </c>
      <c r="G34" s="19">
        <f t="shared" si="8"/>
        <v>238.6956522</v>
      </c>
      <c r="H34" s="19">
        <f t="shared" si="8"/>
        <v>1830</v>
      </c>
      <c r="I34" s="19">
        <f t="shared" si="8"/>
        <v>67150</v>
      </c>
      <c r="J34" s="19">
        <f t="shared" si="8"/>
        <v>18090</v>
      </c>
      <c r="K34" s="19">
        <f t="shared" si="8"/>
        <v>49060</v>
      </c>
      <c r="L34" s="72">
        <f>3000+I34-K34</f>
        <v>21090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67150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155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40253.0</v>
      </c>
      <c r="C3" s="17">
        <v>808.0</v>
      </c>
      <c r="D3" s="18">
        <f t="shared" ref="D3:D33" si="1">SUM(C3*0.25)</f>
        <v>202</v>
      </c>
      <c r="E3" s="19">
        <f t="shared" ref="E3:E33" si="2">SUM(C3+D3)</f>
        <v>1010</v>
      </c>
      <c r="F3" s="18">
        <f t="shared" ref="F3:F33" si="3">SUM(H3/1.15)</f>
        <v>121.7391304</v>
      </c>
      <c r="G3" s="18">
        <f t="shared" ref="G3:G33" si="4">SUM(H3-F3)</f>
        <v>18.26086957</v>
      </c>
      <c r="H3" s="47">
        <v>140.0</v>
      </c>
      <c r="I3" s="19">
        <f t="shared" ref="I3:I33" si="5">SUM(H3,E3)</f>
        <v>1150</v>
      </c>
      <c r="J3" s="17">
        <v>0.0</v>
      </c>
      <c r="K3" s="18">
        <f t="shared" ref="K3:K33" si="6">SUM(I3-J3)</f>
        <v>1150</v>
      </c>
      <c r="L3" s="72">
        <f t="shared" ref="L3:L33" si="7">I3-K3</f>
        <v>0</v>
      </c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47">
        <v>0.0</v>
      </c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47">
        <v>0.0</v>
      </c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</row>
    <row r="6">
      <c r="A6" s="15">
        <v>4.0</v>
      </c>
      <c r="B6" s="15">
        <v>40278.0</v>
      </c>
      <c r="C6" s="17">
        <v>1128.0</v>
      </c>
      <c r="D6" s="18">
        <f t="shared" si="1"/>
        <v>282</v>
      </c>
      <c r="E6" s="19">
        <f t="shared" si="2"/>
        <v>1410</v>
      </c>
      <c r="F6" s="18">
        <f t="shared" si="3"/>
        <v>0</v>
      </c>
      <c r="G6" s="18">
        <f t="shared" si="4"/>
        <v>0</v>
      </c>
      <c r="H6" s="47">
        <v>0.0</v>
      </c>
      <c r="I6" s="19">
        <f t="shared" si="5"/>
        <v>1410</v>
      </c>
      <c r="J6" s="17">
        <v>675.0</v>
      </c>
      <c r="K6" s="18">
        <f t="shared" si="6"/>
        <v>735</v>
      </c>
      <c r="L6" s="72">
        <f t="shared" si="7"/>
        <v>675</v>
      </c>
    </row>
    <row r="7">
      <c r="A7" s="15">
        <v>5.0</v>
      </c>
      <c r="B7" s="15">
        <v>40307.0</v>
      </c>
      <c r="C7" s="17">
        <v>1284.0</v>
      </c>
      <c r="D7" s="18">
        <f t="shared" si="1"/>
        <v>321</v>
      </c>
      <c r="E7" s="19">
        <f t="shared" si="2"/>
        <v>1605</v>
      </c>
      <c r="F7" s="18">
        <f t="shared" si="3"/>
        <v>34.7826087</v>
      </c>
      <c r="G7" s="18">
        <f t="shared" si="4"/>
        <v>5.217391304</v>
      </c>
      <c r="H7" s="47">
        <v>40.0</v>
      </c>
      <c r="I7" s="19">
        <f t="shared" si="5"/>
        <v>1645</v>
      </c>
      <c r="J7" s="17">
        <v>1280.0</v>
      </c>
      <c r="K7" s="18">
        <f t="shared" si="6"/>
        <v>365</v>
      </c>
      <c r="L7" s="72">
        <f t="shared" si="7"/>
        <v>1280</v>
      </c>
    </row>
    <row r="8">
      <c r="A8" s="15">
        <v>6.0</v>
      </c>
      <c r="B8" s="15">
        <v>40383.0</v>
      </c>
      <c r="C8" s="17">
        <v>3896.0</v>
      </c>
      <c r="D8" s="18">
        <f t="shared" si="1"/>
        <v>974</v>
      </c>
      <c r="E8" s="19">
        <f t="shared" si="2"/>
        <v>4870</v>
      </c>
      <c r="F8" s="18">
        <f t="shared" si="3"/>
        <v>191.3043478</v>
      </c>
      <c r="G8" s="18">
        <f t="shared" si="4"/>
        <v>28.69565217</v>
      </c>
      <c r="H8" s="47">
        <v>220.0</v>
      </c>
      <c r="I8" s="19">
        <f t="shared" si="5"/>
        <v>5090</v>
      </c>
      <c r="J8" s="17">
        <v>3810.0</v>
      </c>
      <c r="K8" s="18">
        <f t="shared" si="6"/>
        <v>1280</v>
      </c>
      <c r="L8" s="72">
        <f t="shared" si="7"/>
        <v>3810</v>
      </c>
    </row>
    <row r="9">
      <c r="A9" s="15">
        <v>7.0</v>
      </c>
      <c r="B9" s="15">
        <v>40474.0</v>
      </c>
      <c r="C9" s="17">
        <v>16908.0</v>
      </c>
      <c r="D9" s="18">
        <f t="shared" si="1"/>
        <v>4227</v>
      </c>
      <c r="E9" s="19">
        <f t="shared" si="2"/>
        <v>21135</v>
      </c>
      <c r="F9" s="18">
        <f t="shared" si="3"/>
        <v>852.173913</v>
      </c>
      <c r="G9" s="18">
        <f t="shared" si="4"/>
        <v>127.826087</v>
      </c>
      <c r="H9" s="47">
        <v>980.0</v>
      </c>
      <c r="I9" s="19">
        <f t="shared" si="5"/>
        <v>22115</v>
      </c>
      <c r="J9" s="17">
        <v>7090.0</v>
      </c>
      <c r="K9" s="18">
        <f t="shared" si="6"/>
        <v>15025</v>
      </c>
      <c r="L9" s="72">
        <f t="shared" si="7"/>
        <v>7090</v>
      </c>
    </row>
    <row r="10">
      <c r="A10" s="15">
        <v>8.0</v>
      </c>
      <c r="B10" s="15">
        <v>40737.0</v>
      </c>
      <c r="C10" s="17">
        <v>45440.0</v>
      </c>
      <c r="D10" s="18">
        <f t="shared" si="1"/>
        <v>11360</v>
      </c>
      <c r="E10" s="19">
        <f t="shared" si="2"/>
        <v>56800</v>
      </c>
      <c r="F10" s="18">
        <f t="shared" si="3"/>
        <v>1426.086957</v>
      </c>
      <c r="G10" s="18">
        <f t="shared" si="4"/>
        <v>213.9130435</v>
      </c>
      <c r="H10" s="47">
        <v>1640.0</v>
      </c>
      <c r="I10" s="19">
        <f t="shared" si="5"/>
        <v>58440</v>
      </c>
      <c r="J10" s="17">
        <v>27415.0</v>
      </c>
      <c r="K10" s="18">
        <f t="shared" si="6"/>
        <v>31025</v>
      </c>
      <c r="L10" s="72">
        <f t="shared" si="7"/>
        <v>27415</v>
      </c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47">
        <v>0.0</v>
      </c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47">
        <v>0.0</v>
      </c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</row>
    <row r="13">
      <c r="A13" s="15">
        <v>11.0</v>
      </c>
      <c r="B13" s="15">
        <v>40875.0</v>
      </c>
      <c r="C13" s="17">
        <v>7408.0</v>
      </c>
      <c r="D13" s="18">
        <f t="shared" si="1"/>
        <v>1852</v>
      </c>
      <c r="E13" s="19">
        <f t="shared" si="2"/>
        <v>9260</v>
      </c>
      <c r="F13" s="18">
        <f t="shared" si="3"/>
        <v>191.3043478</v>
      </c>
      <c r="G13" s="18">
        <f t="shared" si="4"/>
        <v>28.69565217</v>
      </c>
      <c r="H13" s="47">
        <v>220.0</v>
      </c>
      <c r="I13" s="19">
        <f t="shared" si="5"/>
        <v>9480</v>
      </c>
      <c r="J13" s="17">
        <v>6740.0</v>
      </c>
      <c r="K13" s="18">
        <f t="shared" si="6"/>
        <v>2740</v>
      </c>
      <c r="L13" s="72">
        <f t="shared" si="7"/>
        <v>6740</v>
      </c>
    </row>
    <row r="14">
      <c r="A14" s="15">
        <v>12.0</v>
      </c>
      <c r="B14" s="15">
        <v>40945.0</v>
      </c>
      <c r="C14" s="17">
        <v>3280.0</v>
      </c>
      <c r="D14" s="18">
        <f t="shared" si="1"/>
        <v>820</v>
      </c>
      <c r="E14" s="19">
        <f t="shared" si="2"/>
        <v>4100</v>
      </c>
      <c r="F14" s="18">
        <f t="shared" si="3"/>
        <v>52.17391304</v>
      </c>
      <c r="G14" s="18">
        <f t="shared" si="4"/>
        <v>7.826086957</v>
      </c>
      <c r="H14" s="47">
        <v>60.0</v>
      </c>
      <c r="I14" s="19">
        <f t="shared" si="5"/>
        <v>4160</v>
      </c>
      <c r="J14" s="17">
        <v>1980.0</v>
      </c>
      <c r="K14" s="18">
        <f t="shared" si="6"/>
        <v>2180</v>
      </c>
      <c r="L14" s="72">
        <f t="shared" si="7"/>
        <v>1980</v>
      </c>
    </row>
    <row r="15">
      <c r="A15" s="15">
        <v>13.0</v>
      </c>
      <c r="B15" s="15">
        <v>41050.0</v>
      </c>
      <c r="C15" s="17">
        <v>5984.0</v>
      </c>
      <c r="D15" s="18">
        <f t="shared" si="1"/>
        <v>1496</v>
      </c>
      <c r="E15" s="19">
        <f t="shared" si="2"/>
        <v>7480</v>
      </c>
      <c r="F15" s="18">
        <f t="shared" si="3"/>
        <v>86.95652174</v>
      </c>
      <c r="G15" s="18">
        <f t="shared" si="4"/>
        <v>13.04347826</v>
      </c>
      <c r="H15" s="47">
        <v>100.0</v>
      </c>
      <c r="I15" s="19">
        <f t="shared" si="5"/>
        <v>7580</v>
      </c>
      <c r="J15" s="17">
        <v>5100.0</v>
      </c>
      <c r="K15" s="18">
        <f t="shared" si="6"/>
        <v>2480</v>
      </c>
      <c r="L15" s="72">
        <f t="shared" si="7"/>
        <v>5100</v>
      </c>
    </row>
    <row r="16">
      <c r="A16" s="15">
        <v>14.0</v>
      </c>
      <c r="B16" s="15">
        <v>41196.0</v>
      </c>
      <c r="C16" s="17">
        <v>32048.0</v>
      </c>
      <c r="D16" s="18">
        <f t="shared" si="1"/>
        <v>8012</v>
      </c>
      <c r="E16" s="19">
        <f t="shared" si="2"/>
        <v>40060</v>
      </c>
      <c r="F16" s="18">
        <f t="shared" si="3"/>
        <v>1078.26087</v>
      </c>
      <c r="G16" s="18">
        <f t="shared" si="4"/>
        <v>161.7391304</v>
      </c>
      <c r="H16" s="47">
        <v>1240.0</v>
      </c>
      <c r="I16" s="19">
        <f t="shared" si="5"/>
        <v>41300</v>
      </c>
      <c r="J16" s="17">
        <v>20225.0</v>
      </c>
      <c r="K16" s="18">
        <f t="shared" si="6"/>
        <v>21075</v>
      </c>
      <c r="L16" s="72">
        <f t="shared" si="7"/>
        <v>20225</v>
      </c>
    </row>
    <row r="17">
      <c r="A17" s="15">
        <v>15.0</v>
      </c>
      <c r="B17" s="15">
        <v>41435.0</v>
      </c>
      <c r="C17" s="17">
        <v>32900.0</v>
      </c>
      <c r="D17" s="18">
        <f t="shared" si="1"/>
        <v>8225</v>
      </c>
      <c r="E17" s="19">
        <f t="shared" si="2"/>
        <v>41125</v>
      </c>
      <c r="F17" s="18">
        <f t="shared" si="3"/>
        <v>1582.608696</v>
      </c>
      <c r="G17" s="18">
        <f t="shared" si="4"/>
        <v>237.3913043</v>
      </c>
      <c r="H17" s="47">
        <v>1820.0</v>
      </c>
      <c r="I17" s="19">
        <f t="shared" si="5"/>
        <v>42945</v>
      </c>
      <c r="J17" s="17">
        <v>18780.0</v>
      </c>
      <c r="K17" s="18">
        <f t="shared" si="6"/>
        <v>24165</v>
      </c>
      <c r="L17" s="72">
        <f t="shared" si="7"/>
        <v>18780</v>
      </c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47">
        <v>0.0</v>
      </c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47">
        <v>0.0</v>
      </c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</row>
    <row r="20">
      <c r="A20" s="15">
        <v>18.0</v>
      </c>
      <c r="B20" s="15">
        <v>41487.0</v>
      </c>
      <c r="C20" s="17">
        <v>1996.0</v>
      </c>
      <c r="D20" s="18">
        <f t="shared" si="1"/>
        <v>499</v>
      </c>
      <c r="E20" s="19">
        <f t="shared" si="2"/>
        <v>2495</v>
      </c>
      <c r="F20" s="18">
        <f t="shared" si="3"/>
        <v>69.56521739</v>
      </c>
      <c r="G20" s="18">
        <f t="shared" si="4"/>
        <v>10.43478261</v>
      </c>
      <c r="H20" s="47">
        <v>80.0</v>
      </c>
      <c r="I20" s="19">
        <f t="shared" si="5"/>
        <v>2575</v>
      </c>
      <c r="J20" s="17">
        <v>2150.0</v>
      </c>
      <c r="K20" s="18">
        <f t="shared" si="6"/>
        <v>425</v>
      </c>
      <c r="L20" s="72">
        <f t="shared" si="7"/>
        <v>2150</v>
      </c>
    </row>
    <row r="21">
      <c r="A21" s="15">
        <v>19.0</v>
      </c>
      <c r="B21" s="15">
        <v>41577.0</v>
      </c>
      <c r="C21" s="17">
        <v>4112.0</v>
      </c>
      <c r="D21" s="18">
        <f t="shared" si="1"/>
        <v>1028</v>
      </c>
      <c r="E21" s="19">
        <f t="shared" si="2"/>
        <v>5140</v>
      </c>
      <c r="F21" s="18">
        <f t="shared" si="3"/>
        <v>86.95652174</v>
      </c>
      <c r="G21" s="18">
        <f t="shared" si="4"/>
        <v>13.04347826</v>
      </c>
      <c r="H21" s="47">
        <v>100.0</v>
      </c>
      <c r="I21" s="19">
        <f t="shared" si="5"/>
        <v>5240</v>
      </c>
      <c r="J21" s="17">
        <v>2735.0</v>
      </c>
      <c r="K21" s="18">
        <f t="shared" si="6"/>
        <v>2505</v>
      </c>
      <c r="L21" s="72">
        <f t="shared" si="7"/>
        <v>2735</v>
      </c>
    </row>
    <row r="22">
      <c r="A22" s="15">
        <v>20.0</v>
      </c>
      <c r="B22" s="15">
        <v>41721.0</v>
      </c>
      <c r="C22" s="17">
        <v>7280.0</v>
      </c>
      <c r="D22" s="18">
        <f t="shared" si="1"/>
        <v>1820</v>
      </c>
      <c r="E22" s="19">
        <f t="shared" si="2"/>
        <v>9100</v>
      </c>
      <c r="F22" s="18">
        <f t="shared" si="3"/>
        <v>330.4347826</v>
      </c>
      <c r="G22" s="18">
        <f t="shared" si="4"/>
        <v>49.56521739</v>
      </c>
      <c r="H22" s="47">
        <v>380.0</v>
      </c>
      <c r="I22" s="19">
        <f t="shared" si="5"/>
        <v>9480</v>
      </c>
      <c r="J22" s="17">
        <v>6420.0</v>
      </c>
      <c r="K22" s="18">
        <f t="shared" si="6"/>
        <v>3060</v>
      </c>
      <c r="L22" s="72">
        <f t="shared" si="7"/>
        <v>6420</v>
      </c>
    </row>
    <row r="23">
      <c r="A23" s="15">
        <v>21.0</v>
      </c>
      <c r="B23" s="15">
        <v>41922.0</v>
      </c>
      <c r="C23" s="17">
        <v>15220.0</v>
      </c>
      <c r="D23" s="18">
        <f t="shared" si="1"/>
        <v>3805</v>
      </c>
      <c r="E23" s="19">
        <f t="shared" si="2"/>
        <v>19025</v>
      </c>
      <c r="F23" s="18">
        <f t="shared" si="3"/>
        <v>817.3913043</v>
      </c>
      <c r="G23" s="18">
        <f t="shared" si="4"/>
        <v>122.6086957</v>
      </c>
      <c r="H23" s="47">
        <v>940.0</v>
      </c>
      <c r="I23" s="19">
        <f t="shared" si="5"/>
        <v>19965</v>
      </c>
      <c r="J23" s="17">
        <v>11380.0</v>
      </c>
      <c r="K23" s="18">
        <f t="shared" si="6"/>
        <v>8585</v>
      </c>
      <c r="L23" s="72">
        <f t="shared" si="7"/>
        <v>11380</v>
      </c>
    </row>
    <row r="24">
      <c r="A24" s="15">
        <v>22.0</v>
      </c>
      <c r="B24" s="15">
        <v>42241.0</v>
      </c>
      <c r="C24" s="17">
        <v>39552.0</v>
      </c>
      <c r="D24" s="18">
        <f t="shared" si="1"/>
        <v>9888</v>
      </c>
      <c r="E24" s="19">
        <f t="shared" si="2"/>
        <v>49440</v>
      </c>
      <c r="F24" s="18">
        <f t="shared" si="3"/>
        <v>1286.956522</v>
      </c>
      <c r="G24" s="18">
        <f t="shared" si="4"/>
        <v>193.0434783</v>
      </c>
      <c r="H24" s="47">
        <v>1480.0</v>
      </c>
      <c r="I24" s="19">
        <f t="shared" si="5"/>
        <v>50920</v>
      </c>
      <c r="J24" s="17">
        <v>22680.0</v>
      </c>
      <c r="K24" s="18">
        <f t="shared" si="6"/>
        <v>28240</v>
      </c>
      <c r="L24" s="72">
        <f t="shared" si="7"/>
        <v>22680</v>
      </c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47">
        <v>0.0</v>
      </c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47">
        <v>0.0</v>
      </c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</row>
    <row r="27">
      <c r="A27" s="15">
        <v>25.0</v>
      </c>
      <c r="B27" s="15">
        <v>42299.0</v>
      </c>
      <c r="C27" s="17">
        <v>2776.0</v>
      </c>
      <c r="D27" s="18">
        <f t="shared" si="1"/>
        <v>694</v>
      </c>
      <c r="E27" s="19">
        <f t="shared" si="2"/>
        <v>3470</v>
      </c>
      <c r="F27" s="18">
        <f t="shared" si="3"/>
        <v>104.3478261</v>
      </c>
      <c r="G27" s="18">
        <f t="shared" si="4"/>
        <v>15.65217391</v>
      </c>
      <c r="H27" s="47">
        <v>120.0</v>
      </c>
      <c r="I27" s="19">
        <f t="shared" si="5"/>
        <v>3590</v>
      </c>
      <c r="J27" s="17">
        <v>2265.0</v>
      </c>
      <c r="K27" s="18">
        <f t="shared" si="6"/>
        <v>1325</v>
      </c>
      <c r="L27" s="72">
        <f t="shared" si="7"/>
        <v>2265</v>
      </c>
    </row>
    <row r="28">
      <c r="A28" s="15">
        <v>26.0</v>
      </c>
      <c r="B28" s="15">
        <v>42363.0</v>
      </c>
      <c r="C28" s="17">
        <v>3116.0</v>
      </c>
      <c r="D28" s="18">
        <f t="shared" si="1"/>
        <v>779</v>
      </c>
      <c r="E28" s="19">
        <f t="shared" si="2"/>
        <v>3895</v>
      </c>
      <c r="F28" s="18">
        <f t="shared" si="3"/>
        <v>52.17391304</v>
      </c>
      <c r="G28" s="18">
        <f t="shared" si="4"/>
        <v>7.826086957</v>
      </c>
      <c r="H28" s="47">
        <v>60.0</v>
      </c>
      <c r="I28" s="19">
        <f t="shared" si="5"/>
        <v>3955</v>
      </c>
      <c r="J28" s="17">
        <v>2780.0</v>
      </c>
      <c r="K28" s="18">
        <f t="shared" si="6"/>
        <v>1175</v>
      </c>
      <c r="L28" s="72">
        <f t="shared" si="7"/>
        <v>2780</v>
      </c>
    </row>
    <row r="29">
      <c r="A29" s="15">
        <v>27.0</v>
      </c>
      <c r="B29" s="15">
        <v>42452.0</v>
      </c>
      <c r="C29" s="17">
        <v>4264.0</v>
      </c>
      <c r="D29" s="18">
        <f t="shared" si="1"/>
        <v>1066</v>
      </c>
      <c r="E29" s="19">
        <f t="shared" si="2"/>
        <v>5330</v>
      </c>
      <c r="F29" s="18">
        <f t="shared" si="3"/>
        <v>86.95652174</v>
      </c>
      <c r="G29" s="18">
        <f t="shared" si="4"/>
        <v>13.04347826</v>
      </c>
      <c r="H29" s="47">
        <v>100.0</v>
      </c>
      <c r="I29" s="19">
        <f t="shared" si="5"/>
        <v>5430</v>
      </c>
      <c r="J29" s="17">
        <v>2985.0</v>
      </c>
      <c r="K29" s="18">
        <f t="shared" si="6"/>
        <v>2445</v>
      </c>
      <c r="L29" s="72">
        <f t="shared" si="7"/>
        <v>2985</v>
      </c>
    </row>
    <row r="30">
      <c r="A30" s="15">
        <v>28.0</v>
      </c>
      <c r="B30" s="15">
        <v>42512.0</v>
      </c>
      <c r="C30" s="17">
        <v>14292.0</v>
      </c>
      <c r="D30" s="18">
        <f t="shared" si="1"/>
        <v>3573</v>
      </c>
      <c r="E30" s="19">
        <f t="shared" si="2"/>
        <v>17865</v>
      </c>
      <c r="F30" s="18">
        <f t="shared" si="3"/>
        <v>1182.608696</v>
      </c>
      <c r="G30" s="18">
        <f t="shared" si="4"/>
        <v>177.3913043</v>
      </c>
      <c r="H30" s="47">
        <v>1360.0</v>
      </c>
      <c r="I30" s="19">
        <f t="shared" si="5"/>
        <v>19225</v>
      </c>
      <c r="J30" s="17">
        <v>6265.0</v>
      </c>
      <c r="K30" s="18">
        <f t="shared" si="6"/>
        <v>12960</v>
      </c>
      <c r="L30" s="72">
        <f t="shared" si="7"/>
        <v>6265</v>
      </c>
    </row>
    <row r="31">
      <c r="A31" s="15">
        <v>29.0</v>
      </c>
      <c r="B31" s="15">
        <v>42740.0</v>
      </c>
      <c r="C31" s="17">
        <v>30112.0</v>
      </c>
      <c r="D31" s="18">
        <f t="shared" si="1"/>
        <v>7528</v>
      </c>
      <c r="E31" s="19">
        <f t="shared" si="2"/>
        <v>37640</v>
      </c>
      <c r="F31" s="18">
        <f t="shared" si="3"/>
        <v>1269.565217</v>
      </c>
      <c r="G31" s="18">
        <f t="shared" si="4"/>
        <v>190.4347826</v>
      </c>
      <c r="H31" s="47">
        <v>1460.0</v>
      </c>
      <c r="I31" s="19">
        <f t="shared" si="5"/>
        <v>39100</v>
      </c>
      <c r="J31" s="17">
        <v>17640.0</v>
      </c>
      <c r="K31" s="18">
        <f t="shared" si="6"/>
        <v>21460</v>
      </c>
      <c r="L31" s="72">
        <f t="shared" si="7"/>
        <v>17640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47">
        <v>0.0</v>
      </c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47">
        <v>0.0</v>
      </c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</row>
    <row r="34">
      <c r="A34" s="27" t="s">
        <v>12</v>
      </c>
      <c r="B34" s="28"/>
      <c r="C34" s="19">
        <f t="shared" ref="C34:K34" si="8">SUM(C3:C33)</f>
        <v>273804</v>
      </c>
      <c r="D34" s="19">
        <f t="shared" si="8"/>
        <v>68451</v>
      </c>
      <c r="E34" s="19">
        <f t="shared" si="8"/>
        <v>342255</v>
      </c>
      <c r="F34" s="19">
        <f t="shared" si="8"/>
        <v>10904.34783</v>
      </c>
      <c r="G34" s="19">
        <f t="shared" si="8"/>
        <v>1635.652174</v>
      </c>
      <c r="H34" s="19">
        <f t="shared" si="8"/>
        <v>12540</v>
      </c>
      <c r="I34" s="19">
        <f t="shared" si="8"/>
        <v>354795</v>
      </c>
      <c r="J34" s="19">
        <f t="shared" si="8"/>
        <v>170395</v>
      </c>
      <c r="K34" s="19">
        <f t="shared" si="8"/>
        <v>184400</v>
      </c>
      <c r="L34" s="72">
        <f>3000+I34-K34</f>
        <v>173395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354795</v>
      </c>
      <c r="J35" s="18"/>
      <c r="K35" s="58"/>
      <c r="L35" s="31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156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42800.0</v>
      </c>
      <c r="C3" s="17">
        <v>2732.0</v>
      </c>
      <c r="D3" s="18">
        <f t="shared" ref="D3:D33" si="1">SUM(C3*0.25)</f>
        <v>683</v>
      </c>
      <c r="E3" s="19">
        <f t="shared" ref="E3:E33" si="2">SUM(C3+D3)</f>
        <v>3415</v>
      </c>
      <c r="F3" s="18">
        <f t="shared" ref="F3:F33" si="3">SUM(H3/1.15)</f>
        <v>34.7826087</v>
      </c>
      <c r="G3" s="18">
        <f t="shared" ref="G3:G33" si="4">SUM(H3-F3)</f>
        <v>5.217391304</v>
      </c>
      <c r="H3" s="47">
        <v>40.0</v>
      </c>
      <c r="I3" s="19">
        <f t="shared" ref="I3:I33" si="5">SUM(H3,E3)</f>
        <v>3455</v>
      </c>
      <c r="J3" s="17">
        <v>1955.0</v>
      </c>
      <c r="K3" s="18">
        <f t="shared" ref="K3:K33" si="6">SUM(I3-J3)</f>
        <v>1500</v>
      </c>
      <c r="L3" s="72">
        <f t="shared" ref="L3:L33" si="7">I3-K3</f>
        <v>1955</v>
      </c>
    </row>
    <row r="4">
      <c r="A4" s="15">
        <v>2.0</v>
      </c>
      <c r="B4" s="15">
        <v>42843.0</v>
      </c>
      <c r="C4" s="17">
        <v>2132.0</v>
      </c>
      <c r="D4" s="18">
        <f t="shared" si="1"/>
        <v>533</v>
      </c>
      <c r="E4" s="19">
        <f t="shared" si="2"/>
        <v>2665</v>
      </c>
      <c r="F4" s="18">
        <f t="shared" si="3"/>
        <v>0</v>
      </c>
      <c r="G4" s="18">
        <f t="shared" si="4"/>
        <v>0</v>
      </c>
      <c r="H4" s="47">
        <v>0.0</v>
      </c>
      <c r="I4" s="19">
        <f t="shared" si="5"/>
        <v>2665</v>
      </c>
      <c r="J4" s="17">
        <v>1140.0</v>
      </c>
      <c r="K4" s="18">
        <f t="shared" si="6"/>
        <v>1525</v>
      </c>
      <c r="L4" s="72">
        <f t="shared" si="7"/>
        <v>1140</v>
      </c>
    </row>
    <row r="5">
      <c r="A5" s="15">
        <v>3.0</v>
      </c>
      <c r="B5" s="15">
        <v>42902.0</v>
      </c>
      <c r="C5" s="17">
        <v>3208.0</v>
      </c>
      <c r="D5" s="18">
        <f t="shared" si="1"/>
        <v>802</v>
      </c>
      <c r="E5" s="19">
        <f t="shared" si="2"/>
        <v>4010</v>
      </c>
      <c r="F5" s="18">
        <f t="shared" si="3"/>
        <v>139.1304348</v>
      </c>
      <c r="G5" s="18">
        <f t="shared" si="4"/>
        <v>20.86956522</v>
      </c>
      <c r="H5" s="47">
        <v>160.0</v>
      </c>
      <c r="I5" s="19">
        <f t="shared" si="5"/>
        <v>4170</v>
      </c>
      <c r="J5" s="17">
        <v>2285.0</v>
      </c>
      <c r="K5" s="18">
        <f t="shared" si="6"/>
        <v>1885</v>
      </c>
      <c r="L5" s="72">
        <f t="shared" si="7"/>
        <v>2285</v>
      </c>
    </row>
    <row r="6">
      <c r="A6" s="15">
        <v>4.0</v>
      </c>
      <c r="B6" s="15">
        <v>42952.0</v>
      </c>
      <c r="C6" s="17">
        <v>9028.0</v>
      </c>
      <c r="D6" s="18">
        <f t="shared" si="1"/>
        <v>2257</v>
      </c>
      <c r="E6" s="19">
        <f t="shared" si="2"/>
        <v>11285</v>
      </c>
      <c r="F6" s="18">
        <f t="shared" si="3"/>
        <v>469.5652174</v>
      </c>
      <c r="G6" s="18">
        <f t="shared" si="4"/>
        <v>70.43478261</v>
      </c>
      <c r="H6" s="47">
        <v>540.0</v>
      </c>
      <c r="I6" s="19">
        <f t="shared" si="5"/>
        <v>11825</v>
      </c>
      <c r="J6" s="17">
        <v>4955.0</v>
      </c>
      <c r="K6" s="18">
        <f t="shared" si="6"/>
        <v>6870</v>
      </c>
      <c r="L6" s="72">
        <f t="shared" si="7"/>
        <v>4955</v>
      </c>
    </row>
    <row r="7">
      <c r="A7" s="15">
        <v>5.0</v>
      </c>
      <c r="B7" s="15">
        <v>43072.0</v>
      </c>
      <c r="C7" s="17">
        <v>21760.0</v>
      </c>
      <c r="D7" s="18">
        <f t="shared" si="1"/>
        <v>5440</v>
      </c>
      <c r="E7" s="19">
        <f t="shared" si="2"/>
        <v>27200</v>
      </c>
      <c r="F7" s="18">
        <f t="shared" si="3"/>
        <v>1417.391304</v>
      </c>
      <c r="G7" s="18">
        <f t="shared" si="4"/>
        <v>212.6086957</v>
      </c>
      <c r="H7" s="47">
        <v>1630.0</v>
      </c>
      <c r="I7" s="19">
        <f t="shared" si="5"/>
        <v>28830</v>
      </c>
      <c r="J7" s="17">
        <v>11875.0</v>
      </c>
      <c r="K7" s="18">
        <f t="shared" si="6"/>
        <v>16955</v>
      </c>
      <c r="L7" s="72">
        <f t="shared" si="7"/>
        <v>11875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47">
        <v>0.0</v>
      </c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47">
        <v>0.0</v>
      </c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</row>
    <row r="10">
      <c r="A10" s="15">
        <v>8.0</v>
      </c>
      <c r="B10" s="15">
        <v>43180.0</v>
      </c>
      <c r="C10" s="17">
        <v>5124.0</v>
      </c>
      <c r="D10" s="18">
        <f t="shared" si="1"/>
        <v>1281</v>
      </c>
      <c r="E10" s="19">
        <f t="shared" si="2"/>
        <v>6405</v>
      </c>
      <c r="F10" s="18">
        <f t="shared" si="3"/>
        <v>217.3913043</v>
      </c>
      <c r="G10" s="18">
        <f t="shared" si="4"/>
        <v>32.60869565</v>
      </c>
      <c r="H10" s="47">
        <v>250.0</v>
      </c>
      <c r="I10" s="19">
        <f t="shared" si="5"/>
        <v>6655</v>
      </c>
      <c r="J10" s="17">
        <v>5160.0</v>
      </c>
      <c r="K10" s="18">
        <f t="shared" si="6"/>
        <v>1495</v>
      </c>
      <c r="L10" s="72">
        <f t="shared" si="7"/>
        <v>5160</v>
      </c>
    </row>
    <row r="11">
      <c r="A11" s="15">
        <v>9.0</v>
      </c>
      <c r="B11" s="15">
        <v>43258.0</v>
      </c>
      <c r="C11" s="17">
        <v>3720.0</v>
      </c>
      <c r="D11" s="18">
        <f t="shared" si="1"/>
        <v>930</v>
      </c>
      <c r="E11" s="19">
        <f t="shared" si="2"/>
        <v>4650</v>
      </c>
      <c r="F11" s="18">
        <f t="shared" si="3"/>
        <v>86.95652174</v>
      </c>
      <c r="G11" s="18">
        <f t="shared" si="4"/>
        <v>13.04347826</v>
      </c>
      <c r="H11" s="47">
        <v>100.0</v>
      </c>
      <c r="I11" s="19">
        <f t="shared" si="5"/>
        <v>4750</v>
      </c>
      <c r="J11" s="17">
        <v>3690.0</v>
      </c>
      <c r="K11" s="18">
        <f t="shared" si="6"/>
        <v>1060</v>
      </c>
      <c r="L11" s="72">
        <f t="shared" si="7"/>
        <v>3690</v>
      </c>
    </row>
    <row r="12">
      <c r="A12" s="15">
        <v>10.0</v>
      </c>
      <c r="B12" s="15">
        <v>43329.0</v>
      </c>
      <c r="C12" s="17">
        <v>3964.0</v>
      </c>
      <c r="D12" s="18">
        <f t="shared" si="1"/>
        <v>991</v>
      </c>
      <c r="E12" s="19">
        <f t="shared" si="2"/>
        <v>4955</v>
      </c>
      <c r="F12" s="18">
        <f t="shared" si="3"/>
        <v>108.6956522</v>
      </c>
      <c r="G12" s="18">
        <f t="shared" si="4"/>
        <v>16.30434783</v>
      </c>
      <c r="H12" s="47">
        <v>125.0</v>
      </c>
      <c r="I12" s="19">
        <f t="shared" si="5"/>
        <v>5080</v>
      </c>
      <c r="J12" s="17">
        <v>2780.0</v>
      </c>
      <c r="K12" s="18">
        <f t="shared" si="6"/>
        <v>2300</v>
      </c>
      <c r="L12" s="72">
        <f t="shared" si="7"/>
        <v>2780</v>
      </c>
    </row>
    <row r="13">
      <c r="A13" s="15">
        <v>11.0</v>
      </c>
      <c r="B13" s="15">
        <v>43418.0</v>
      </c>
      <c r="C13" s="17">
        <v>15156.0</v>
      </c>
      <c r="D13" s="18">
        <f t="shared" si="1"/>
        <v>3789</v>
      </c>
      <c r="E13" s="19">
        <f t="shared" si="2"/>
        <v>18945</v>
      </c>
      <c r="F13" s="18">
        <f t="shared" si="3"/>
        <v>469.5652174</v>
      </c>
      <c r="G13" s="18">
        <f t="shared" si="4"/>
        <v>70.43478261</v>
      </c>
      <c r="H13" s="47">
        <v>540.0</v>
      </c>
      <c r="I13" s="19">
        <f t="shared" si="5"/>
        <v>19485</v>
      </c>
      <c r="J13" s="17">
        <v>6605.0</v>
      </c>
      <c r="K13" s="18">
        <f t="shared" si="6"/>
        <v>12880</v>
      </c>
      <c r="L13" s="72">
        <f t="shared" si="7"/>
        <v>6605</v>
      </c>
    </row>
    <row r="14">
      <c r="A14" s="15">
        <v>12.0</v>
      </c>
      <c r="B14" s="15">
        <v>43595.0</v>
      </c>
      <c r="C14" s="17">
        <v>30236.0</v>
      </c>
      <c r="D14" s="18">
        <f t="shared" si="1"/>
        <v>7559</v>
      </c>
      <c r="E14" s="19">
        <f t="shared" si="2"/>
        <v>37795</v>
      </c>
      <c r="F14" s="18">
        <f t="shared" si="3"/>
        <v>1539.130435</v>
      </c>
      <c r="G14" s="18">
        <f t="shared" si="4"/>
        <v>230.8695652</v>
      </c>
      <c r="H14" s="47">
        <v>1770.0</v>
      </c>
      <c r="I14" s="19">
        <f t="shared" si="5"/>
        <v>39565</v>
      </c>
      <c r="J14" s="17">
        <v>15755.0</v>
      </c>
      <c r="K14" s="18">
        <f t="shared" si="6"/>
        <v>23810</v>
      </c>
      <c r="L14" s="72">
        <f t="shared" si="7"/>
        <v>15755</v>
      </c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47">
        <v>0.0</v>
      </c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47">
        <v>0.0</v>
      </c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</row>
    <row r="17">
      <c r="A17" s="15">
        <v>15.0</v>
      </c>
      <c r="B17" s="15">
        <v>43692.0</v>
      </c>
      <c r="C17" s="17">
        <v>4932.0</v>
      </c>
      <c r="D17" s="18">
        <f t="shared" si="1"/>
        <v>1233</v>
      </c>
      <c r="E17" s="19">
        <f t="shared" si="2"/>
        <v>6165</v>
      </c>
      <c r="F17" s="18">
        <f t="shared" si="3"/>
        <v>152.173913</v>
      </c>
      <c r="G17" s="18">
        <f t="shared" si="4"/>
        <v>22.82608696</v>
      </c>
      <c r="H17" s="47">
        <v>175.0</v>
      </c>
      <c r="I17" s="19">
        <f t="shared" si="5"/>
        <v>6340</v>
      </c>
      <c r="J17" s="17">
        <v>4285.0</v>
      </c>
      <c r="K17" s="18">
        <f t="shared" si="6"/>
        <v>2055</v>
      </c>
      <c r="L17" s="72">
        <f t="shared" si="7"/>
        <v>4285</v>
      </c>
    </row>
    <row r="18">
      <c r="A18" s="15">
        <v>16.0</v>
      </c>
      <c r="B18" s="15">
        <v>43732.0</v>
      </c>
      <c r="C18" s="17">
        <v>1948.0</v>
      </c>
      <c r="D18" s="18">
        <f t="shared" si="1"/>
        <v>487</v>
      </c>
      <c r="E18" s="19">
        <f t="shared" si="2"/>
        <v>2435</v>
      </c>
      <c r="F18" s="18">
        <f t="shared" si="3"/>
        <v>47.82608696</v>
      </c>
      <c r="G18" s="18">
        <f t="shared" si="4"/>
        <v>7.173913043</v>
      </c>
      <c r="H18" s="47">
        <v>55.0</v>
      </c>
      <c r="I18" s="19">
        <f t="shared" si="5"/>
        <v>2490</v>
      </c>
      <c r="J18" s="17">
        <v>1550.0</v>
      </c>
      <c r="K18" s="18">
        <f t="shared" si="6"/>
        <v>940</v>
      </c>
      <c r="L18" s="72">
        <f t="shared" si="7"/>
        <v>1550</v>
      </c>
    </row>
    <row r="19">
      <c r="A19" s="15">
        <v>17.0</v>
      </c>
      <c r="B19" s="15">
        <v>43842.0</v>
      </c>
      <c r="C19" s="17">
        <v>5620.0</v>
      </c>
      <c r="D19" s="18">
        <f t="shared" si="1"/>
        <v>1405</v>
      </c>
      <c r="E19" s="19">
        <f t="shared" si="2"/>
        <v>7025</v>
      </c>
      <c r="F19" s="18">
        <f t="shared" si="3"/>
        <v>113.0434783</v>
      </c>
      <c r="G19" s="18">
        <f t="shared" si="4"/>
        <v>16.95652174</v>
      </c>
      <c r="H19" s="47">
        <v>130.0</v>
      </c>
      <c r="I19" s="19">
        <f t="shared" si="5"/>
        <v>7155</v>
      </c>
      <c r="J19" s="17">
        <v>5130.0</v>
      </c>
      <c r="K19" s="18">
        <f t="shared" si="6"/>
        <v>2025</v>
      </c>
      <c r="L19" s="72">
        <f t="shared" si="7"/>
        <v>5130</v>
      </c>
    </row>
    <row r="20">
      <c r="A20" s="15">
        <v>18.0</v>
      </c>
      <c r="B20" s="15">
        <v>43860.0</v>
      </c>
      <c r="C20" s="17">
        <v>4920.0</v>
      </c>
      <c r="D20" s="18">
        <f t="shared" si="1"/>
        <v>1230</v>
      </c>
      <c r="E20" s="19">
        <f t="shared" si="2"/>
        <v>6150</v>
      </c>
      <c r="F20" s="18">
        <f t="shared" si="3"/>
        <v>113.0434783</v>
      </c>
      <c r="G20" s="18">
        <f t="shared" si="4"/>
        <v>16.95652174</v>
      </c>
      <c r="H20" s="47">
        <v>130.0</v>
      </c>
      <c r="I20" s="19">
        <f t="shared" si="5"/>
        <v>6280</v>
      </c>
      <c r="J20" s="17">
        <v>2210.0</v>
      </c>
      <c r="K20" s="18">
        <f t="shared" si="6"/>
        <v>4070</v>
      </c>
      <c r="L20" s="72">
        <f t="shared" si="7"/>
        <v>2210</v>
      </c>
    </row>
    <row r="21">
      <c r="A21" s="15">
        <v>19.0</v>
      </c>
      <c r="B21" s="15">
        <v>43950.0</v>
      </c>
      <c r="C21" s="17">
        <v>16076.0</v>
      </c>
      <c r="D21" s="18">
        <f t="shared" si="1"/>
        <v>4019</v>
      </c>
      <c r="E21" s="19">
        <f t="shared" si="2"/>
        <v>20095</v>
      </c>
      <c r="F21" s="18">
        <f t="shared" si="3"/>
        <v>921.7391304</v>
      </c>
      <c r="G21" s="18">
        <f t="shared" si="4"/>
        <v>138.2608696</v>
      </c>
      <c r="H21" s="47">
        <v>1060.0</v>
      </c>
      <c r="I21" s="19">
        <f t="shared" si="5"/>
        <v>21155</v>
      </c>
      <c r="J21" s="17">
        <v>6730.0</v>
      </c>
      <c r="K21" s="18">
        <f t="shared" si="6"/>
        <v>14425</v>
      </c>
      <c r="L21" s="72">
        <f t="shared" si="7"/>
        <v>6730</v>
      </c>
    </row>
    <row r="22">
      <c r="A22" s="15">
        <v>20.0</v>
      </c>
      <c r="B22" s="15">
        <v>43954.0</v>
      </c>
      <c r="C22" s="17">
        <v>5312.0</v>
      </c>
      <c r="D22" s="18">
        <f t="shared" si="1"/>
        <v>1328</v>
      </c>
      <c r="E22" s="19">
        <f t="shared" si="2"/>
        <v>6640</v>
      </c>
      <c r="F22" s="18">
        <f t="shared" si="3"/>
        <v>165.2173913</v>
      </c>
      <c r="G22" s="18">
        <f t="shared" si="4"/>
        <v>24.7826087</v>
      </c>
      <c r="H22" s="47">
        <v>190.0</v>
      </c>
      <c r="I22" s="19">
        <f t="shared" si="5"/>
        <v>6830</v>
      </c>
      <c r="J22" s="17">
        <v>3645.0</v>
      </c>
      <c r="K22" s="18">
        <f t="shared" si="6"/>
        <v>3185</v>
      </c>
      <c r="L22" s="72">
        <f t="shared" si="7"/>
        <v>3645</v>
      </c>
    </row>
    <row r="23">
      <c r="A23" s="15">
        <v>21.0</v>
      </c>
      <c r="B23" s="15">
        <v>43959.0</v>
      </c>
      <c r="C23" s="17">
        <v>10572.0</v>
      </c>
      <c r="D23" s="18">
        <f t="shared" si="1"/>
        <v>2643</v>
      </c>
      <c r="E23" s="19">
        <f t="shared" si="2"/>
        <v>13215</v>
      </c>
      <c r="F23" s="18">
        <f t="shared" si="3"/>
        <v>369.5652174</v>
      </c>
      <c r="G23" s="18">
        <f t="shared" si="4"/>
        <v>55.43478261</v>
      </c>
      <c r="H23" s="47">
        <v>425.0</v>
      </c>
      <c r="I23" s="19">
        <f t="shared" si="5"/>
        <v>13640</v>
      </c>
      <c r="J23" s="17">
        <v>6650.0</v>
      </c>
      <c r="K23" s="18">
        <f t="shared" si="6"/>
        <v>6990</v>
      </c>
      <c r="L23" s="72">
        <f t="shared" si="7"/>
        <v>6650</v>
      </c>
    </row>
    <row r="24">
      <c r="A24" s="15">
        <v>22.0</v>
      </c>
      <c r="B24" s="15">
        <v>44023.0</v>
      </c>
      <c r="C24" s="17">
        <v>4196.0</v>
      </c>
      <c r="D24" s="18">
        <f t="shared" si="1"/>
        <v>1049</v>
      </c>
      <c r="E24" s="19">
        <f t="shared" si="2"/>
        <v>5245</v>
      </c>
      <c r="F24" s="18">
        <f t="shared" si="3"/>
        <v>360.8695652</v>
      </c>
      <c r="G24" s="18">
        <f t="shared" si="4"/>
        <v>54.13043478</v>
      </c>
      <c r="H24" s="47">
        <v>415.0</v>
      </c>
      <c r="I24" s="19">
        <f t="shared" si="5"/>
        <v>5660</v>
      </c>
      <c r="J24" s="17">
        <v>3930.0</v>
      </c>
      <c r="K24" s="18">
        <f t="shared" si="6"/>
        <v>1730</v>
      </c>
      <c r="L24" s="72">
        <f t="shared" si="7"/>
        <v>3930</v>
      </c>
    </row>
    <row r="25">
      <c r="A25" s="15">
        <v>23.0</v>
      </c>
      <c r="B25" s="15">
        <v>44132.0</v>
      </c>
      <c r="C25" s="17">
        <v>7852.0</v>
      </c>
      <c r="D25" s="18">
        <f t="shared" si="1"/>
        <v>1963</v>
      </c>
      <c r="E25" s="19">
        <f t="shared" si="2"/>
        <v>9815</v>
      </c>
      <c r="F25" s="18">
        <f t="shared" si="3"/>
        <v>747.826087</v>
      </c>
      <c r="G25" s="18">
        <f t="shared" si="4"/>
        <v>112.173913</v>
      </c>
      <c r="H25" s="47">
        <v>860.0</v>
      </c>
      <c r="I25" s="19">
        <f t="shared" si="5"/>
        <v>10675</v>
      </c>
      <c r="J25" s="17">
        <v>5610.0</v>
      </c>
      <c r="K25" s="18">
        <f t="shared" si="6"/>
        <v>5065</v>
      </c>
      <c r="L25" s="72">
        <f t="shared" si="7"/>
        <v>5610</v>
      </c>
    </row>
    <row r="26">
      <c r="A26" s="15">
        <v>24.0</v>
      </c>
      <c r="B26" s="15">
        <v>44258.0</v>
      </c>
      <c r="C26" s="17">
        <v>7916.0</v>
      </c>
      <c r="D26" s="18">
        <f t="shared" si="1"/>
        <v>1979</v>
      </c>
      <c r="E26" s="19">
        <f t="shared" si="2"/>
        <v>9895</v>
      </c>
      <c r="F26" s="18">
        <f t="shared" si="3"/>
        <v>543.4782609</v>
      </c>
      <c r="G26" s="18">
        <f t="shared" si="4"/>
        <v>81.52173913</v>
      </c>
      <c r="H26" s="47">
        <v>625.0</v>
      </c>
      <c r="I26" s="19">
        <f t="shared" si="5"/>
        <v>10520</v>
      </c>
      <c r="J26" s="17">
        <v>5915.0</v>
      </c>
      <c r="K26" s="18">
        <f t="shared" si="6"/>
        <v>4605</v>
      </c>
      <c r="L26" s="72">
        <f t="shared" si="7"/>
        <v>5915</v>
      </c>
    </row>
    <row r="27">
      <c r="A27" s="15">
        <v>25.0</v>
      </c>
      <c r="B27" s="15">
        <v>44264.0</v>
      </c>
      <c r="C27" s="17">
        <v>10500.0</v>
      </c>
      <c r="D27" s="18">
        <f t="shared" si="1"/>
        <v>2625</v>
      </c>
      <c r="E27" s="19">
        <f t="shared" si="2"/>
        <v>13125</v>
      </c>
      <c r="F27" s="18">
        <f t="shared" si="3"/>
        <v>573.9130435</v>
      </c>
      <c r="G27" s="18">
        <f t="shared" si="4"/>
        <v>86.08695652</v>
      </c>
      <c r="H27" s="47">
        <v>660.0</v>
      </c>
      <c r="I27" s="19">
        <f t="shared" si="5"/>
        <v>13785</v>
      </c>
      <c r="J27" s="17">
        <v>5095.0</v>
      </c>
      <c r="K27" s="18">
        <f t="shared" si="6"/>
        <v>8690</v>
      </c>
      <c r="L27" s="72">
        <f t="shared" si="7"/>
        <v>5095</v>
      </c>
    </row>
    <row r="28">
      <c r="A28" s="15">
        <v>26.0</v>
      </c>
      <c r="B28" s="15">
        <v>44308.0</v>
      </c>
      <c r="C28" s="17">
        <v>12344.0</v>
      </c>
      <c r="D28" s="18">
        <f t="shared" si="1"/>
        <v>3086</v>
      </c>
      <c r="E28" s="19">
        <f t="shared" si="2"/>
        <v>15430</v>
      </c>
      <c r="F28" s="18">
        <f t="shared" si="3"/>
        <v>452.173913</v>
      </c>
      <c r="G28" s="18">
        <f t="shared" si="4"/>
        <v>67.82608696</v>
      </c>
      <c r="H28" s="47">
        <v>520.0</v>
      </c>
      <c r="I28" s="19">
        <f t="shared" si="5"/>
        <v>15950</v>
      </c>
      <c r="J28" s="17">
        <v>4180.0</v>
      </c>
      <c r="K28" s="55">
        <f t="shared" si="6"/>
        <v>11770</v>
      </c>
      <c r="L28" s="72">
        <f t="shared" si="7"/>
        <v>4180</v>
      </c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47">
        <v>0.0</v>
      </c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47">
        <v>0.0</v>
      </c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</row>
    <row r="31">
      <c r="A31" s="15">
        <v>29.0</v>
      </c>
      <c r="B31" s="15">
        <v>44346.0</v>
      </c>
      <c r="C31" s="17">
        <v>1948.0</v>
      </c>
      <c r="D31" s="18">
        <f t="shared" si="1"/>
        <v>487</v>
      </c>
      <c r="E31" s="19">
        <f t="shared" si="2"/>
        <v>2435</v>
      </c>
      <c r="F31" s="18">
        <f t="shared" si="3"/>
        <v>0</v>
      </c>
      <c r="G31" s="18">
        <f t="shared" si="4"/>
        <v>0</v>
      </c>
      <c r="H31" s="47">
        <v>0.0</v>
      </c>
      <c r="I31" s="19">
        <f t="shared" si="5"/>
        <v>2435</v>
      </c>
      <c r="J31" s="17">
        <v>1970.0</v>
      </c>
      <c r="K31" s="18">
        <f t="shared" si="6"/>
        <v>465</v>
      </c>
      <c r="L31" s="72">
        <f t="shared" si="7"/>
        <v>1970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47">
        <v>0.0</v>
      </c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47">
        <v>0.0</v>
      </c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</row>
    <row r="34">
      <c r="A34" s="27" t="s">
        <v>12</v>
      </c>
      <c r="B34" s="28"/>
      <c r="C34" s="19">
        <f t="shared" ref="C34:K34" si="8">SUM(C3:C33)</f>
        <v>191196</v>
      </c>
      <c r="D34" s="19">
        <f t="shared" si="8"/>
        <v>47799</v>
      </c>
      <c r="E34" s="19">
        <f t="shared" si="8"/>
        <v>238995</v>
      </c>
      <c r="F34" s="19">
        <f t="shared" si="8"/>
        <v>9043.478261</v>
      </c>
      <c r="G34" s="19">
        <f t="shared" si="8"/>
        <v>1356.521739</v>
      </c>
      <c r="H34" s="19">
        <f t="shared" si="8"/>
        <v>10400</v>
      </c>
      <c r="I34" s="19">
        <f t="shared" si="8"/>
        <v>249395</v>
      </c>
      <c r="J34" s="19">
        <f t="shared" si="8"/>
        <v>113100</v>
      </c>
      <c r="K34" s="19">
        <f t="shared" si="8"/>
        <v>136295</v>
      </c>
      <c r="L34" s="72">
        <f>3000+I34-K34</f>
        <v>116100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249395</v>
      </c>
      <c r="J35" s="18"/>
      <c r="K35" s="58"/>
      <c r="L35" s="31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3" width="10.13"/>
  </cols>
  <sheetData>
    <row r="1" ht="16.5" customHeight="1">
      <c r="A1" s="74" t="s">
        <v>157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</row>
    <row r="3">
      <c r="A3" s="15">
        <v>1.0</v>
      </c>
      <c r="B3" s="15">
        <v>44394.0</v>
      </c>
      <c r="C3" s="17">
        <v>2944.0</v>
      </c>
      <c r="D3" s="18">
        <f t="shared" ref="D3:D33" si="1">SUM(C3*0.25)</f>
        <v>736</v>
      </c>
      <c r="E3" s="19">
        <f t="shared" ref="E3:E33" si="2">SUM(C3+D3)</f>
        <v>3680</v>
      </c>
      <c r="F3" s="18">
        <f t="shared" ref="F3:F33" si="3">SUM(H3/1.15)</f>
        <v>78.26086957</v>
      </c>
      <c r="G3" s="18">
        <f t="shared" ref="G3:G33" si="4">SUM(H3-F3)</f>
        <v>11.73913043</v>
      </c>
      <c r="H3" s="52">
        <v>90.0</v>
      </c>
      <c r="I3" s="19">
        <f t="shared" ref="I3:I33" si="5">SUM(H3,E3)</f>
        <v>3770</v>
      </c>
      <c r="J3" s="17">
        <v>2160.0</v>
      </c>
      <c r="K3" s="18">
        <f t="shared" ref="K3:K33" si="6">SUM(I3-J3)</f>
        <v>1610</v>
      </c>
      <c r="L3" s="72">
        <f t="shared" ref="L3:L33" si="7">I3-K3</f>
        <v>2160</v>
      </c>
      <c r="M3" s="23"/>
    </row>
    <row r="4">
      <c r="A4" s="15">
        <v>2.0</v>
      </c>
      <c r="B4" s="15">
        <v>44475.0</v>
      </c>
      <c r="C4" s="17">
        <v>3568.0</v>
      </c>
      <c r="D4" s="18">
        <f t="shared" si="1"/>
        <v>892</v>
      </c>
      <c r="E4" s="19">
        <f t="shared" si="2"/>
        <v>4460</v>
      </c>
      <c r="F4" s="18">
        <f t="shared" si="3"/>
        <v>321.7391304</v>
      </c>
      <c r="G4" s="18">
        <f t="shared" si="4"/>
        <v>48.26086957</v>
      </c>
      <c r="H4" s="53">
        <v>370.0</v>
      </c>
      <c r="I4" s="19">
        <f t="shared" si="5"/>
        <v>4830</v>
      </c>
      <c r="J4" s="17">
        <v>3745.0</v>
      </c>
      <c r="K4" s="18">
        <f t="shared" si="6"/>
        <v>1085</v>
      </c>
      <c r="L4" s="72">
        <f t="shared" si="7"/>
        <v>3745</v>
      </c>
      <c r="M4" s="23"/>
    </row>
    <row r="5">
      <c r="A5" s="15">
        <v>3.0</v>
      </c>
      <c r="B5" s="15">
        <v>44500.0</v>
      </c>
      <c r="C5" s="17">
        <v>12164.0</v>
      </c>
      <c r="D5" s="18">
        <f t="shared" si="1"/>
        <v>3041</v>
      </c>
      <c r="E5" s="19">
        <f t="shared" si="2"/>
        <v>15205</v>
      </c>
      <c r="F5" s="18">
        <f t="shared" si="3"/>
        <v>943.4782609</v>
      </c>
      <c r="G5" s="18">
        <f t="shared" si="4"/>
        <v>141.5217391</v>
      </c>
      <c r="H5" s="53">
        <v>1085.0</v>
      </c>
      <c r="I5" s="19">
        <f t="shared" si="5"/>
        <v>16290</v>
      </c>
      <c r="J5" s="17">
        <v>9480.0</v>
      </c>
      <c r="K5" s="18">
        <f t="shared" si="6"/>
        <v>6810</v>
      </c>
      <c r="L5" s="72">
        <f t="shared" si="7"/>
        <v>9480</v>
      </c>
      <c r="M5" s="23"/>
    </row>
    <row r="6">
      <c r="A6" s="15">
        <v>4.0</v>
      </c>
      <c r="B6" s="15">
        <v>44549.0</v>
      </c>
      <c r="C6" s="17">
        <v>7984.0</v>
      </c>
      <c r="D6" s="18">
        <f t="shared" si="1"/>
        <v>1996</v>
      </c>
      <c r="E6" s="19">
        <f t="shared" si="2"/>
        <v>9980</v>
      </c>
      <c r="F6" s="18">
        <f t="shared" si="3"/>
        <v>504.3478261</v>
      </c>
      <c r="G6" s="18">
        <f t="shared" si="4"/>
        <v>75.65217391</v>
      </c>
      <c r="H6" s="53">
        <v>580.0</v>
      </c>
      <c r="I6" s="19">
        <f t="shared" si="5"/>
        <v>10560</v>
      </c>
      <c r="J6" s="17">
        <v>5160.0</v>
      </c>
      <c r="K6" s="18">
        <f t="shared" si="6"/>
        <v>5400</v>
      </c>
      <c r="L6" s="72">
        <f t="shared" si="7"/>
        <v>5160</v>
      </c>
      <c r="M6" s="23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3">
        <v>0.0</v>
      </c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>
        <v>0.0</v>
      </c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</row>
    <row r="9">
      <c r="A9" s="15">
        <v>7.0</v>
      </c>
      <c r="B9" s="15">
        <v>44572.0</v>
      </c>
      <c r="C9" s="17">
        <v>768.0</v>
      </c>
      <c r="D9" s="18">
        <f t="shared" si="1"/>
        <v>192</v>
      </c>
      <c r="E9" s="19">
        <f t="shared" si="2"/>
        <v>960</v>
      </c>
      <c r="F9" s="18">
        <f t="shared" si="3"/>
        <v>0</v>
      </c>
      <c r="G9" s="18">
        <f t="shared" si="4"/>
        <v>0</v>
      </c>
      <c r="H9" s="53">
        <v>0.0</v>
      </c>
      <c r="I9" s="19">
        <f t="shared" si="5"/>
        <v>960</v>
      </c>
      <c r="J9" s="17">
        <v>435.0</v>
      </c>
      <c r="K9" s="18">
        <f t="shared" si="6"/>
        <v>525</v>
      </c>
      <c r="L9" s="72">
        <f t="shared" si="7"/>
        <v>435</v>
      </c>
      <c r="M9" s="23"/>
    </row>
    <row r="10">
      <c r="A10" s="15">
        <v>8.0</v>
      </c>
      <c r="B10" s="15">
        <v>44625.0</v>
      </c>
      <c r="C10" s="17">
        <v>2720.0</v>
      </c>
      <c r="D10" s="18">
        <f t="shared" si="1"/>
        <v>680</v>
      </c>
      <c r="E10" s="19">
        <f t="shared" si="2"/>
        <v>3400</v>
      </c>
      <c r="F10" s="18">
        <f t="shared" si="3"/>
        <v>191.3043478</v>
      </c>
      <c r="G10" s="18">
        <f t="shared" si="4"/>
        <v>28.69565217</v>
      </c>
      <c r="H10" s="53">
        <v>220.0</v>
      </c>
      <c r="I10" s="19">
        <f t="shared" si="5"/>
        <v>3620</v>
      </c>
      <c r="J10" s="17">
        <v>2330.0</v>
      </c>
      <c r="K10" s="18">
        <f t="shared" si="6"/>
        <v>1290</v>
      </c>
      <c r="L10" s="72">
        <f t="shared" si="7"/>
        <v>2330</v>
      </c>
      <c r="M10" s="23"/>
    </row>
    <row r="11">
      <c r="A11" s="15">
        <v>9.0</v>
      </c>
      <c r="B11" s="15">
        <v>44658.0</v>
      </c>
      <c r="C11" s="17">
        <v>1608.0</v>
      </c>
      <c r="D11" s="18">
        <f t="shared" si="1"/>
        <v>402</v>
      </c>
      <c r="E11" s="19">
        <f t="shared" si="2"/>
        <v>2010</v>
      </c>
      <c r="F11" s="18">
        <f t="shared" si="3"/>
        <v>78.26086957</v>
      </c>
      <c r="G11" s="18">
        <f t="shared" si="4"/>
        <v>11.73913043</v>
      </c>
      <c r="H11" s="53">
        <v>90.0</v>
      </c>
      <c r="I11" s="19">
        <f t="shared" si="5"/>
        <v>2100</v>
      </c>
      <c r="J11" s="17">
        <v>1355.0</v>
      </c>
      <c r="K11" s="18">
        <f t="shared" si="6"/>
        <v>745</v>
      </c>
      <c r="L11" s="72">
        <f t="shared" si="7"/>
        <v>1355</v>
      </c>
      <c r="M11" s="23"/>
    </row>
    <row r="12">
      <c r="A12" s="15">
        <v>10.0</v>
      </c>
      <c r="B12" s="15">
        <v>44729.0</v>
      </c>
      <c r="C12" s="17">
        <v>4760.0</v>
      </c>
      <c r="D12" s="18">
        <f t="shared" si="1"/>
        <v>1190</v>
      </c>
      <c r="E12" s="19">
        <f t="shared" si="2"/>
        <v>5950</v>
      </c>
      <c r="F12" s="18">
        <f t="shared" si="3"/>
        <v>556.5217391</v>
      </c>
      <c r="G12" s="18">
        <f t="shared" si="4"/>
        <v>83.47826087</v>
      </c>
      <c r="H12" s="53">
        <v>640.0</v>
      </c>
      <c r="I12" s="19">
        <f t="shared" si="5"/>
        <v>6590</v>
      </c>
      <c r="J12" s="17">
        <v>2845.0</v>
      </c>
      <c r="K12" s="18">
        <f t="shared" si="6"/>
        <v>3745</v>
      </c>
      <c r="L12" s="72">
        <f t="shared" si="7"/>
        <v>2845</v>
      </c>
      <c r="M12" s="23"/>
    </row>
    <row r="13">
      <c r="A13" s="15">
        <v>11.0</v>
      </c>
      <c r="B13" s="15">
        <v>44812.0</v>
      </c>
      <c r="C13" s="17">
        <v>5684.0</v>
      </c>
      <c r="D13" s="18">
        <f t="shared" si="1"/>
        <v>1421</v>
      </c>
      <c r="E13" s="19">
        <f t="shared" si="2"/>
        <v>7105</v>
      </c>
      <c r="F13" s="18">
        <f t="shared" si="3"/>
        <v>365.2173913</v>
      </c>
      <c r="G13" s="18">
        <f t="shared" si="4"/>
        <v>54.7826087</v>
      </c>
      <c r="H13" s="53">
        <v>420.0</v>
      </c>
      <c r="I13" s="19">
        <f t="shared" si="5"/>
        <v>7525</v>
      </c>
      <c r="J13" s="17">
        <v>3755.0</v>
      </c>
      <c r="K13" s="18">
        <f t="shared" si="6"/>
        <v>3770</v>
      </c>
      <c r="L13" s="72">
        <f t="shared" si="7"/>
        <v>3755</v>
      </c>
      <c r="M13" s="23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>
        <v>0.0</v>
      </c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>
        <v>0.0</v>
      </c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</row>
    <row r="16">
      <c r="A16" s="15">
        <v>14.0</v>
      </c>
      <c r="B16" s="15">
        <v>44852.0</v>
      </c>
      <c r="C16" s="17">
        <v>1748.0</v>
      </c>
      <c r="D16" s="18">
        <f t="shared" si="1"/>
        <v>437</v>
      </c>
      <c r="E16" s="19">
        <f t="shared" si="2"/>
        <v>2185</v>
      </c>
      <c r="F16" s="18">
        <f t="shared" si="3"/>
        <v>39.13043478</v>
      </c>
      <c r="G16" s="18">
        <f t="shared" si="4"/>
        <v>5.869565217</v>
      </c>
      <c r="H16" s="53">
        <v>45.0</v>
      </c>
      <c r="I16" s="19">
        <f t="shared" si="5"/>
        <v>2230</v>
      </c>
      <c r="J16" s="17">
        <v>555.0</v>
      </c>
      <c r="K16" s="18">
        <f t="shared" si="6"/>
        <v>1675</v>
      </c>
      <c r="L16" s="72">
        <f t="shared" si="7"/>
        <v>555</v>
      </c>
      <c r="M16" s="23"/>
    </row>
    <row r="17">
      <c r="A17" s="15">
        <v>15.0</v>
      </c>
      <c r="B17" s="15">
        <v>44866.0</v>
      </c>
      <c r="C17" s="17">
        <v>524.0</v>
      </c>
      <c r="D17" s="18">
        <f t="shared" si="1"/>
        <v>131</v>
      </c>
      <c r="E17" s="19">
        <f t="shared" si="2"/>
        <v>655</v>
      </c>
      <c r="F17" s="18">
        <f t="shared" si="3"/>
        <v>56.52173913</v>
      </c>
      <c r="G17" s="18">
        <f t="shared" si="4"/>
        <v>8.47826087</v>
      </c>
      <c r="H17" s="53">
        <v>65.0</v>
      </c>
      <c r="I17" s="19">
        <f t="shared" si="5"/>
        <v>720</v>
      </c>
      <c r="J17" s="17">
        <v>300.0</v>
      </c>
      <c r="K17" s="18">
        <f t="shared" si="6"/>
        <v>420</v>
      </c>
      <c r="L17" s="72">
        <f t="shared" si="7"/>
        <v>300</v>
      </c>
      <c r="M17" s="23"/>
    </row>
    <row r="18">
      <c r="A18" s="15">
        <v>16.0</v>
      </c>
      <c r="B18" s="15">
        <v>44883.0</v>
      </c>
      <c r="C18" s="17">
        <v>644.0</v>
      </c>
      <c r="D18" s="18">
        <f t="shared" si="1"/>
        <v>161</v>
      </c>
      <c r="E18" s="19">
        <f t="shared" si="2"/>
        <v>805</v>
      </c>
      <c r="F18" s="18">
        <f t="shared" si="3"/>
        <v>65.2173913</v>
      </c>
      <c r="G18" s="18">
        <f t="shared" si="4"/>
        <v>9.782608696</v>
      </c>
      <c r="H18" s="53">
        <v>75.0</v>
      </c>
      <c r="I18" s="19">
        <f t="shared" si="5"/>
        <v>880</v>
      </c>
      <c r="J18" s="17">
        <v>535.0</v>
      </c>
      <c r="K18" s="18">
        <f t="shared" si="6"/>
        <v>345</v>
      </c>
      <c r="L18" s="72">
        <f t="shared" si="7"/>
        <v>535</v>
      </c>
      <c r="M18" s="23"/>
    </row>
    <row r="19">
      <c r="A19" s="15">
        <v>17.0</v>
      </c>
      <c r="B19" s="15">
        <v>44915.0</v>
      </c>
      <c r="C19" s="17">
        <v>1752.0</v>
      </c>
      <c r="D19" s="18">
        <f t="shared" si="1"/>
        <v>438</v>
      </c>
      <c r="E19" s="19">
        <f t="shared" si="2"/>
        <v>2190</v>
      </c>
      <c r="F19" s="18">
        <f t="shared" si="3"/>
        <v>121.7391304</v>
      </c>
      <c r="G19" s="18">
        <f t="shared" si="4"/>
        <v>18.26086957</v>
      </c>
      <c r="H19" s="53">
        <v>140.0</v>
      </c>
      <c r="I19" s="19">
        <f t="shared" si="5"/>
        <v>2330</v>
      </c>
      <c r="J19" s="17">
        <v>1150.0</v>
      </c>
      <c r="K19" s="18">
        <f t="shared" si="6"/>
        <v>1180</v>
      </c>
      <c r="L19" s="72">
        <f t="shared" si="7"/>
        <v>1150</v>
      </c>
      <c r="M19" s="23"/>
    </row>
    <row r="20">
      <c r="A20" s="15">
        <v>18.0</v>
      </c>
      <c r="B20" s="15">
        <v>44921.0</v>
      </c>
      <c r="C20" s="17">
        <v>3024.0</v>
      </c>
      <c r="D20" s="18">
        <f t="shared" si="1"/>
        <v>756</v>
      </c>
      <c r="E20" s="19">
        <f t="shared" si="2"/>
        <v>3780</v>
      </c>
      <c r="F20" s="18">
        <f t="shared" si="3"/>
        <v>104.3478261</v>
      </c>
      <c r="G20" s="18">
        <f t="shared" si="4"/>
        <v>15.65217391</v>
      </c>
      <c r="H20" s="53">
        <v>120.0</v>
      </c>
      <c r="I20" s="19">
        <f t="shared" si="5"/>
        <v>3900</v>
      </c>
      <c r="J20" s="17">
        <v>2455.0</v>
      </c>
      <c r="K20" s="18">
        <f t="shared" si="6"/>
        <v>1445</v>
      </c>
      <c r="L20" s="72">
        <f t="shared" si="7"/>
        <v>2455</v>
      </c>
      <c r="M20" s="23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3">
        <v>0.0</v>
      </c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>
        <v>0.0</v>
      </c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</row>
    <row r="23">
      <c r="A23" s="15">
        <v>21.0</v>
      </c>
      <c r="B23" s="15">
        <v>44939.0</v>
      </c>
      <c r="C23" s="17">
        <v>632.0</v>
      </c>
      <c r="D23" s="18">
        <f t="shared" si="1"/>
        <v>158</v>
      </c>
      <c r="E23" s="19">
        <f t="shared" si="2"/>
        <v>790</v>
      </c>
      <c r="F23" s="18">
        <f t="shared" si="3"/>
        <v>0</v>
      </c>
      <c r="G23" s="18">
        <f t="shared" si="4"/>
        <v>0</v>
      </c>
      <c r="H23" s="53">
        <v>0.0</v>
      </c>
      <c r="I23" s="19">
        <f t="shared" si="5"/>
        <v>790</v>
      </c>
      <c r="J23" s="17">
        <v>535.0</v>
      </c>
      <c r="K23" s="18">
        <f t="shared" si="6"/>
        <v>255</v>
      </c>
      <c r="L23" s="72">
        <f t="shared" si="7"/>
        <v>535</v>
      </c>
      <c r="M23" s="23"/>
    </row>
    <row r="24">
      <c r="A24" s="15">
        <v>22.0</v>
      </c>
      <c r="B24" s="15">
        <v>44953.0</v>
      </c>
      <c r="C24" s="17">
        <v>720.0</v>
      </c>
      <c r="D24" s="18">
        <f t="shared" si="1"/>
        <v>180</v>
      </c>
      <c r="E24" s="19">
        <f t="shared" si="2"/>
        <v>900</v>
      </c>
      <c r="F24" s="18">
        <f t="shared" si="3"/>
        <v>0</v>
      </c>
      <c r="G24" s="18">
        <f t="shared" si="4"/>
        <v>0</v>
      </c>
      <c r="H24" s="53">
        <v>0.0</v>
      </c>
      <c r="I24" s="19">
        <f t="shared" si="5"/>
        <v>900</v>
      </c>
      <c r="J24" s="17">
        <v>665.0</v>
      </c>
      <c r="K24" s="18">
        <f t="shared" si="6"/>
        <v>235</v>
      </c>
      <c r="L24" s="72">
        <f t="shared" si="7"/>
        <v>665</v>
      </c>
      <c r="M24" s="23"/>
    </row>
    <row r="25">
      <c r="A25" s="15">
        <v>23.0</v>
      </c>
      <c r="B25" s="15">
        <v>44970.0</v>
      </c>
      <c r="C25" s="17">
        <v>700.0</v>
      </c>
      <c r="D25" s="18">
        <f t="shared" si="1"/>
        <v>175</v>
      </c>
      <c r="E25" s="19">
        <f t="shared" si="2"/>
        <v>875</v>
      </c>
      <c r="F25" s="18">
        <f t="shared" si="3"/>
        <v>0</v>
      </c>
      <c r="G25" s="18">
        <f t="shared" si="4"/>
        <v>0</v>
      </c>
      <c r="H25" s="53">
        <v>0.0</v>
      </c>
      <c r="I25" s="19">
        <f t="shared" si="5"/>
        <v>875</v>
      </c>
      <c r="J25" s="17">
        <v>650.0</v>
      </c>
      <c r="K25" s="18">
        <f t="shared" si="6"/>
        <v>225</v>
      </c>
      <c r="L25" s="72">
        <f t="shared" si="7"/>
        <v>650</v>
      </c>
      <c r="M25" s="23"/>
    </row>
    <row r="26">
      <c r="A26" s="15">
        <v>24.0</v>
      </c>
      <c r="B26" s="15">
        <v>44974.0</v>
      </c>
      <c r="C26" s="17">
        <v>1760.0</v>
      </c>
      <c r="D26" s="18">
        <f t="shared" si="1"/>
        <v>440</v>
      </c>
      <c r="E26" s="19">
        <f t="shared" si="2"/>
        <v>2200</v>
      </c>
      <c r="F26" s="18">
        <f t="shared" si="3"/>
        <v>178.2608696</v>
      </c>
      <c r="G26" s="18">
        <f t="shared" si="4"/>
        <v>26.73913043</v>
      </c>
      <c r="H26" s="53">
        <v>205.0</v>
      </c>
      <c r="I26" s="19">
        <f t="shared" si="5"/>
        <v>2405</v>
      </c>
      <c r="J26" s="17">
        <v>1550.0</v>
      </c>
      <c r="K26" s="18">
        <f t="shared" si="6"/>
        <v>855</v>
      </c>
      <c r="L26" s="72">
        <f t="shared" si="7"/>
        <v>1550</v>
      </c>
      <c r="M26" s="23"/>
    </row>
    <row r="27">
      <c r="A27" s="15">
        <v>25.0</v>
      </c>
      <c r="B27" s="15">
        <v>44987.0</v>
      </c>
      <c r="C27" s="17">
        <v>3164.0</v>
      </c>
      <c r="D27" s="18">
        <f t="shared" si="1"/>
        <v>791</v>
      </c>
      <c r="E27" s="19">
        <f t="shared" si="2"/>
        <v>3955</v>
      </c>
      <c r="F27" s="18">
        <f t="shared" si="3"/>
        <v>478.2608696</v>
      </c>
      <c r="G27" s="18">
        <f t="shared" si="4"/>
        <v>71.73913043</v>
      </c>
      <c r="H27" s="53">
        <v>550.0</v>
      </c>
      <c r="I27" s="19">
        <f t="shared" si="5"/>
        <v>4505</v>
      </c>
      <c r="J27" s="17">
        <v>3025.0</v>
      </c>
      <c r="K27" s="18">
        <f t="shared" si="6"/>
        <v>1480</v>
      </c>
      <c r="L27" s="72">
        <f t="shared" si="7"/>
        <v>3025</v>
      </c>
      <c r="M27" s="23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>
        <v>0.0</v>
      </c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>
        <v>0.0</v>
      </c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</row>
    <row r="30">
      <c r="A30" s="15">
        <v>28.0</v>
      </c>
      <c r="B30" s="15">
        <v>10076.0</v>
      </c>
      <c r="C30" s="17">
        <v>604.0</v>
      </c>
      <c r="D30" s="18">
        <f t="shared" si="1"/>
        <v>151</v>
      </c>
      <c r="E30" s="19">
        <f t="shared" si="2"/>
        <v>755</v>
      </c>
      <c r="F30" s="18">
        <f t="shared" si="3"/>
        <v>0</v>
      </c>
      <c r="G30" s="18">
        <f t="shared" si="4"/>
        <v>0</v>
      </c>
      <c r="H30" s="53">
        <v>0.0</v>
      </c>
      <c r="I30" s="19">
        <f t="shared" si="5"/>
        <v>755</v>
      </c>
      <c r="J30" s="17">
        <v>330.0</v>
      </c>
      <c r="K30" s="18">
        <f t="shared" si="6"/>
        <v>425</v>
      </c>
      <c r="L30" s="72">
        <f t="shared" si="7"/>
        <v>330</v>
      </c>
      <c r="M30" s="23"/>
    </row>
    <row r="31">
      <c r="A31" s="15">
        <v>29.0</v>
      </c>
      <c r="B31" s="15">
        <v>45000.0</v>
      </c>
      <c r="C31" s="17">
        <v>188.0</v>
      </c>
      <c r="D31" s="18">
        <f t="shared" si="1"/>
        <v>47</v>
      </c>
      <c r="E31" s="19">
        <f t="shared" si="2"/>
        <v>235</v>
      </c>
      <c r="F31" s="18">
        <f t="shared" si="3"/>
        <v>0</v>
      </c>
      <c r="G31" s="18">
        <f t="shared" si="4"/>
        <v>0</v>
      </c>
      <c r="H31" s="53">
        <v>0.0</v>
      </c>
      <c r="I31" s="19">
        <f t="shared" si="5"/>
        <v>235</v>
      </c>
      <c r="J31" s="17">
        <v>235.0</v>
      </c>
      <c r="K31" s="18">
        <f t="shared" si="6"/>
        <v>0</v>
      </c>
      <c r="L31" s="72">
        <f t="shared" si="7"/>
        <v>235</v>
      </c>
      <c r="M31" s="23"/>
    </row>
    <row r="32">
      <c r="A32" s="15">
        <v>30.0</v>
      </c>
      <c r="B32" s="15">
        <v>45009.0</v>
      </c>
      <c r="C32" s="17">
        <v>296.0</v>
      </c>
      <c r="D32" s="18">
        <f t="shared" si="1"/>
        <v>74</v>
      </c>
      <c r="E32" s="19">
        <f t="shared" si="2"/>
        <v>370</v>
      </c>
      <c r="F32" s="18">
        <f t="shared" si="3"/>
        <v>0</v>
      </c>
      <c r="G32" s="18">
        <f t="shared" si="4"/>
        <v>0</v>
      </c>
      <c r="H32" s="53">
        <v>0.0</v>
      </c>
      <c r="I32" s="19">
        <f t="shared" si="5"/>
        <v>370</v>
      </c>
      <c r="J32" s="17">
        <v>280.0</v>
      </c>
      <c r="K32" s="18">
        <f t="shared" si="6"/>
        <v>90</v>
      </c>
      <c r="L32" s="72">
        <f t="shared" si="7"/>
        <v>280</v>
      </c>
      <c r="M32" s="23"/>
    </row>
    <row r="33">
      <c r="A33" s="15">
        <v>31.0</v>
      </c>
      <c r="B33" s="15">
        <v>45052.0</v>
      </c>
      <c r="C33" s="17">
        <v>2068.0</v>
      </c>
      <c r="D33" s="18">
        <f t="shared" si="1"/>
        <v>517</v>
      </c>
      <c r="E33" s="19">
        <f t="shared" si="2"/>
        <v>2585</v>
      </c>
      <c r="F33" s="18">
        <f t="shared" si="3"/>
        <v>152.173913</v>
      </c>
      <c r="G33" s="18">
        <f t="shared" si="4"/>
        <v>22.82608696</v>
      </c>
      <c r="H33" s="56">
        <v>175.0</v>
      </c>
      <c r="I33" s="19">
        <f t="shared" si="5"/>
        <v>2760</v>
      </c>
      <c r="J33" s="17">
        <v>1630.0</v>
      </c>
      <c r="K33" s="18">
        <f t="shared" si="6"/>
        <v>1130</v>
      </c>
      <c r="L33" s="72">
        <f t="shared" si="7"/>
        <v>1630</v>
      </c>
      <c r="M33" s="23"/>
    </row>
    <row r="34">
      <c r="A34" s="27" t="s">
        <v>12</v>
      </c>
      <c r="B34" s="28"/>
      <c r="C34" s="19">
        <f t="shared" ref="C34:K34" si="8">SUM(C3:C33)</f>
        <v>60024</v>
      </c>
      <c r="D34" s="19">
        <f t="shared" si="8"/>
        <v>15006</v>
      </c>
      <c r="E34" s="19">
        <f t="shared" si="8"/>
        <v>75030</v>
      </c>
      <c r="F34" s="19">
        <f t="shared" si="8"/>
        <v>4234.782609</v>
      </c>
      <c r="G34" s="19">
        <f t="shared" si="8"/>
        <v>635.2173913</v>
      </c>
      <c r="H34" s="19">
        <f t="shared" si="8"/>
        <v>4870</v>
      </c>
      <c r="I34" s="19">
        <f t="shared" si="8"/>
        <v>79900</v>
      </c>
      <c r="J34" s="19">
        <f t="shared" si="8"/>
        <v>45160</v>
      </c>
      <c r="K34" s="19">
        <f t="shared" si="8"/>
        <v>34740</v>
      </c>
      <c r="L34" s="72">
        <f>3000+I34-K34</f>
        <v>48160</v>
      </c>
      <c r="M34" s="29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79900</v>
      </c>
      <c r="J35" s="18"/>
      <c r="K35" s="58"/>
      <c r="L35" s="31"/>
      <c r="M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4" width="10.13"/>
  </cols>
  <sheetData>
    <row r="1" ht="16.5" customHeight="1">
      <c r="A1" s="74" t="s">
        <v>158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</row>
    <row r="3">
      <c r="A3" s="15">
        <v>1.0</v>
      </c>
      <c r="B3" s="15">
        <v>44394.0</v>
      </c>
      <c r="C3" s="17">
        <v>7604.0</v>
      </c>
      <c r="D3" s="18">
        <f t="shared" ref="D3:D33" si="1">SUM(C3*0.25)</f>
        <v>1901</v>
      </c>
      <c r="E3" s="19">
        <f t="shared" ref="E3:E33" si="2">SUM(C3+D3)</f>
        <v>9505</v>
      </c>
      <c r="F3" s="18">
        <f t="shared" ref="F3:F33" si="3">SUM(H3/1.15)</f>
        <v>682.6086957</v>
      </c>
      <c r="G3" s="18">
        <f t="shared" ref="G3:G33" si="4">SUM(H3-F3)</f>
        <v>102.3913043</v>
      </c>
      <c r="H3" s="52">
        <v>785.0</v>
      </c>
      <c r="I3" s="19">
        <f t="shared" ref="I3:I33" si="5">SUM(H3,E3)</f>
        <v>10290</v>
      </c>
      <c r="J3" s="17">
        <v>5085.0</v>
      </c>
      <c r="K3" s="18">
        <f t="shared" ref="K3:K33" si="6">SUM(I3-J3)</f>
        <v>5205</v>
      </c>
      <c r="L3" s="72">
        <f t="shared" ref="L3:L33" si="7">I3-K3</f>
        <v>5085</v>
      </c>
      <c r="M3" s="23"/>
      <c r="N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</row>
    <row r="7">
      <c r="A7" s="15">
        <v>5.0</v>
      </c>
      <c r="B7" s="15">
        <v>10214.0</v>
      </c>
      <c r="C7" s="17">
        <v>4960.0</v>
      </c>
      <c r="D7" s="18">
        <f t="shared" si="1"/>
        <v>1240</v>
      </c>
      <c r="E7" s="19">
        <f t="shared" si="2"/>
        <v>6200</v>
      </c>
      <c r="F7" s="18">
        <f t="shared" si="3"/>
        <v>47.82608696</v>
      </c>
      <c r="G7" s="18">
        <f t="shared" si="4"/>
        <v>7.173913043</v>
      </c>
      <c r="H7" s="53">
        <v>55.0</v>
      </c>
      <c r="I7" s="19">
        <f t="shared" si="5"/>
        <v>6255</v>
      </c>
      <c r="J7" s="17">
        <v>3950.0</v>
      </c>
      <c r="K7" s="18">
        <f t="shared" si="6"/>
        <v>2305</v>
      </c>
      <c r="L7" s="72">
        <f t="shared" si="7"/>
        <v>3950</v>
      </c>
      <c r="M7" s="23"/>
      <c r="N7" s="6"/>
    </row>
    <row r="8">
      <c r="A8" s="15">
        <v>6.0</v>
      </c>
      <c r="B8" s="15">
        <v>10277.0</v>
      </c>
      <c r="C8" s="17">
        <v>5556.0</v>
      </c>
      <c r="D8" s="18">
        <f t="shared" si="1"/>
        <v>1389</v>
      </c>
      <c r="E8" s="19">
        <f t="shared" si="2"/>
        <v>6945</v>
      </c>
      <c r="F8" s="18">
        <f t="shared" si="3"/>
        <v>560.8695652</v>
      </c>
      <c r="G8" s="18">
        <f t="shared" si="4"/>
        <v>84.13043478</v>
      </c>
      <c r="H8" s="53">
        <v>645.0</v>
      </c>
      <c r="I8" s="19">
        <f t="shared" si="5"/>
        <v>7590</v>
      </c>
      <c r="J8" s="17">
        <v>5070.0</v>
      </c>
      <c r="K8" s="18">
        <f t="shared" si="6"/>
        <v>2520</v>
      </c>
      <c r="L8" s="72">
        <f t="shared" si="7"/>
        <v>5070</v>
      </c>
      <c r="M8" s="23"/>
      <c r="N8" s="6"/>
    </row>
    <row r="9">
      <c r="A9" s="15">
        <v>7.0</v>
      </c>
      <c r="B9" s="15">
        <v>10350.0</v>
      </c>
      <c r="C9" s="17">
        <v>4624.0</v>
      </c>
      <c r="D9" s="18">
        <f t="shared" si="1"/>
        <v>1156</v>
      </c>
      <c r="E9" s="19">
        <f t="shared" si="2"/>
        <v>5780</v>
      </c>
      <c r="F9" s="18">
        <f t="shared" si="3"/>
        <v>178.2608696</v>
      </c>
      <c r="G9" s="18">
        <f t="shared" si="4"/>
        <v>26.73913043</v>
      </c>
      <c r="H9" s="53">
        <v>205.0</v>
      </c>
      <c r="I9" s="19">
        <f t="shared" si="5"/>
        <v>5985</v>
      </c>
      <c r="J9" s="17">
        <v>4010.0</v>
      </c>
      <c r="K9" s="18">
        <f t="shared" si="6"/>
        <v>1975</v>
      </c>
      <c r="L9" s="72">
        <f t="shared" si="7"/>
        <v>4010</v>
      </c>
      <c r="M9" s="88"/>
      <c r="N9" s="89"/>
    </row>
    <row r="10">
      <c r="A10" s="15">
        <v>8.0</v>
      </c>
      <c r="B10" s="15">
        <v>10467.0</v>
      </c>
      <c r="C10" s="17">
        <v>6912.0</v>
      </c>
      <c r="D10" s="18">
        <f t="shared" si="1"/>
        <v>1728</v>
      </c>
      <c r="E10" s="19">
        <f t="shared" si="2"/>
        <v>8640</v>
      </c>
      <c r="F10" s="18">
        <f t="shared" si="3"/>
        <v>408.6956522</v>
      </c>
      <c r="G10" s="18">
        <f t="shared" si="4"/>
        <v>61.30434783</v>
      </c>
      <c r="H10" s="53">
        <v>470.0</v>
      </c>
      <c r="I10" s="19">
        <f t="shared" si="5"/>
        <v>9110</v>
      </c>
      <c r="J10" s="17">
        <v>5970.0</v>
      </c>
      <c r="K10" s="18">
        <f t="shared" si="6"/>
        <v>3140</v>
      </c>
      <c r="L10" s="72">
        <f t="shared" si="7"/>
        <v>5970</v>
      </c>
      <c r="M10" s="23"/>
      <c r="N10" s="30"/>
    </row>
    <row r="11">
      <c r="A11" s="15">
        <v>9.0</v>
      </c>
      <c r="B11" s="15">
        <v>10500.0</v>
      </c>
      <c r="C11" s="17">
        <v>1440.0</v>
      </c>
      <c r="D11" s="18">
        <f t="shared" si="1"/>
        <v>360</v>
      </c>
      <c r="E11" s="19">
        <f t="shared" si="2"/>
        <v>1800</v>
      </c>
      <c r="F11" s="18">
        <f t="shared" si="3"/>
        <v>17.39130435</v>
      </c>
      <c r="G11" s="18">
        <f t="shared" si="4"/>
        <v>2.608695652</v>
      </c>
      <c r="H11" s="53">
        <v>20.0</v>
      </c>
      <c r="I11" s="19">
        <f t="shared" si="5"/>
        <v>1820</v>
      </c>
      <c r="J11" s="17">
        <v>935.0</v>
      </c>
      <c r="K11" s="18">
        <f t="shared" si="6"/>
        <v>885</v>
      </c>
      <c r="L11" s="72">
        <f t="shared" si="7"/>
        <v>935</v>
      </c>
      <c r="M11" s="23"/>
      <c r="N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</row>
    <row r="13">
      <c r="A13" s="15">
        <v>11.0</v>
      </c>
      <c r="B13" s="15">
        <v>45172.0</v>
      </c>
      <c r="C13" s="17">
        <v>416.0</v>
      </c>
      <c r="D13" s="18">
        <f t="shared" si="1"/>
        <v>104</v>
      </c>
      <c r="E13" s="19">
        <f t="shared" si="2"/>
        <v>520</v>
      </c>
      <c r="F13" s="18">
        <f t="shared" si="3"/>
        <v>21.73913043</v>
      </c>
      <c r="G13" s="18">
        <f t="shared" si="4"/>
        <v>3.260869565</v>
      </c>
      <c r="H13" s="53">
        <v>25.0</v>
      </c>
      <c r="I13" s="19">
        <f t="shared" si="5"/>
        <v>545</v>
      </c>
      <c r="J13" s="17">
        <v>360.0</v>
      </c>
      <c r="K13" s="18">
        <f t="shared" si="6"/>
        <v>185</v>
      </c>
      <c r="L13" s="72">
        <f t="shared" si="7"/>
        <v>360</v>
      </c>
      <c r="M13" s="23"/>
      <c r="N13" s="6"/>
    </row>
    <row r="14">
      <c r="A14" s="15">
        <v>12.0</v>
      </c>
      <c r="B14" s="15">
        <v>45178.0</v>
      </c>
      <c r="C14" s="17">
        <v>208.0</v>
      </c>
      <c r="D14" s="18">
        <f t="shared" si="1"/>
        <v>52</v>
      </c>
      <c r="E14" s="19">
        <f t="shared" si="2"/>
        <v>260</v>
      </c>
      <c r="F14" s="18">
        <f t="shared" si="3"/>
        <v>0</v>
      </c>
      <c r="G14" s="18">
        <f t="shared" si="4"/>
        <v>0</v>
      </c>
      <c r="H14" s="53">
        <v>0.0</v>
      </c>
      <c r="I14" s="19">
        <f t="shared" si="5"/>
        <v>260</v>
      </c>
      <c r="J14" s="17">
        <v>205.0</v>
      </c>
      <c r="K14" s="18">
        <f t="shared" si="6"/>
        <v>55</v>
      </c>
      <c r="L14" s="72">
        <f t="shared" si="7"/>
        <v>205</v>
      </c>
      <c r="M14" s="23"/>
      <c r="N14" s="6"/>
    </row>
    <row r="15">
      <c r="A15" s="15">
        <v>13.0</v>
      </c>
      <c r="B15" s="15">
        <v>45203.0</v>
      </c>
      <c r="C15" s="17">
        <v>1008.0</v>
      </c>
      <c r="D15" s="18">
        <f t="shared" si="1"/>
        <v>252</v>
      </c>
      <c r="E15" s="19">
        <f t="shared" si="2"/>
        <v>1260</v>
      </c>
      <c r="F15" s="18">
        <f t="shared" si="3"/>
        <v>86.95652174</v>
      </c>
      <c r="G15" s="18">
        <f t="shared" si="4"/>
        <v>13.04347826</v>
      </c>
      <c r="H15" s="53">
        <v>100.0</v>
      </c>
      <c r="I15" s="19">
        <f t="shared" si="5"/>
        <v>1360</v>
      </c>
      <c r="J15" s="17">
        <v>735.0</v>
      </c>
      <c r="K15" s="18">
        <f t="shared" si="6"/>
        <v>625</v>
      </c>
      <c r="L15" s="72">
        <f t="shared" si="7"/>
        <v>735</v>
      </c>
      <c r="M15" s="23"/>
      <c r="N15" s="6"/>
    </row>
    <row r="16">
      <c r="A16" s="15">
        <v>14.0</v>
      </c>
      <c r="B16" s="15">
        <v>45299.0</v>
      </c>
      <c r="C16" s="17">
        <v>5844.0</v>
      </c>
      <c r="D16" s="18">
        <f t="shared" si="1"/>
        <v>1461</v>
      </c>
      <c r="E16" s="19">
        <f t="shared" si="2"/>
        <v>7305</v>
      </c>
      <c r="F16" s="18">
        <f t="shared" si="3"/>
        <v>260.8695652</v>
      </c>
      <c r="G16" s="18">
        <f t="shared" si="4"/>
        <v>39.13043478</v>
      </c>
      <c r="H16" s="53">
        <v>300.0</v>
      </c>
      <c r="I16" s="19">
        <f t="shared" si="5"/>
        <v>7605</v>
      </c>
      <c r="J16" s="17">
        <v>4475.0</v>
      </c>
      <c r="K16" s="18">
        <f t="shared" si="6"/>
        <v>3130</v>
      </c>
      <c r="L16" s="72">
        <f t="shared" si="7"/>
        <v>4475</v>
      </c>
      <c r="M16" s="23"/>
      <c r="N16" s="6"/>
    </row>
    <row r="17">
      <c r="A17" s="15">
        <v>15.0</v>
      </c>
      <c r="B17" s="15">
        <v>45350.0</v>
      </c>
      <c r="C17" s="17">
        <v>4580.0</v>
      </c>
      <c r="D17" s="18">
        <f t="shared" si="1"/>
        <v>1145</v>
      </c>
      <c r="E17" s="19">
        <f t="shared" si="2"/>
        <v>5725</v>
      </c>
      <c r="F17" s="18">
        <f t="shared" si="3"/>
        <v>217.3913043</v>
      </c>
      <c r="G17" s="18">
        <f t="shared" si="4"/>
        <v>32.60869565</v>
      </c>
      <c r="H17" s="53">
        <v>250.0</v>
      </c>
      <c r="I17" s="19">
        <f t="shared" si="5"/>
        <v>5975</v>
      </c>
      <c r="J17" s="17">
        <v>1625.0</v>
      </c>
      <c r="K17" s="18">
        <f t="shared" si="6"/>
        <v>4350</v>
      </c>
      <c r="L17" s="72">
        <f t="shared" si="7"/>
        <v>1625</v>
      </c>
      <c r="M17" s="23"/>
      <c r="N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</row>
    <row r="20">
      <c r="A20" s="15">
        <v>18.0</v>
      </c>
      <c r="B20" s="15">
        <v>45376.0</v>
      </c>
      <c r="C20" s="17">
        <v>1160.0</v>
      </c>
      <c r="D20" s="18">
        <f t="shared" si="1"/>
        <v>290</v>
      </c>
      <c r="E20" s="19">
        <f t="shared" si="2"/>
        <v>1450</v>
      </c>
      <c r="F20" s="18">
        <f t="shared" si="3"/>
        <v>0</v>
      </c>
      <c r="G20" s="18">
        <f t="shared" si="4"/>
        <v>0</v>
      </c>
      <c r="H20" s="53">
        <v>0.0</v>
      </c>
      <c r="I20" s="19">
        <f t="shared" si="5"/>
        <v>1450</v>
      </c>
      <c r="J20" s="17">
        <v>1035.0</v>
      </c>
      <c r="K20" s="18">
        <f t="shared" si="6"/>
        <v>415</v>
      </c>
      <c r="L20" s="72">
        <f t="shared" si="7"/>
        <v>1035</v>
      </c>
      <c r="M20" s="23"/>
      <c r="N20" s="6"/>
    </row>
    <row r="21">
      <c r="A21" s="15">
        <v>19.0</v>
      </c>
      <c r="B21" s="15">
        <v>45388.0</v>
      </c>
      <c r="C21" s="17">
        <v>340.0</v>
      </c>
      <c r="D21" s="18">
        <f t="shared" si="1"/>
        <v>85</v>
      </c>
      <c r="E21" s="19">
        <f t="shared" si="2"/>
        <v>425</v>
      </c>
      <c r="F21" s="18">
        <f t="shared" si="3"/>
        <v>0</v>
      </c>
      <c r="G21" s="18">
        <f t="shared" si="4"/>
        <v>0</v>
      </c>
      <c r="H21" s="53">
        <v>0.0</v>
      </c>
      <c r="I21" s="19">
        <f t="shared" si="5"/>
        <v>425</v>
      </c>
      <c r="J21" s="17">
        <v>320.0</v>
      </c>
      <c r="K21" s="18">
        <f t="shared" si="6"/>
        <v>105</v>
      </c>
      <c r="L21" s="72">
        <f t="shared" si="7"/>
        <v>320</v>
      </c>
      <c r="M21" s="23"/>
      <c r="N21" s="6"/>
    </row>
    <row r="22">
      <c r="A22" s="15">
        <v>20.0</v>
      </c>
      <c r="B22" s="15">
        <v>45407.0</v>
      </c>
      <c r="C22" s="17">
        <v>996.0</v>
      </c>
      <c r="D22" s="18">
        <f t="shared" si="1"/>
        <v>249</v>
      </c>
      <c r="E22" s="19">
        <f t="shared" si="2"/>
        <v>1245</v>
      </c>
      <c r="F22" s="18">
        <f t="shared" si="3"/>
        <v>0</v>
      </c>
      <c r="G22" s="18">
        <f t="shared" si="4"/>
        <v>0</v>
      </c>
      <c r="H22" s="53">
        <v>0.0</v>
      </c>
      <c r="I22" s="19">
        <f t="shared" si="5"/>
        <v>1245</v>
      </c>
      <c r="J22" s="17">
        <v>395.0</v>
      </c>
      <c r="K22" s="18">
        <f t="shared" si="6"/>
        <v>850</v>
      </c>
      <c r="L22" s="72">
        <f t="shared" si="7"/>
        <v>395</v>
      </c>
      <c r="M22" s="23"/>
      <c r="N22" s="6"/>
    </row>
    <row r="23">
      <c r="A23" s="15">
        <v>21.0</v>
      </c>
      <c r="B23" s="15">
        <v>45450.0</v>
      </c>
      <c r="C23" s="17">
        <v>3872.0</v>
      </c>
      <c r="D23" s="18">
        <f t="shared" si="1"/>
        <v>968</v>
      </c>
      <c r="E23" s="19">
        <f t="shared" si="2"/>
        <v>4840</v>
      </c>
      <c r="F23" s="18">
        <f t="shared" si="3"/>
        <v>204.3478261</v>
      </c>
      <c r="G23" s="18">
        <f t="shared" si="4"/>
        <v>30.65217391</v>
      </c>
      <c r="H23" s="53">
        <v>235.0</v>
      </c>
      <c r="I23" s="19">
        <f t="shared" si="5"/>
        <v>5075</v>
      </c>
      <c r="J23" s="17">
        <v>1995.0</v>
      </c>
      <c r="K23" s="18">
        <f t="shared" si="6"/>
        <v>3080</v>
      </c>
      <c r="L23" s="72">
        <f t="shared" si="7"/>
        <v>1995</v>
      </c>
      <c r="M23" s="23"/>
      <c r="N23" s="6"/>
    </row>
    <row r="24">
      <c r="A24" s="15">
        <v>22.0</v>
      </c>
      <c r="B24" s="15">
        <v>10627.0</v>
      </c>
      <c r="C24" s="17">
        <v>9392.0</v>
      </c>
      <c r="D24" s="18">
        <f t="shared" si="1"/>
        <v>2348</v>
      </c>
      <c r="E24" s="19">
        <f t="shared" si="2"/>
        <v>11740</v>
      </c>
      <c r="F24" s="18">
        <f t="shared" si="3"/>
        <v>734.7826087</v>
      </c>
      <c r="G24" s="18">
        <f t="shared" si="4"/>
        <v>110.2173913</v>
      </c>
      <c r="H24" s="53">
        <v>845.0</v>
      </c>
      <c r="I24" s="19">
        <f t="shared" si="5"/>
        <v>12585</v>
      </c>
      <c r="J24" s="17">
        <v>5395.0</v>
      </c>
      <c r="K24" s="18">
        <f t="shared" si="6"/>
        <v>7190</v>
      </c>
      <c r="L24" s="72">
        <f t="shared" si="7"/>
        <v>5395</v>
      </c>
      <c r="M24" s="23"/>
      <c r="N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</row>
    <row r="27">
      <c r="A27" s="15">
        <v>25.0</v>
      </c>
      <c r="B27" s="15">
        <v>45501.0</v>
      </c>
      <c r="C27" s="17">
        <v>604.0</v>
      </c>
      <c r="D27" s="18">
        <f t="shared" si="1"/>
        <v>151</v>
      </c>
      <c r="E27" s="19">
        <f t="shared" si="2"/>
        <v>755</v>
      </c>
      <c r="F27" s="18">
        <f t="shared" si="3"/>
        <v>0</v>
      </c>
      <c r="G27" s="18">
        <f t="shared" si="4"/>
        <v>0</v>
      </c>
      <c r="H27" s="53">
        <v>0.0</v>
      </c>
      <c r="I27" s="19">
        <f t="shared" si="5"/>
        <v>755</v>
      </c>
      <c r="J27" s="17">
        <v>470.0</v>
      </c>
      <c r="K27" s="18">
        <f t="shared" si="6"/>
        <v>285</v>
      </c>
      <c r="L27" s="72">
        <f t="shared" si="7"/>
        <v>470</v>
      </c>
      <c r="M27" s="23"/>
      <c r="N27" s="6"/>
    </row>
    <row r="28">
      <c r="A28" s="15">
        <v>26.0</v>
      </c>
      <c r="B28" s="15">
        <v>45508.0</v>
      </c>
      <c r="C28" s="17">
        <v>112.0</v>
      </c>
      <c r="D28" s="18">
        <f t="shared" si="1"/>
        <v>28</v>
      </c>
      <c r="E28" s="19">
        <f t="shared" si="2"/>
        <v>140</v>
      </c>
      <c r="F28" s="18">
        <f t="shared" si="3"/>
        <v>0</v>
      </c>
      <c r="G28" s="18">
        <f t="shared" si="4"/>
        <v>0</v>
      </c>
      <c r="H28" s="53">
        <v>0.0</v>
      </c>
      <c r="I28" s="19">
        <f t="shared" si="5"/>
        <v>140</v>
      </c>
      <c r="J28" s="17">
        <v>140.0</v>
      </c>
      <c r="K28" s="55">
        <f t="shared" si="6"/>
        <v>0</v>
      </c>
      <c r="L28" s="72">
        <f t="shared" si="7"/>
        <v>140</v>
      </c>
      <c r="M28" s="23"/>
      <c r="N28" s="6"/>
    </row>
    <row r="29">
      <c r="A29" s="15">
        <v>27.0</v>
      </c>
      <c r="B29" s="15">
        <v>45522.0</v>
      </c>
      <c r="C29" s="17">
        <v>452.0</v>
      </c>
      <c r="D29" s="18">
        <f t="shared" si="1"/>
        <v>113</v>
      </c>
      <c r="E29" s="19">
        <f t="shared" si="2"/>
        <v>565</v>
      </c>
      <c r="F29" s="18">
        <f t="shared" si="3"/>
        <v>0</v>
      </c>
      <c r="G29" s="18">
        <f t="shared" si="4"/>
        <v>0</v>
      </c>
      <c r="H29" s="53">
        <v>0.0</v>
      </c>
      <c r="I29" s="19">
        <f t="shared" si="5"/>
        <v>565</v>
      </c>
      <c r="J29" s="17">
        <v>175.0</v>
      </c>
      <c r="K29" s="18">
        <f t="shared" si="6"/>
        <v>390</v>
      </c>
      <c r="L29" s="72">
        <f t="shared" si="7"/>
        <v>175</v>
      </c>
      <c r="M29" s="23"/>
      <c r="N29" s="6"/>
    </row>
    <row r="30">
      <c r="A30" s="15">
        <v>28.0</v>
      </c>
      <c r="B30" s="15">
        <v>10710.0</v>
      </c>
      <c r="C30" s="17">
        <v>6824.0</v>
      </c>
      <c r="D30" s="18">
        <f t="shared" si="1"/>
        <v>1706</v>
      </c>
      <c r="E30" s="19">
        <f t="shared" si="2"/>
        <v>8530</v>
      </c>
      <c r="F30" s="18">
        <f t="shared" si="3"/>
        <v>539.1304348</v>
      </c>
      <c r="G30" s="18">
        <f t="shared" si="4"/>
        <v>80.86956522</v>
      </c>
      <c r="H30" s="53">
        <v>620.0</v>
      </c>
      <c r="I30" s="19">
        <f t="shared" si="5"/>
        <v>9150</v>
      </c>
      <c r="J30" s="17">
        <v>4210.0</v>
      </c>
      <c r="K30" s="18">
        <f t="shared" si="6"/>
        <v>4940</v>
      </c>
      <c r="L30" s="72">
        <f t="shared" si="7"/>
        <v>4210</v>
      </c>
      <c r="M30" s="23"/>
      <c r="N30" s="6"/>
    </row>
    <row r="31">
      <c r="A31" s="15">
        <v>29.0</v>
      </c>
      <c r="B31" s="15">
        <v>45677.0</v>
      </c>
      <c r="C31" s="17">
        <v>16120.0</v>
      </c>
      <c r="D31" s="18">
        <f t="shared" si="1"/>
        <v>4030</v>
      </c>
      <c r="E31" s="19">
        <f t="shared" si="2"/>
        <v>20150</v>
      </c>
      <c r="F31" s="18">
        <f t="shared" si="3"/>
        <v>1421.73913</v>
      </c>
      <c r="G31" s="18">
        <f t="shared" si="4"/>
        <v>213.2608696</v>
      </c>
      <c r="H31" s="53">
        <v>1635.0</v>
      </c>
      <c r="I31" s="19">
        <f t="shared" si="5"/>
        <v>21785</v>
      </c>
      <c r="J31" s="17">
        <v>9120.0</v>
      </c>
      <c r="K31" s="18">
        <f t="shared" si="6"/>
        <v>12665</v>
      </c>
      <c r="L31" s="72">
        <f t="shared" si="7"/>
        <v>9120</v>
      </c>
      <c r="M31" s="23"/>
      <c r="N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</row>
    <row r="34">
      <c r="A34" s="27" t="s">
        <v>12</v>
      </c>
      <c r="B34" s="28"/>
      <c r="C34" s="19">
        <f t="shared" ref="C34:K34" si="8">SUM(C3:C33)</f>
        <v>83024</v>
      </c>
      <c r="D34" s="19">
        <f t="shared" si="8"/>
        <v>20756</v>
      </c>
      <c r="E34" s="19">
        <f t="shared" si="8"/>
        <v>103780</v>
      </c>
      <c r="F34" s="19">
        <f t="shared" si="8"/>
        <v>5382.608696</v>
      </c>
      <c r="G34" s="19">
        <f t="shared" si="8"/>
        <v>807.3913043</v>
      </c>
      <c r="H34" s="19">
        <f t="shared" si="8"/>
        <v>6190</v>
      </c>
      <c r="I34" s="19">
        <f t="shared" si="8"/>
        <v>109970</v>
      </c>
      <c r="J34" s="19">
        <f t="shared" si="8"/>
        <v>55675</v>
      </c>
      <c r="K34" s="19">
        <f t="shared" si="8"/>
        <v>54295</v>
      </c>
      <c r="L34" s="72">
        <f>3000+I34-K34</f>
        <v>58675</v>
      </c>
      <c r="M34" s="29"/>
      <c r="N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109970</v>
      </c>
      <c r="J35" s="18"/>
      <c r="K35" s="58"/>
      <c r="L35" s="31"/>
      <c r="M35" s="6"/>
      <c r="N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6" width="10.13"/>
  </cols>
  <sheetData>
    <row r="1" ht="16.5" customHeight="1">
      <c r="A1" s="74" t="s">
        <v>159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  <c r="P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84" t="s">
        <v>141</v>
      </c>
      <c r="O2" s="84" t="s">
        <v>142</v>
      </c>
      <c r="P2" s="84" t="s">
        <v>143</v>
      </c>
    </row>
    <row r="3">
      <c r="A3" s="15">
        <v>1.0</v>
      </c>
      <c r="B3" s="15">
        <v>45725.0</v>
      </c>
      <c r="C3" s="17">
        <v>22308.0</v>
      </c>
      <c r="D3" s="18">
        <f t="shared" ref="D3:D33" si="1">SUM(C3*0.25)</f>
        <v>5577</v>
      </c>
      <c r="E3" s="19">
        <f t="shared" ref="E3:E33" si="2">SUM(C3+D3)</f>
        <v>27885</v>
      </c>
      <c r="F3" s="18">
        <f t="shared" ref="F3:F33" si="3">SUM(H3/1.15)</f>
        <v>604.3478261</v>
      </c>
      <c r="G3" s="18">
        <f t="shared" ref="G3:G33" si="4">SUM(H3-F3)</f>
        <v>90.65217391</v>
      </c>
      <c r="H3" s="52">
        <v>695.0</v>
      </c>
      <c r="I3" s="19">
        <f t="shared" ref="I3:I33" si="5">SUM(H3,E3)</f>
        <v>28580</v>
      </c>
      <c r="J3" s="17">
        <v>13610.0</v>
      </c>
      <c r="K3" s="18">
        <f t="shared" ref="K3:K33" si="6">SUM(I3-J3)</f>
        <v>14970</v>
      </c>
      <c r="L3" s="72">
        <f t="shared" ref="L3:L33" si="7">I3-K3</f>
        <v>13610</v>
      </c>
      <c r="M3" s="23"/>
      <c r="N3" s="24">
        <f>SUM(I4+I11+I18+I25+I32)/5</f>
        <v>1939</v>
      </c>
      <c r="O3" s="24">
        <f>SUM(I5+I12+I19+I26+I33)/5</f>
        <v>1204</v>
      </c>
      <c r="P3" s="24">
        <f>SUM(I6+I13+I20+I27)/4</f>
        <v>1403.75</v>
      </c>
    </row>
    <row r="4">
      <c r="A4" s="15">
        <v>2.0</v>
      </c>
      <c r="B4" s="15">
        <v>45751.0</v>
      </c>
      <c r="C4" s="17">
        <v>1616.0</v>
      </c>
      <c r="D4" s="18">
        <f t="shared" si="1"/>
        <v>404</v>
      </c>
      <c r="E4" s="19">
        <f t="shared" si="2"/>
        <v>2020</v>
      </c>
      <c r="F4" s="18">
        <f t="shared" si="3"/>
        <v>56.52173913</v>
      </c>
      <c r="G4" s="18">
        <f t="shared" si="4"/>
        <v>8.47826087</v>
      </c>
      <c r="H4" s="53">
        <v>65.0</v>
      </c>
      <c r="I4" s="19">
        <f t="shared" si="5"/>
        <v>2085</v>
      </c>
      <c r="J4" s="17">
        <v>1315.0</v>
      </c>
      <c r="K4" s="18">
        <f t="shared" si="6"/>
        <v>770</v>
      </c>
      <c r="L4" s="72">
        <f t="shared" si="7"/>
        <v>1315</v>
      </c>
      <c r="M4" s="23"/>
      <c r="N4" s="6"/>
      <c r="O4" s="6"/>
      <c r="P4" s="6"/>
    </row>
    <row r="5">
      <c r="A5" s="15">
        <v>3.0</v>
      </c>
      <c r="B5" s="15">
        <v>45774.0</v>
      </c>
      <c r="C5" s="17">
        <v>1056.0</v>
      </c>
      <c r="D5" s="18">
        <f t="shared" si="1"/>
        <v>264</v>
      </c>
      <c r="E5" s="19">
        <f t="shared" si="2"/>
        <v>1320</v>
      </c>
      <c r="F5" s="18">
        <f t="shared" si="3"/>
        <v>0</v>
      </c>
      <c r="G5" s="18">
        <f t="shared" si="4"/>
        <v>0</v>
      </c>
      <c r="H5" s="53">
        <v>0.0</v>
      </c>
      <c r="I5" s="19">
        <f t="shared" si="5"/>
        <v>1320</v>
      </c>
      <c r="J5" s="17">
        <v>860.0</v>
      </c>
      <c r="K5" s="18">
        <f t="shared" si="6"/>
        <v>460</v>
      </c>
      <c r="L5" s="72">
        <f t="shared" si="7"/>
        <v>860</v>
      </c>
      <c r="M5" s="23"/>
      <c r="N5" s="6"/>
      <c r="O5" s="6"/>
      <c r="P5" s="6"/>
    </row>
    <row r="6">
      <c r="A6" s="15">
        <v>4.0</v>
      </c>
      <c r="B6" s="15">
        <v>45788.0</v>
      </c>
      <c r="C6" s="17">
        <v>424.0</v>
      </c>
      <c r="D6" s="18">
        <f t="shared" si="1"/>
        <v>106</v>
      </c>
      <c r="E6" s="19">
        <f t="shared" si="2"/>
        <v>530</v>
      </c>
      <c r="F6" s="18">
        <f t="shared" si="3"/>
        <v>69.56521739</v>
      </c>
      <c r="G6" s="18">
        <f t="shared" si="4"/>
        <v>10.43478261</v>
      </c>
      <c r="H6" s="53">
        <v>80.0</v>
      </c>
      <c r="I6" s="19">
        <f t="shared" si="5"/>
        <v>610</v>
      </c>
      <c r="J6" s="17">
        <v>350.0</v>
      </c>
      <c r="K6" s="18">
        <f t="shared" si="6"/>
        <v>260</v>
      </c>
      <c r="L6" s="72">
        <f t="shared" si="7"/>
        <v>350</v>
      </c>
      <c r="M6" s="23"/>
      <c r="N6" s="6"/>
      <c r="O6" s="6"/>
      <c r="P6" s="6"/>
    </row>
    <row r="7">
      <c r="A7" s="15">
        <v>5.0</v>
      </c>
      <c r="B7" s="15">
        <v>45885.0</v>
      </c>
      <c r="C7" s="17">
        <v>4724.0</v>
      </c>
      <c r="D7" s="18">
        <f t="shared" si="1"/>
        <v>1181</v>
      </c>
      <c r="E7" s="19">
        <f t="shared" si="2"/>
        <v>5905</v>
      </c>
      <c r="F7" s="18">
        <f t="shared" si="3"/>
        <v>252.173913</v>
      </c>
      <c r="G7" s="18">
        <f t="shared" si="4"/>
        <v>37.82608696</v>
      </c>
      <c r="H7" s="53">
        <v>290.0</v>
      </c>
      <c r="I7" s="19">
        <f t="shared" si="5"/>
        <v>6195</v>
      </c>
      <c r="J7" s="17">
        <v>3970.0</v>
      </c>
      <c r="K7" s="18">
        <f t="shared" si="6"/>
        <v>2225</v>
      </c>
      <c r="L7" s="72">
        <f t="shared" si="7"/>
        <v>3970</v>
      </c>
      <c r="M7" s="23"/>
      <c r="N7" s="6"/>
      <c r="O7" s="6"/>
      <c r="P7" s="6"/>
    </row>
    <row r="8">
      <c r="A8" s="15">
        <v>6.0</v>
      </c>
      <c r="B8" s="15">
        <v>11159.0</v>
      </c>
      <c r="C8" s="17">
        <v>20920.0</v>
      </c>
      <c r="D8" s="18">
        <f t="shared" si="1"/>
        <v>5230</v>
      </c>
      <c r="E8" s="19">
        <f t="shared" si="2"/>
        <v>26150</v>
      </c>
      <c r="F8" s="18">
        <f t="shared" si="3"/>
        <v>360.8695652</v>
      </c>
      <c r="G8" s="18">
        <f t="shared" si="4"/>
        <v>54.13043478</v>
      </c>
      <c r="H8" s="53">
        <v>415.0</v>
      </c>
      <c r="I8" s="19">
        <f t="shared" si="5"/>
        <v>26565</v>
      </c>
      <c r="J8" s="17">
        <v>15030.0</v>
      </c>
      <c r="K8" s="18">
        <f t="shared" si="6"/>
        <v>11535</v>
      </c>
      <c r="L8" s="72">
        <f t="shared" si="7"/>
        <v>15030</v>
      </c>
      <c r="M8" s="23"/>
      <c r="N8" s="6"/>
      <c r="O8" s="6"/>
      <c r="P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88"/>
      <c r="N9" s="89"/>
      <c r="O9" s="29"/>
      <c r="P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30"/>
      <c r="O10" s="6"/>
      <c r="P10" s="6"/>
    </row>
    <row r="11">
      <c r="A11" s="15">
        <v>9.0</v>
      </c>
      <c r="B11" s="15">
        <v>46172.0</v>
      </c>
      <c r="C11" s="17">
        <v>1624.0</v>
      </c>
      <c r="D11" s="18">
        <f t="shared" si="1"/>
        <v>406</v>
      </c>
      <c r="E11" s="19">
        <f t="shared" si="2"/>
        <v>2030</v>
      </c>
      <c r="F11" s="18">
        <f t="shared" si="3"/>
        <v>0</v>
      </c>
      <c r="G11" s="18">
        <f t="shared" si="4"/>
        <v>0</v>
      </c>
      <c r="H11" s="53">
        <v>0.0</v>
      </c>
      <c r="I11" s="19">
        <f t="shared" si="5"/>
        <v>2030</v>
      </c>
      <c r="J11" s="17">
        <v>1720.0</v>
      </c>
      <c r="K11" s="18">
        <f t="shared" si="6"/>
        <v>310</v>
      </c>
      <c r="L11" s="72">
        <f t="shared" si="7"/>
        <v>1720</v>
      </c>
      <c r="M11" s="23"/>
      <c r="N11" s="6"/>
      <c r="O11" s="6"/>
      <c r="P11" s="6"/>
    </row>
    <row r="12">
      <c r="A12" s="15">
        <v>10.0</v>
      </c>
      <c r="B12" s="15">
        <v>46194.0</v>
      </c>
      <c r="C12" s="17">
        <v>1184.0</v>
      </c>
      <c r="D12" s="18">
        <f t="shared" si="1"/>
        <v>296</v>
      </c>
      <c r="E12" s="19">
        <f t="shared" si="2"/>
        <v>1480</v>
      </c>
      <c r="F12" s="18">
        <f t="shared" si="3"/>
        <v>43.47826087</v>
      </c>
      <c r="G12" s="18">
        <f t="shared" si="4"/>
        <v>6.52173913</v>
      </c>
      <c r="H12" s="53">
        <v>50.0</v>
      </c>
      <c r="I12" s="19">
        <f t="shared" si="5"/>
        <v>1530</v>
      </c>
      <c r="J12" s="17">
        <v>510.0</v>
      </c>
      <c r="K12" s="18">
        <f t="shared" si="6"/>
        <v>1020</v>
      </c>
      <c r="L12" s="72">
        <f t="shared" si="7"/>
        <v>510</v>
      </c>
      <c r="M12" s="23"/>
      <c r="N12" s="6"/>
      <c r="O12" s="6"/>
      <c r="P12" s="6"/>
    </row>
    <row r="13">
      <c r="A13" s="15">
        <v>11.0</v>
      </c>
      <c r="B13" s="15">
        <v>46207.0</v>
      </c>
      <c r="C13" s="17">
        <v>620.0</v>
      </c>
      <c r="D13" s="18">
        <f t="shared" si="1"/>
        <v>155</v>
      </c>
      <c r="E13" s="19">
        <f t="shared" si="2"/>
        <v>775</v>
      </c>
      <c r="F13" s="18">
        <f t="shared" si="3"/>
        <v>56.52173913</v>
      </c>
      <c r="G13" s="18">
        <f t="shared" si="4"/>
        <v>8.47826087</v>
      </c>
      <c r="H13" s="53">
        <v>65.0</v>
      </c>
      <c r="I13" s="19">
        <f t="shared" si="5"/>
        <v>840</v>
      </c>
      <c r="J13" s="17">
        <v>445.0</v>
      </c>
      <c r="K13" s="18">
        <f t="shared" si="6"/>
        <v>395</v>
      </c>
      <c r="L13" s="72">
        <f t="shared" si="7"/>
        <v>445</v>
      </c>
      <c r="M13" s="23"/>
      <c r="N13" s="6"/>
      <c r="O13" s="6"/>
      <c r="P13" s="6"/>
    </row>
    <row r="14">
      <c r="A14" s="15">
        <v>12.0</v>
      </c>
      <c r="B14" s="15">
        <v>46313.0</v>
      </c>
      <c r="C14" s="17">
        <v>7804.0</v>
      </c>
      <c r="D14" s="18">
        <f t="shared" si="1"/>
        <v>1951</v>
      </c>
      <c r="E14" s="19">
        <f t="shared" si="2"/>
        <v>9755</v>
      </c>
      <c r="F14" s="18">
        <f t="shared" si="3"/>
        <v>386.9565217</v>
      </c>
      <c r="G14" s="18">
        <f t="shared" si="4"/>
        <v>58.04347826</v>
      </c>
      <c r="H14" s="53">
        <v>445.0</v>
      </c>
      <c r="I14" s="19">
        <f t="shared" si="5"/>
        <v>10200</v>
      </c>
      <c r="J14" s="17">
        <v>4615.0</v>
      </c>
      <c r="K14" s="18">
        <f t="shared" si="6"/>
        <v>5585</v>
      </c>
      <c r="L14" s="72">
        <f t="shared" si="7"/>
        <v>4615</v>
      </c>
      <c r="M14" s="23"/>
      <c r="N14" s="6"/>
      <c r="O14" s="6"/>
      <c r="P14" s="6"/>
    </row>
    <row r="15">
      <c r="A15" s="15">
        <v>13.0</v>
      </c>
      <c r="B15" s="15">
        <v>46370.0</v>
      </c>
      <c r="C15" s="17">
        <v>10388.0</v>
      </c>
      <c r="D15" s="18">
        <f t="shared" si="1"/>
        <v>2597</v>
      </c>
      <c r="E15" s="19">
        <f t="shared" si="2"/>
        <v>12985</v>
      </c>
      <c r="F15" s="18">
        <f t="shared" si="3"/>
        <v>639.1304348</v>
      </c>
      <c r="G15" s="18">
        <f t="shared" si="4"/>
        <v>95.86956522</v>
      </c>
      <c r="H15" s="53">
        <v>735.0</v>
      </c>
      <c r="I15" s="19">
        <f t="shared" si="5"/>
        <v>13720</v>
      </c>
      <c r="J15" s="17">
        <v>3390.0</v>
      </c>
      <c r="K15" s="18">
        <f t="shared" si="6"/>
        <v>10330</v>
      </c>
      <c r="L15" s="72">
        <f t="shared" si="7"/>
        <v>3390</v>
      </c>
      <c r="M15" s="23"/>
      <c r="N15" s="6"/>
      <c r="O15" s="6"/>
      <c r="P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  <c r="P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  <c r="P17" s="6"/>
    </row>
    <row r="18">
      <c r="A18" s="15">
        <v>16.0</v>
      </c>
      <c r="B18" s="15">
        <v>46387.0</v>
      </c>
      <c r="C18" s="17">
        <v>720.0</v>
      </c>
      <c r="D18" s="18">
        <f t="shared" si="1"/>
        <v>180</v>
      </c>
      <c r="E18" s="19">
        <f t="shared" si="2"/>
        <v>900</v>
      </c>
      <c r="F18" s="18">
        <f t="shared" si="3"/>
        <v>21.73913043</v>
      </c>
      <c r="G18" s="18">
        <f t="shared" si="4"/>
        <v>3.260869565</v>
      </c>
      <c r="H18" s="53">
        <v>25.0</v>
      </c>
      <c r="I18" s="19">
        <f t="shared" si="5"/>
        <v>925</v>
      </c>
      <c r="J18" s="17">
        <v>415.0</v>
      </c>
      <c r="K18" s="18">
        <f t="shared" si="6"/>
        <v>510</v>
      </c>
      <c r="L18" s="72">
        <f t="shared" si="7"/>
        <v>415</v>
      </c>
      <c r="M18" s="23"/>
      <c r="N18" s="6"/>
      <c r="O18" s="6"/>
      <c r="P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  <c r="P19" s="6"/>
    </row>
    <row r="20">
      <c r="A20" s="15">
        <v>18.0</v>
      </c>
      <c r="B20" s="15">
        <v>46422.0</v>
      </c>
      <c r="C20" s="17">
        <v>2144.0</v>
      </c>
      <c r="D20" s="18">
        <f t="shared" si="1"/>
        <v>536</v>
      </c>
      <c r="E20" s="19">
        <f t="shared" si="2"/>
        <v>2680</v>
      </c>
      <c r="F20" s="18">
        <f t="shared" si="3"/>
        <v>117.3913043</v>
      </c>
      <c r="G20" s="18">
        <f t="shared" si="4"/>
        <v>17.60869565</v>
      </c>
      <c r="H20" s="53">
        <v>135.0</v>
      </c>
      <c r="I20" s="19">
        <f t="shared" si="5"/>
        <v>2815</v>
      </c>
      <c r="J20" s="17">
        <v>1500.0</v>
      </c>
      <c r="K20" s="18">
        <f t="shared" si="6"/>
        <v>1315</v>
      </c>
      <c r="L20" s="72">
        <f t="shared" si="7"/>
        <v>1500</v>
      </c>
      <c r="M20" s="23"/>
      <c r="N20" s="6"/>
      <c r="O20" s="6"/>
      <c r="P20" s="6"/>
    </row>
    <row r="21">
      <c r="A21" s="15">
        <v>19.0</v>
      </c>
      <c r="B21" s="15">
        <v>46440.0</v>
      </c>
      <c r="C21" s="17">
        <v>9620.0</v>
      </c>
      <c r="D21" s="18">
        <f t="shared" si="1"/>
        <v>2405</v>
      </c>
      <c r="E21" s="19">
        <f t="shared" si="2"/>
        <v>12025</v>
      </c>
      <c r="F21" s="18">
        <f t="shared" si="3"/>
        <v>517.3913043</v>
      </c>
      <c r="G21" s="18">
        <f t="shared" si="4"/>
        <v>77.60869565</v>
      </c>
      <c r="H21" s="53">
        <v>595.0</v>
      </c>
      <c r="I21" s="19">
        <f t="shared" si="5"/>
        <v>12620</v>
      </c>
      <c r="J21" s="17">
        <v>6120.0</v>
      </c>
      <c r="K21" s="18">
        <f t="shared" si="6"/>
        <v>6500</v>
      </c>
      <c r="L21" s="72">
        <f t="shared" si="7"/>
        <v>6120</v>
      </c>
      <c r="M21" s="23"/>
      <c r="N21" s="6"/>
      <c r="O21" s="6"/>
      <c r="P21" s="6"/>
    </row>
    <row r="22">
      <c r="A22" s="15">
        <v>20.0</v>
      </c>
      <c r="B22" s="15">
        <v>46473.0</v>
      </c>
      <c r="C22" s="17">
        <v>16000.0</v>
      </c>
      <c r="D22" s="18">
        <f t="shared" si="1"/>
        <v>4000</v>
      </c>
      <c r="E22" s="19">
        <f t="shared" si="2"/>
        <v>20000</v>
      </c>
      <c r="F22" s="18">
        <f t="shared" si="3"/>
        <v>743.4782609</v>
      </c>
      <c r="G22" s="18">
        <f t="shared" si="4"/>
        <v>111.5217391</v>
      </c>
      <c r="H22" s="53">
        <v>855.0</v>
      </c>
      <c r="I22" s="19">
        <f t="shared" si="5"/>
        <v>20855</v>
      </c>
      <c r="J22" s="17">
        <v>7250.0</v>
      </c>
      <c r="K22" s="18">
        <f t="shared" si="6"/>
        <v>13605</v>
      </c>
      <c r="L22" s="72">
        <f t="shared" si="7"/>
        <v>7250</v>
      </c>
      <c r="M22" s="23"/>
      <c r="N22" s="6"/>
      <c r="O22" s="6"/>
      <c r="P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  <c r="P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  <c r="P24" s="6"/>
    </row>
    <row r="25">
      <c r="A25" s="15">
        <v>23.0</v>
      </c>
      <c r="B25" s="15">
        <v>46506.0</v>
      </c>
      <c r="C25" s="17">
        <v>1604.0</v>
      </c>
      <c r="D25" s="18">
        <f t="shared" si="1"/>
        <v>401</v>
      </c>
      <c r="E25" s="19">
        <f t="shared" si="2"/>
        <v>2005</v>
      </c>
      <c r="F25" s="18">
        <f t="shared" si="3"/>
        <v>21.73913043</v>
      </c>
      <c r="G25" s="18">
        <f t="shared" si="4"/>
        <v>3.260869565</v>
      </c>
      <c r="H25" s="53">
        <v>25.0</v>
      </c>
      <c r="I25" s="19">
        <f t="shared" si="5"/>
        <v>2030</v>
      </c>
      <c r="J25" s="17">
        <v>980.0</v>
      </c>
      <c r="K25" s="18">
        <f t="shared" si="6"/>
        <v>1050</v>
      </c>
      <c r="L25" s="72">
        <f t="shared" si="7"/>
        <v>980</v>
      </c>
      <c r="M25" s="23"/>
      <c r="N25" s="6"/>
      <c r="O25" s="6"/>
      <c r="P25" s="6"/>
    </row>
    <row r="26">
      <c r="A26" s="15">
        <v>24.0</v>
      </c>
      <c r="B26" s="15">
        <v>11599.0</v>
      </c>
      <c r="C26" s="17">
        <v>1252.0</v>
      </c>
      <c r="D26" s="18">
        <f t="shared" si="1"/>
        <v>313</v>
      </c>
      <c r="E26" s="19">
        <f t="shared" si="2"/>
        <v>1565</v>
      </c>
      <c r="F26" s="18">
        <f t="shared" si="3"/>
        <v>0</v>
      </c>
      <c r="G26" s="18">
        <f t="shared" si="4"/>
        <v>0</v>
      </c>
      <c r="H26" s="53">
        <v>0.0</v>
      </c>
      <c r="I26" s="19">
        <f t="shared" si="5"/>
        <v>1565</v>
      </c>
      <c r="J26" s="17">
        <v>560.0</v>
      </c>
      <c r="K26" s="18">
        <f t="shared" si="6"/>
        <v>1005</v>
      </c>
      <c r="L26" s="72">
        <f t="shared" si="7"/>
        <v>560</v>
      </c>
      <c r="M26" s="23"/>
      <c r="N26" s="6"/>
      <c r="O26" s="6"/>
      <c r="P26" s="6"/>
    </row>
    <row r="27">
      <c r="A27" s="15">
        <v>25.0</v>
      </c>
      <c r="B27" s="15">
        <v>46538.0</v>
      </c>
      <c r="C27" s="17">
        <v>1060.0</v>
      </c>
      <c r="D27" s="18">
        <f t="shared" si="1"/>
        <v>265</v>
      </c>
      <c r="E27" s="19">
        <f t="shared" si="2"/>
        <v>1325</v>
      </c>
      <c r="F27" s="18">
        <f t="shared" si="3"/>
        <v>21.73913043</v>
      </c>
      <c r="G27" s="18">
        <f t="shared" si="4"/>
        <v>3.260869565</v>
      </c>
      <c r="H27" s="53">
        <v>25.0</v>
      </c>
      <c r="I27" s="19">
        <f t="shared" si="5"/>
        <v>1350</v>
      </c>
      <c r="J27" s="17">
        <v>775.0</v>
      </c>
      <c r="K27" s="18">
        <f t="shared" si="6"/>
        <v>575</v>
      </c>
      <c r="L27" s="72">
        <f t="shared" si="7"/>
        <v>775</v>
      </c>
      <c r="M27" s="23"/>
      <c r="N27" s="6"/>
      <c r="O27" s="6"/>
      <c r="P27" s="6"/>
    </row>
    <row r="28">
      <c r="A28" s="15">
        <v>26.0</v>
      </c>
      <c r="B28" s="15">
        <v>11636.0</v>
      </c>
      <c r="C28" s="17">
        <v>3816.0</v>
      </c>
      <c r="D28" s="18">
        <f t="shared" si="1"/>
        <v>954</v>
      </c>
      <c r="E28" s="19">
        <f t="shared" si="2"/>
        <v>4770</v>
      </c>
      <c r="F28" s="18">
        <f t="shared" si="3"/>
        <v>291.3043478</v>
      </c>
      <c r="G28" s="18">
        <f t="shared" si="4"/>
        <v>43.69565217</v>
      </c>
      <c r="H28" s="53">
        <v>335.0</v>
      </c>
      <c r="I28" s="19">
        <f t="shared" si="5"/>
        <v>5105</v>
      </c>
      <c r="J28" s="17">
        <v>2985.0</v>
      </c>
      <c r="K28" s="55">
        <f t="shared" si="6"/>
        <v>2120</v>
      </c>
      <c r="L28" s="72">
        <f t="shared" si="7"/>
        <v>2985</v>
      </c>
      <c r="M28" s="23"/>
      <c r="N28" s="6"/>
      <c r="O28" s="6"/>
      <c r="P28" s="6"/>
    </row>
    <row r="29">
      <c r="A29" s="15">
        <v>27.0</v>
      </c>
      <c r="B29" s="15">
        <v>46691.0</v>
      </c>
      <c r="C29" s="17">
        <v>7292.0</v>
      </c>
      <c r="D29" s="18">
        <f t="shared" si="1"/>
        <v>1823</v>
      </c>
      <c r="E29" s="19">
        <f t="shared" si="2"/>
        <v>9115</v>
      </c>
      <c r="F29" s="18">
        <f t="shared" si="3"/>
        <v>239.1304348</v>
      </c>
      <c r="G29" s="18">
        <f t="shared" si="4"/>
        <v>35.86956522</v>
      </c>
      <c r="H29" s="53">
        <v>275.0</v>
      </c>
      <c r="I29" s="19">
        <f t="shared" si="5"/>
        <v>9390</v>
      </c>
      <c r="J29" s="17">
        <v>6105.0</v>
      </c>
      <c r="K29" s="18">
        <f t="shared" si="6"/>
        <v>3285</v>
      </c>
      <c r="L29" s="72">
        <f t="shared" si="7"/>
        <v>6105</v>
      </c>
      <c r="M29" s="23"/>
      <c r="N29" s="6"/>
      <c r="O29" s="6"/>
      <c r="P29" s="6"/>
    </row>
    <row r="30">
      <c r="A30" s="15">
        <v>28.0</v>
      </c>
      <c r="B30" s="15">
        <v>46764.0</v>
      </c>
      <c r="C30" s="17">
        <v>13580.0</v>
      </c>
      <c r="D30" s="18">
        <f t="shared" si="1"/>
        <v>3395</v>
      </c>
      <c r="E30" s="19">
        <f t="shared" si="2"/>
        <v>16975</v>
      </c>
      <c r="F30" s="18">
        <f t="shared" si="3"/>
        <v>1017.391304</v>
      </c>
      <c r="G30" s="18">
        <f t="shared" si="4"/>
        <v>152.6086957</v>
      </c>
      <c r="H30" s="53">
        <v>1170.0</v>
      </c>
      <c r="I30" s="19">
        <f t="shared" si="5"/>
        <v>18145</v>
      </c>
      <c r="J30" s="17">
        <v>9560.0</v>
      </c>
      <c r="K30" s="18">
        <f t="shared" si="6"/>
        <v>8585</v>
      </c>
      <c r="L30" s="72">
        <f t="shared" si="7"/>
        <v>9560</v>
      </c>
      <c r="M30" s="23"/>
      <c r="N30" s="6"/>
      <c r="O30" s="6"/>
      <c r="P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  <c r="P31" s="6"/>
    </row>
    <row r="32">
      <c r="A32" s="15">
        <v>30.0</v>
      </c>
      <c r="B32" s="15">
        <v>46808.0</v>
      </c>
      <c r="C32" s="17">
        <v>2084.0</v>
      </c>
      <c r="D32" s="18">
        <f t="shared" si="1"/>
        <v>521</v>
      </c>
      <c r="E32" s="19">
        <f t="shared" si="2"/>
        <v>2605</v>
      </c>
      <c r="F32" s="18">
        <f t="shared" si="3"/>
        <v>17.39130435</v>
      </c>
      <c r="G32" s="18">
        <f t="shared" si="4"/>
        <v>2.608695652</v>
      </c>
      <c r="H32" s="53">
        <v>20.0</v>
      </c>
      <c r="I32" s="19">
        <f t="shared" si="5"/>
        <v>2625</v>
      </c>
      <c r="J32" s="17">
        <v>1050.0</v>
      </c>
      <c r="K32" s="18">
        <f t="shared" si="6"/>
        <v>1575</v>
      </c>
      <c r="L32" s="72">
        <f t="shared" si="7"/>
        <v>1050</v>
      </c>
      <c r="M32" s="23"/>
      <c r="N32" s="6"/>
      <c r="O32" s="6"/>
      <c r="P32" s="6"/>
    </row>
    <row r="33">
      <c r="A33" s="15">
        <v>31.0</v>
      </c>
      <c r="B33" s="15">
        <v>46827.0</v>
      </c>
      <c r="C33" s="17">
        <v>1264.0</v>
      </c>
      <c r="D33" s="18">
        <f t="shared" si="1"/>
        <v>316</v>
      </c>
      <c r="E33" s="19">
        <f t="shared" si="2"/>
        <v>1580</v>
      </c>
      <c r="F33" s="18">
        <f t="shared" si="3"/>
        <v>21.73913043</v>
      </c>
      <c r="G33" s="18">
        <f t="shared" si="4"/>
        <v>3.260869565</v>
      </c>
      <c r="H33" s="56">
        <v>25.0</v>
      </c>
      <c r="I33" s="19">
        <f t="shared" si="5"/>
        <v>1605</v>
      </c>
      <c r="J33" s="17">
        <v>535.0</v>
      </c>
      <c r="K33" s="18">
        <f t="shared" si="6"/>
        <v>1070</v>
      </c>
      <c r="L33" s="72">
        <f t="shared" si="7"/>
        <v>535</v>
      </c>
      <c r="M33" s="23"/>
      <c r="N33" s="6"/>
      <c r="O33" s="6"/>
      <c r="P33" s="6"/>
    </row>
    <row r="34">
      <c r="A34" s="27" t="s">
        <v>12</v>
      </c>
      <c r="B34" s="28"/>
      <c r="C34" s="19">
        <f t="shared" ref="C34:K34" si="8">SUM(C3:C33)</f>
        <v>133104</v>
      </c>
      <c r="D34" s="19">
        <f t="shared" si="8"/>
        <v>33276</v>
      </c>
      <c r="E34" s="19">
        <f t="shared" si="8"/>
        <v>166380</v>
      </c>
      <c r="F34" s="19">
        <f t="shared" si="8"/>
        <v>5500</v>
      </c>
      <c r="G34" s="19">
        <f t="shared" si="8"/>
        <v>825</v>
      </c>
      <c r="H34" s="19">
        <f t="shared" si="8"/>
        <v>6325</v>
      </c>
      <c r="I34" s="19">
        <f t="shared" si="8"/>
        <v>172705</v>
      </c>
      <c r="J34" s="19">
        <f t="shared" si="8"/>
        <v>83650</v>
      </c>
      <c r="K34" s="19">
        <f t="shared" si="8"/>
        <v>89055</v>
      </c>
      <c r="L34" s="72">
        <f>3000+I34-K34</f>
        <v>86650</v>
      </c>
      <c r="M34" s="29"/>
      <c r="N34" s="6"/>
      <c r="O34" s="6"/>
      <c r="P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172705</v>
      </c>
      <c r="J35" s="18"/>
      <c r="K35" s="58"/>
      <c r="L35" s="31"/>
      <c r="M35" s="6"/>
      <c r="N35" s="6"/>
      <c r="O35" s="6"/>
      <c r="P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  <c r="P36" s="6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6" width="10.13"/>
  </cols>
  <sheetData>
    <row r="1" ht="16.5" customHeight="1">
      <c r="A1" s="74" t="s">
        <v>160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  <c r="P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84" t="s">
        <v>141</v>
      </c>
      <c r="O2" s="84" t="s">
        <v>142</v>
      </c>
      <c r="P2" s="84" t="s">
        <v>143</v>
      </c>
    </row>
    <row r="3">
      <c r="A3" s="15">
        <v>1.0</v>
      </c>
      <c r="B3" s="15">
        <v>46853.0</v>
      </c>
      <c r="C3" s="17">
        <v>984.0</v>
      </c>
      <c r="D3" s="18">
        <f t="shared" ref="D3:D33" si="1">SUM(C3*0.25)</f>
        <v>246</v>
      </c>
      <c r="E3" s="19">
        <f t="shared" ref="E3:E33" si="2">SUM(C3+D3)</f>
        <v>1230</v>
      </c>
      <c r="F3" s="18">
        <f t="shared" ref="F3:F33" si="3">SUM(H3/1.15)</f>
        <v>0</v>
      </c>
      <c r="G3" s="18">
        <f t="shared" ref="G3:G33" si="4">SUM(H3-F3)</f>
        <v>0</v>
      </c>
      <c r="H3" s="52">
        <v>0.0</v>
      </c>
      <c r="I3" s="90">
        <f t="shared" ref="I3:I33" si="5">SUM(H3,E3)</f>
        <v>1230</v>
      </c>
      <c r="J3" s="17">
        <v>490.0</v>
      </c>
      <c r="K3" s="18">
        <f t="shared" ref="K3:K33" si="6">SUM(I3-J3)</f>
        <v>740</v>
      </c>
      <c r="L3" s="72">
        <f t="shared" ref="L3:L33" si="7">I3-K3</f>
        <v>490</v>
      </c>
      <c r="M3" s="23"/>
      <c r="N3" s="24">
        <f>SUM(I8+I15+I22+I29)/4</f>
        <v>1388.75</v>
      </c>
      <c r="O3" s="24">
        <f>SUM(I9+I16+I23+I30)/4</f>
        <v>1636.25</v>
      </c>
      <c r="P3" s="24">
        <f>SUM(I3+I10+I17+I24+I31)/5</f>
        <v>1273</v>
      </c>
    </row>
    <row r="4">
      <c r="A4" s="15">
        <v>2.0</v>
      </c>
      <c r="B4" s="15">
        <v>47016.0</v>
      </c>
      <c r="C4" s="17">
        <v>10468.0</v>
      </c>
      <c r="D4" s="18">
        <f t="shared" si="1"/>
        <v>2617</v>
      </c>
      <c r="E4" s="19">
        <f t="shared" si="2"/>
        <v>13085</v>
      </c>
      <c r="F4" s="18">
        <f t="shared" si="3"/>
        <v>217.3913043</v>
      </c>
      <c r="G4" s="18">
        <f t="shared" si="4"/>
        <v>32.60869565</v>
      </c>
      <c r="H4" s="53">
        <v>250.0</v>
      </c>
      <c r="I4" s="90">
        <f t="shared" si="5"/>
        <v>13335</v>
      </c>
      <c r="J4" s="17">
        <v>8545.0</v>
      </c>
      <c r="K4" s="18">
        <f t="shared" si="6"/>
        <v>4790</v>
      </c>
      <c r="L4" s="72">
        <f t="shared" si="7"/>
        <v>8545</v>
      </c>
      <c r="M4" s="23"/>
      <c r="N4" s="6"/>
      <c r="O4" s="6"/>
      <c r="P4" s="6"/>
    </row>
    <row r="5">
      <c r="A5" s="15">
        <v>3.0</v>
      </c>
      <c r="B5" s="15">
        <v>47028.0</v>
      </c>
      <c r="C5" s="17">
        <v>12852.0</v>
      </c>
      <c r="D5" s="18">
        <f t="shared" si="1"/>
        <v>3213</v>
      </c>
      <c r="E5" s="19">
        <f t="shared" si="2"/>
        <v>16065</v>
      </c>
      <c r="F5" s="18">
        <f t="shared" si="3"/>
        <v>478.2608696</v>
      </c>
      <c r="G5" s="18">
        <f t="shared" si="4"/>
        <v>71.73913043</v>
      </c>
      <c r="H5" s="53">
        <v>550.0</v>
      </c>
      <c r="I5" s="90">
        <f t="shared" si="5"/>
        <v>16615</v>
      </c>
      <c r="J5" s="17">
        <v>8985.0</v>
      </c>
      <c r="K5" s="18">
        <f t="shared" si="6"/>
        <v>7630</v>
      </c>
      <c r="L5" s="72">
        <f t="shared" si="7"/>
        <v>8985</v>
      </c>
      <c r="M5" s="23"/>
      <c r="N5" s="6"/>
      <c r="O5" s="6"/>
      <c r="P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90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  <c r="P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90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  <c r="P7" s="6"/>
    </row>
    <row r="8">
      <c r="A8" s="15">
        <v>6.0</v>
      </c>
      <c r="B8" s="15">
        <v>47050.0</v>
      </c>
      <c r="C8" s="17">
        <v>1132.0</v>
      </c>
      <c r="D8" s="18">
        <f t="shared" si="1"/>
        <v>283</v>
      </c>
      <c r="E8" s="19">
        <f t="shared" si="2"/>
        <v>1415</v>
      </c>
      <c r="F8" s="18">
        <f t="shared" si="3"/>
        <v>0</v>
      </c>
      <c r="G8" s="18">
        <f t="shared" si="4"/>
        <v>0</v>
      </c>
      <c r="H8" s="53">
        <v>0.0</v>
      </c>
      <c r="I8" s="90">
        <f t="shared" si="5"/>
        <v>1415</v>
      </c>
      <c r="J8" s="17">
        <v>245.0</v>
      </c>
      <c r="K8" s="18">
        <f t="shared" si="6"/>
        <v>1170</v>
      </c>
      <c r="L8" s="72">
        <f t="shared" si="7"/>
        <v>245</v>
      </c>
      <c r="M8" s="23"/>
      <c r="N8" s="6"/>
      <c r="O8" s="6"/>
      <c r="P8" s="6"/>
    </row>
    <row r="9">
      <c r="A9" s="15">
        <v>7.0</v>
      </c>
      <c r="B9" s="15">
        <v>47075.0</v>
      </c>
      <c r="C9" s="17">
        <v>1256.0</v>
      </c>
      <c r="D9" s="18">
        <f t="shared" si="1"/>
        <v>314</v>
      </c>
      <c r="E9" s="19">
        <f t="shared" si="2"/>
        <v>1570</v>
      </c>
      <c r="F9" s="18">
        <f t="shared" si="3"/>
        <v>69.56521739</v>
      </c>
      <c r="G9" s="18">
        <f t="shared" si="4"/>
        <v>10.43478261</v>
      </c>
      <c r="H9" s="53">
        <v>80.0</v>
      </c>
      <c r="I9" s="90">
        <f t="shared" si="5"/>
        <v>1650</v>
      </c>
      <c r="J9" s="17">
        <v>925.0</v>
      </c>
      <c r="K9" s="18">
        <f t="shared" si="6"/>
        <v>725</v>
      </c>
      <c r="L9" s="72">
        <f t="shared" si="7"/>
        <v>925</v>
      </c>
      <c r="M9" s="23"/>
      <c r="N9" s="25"/>
      <c r="O9" s="6"/>
      <c r="P9" s="6"/>
    </row>
    <row r="10">
      <c r="A10" s="15">
        <v>8.0</v>
      </c>
      <c r="B10" s="15">
        <v>47100.0</v>
      </c>
      <c r="C10" s="17">
        <v>1424.0</v>
      </c>
      <c r="D10" s="18">
        <f t="shared" si="1"/>
        <v>356</v>
      </c>
      <c r="E10" s="19">
        <f t="shared" si="2"/>
        <v>1780</v>
      </c>
      <c r="F10" s="18">
        <f t="shared" si="3"/>
        <v>0</v>
      </c>
      <c r="G10" s="18">
        <f t="shared" si="4"/>
        <v>0</v>
      </c>
      <c r="H10" s="53">
        <v>0.0</v>
      </c>
      <c r="I10" s="90">
        <f t="shared" si="5"/>
        <v>1780</v>
      </c>
      <c r="J10" s="17">
        <v>1005.0</v>
      </c>
      <c r="K10" s="18">
        <f t="shared" si="6"/>
        <v>775</v>
      </c>
      <c r="L10" s="72">
        <f t="shared" si="7"/>
        <v>1005</v>
      </c>
      <c r="M10" s="23"/>
      <c r="N10" s="6"/>
      <c r="O10" s="6"/>
      <c r="P10" s="6"/>
    </row>
    <row r="11">
      <c r="A11" s="15">
        <v>9.0</v>
      </c>
      <c r="B11" s="15">
        <v>12125.0</v>
      </c>
      <c r="C11" s="17">
        <v>6688.0</v>
      </c>
      <c r="D11" s="18">
        <f t="shared" si="1"/>
        <v>1672</v>
      </c>
      <c r="E11" s="19">
        <f t="shared" si="2"/>
        <v>8360</v>
      </c>
      <c r="F11" s="18">
        <f t="shared" si="3"/>
        <v>926.0869565</v>
      </c>
      <c r="G11" s="18">
        <f t="shared" si="4"/>
        <v>138.9130435</v>
      </c>
      <c r="H11" s="53">
        <v>1065.0</v>
      </c>
      <c r="I11" s="90">
        <f t="shared" si="5"/>
        <v>9425</v>
      </c>
      <c r="J11" s="17">
        <v>4960.0</v>
      </c>
      <c r="K11" s="18">
        <f t="shared" si="6"/>
        <v>4465</v>
      </c>
      <c r="L11" s="72">
        <f t="shared" si="7"/>
        <v>4960</v>
      </c>
      <c r="M11" s="23"/>
      <c r="N11" s="6"/>
      <c r="O11" s="6"/>
      <c r="P11" s="6"/>
    </row>
    <row r="12">
      <c r="A12" s="15">
        <v>10.0</v>
      </c>
      <c r="B12" s="15">
        <v>47194.0</v>
      </c>
      <c r="C12" s="17">
        <v>12500.0</v>
      </c>
      <c r="D12" s="18">
        <f t="shared" si="1"/>
        <v>3125</v>
      </c>
      <c r="E12" s="19">
        <f t="shared" si="2"/>
        <v>15625</v>
      </c>
      <c r="F12" s="18">
        <f t="shared" si="3"/>
        <v>534.7826087</v>
      </c>
      <c r="G12" s="18">
        <f t="shared" si="4"/>
        <v>80.2173913</v>
      </c>
      <c r="H12" s="53">
        <v>615.0</v>
      </c>
      <c r="I12" s="90">
        <f t="shared" si="5"/>
        <v>16240</v>
      </c>
      <c r="J12" s="17">
        <v>6055.0</v>
      </c>
      <c r="K12" s="18">
        <f t="shared" si="6"/>
        <v>10185</v>
      </c>
      <c r="L12" s="72">
        <f t="shared" si="7"/>
        <v>6055</v>
      </c>
      <c r="M12" s="23"/>
      <c r="N12" s="6"/>
      <c r="O12" s="6"/>
      <c r="P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90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  <c r="P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90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  <c r="P14" s="6"/>
    </row>
    <row r="15">
      <c r="A15" s="15">
        <v>13.0</v>
      </c>
      <c r="B15" s="15">
        <v>47208.0</v>
      </c>
      <c r="C15" s="17">
        <v>964.0</v>
      </c>
      <c r="D15" s="18">
        <f t="shared" si="1"/>
        <v>241</v>
      </c>
      <c r="E15" s="19">
        <f t="shared" si="2"/>
        <v>1205</v>
      </c>
      <c r="F15" s="18">
        <f t="shared" si="3"/>
        <v>43.47826087</v>
      </c>
      <c r="G15" s="18">
        <f t="shared" si="4"/>
        <v>6.52173913</v>
      </c>
      <c r="H15" s="53">
        <v>50.0</v>
      </c>
      <c r="I15" s="90">
        <f t="shared" si="5"/>
        <v>1255</v>
      </c>
      <c r="J15" s="17">
        <v>270.0</v>
      </c>
      <c r="K15" s="18">
        <f t="shared" si="6"/>
        <v>985</v>
      </c>
      <c r="L15" s="72">
        <f t="shared" si="7"/>
        <v>270</v>
      </c>
      <c r="M15" s="23"/>
      <c r="N15" s="6"/>
      <c r="O15" s="6"/>
      <c r="P15" s="6"/>
    </row>
    <row r="16">
      <c r="A16" s="15">
        <v>14.0</v>
      </c>
      <c r="B16" s="15">
        <v>47229.0</v>
      </c>
      <c r="C16" s="17">
        <v>980.0</v>
      </c>
      <c r="D16" s="18">
        <f t="shared" si="1"/>
        <v>245</v>
      </c>
      <c r="E16" s="19">
        <f t="shared" si="2"/>
        <v>1225</v>
      </c>
      <c r="F16" s="18">
        <f t="shared" si="3"/>
        <v>0</v>
      </c>
      <c r="G16" s="18">
        <f t="shared" si="4"/>
        <v>0</v>
      </c>
      <c r="H16" s="53">
        <v>0.0</v>
      </c>
      <c r="I16" s="90">
        <f t="shared" si="5"/>
        <v>1225</v>
      </c>
      <c r="J16" s="17">
        <v>350.0</v>
      </c>
      <c r="K16" s="18">
        <f t="shared" si="6"/>
        <v>875</v>
      </c>
      <c r="L16" s="72">
        <f t="shared" si="7"/>
        <v>350</v>
      </c>
      <c r="M16" s="23"/>
      <c r="N16" s="6"/>
      <c r="O16" s="6"/>
      <c r="P16" s="6"/>
    </row>
    <row r="17">
      <c r="A17" s="15">
        <v>15.0</v>
      </c>
      <c r="B17" s="15">
        <v>47258.0</v>
      </c>
      <c r="C17" s="17">
        <v>1240.0</v>
      </c>
      <c r="D17" s="18">
        <f t="shared" si="1"/>
        <v>310</v>
      </c>
      <c r="E17" s="19">
        <f t="shared" si="2"/>
        <v>1550</v>
      </c>
      <c r="F17" s="18">
        <f t="shared" si="3"/>
        <v>0</v>
      </c>
      <c r="G17" s="18">
        <f t="shared" si="4"/>
        <v>0</v>
      </c>
      <c r="H17" s="53">
        <v>0.0</v>
      </c>
      <c r="I17" s="90">
        <f t="shared" si="5"/>
        <v>1550</v>
      </c>
      <c r="J17" s="17">
        <v>730.0</v>
      </c>
      <c r="K17" s="18">
        <f t="shared" si="6"/>
        <v>820</v>
      </c>
      <c r="L17" s="72">
        <f t="shared" si="7"/>
        <v>730</v>
      </c>
      <c r="M17" s="23"/>
      <c r="N17" s="6"/>
      <c r="O17" s="6"/>
      <c r="P17" s="6"/>
    </row>
    <row r="18">
      <c r="A18" s="15">
        <v>16.0</v>
      </c>
      <c r="B18" s="15">
        <v>47302.0</v>
      </c>
      <c r="C18" s="17">
        <v>2580.0</v>
      </c>
      <c r="D18" s="18">
        <f t="shared" si="1"/>
        <v>645</v>
      </c>
      <c r="E18" s="19">
        <f t="shared" si="2"/>
        <v>3225</v>
      </c>
      <c r="F18" s="18">
        <f t="shared" si="3"/>
        <v>260.8695652</v>
      </c>
      <c r="G18" s="18">
        <f t="shared" si="4"/>
        <v>39.13043478</v>
      </c>
      <c r="H18" s="53">
        <v>300.0</v>
      </c>
      <c r="I18" s="90">
        <f t="shared" si="5"/>
        <v>3525</v>
      </c>
      <c r="J18" s="17">
        <v>2390.0</v>
      </c>
      <c r="K18" s="18">
        <f t="shared" si="6"/>
        <v>1135</v>
      </c>
      <c r="L18" s="72">
        <f t="shared" si="7"/>
        <v>2390</v>
      </c>
      <c r="M18" s="23"/>
      <c r="N18" s="6"/>
      <c r="O18" s="6"/>
      <c r="P18" s="6"/>
    </row>
    <row r="19">
      <c r="A19" s="15">
        <v>17.0</v>
      </c>
      <c r="B19" s="15">
        <v>47359.0</v>
      </c>
      <c r="C19" s="17">
        <v>14297.5</v>
      </c>
      <c r="D19" s="18">
        <f t="shared" si="1"/>
        <v>3574.375</v>
      </c>
      <c r="E19" s="19">
        <f t="shared" si="2"/>
        <v>17871.875</v>
      </c>
      <c r="F19" s="18">
        <f t="shared" si="3"/>
        <v>250.4347826</v>
      </c>
      <c r="G19" s="18">
        <f t="shared" si="4"/>
        <v>37.56521739</v>
      </c>
      <c r="H19" s="53">
        <v>288.0</v>
      </c>
      <c r="I19" s="90">
        <f t="shared" si="5"/>
        <v>18159.875</v>
      </c>
      <c r="J19" s="17">
        <v>6915.0</v>
      </c>
      <c r="K19" s="18">
        <f t="shared" si="6"/>
        <v>11244.875</v>
      </c>
      <c r="L19" s="72">
        <f t="shared" si="7"/>
        <v>6915</v>
      </c>
      <c r="M19" s="23"/>
      <c r="N19" s="6"/>
      <c r="O19" s="6"/>
      <c r="P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90">
        <f t="shared" si="5"/>
        <v>0</v>
      </c>
      <c r="J20" s="18"/>
      <c r="K20" s="18">
        <f t="shared" si="6"/>
        <v>0</v>
      </c>
      <c r="L20" s="91">
        <f t="shared" si="7"/>
        <v>0</v>
      </c>
      <c r="M20" s="25"/>
      <c r="N20" s="6"/>
      <c r="O20" s="6"/>
      <c r="P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90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  <c r="P21" s="6"/>
    </row>
    <row r="22">
      <c r="A22" s="15">
        <v>20.0</v>
      </c>
      <c r="B22" s="15">
        <v>47381.0</v>
      </c>
      <c r="C22" s="17">
        <v>1112.0</v>
      </c>
      <c r="D22" s="18">
        <f t="shared" si="1"/>
        <v>278</v>
      </c>
      <c r="E22" s="19">
        <f t="shared" si="2"/>
        <v>1390</v>
      </c>
      <c r="F22" s="18">
        <f t="shared" si="3"/>
        <v>21.73913043</v>
      </c>
      <c r="G22" s="18">
        <f t="shared" si="4"/>
        <v>3.260869565</v>
      </c>
      <c r="H22" s="53">
        <v>25.0</v>
      </c>
      <c r="I22" s="90">
        <f t="shared" si="5"/>
        <v>1415</v>
      </c>
      <c r="J22" s="17">
        <v>155.0</v>
      </c>
      <c r="K22" s="18">
        <f t="shared" si="6"/>
        <v>1260</v>
      </c>
      <c r="L22" s="72">
        <f t="shared" si="7"/>
        <v>155</v>
      </c>
      <c r="M22" s="23"/>
      <c r="N22" s="6"/>
      <c r="O22" s="6"/>
      <c r="P22" s="6"/>
    </row>
    <row r="23">
      <c r="A23" s="15">
        <v>21.0</v>
      </c>
      <c r="B23" s="15">
        <v>47410.0</v>
      </c>
      <c r="C23" s="17">
        <v>1172.0</v>
      </c>
      <c r="D23" s="18">
        <f t="shared" si="1"/>
        <v>293</v>
      </c>
      <c r="E23" s="19">
        <f t="shared" si="2"/>
        <v>1465</v>
      </c>
      <c r="F23" s="18">
        <f t="shared" si="3"/>
        <v>13.04347826</v>
      </c>
      <c r="G23" s="18">
        <f t="shared" si="4"/>
        <v>1.956521739</v>
      </c>
      <c r="H23" s="53">
        <v>15.0</v>
      </c>
      <c r="I23" s="90">
        <f t="shared" si="5"/>
        <v>1480</v>
      </c>
      <c r="J23" s="17">
        <v>620.0</v>
      </c>
      <c r="K23" s="18">
        <f t="shared" si="6"/>
        <v>860</v>
      </c>
      <c r="L23" s="72">
        <f t="shared" si="7"/>
        <v>620</v>
      </c>
      <c r="M23" s="23"/>
      <c r="N23" s="6"/>
      <c r="O23" s="6"/>
      <c r="P23" s="6"/>
    </row>
    <row r="24">
      <c r="A24" s="15">
        <v>22.0</v>
      </c>
      <c r="B24" s="15">
        <v>47431.0</v>
      </c>
      <c r="C24" s="17">
        <v>1116.0</v>
      </c>
      <c r="D24" s="18">
        <f t="shared" si="1"/>
        <v>279</v>
      </c>
      <c r="E24" s="19">
        <f t="shared" si="2"/>
        <v>1395</v>
      </c>
      <c r="F24" s="18">
        <f t="shared" si="3"/>
        <v>0</v>
      </c>
      <c r="G24" s="18">
        <f t="shared" si="4"/>
        <v>0</v>
      </c>
      <c r="H24" s="53">
        <v>0.0</v>
      </c>
      <c r="I24" s="90">
        <f t="shared" si="5"/>
        <v>1395</v>
      </c>
      <c r="J24" s="17">
        <v>950.0</v>
      </c>
      <c r="K24" s="18">
        <f t="shared" si="6"/>
        <v>445</v>
      </c>
      <c r="L24" s="72">
        <f t="shared" si="7"/>
        <v>950</v>
      </c>
      <c r="M24" s="23"/>
      <c r="N24" s="6"/>
      <c r="O24" s="6"/>
      <c r="P24" s="6"/>
    </row>
    <row r="25">
      <c r="A25" s="15">
        <v>23.0</v>
      </c>
      <c r="B25" s="15">
        <v>47475.0</v>
      </c>
      <c r="C25" s="17">
        <v>2488.0</v>
      </c>
      <c r="D25" s="18">
        <f t="shared" si="1"/>
        <v>622</v>
      </c>
      <c r="E25" s="19">
        <f t="shared" si="2"/>
        <v>3110</v>
      </c>
      <c r="F25" s="18">
        <f t="shared" si="3"/>
        <v>17.39130435</v>
      </c>
      <c r="G25" s="18">
        <f t="shared" si="4"/>
        <v>2.608695652</v>
      </c>
      <c r="H25" s="53">
        <v>20.0</v>
      </c>
      <c r="I25" s="90">
        <f t="shared" si="5"/>
        <v>3130</v>
      </c>
      <c r="J25" s="17">
        <v>1850.0</v>
      </c>
      <c r="K25" s="18">
        <f t="shared" si="6"/>
        <v>1280</v>
      </c>
      <c r="L25" s="72">
        <f t="shared" si="7"/>
        <v>1850</v>
      </c>
      <c r="M25" s="23"/>
      <c r="N25" s="6"/>
      <c r="O25" s="6"/>
      <c r="P25" s="6"/>
    </row>
    <row r="26">
      <c r="A26" s="15">
        <v>24.0</v>
      </c>
      <c r="B26" s="15">
        <v>47531.0</v>
      </c>
      <c r="C26" s="17">
        <v>7292.0</v>
      </c>
      <c r="D26" s="18">
        <f t="shared" si="1"/>
        <v>1823</v>
      </c>
      <c r="E26" s="19">
        <f t="shared" si="2"/>
        <v>9115</v>
      </c>
      <c r="F26" s="18">
        <f t="shared" si="3"/>
        <v>178.2608696</v>
      </c>
      <c r="G26" s="18">
        <f t="shared" si="4"/>
        <v>26.73913043</v>
      </c>
      <c r="H26" s="53">
        <v>205.0</v>
      </c>
      <c r="I26" s="90">
        <f t="shared" si="5"/>
        <v>9320</v>
      </c>
      <c r="J26" s="17">
        <v>755.0</v>
      </c>
      <c r="K26" s="18">
        <f t="shared" si="6"/>
        <v>8565</v>
      </c>
      <c r="L26" s="72">
        <f t="shared" si="7"/>
        <v>755</v>
      </c>
      <c r="M26" s="23"/>
      <c r="N26" s="6"/>
      <c r="O26" s="6"/>
      <c r="P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90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  <c r="P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90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  <c r="P28" s="6"/>
    </row>
    <row r="29">
      <c r="A29" s="15">
        <v>27.0</v>
      </c>
      <c r="B29" s="15">
        <v>47554.0</v>
      </c>
      <c r="C29" s="17">
        <v>1156.0</v>
      </c>
      <c r="D29" s="18">
        <f t="shared" si="1"/>
        <v>289</v>
      </c>
      <c r="E29" s="19">
        <f t="shared" si="2"/>
        <v>1445</v>
      </c>
      <c r="F29" s="18">
        <f t="shared" si="3"/>
        <v>21.73913043</v>
      </c>
      <c r="G29" s="18">
        <f t="shared" si="4"/>
        <v>3.260869565</v>
      </c>
      <c r="H29" s="53">
        <v>25.0</v>
      </c>
      <c r="I29" s="90">
        <f t="shared" si="5"/>
        <v>1470</v>
      </c>
      <c r="J29" s="17">
        <v>0.0</v>
      </c>
      <c r="K29" s="18">
        <f t="shared" si="6"/>
        <v>1470</v>
      </c>
      <c r="L29" s="72">
        <f t="shared" si="7"/>
        <v>0</v>
      </c>
      <c r="M29" s="23"/>
      <c r="N29" s="6"/>
      <c r="O29" s="6"/>
      <c r="P29" s="6"/>
    </row>
    <row r="30">
      <c r="A30" s="15">
        <v>28.0</v>
      </c>
      <c r="B30" s="15">
        <v>47580.0</v>
      </c>
      <c r="C30" s="17">
        <v>1716.0</v>
      </c>
      <c r="D30" s="18">
        <f t="shared" si="1"/>
        <v>429</v>
      </c>
      <c r="E30" s="19">
        <f t="shared" si="2"/>
        <v>2145</v>
      </c>
      <c r="F30" s="18">
        <f t="shared" si="3"/>
        <v>39.13043478</v>
      </c>
      <c r="G30" s="18">
        <f t="shared" si="4"/>
        <v>5.869565217</v>
      </c>
      <c r="H30" s="53">
        <v>45.0</v>
      </c>
      <c r="I30" s="90">
        <f t="shared" si="5"/>
        <v>2190</v>
      </c>
      <c r="J30" s="17">
        <v>1270.0</v>
      </c>
      <c r="K30" s="18">
        <f t="shared" si="6"/>
        <v>920</v>
      </c>
      <c r="L30" s="72">
        <f t="shared" si="7"/>
        <v>1270</v>
      </c>
      <c r="M30" s="23"/>
      <c r="N30" s="6"/>
      <c r="O30" s="6"/>
      <c r="P30" s="6"/>
    </row>
    <row r="31">
      <c r="A31" s="15">
        <v>29.0</v>
      </c>
      <c r="B31" s="15">
        <v>47588.0</v>
      </c>
      <c r="C31" s="17">
        <v>328.0</v>
      </c>
      <c r="D31" s="18">
        <f t="shared" si="1"/>
        <v>82</v>
      </c>
      <c r="E31" s="19">
        <f t="shared" si="2"/>
        <v>410</v>
      </c>
      <c r="F31" s="18">
        <f t="shared" si="3"/>
        <v>0</v>
      </c>
      <c r="G31" s="18">
        <f t="shared" si="4"/>
        <v>0</v>
      </c>
      <c r="H31" s="53">
        <v>0.0</v>
      </c>
      <c r="I31" s="90">
        <f t="shared" si="5"/>
        <v>410</v>
      </c>
      <c r="J31" s="17">
        <v>100.0</v>
      </c>
      <c r="K31" s="18">
        <f t="shared" si="6"/>
        <v>310</v>
      </c>
      <c r="L31" s="72">
        <f t="shared" si="7"/>
        <v>100</v>
      </c>
      <c r="M31" s="23"/>
      <c r="N31" s="6"/>
      <c r="O31" s="6"/>
      <c r="P31" s="6"/>
    </row>
    <row r="32">
      <c r="A32" s="15">
        <v>30.0</v>
      </c>
      <c r="B32" s="15">
        <v>47614.0</v>
      </c>
      <c r="C32" s="17">
        <v>2248.0</v>
      </c>
      <c r="D32" s="18">
        <f t="shared" si="1"/>
        <v>562</v>
      </c>
      <c r="E32" s="19">
        <f t="shared" si="2"/>
        <v>2810</v>
      </c>
      <c r="F32" s="18">
        <f t="shared" si="3"/>
        <v>217.3913043</v>
      </c>
      <c r="G32" s="18">
        <f t="shared" si="4"/>
        <v>32.60869565</v>
      </c>
      <c r="H32" s="53">
        <v>250.0</v>
      </c>
      <c r="I32" s="90">
        <f t="shared" si="5"/>
        <v>3060</v>
      </c>
      <c r="J32" s="17">
        <v>0.0</v>
      </c>
      <c r="K32" s="18">
        <f t="shared" si="6"/>
        <v>3060</v>
      </c>
      <c r="L32" s="72">
        <f t="shared" si="7"/>
        <v>0</v>
      </c>
      <c r="M32" s="23"/>
      <c r="N32" s="6"/>
      <c r="O32" s="6"/>
      <c r="P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90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  <c r="P33" s="6"/>
    </row>
    <row r="34">
      <c r="A34" s="27" t="s">
        <v>12</v>
      </c>
      <c r="B34" s="28"/>
      <c r="C34" s="19">
        <f t="shared" ref="C34:K34" si="8">SUM(C3:C33)</f>
        <v>85993.5</v>
      </c>
      <c r="D34" s="19">
        <f t="shared" si="8"/>
        <v>21498.375</v>
      </c>
      <c r="E34" s="19">
        <f t="shared" si="8"/>
        <v>107491.875</v>
      </c>
      <c r="F34" s="19">
        <f t="shared" si="8"/>
        <v>3289.565217</v>
      </c>
      <c r="G34" s="19">
        <f t="shared" si="8"/>
        <v>493.4347826</v>
      </c>
      <c r="H34" s="19">
        <f t="shared" si="8"/>
        <v>3783</v>
      </c>
      <c r="I34" s="90">
        <f t="shared" si="8"/>
        <v>111274.875</v>
      </c>
      <c r="J34" s="19">
        <f t="shared" si="8"/>
        <v>47565</v>
      </c>
      <c r="K34" s="19">
        <f t="shared" si="8"/>
        <v>63709.875</v>
      </c>
      <c r="L34" s="72">
        <f>3000+I34-K34</f>
        <v>50565</v>
      </c>
      <c r="M34" s="29"/>
      <c r="N34" s="6"/>
      <c r="O34" s="6"/>
      <c r="P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2">
        <f>SUM(E34,H34)</f>
        <v>111274.875</v>
      </c>
      <c r="J35" s="18"/>
      <c r="K35" s="58"/>
      <c r="L35" s="31"/>
      <c r="M35" s="6"/>
      <c r="N35" s="6"/>
      <c r="O35" s="6"/>
      <c r="P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  <c r="P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6"/>
      <c r="K37" s="6"/>
      <c r="L37" s="6"/>
      <c r="M37" s="6"/>
      <c r="N37" s="6"/>
      <c r="O37" s="6"/>
      <c r="P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  <c r="P38" s="6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4" width="10.13"/>
  </cols>
  <sheetData>
    <row r="1" ht="16.5" customHeight="1">
      <c r="A1" s="74" t="s">
        <v>161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</row>
    <row r="3">
      <c r="A3" s="15">
        <v>1.0</v>
      </c>
      <c r="B3" s="15">
        <v>47669.0</v>
      </c>
      <c r="C3" s="17">
        <v>5288.0</v>
      </c>
      <c r="D3" s="18">
        <f t="shared" ref="D3:D33" si="1">SUM(C3*0.25)</f>
        <v>1322</v>
      </c>
      <c r="E3" s="19">
        <f t="shared" ref="E3:E33" si="2">SUM(C3+D3)</f>
        <v>6610</v>
      </c>
      <c r="F3" s="18">
        <f t="shared" ref="F3:F33" si="3">SUM(H3/1.15)</f>
        <v>326.0869565</v>
      </c>
      <c r="G3" s="18">
        <f t="shared" ref="G3:G33" si="4">SUM(H3-F3)</f>
        <v>48.91304348</v>
      </c>
      <c r="H3" s="52">
        <v>375.0</v>
      </c>
      <c r="I3" s="19">
        <f t="shared" ref="I3:I33" si="5">SUM(H3,E3)</f>
        <v>6985</v>
      </c>
      <c r="J3" s="17">
        <v>1180.0</v>
      </c>
      <c r="K3" s="18">
        <f t="shared" ref="K3:K33" si="6">SUM(I3-J3)</f>
        <v>5805</v>
      </c>
      <c r="L3" s="72">
        <f t="shared" ref="L3:L33" si="7">I3-K3</f>
        <v>1180</v>
      </c>
      <c r="M3" s="23"/>
      <c r="N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</row>
    <row r="34">
      <c r="A34" s="27" t="s">
        <v>12</v>
      </c>
      <c r="B34" s="28"/>
      <c r="C34" s="19">
        <f t="shared" ref="C34:K34" si="8">SUM(C3:C33)</f>
        <v>5288</v>
      </c>
      <c r="D34" s="19">
        <f t="shared" si="8"/>
        <v>1322</v>
      </c>
      <c r="E34" s="19">
        <f t="shared" si="8"/>
        <v>6610</v>
      </c>
      <c r="F34" s="19">
        <f t="shared" si="8"/>
        <v>326.0869565</v>
      </c>
      <c r="G34" s="19">
        <f t="shared" si="8"/>
        <v>48.91304348</v>
      </c>
      <c r="H34" s="19">
        <f t="shared" si="8"/>
        <v>375</v>
      </c>
      <c r="I34" s="19">
        <f t="shared" si="8"/>
        <v>6985</v>
      </c>
      <c r="J34" s="19">
        <f t="shared" si="8"/>
        <v>1180</v>
      </c>
      <c r="K34" s="19">
        <f t="shared" si="8"/>
        <v>5805</v>
      </c>
      <c r="L34" s="72">
        <f>3000+I34-K34</f>
        <v>4180</v>
      </c>
      <c r="M34" s="29"/>
      <c r="N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6985</v>
      </c>
      <c r="J35" s="18"/>
      <c r="K35" s="58"/>
      <c r="L35" s="31"/>
      <c r="M35" s="6"/>
      <c r="N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6"/>
      <c r="K37" s="6"/>
      <c r="L37" s="6"/>
      <c r="M37" s="6"/>
      <c r="N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</row>
    <row r="39">
      <c r="A39" s="6"/>
      <c r="B39" s="6"/>
      <c r="C39" s="6"/>
      <c r="D39" s="6"/>
      <c r="E39" s="6"/>
      <c r="F39" s="6"/>
      <c r="G39" s="6"/>
      <c r="H39" s="6"/>
      <c r="I39" s="25"/>
      <c r="J39" s="6"/>
      <c r="K39" s="6"/>
      <c r="L39" s="6"/>
      <c r="M39" s="6"/>
      <c r="N39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50428.0</v>
      </c>
      <c r="C3" s="17">
        <v>21988.0</v>
      </c>
      <c r="D3" s="18">
        <f t="shared" ref="D3:D33" si="1">SUM(C3*0.25)</f>
        <v>5497</v>
      </c>
      <c r="E3" s="19">
        <f t="shared" ref="E3:E33" si="2">SUM(C3+D3)</f>
        <v>27485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27485</v>
      </c>
      <c r="J3" s="21">
        <v>2213.0</v>
      </c>
      <c r="K3" s="22">
        <f t="shared" ref="K3:K33" si="6">SUM(I3-J3)</f>
        <v>25272</v>
      </c>
      <c r="L3" s="23"/>
      <c r="M3" s="24"/>
      <c r="N3" s="24"/>
      <c r="O3" s="24"/>
    </row>
    <row r="4">
      <c r="A4" s="15">
        <v>2.0</v>
      </c>
      <c r="B4" s="16">
        <v>50468.0</v>
      </c>
      <c r="C4" s="17">
        <v>7196.0</v>
      </c>
      <c r="D4" s="18">
        <f t="shared" si="1"/>
        <v>1799</v>
      </c>
      <c r="E4" s="19">
        <f t="shared" si="2"/>
        <v>8995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8995</v>
      </c>
      <c r="J4" s="21">
        <v>84.0</v>
      </c>
      <c r="K4" s="22">
        <f t="shared" si="6"/>
        <v>8911</v>
      </c>
      <c r="L4" s="23"/>
      <c r="M4" s="6"/>
      <c r="N4" s="6"/>
      <c r="O4" s="6"/>
    </row>
    <row r="5">
      <c r="A5" s="15">
        <v>3.0</v>
      </c>
      <c r="B5" s="16">
        <v>50592.0</v>
      </c>
      <c r="C5" s="17">
        <v>11607.2</v>
      </c>
      <c r="D5" s="18">
        <f t="shared" si="1"/>
        <v>2901.8</v>
      </c>
      <c r="E5" s="19">
        <f t="shared" si="2"/>
        <v>14509</v>
      </c>
      <c r="F5" s="17">
        <v>26.09</v>
      </c>
      <c r="G5" s="18">
        <f t="shared" si="3"/>
        <v>3.9135</v>
      </c>
      <c r="H5" s="19">
        <f t="shared" si="4"/>
        <v>30.0035</v>
      </c>
      <c r="I5" s="20">
        <f t="shared" si="5"/>
        <v>14539.0035</v>
      </c>
      <c r="J5" s="21">
        <v>1568.0</v>
      </c>
      <c r="K5" s="22">
        <f t="shared" si="6"/>
        <v>12971.0035</v>
      </c>
      <c r="L5" s="23"/>
      <c r="M5" s="6"/>
      <c r="N5" s="6"/>
      <c r="O5" s="6"/>
    </row>
    <row r="6">
      <c r="A6" s="15">
        <v>4.0</v>
      </c>
      <c r="B6" s="16">
        <v>50739.0</v>
      </c>
      <c r="C6" s="17">
        <v>19912.8</v>
      </c>
      <c r="D6" s="18">
        <f t="shared" si="1"/>
        <v>4978.2</v>
      </c>
      <c r="E6" s="19">
        <f t="shared" si="2"/>
        <v>24891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24891</v>
      </c>
      <c r="J6" s="21">
        <v>216.0</v>
      </c>
      <c r="K6" s="22">
        <f t="shared" si="6"/>
        <v>24675</v>
      </c>
      <c r="L6" s="23"/>
      <c r="M6" s="6"/>
      <c r="N6" s="6"/>
      <c r="O6" s="6"/>
    </row>
    <row r="7">
      <c r="A7" s="15">
        <v>5.0</v>
      </c>
      <c r="B7" s="16">
        <v>50862.0</v>
      </c>
      <c r="C7" s="17">
        <v>15379.2</v>
      </c>
      <c r="D7" s="18">
        <f t="shared" si="1"/>
        <v>3844.8</v>
      </c>
      <c r="E7" s="19">
        <f t="shared" si="2"/>
        <v>19224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19224</v>
      </c>
      <c r="J7" s="21">
        <v>1663.0</v>
      </c>
      <c r="K7" s="22">
        <f t="shared" si="6"/>
        <v>17561</v>
      </c>
      <c r="L7" s="23"/>
      <c r="M7" s="6"/>
      <c r="N7" s="6"/>
      <c r="O7" s="6"/>
    </row>
    <row r="8">
      <c r="A8" s="15">
        <v>6.0</v>
      </c>
      <c r="B8" s="16">
        <v>51049.0</v>
      </c>
      <c r="C8" s="17">
        <v>16981.6</v>
      </c>
      <c r="D8" s="18">
        <f t="shared" si="1"/>
        <v>4245.4</v>
      </c>
      <c r="E8" s="19">
        <f t="shared" si="2"/>
        <v>21227</v>
      </c>
      <c r="F8" s="17">
        <v>173.9</v>
      </c>
      <c r="G8" s="18">
        <f t="shared" si="3"/>
        <v>26.085</v>
      </c>
      <c r="H8" s="19">
        <f t="shared" si="4"/>
        <v>199.985</v>
      </c>
      <c r="I8" s="20">
        <f t="shared" si="5"/>
        <v>21426.985</v>
      </c>
      <c r="J8" s="21">
        <v>2197.0</v>
      </c>
      <c r="K8" s="22">
        <f t="shared" si="6"/>
        <v>19229.985</v>
      </c>
      <c r="L8" s="23"/>
      <c r="M8" s="6"/>
      <c r="N8" s="6"/>
      <c r="O8" s="6"/>
    </row>
    <row r="9">
      <c r="A9" s="15">
        <v>7.0</v>
      </c>
      <c r="B9" s="21">
        <v>51325.0</v>
      </c>
      <c r="C9" s="17">
        <v>30976.8</v>
      </c>
      <c r="D9" s="18">
        <f t="shared" si="1"/>
        <v>7744.2</v>
      </c>
      <c r="E9" s="19">
        <f t="shared" si="2"/>
        <v>38721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38740.9985</v>
      </c>
      <c r="J9" s="21">
        <v>3990.0</v>
      </c>
      <c r="K9" s="22">
        <f t="shared" si="6"/>
        <v>34750.9985</v>
      </c>
      <c r="L9" s="23"/>
      <c r="M9" s="25"/>
      <c r="N9" s="6"/>
      <c r="O9" s="6"/>
    </row>
    <row r="10">
      <c r="A10" s="15">
        <v>8.0</v>
      </c>
      <c r="B10" s="21">
        <v>51647.0</v>
      </c>
      <c r="C10" s="17">
        <v>49881.6</v>
      </c>
      <c r="D10" s="18">
        <f t="shared" si="1"/>
        <v>12470.4</v>
      </c>
      <c r="E10" s="19">
        <f t="shared" si="2"/>
        <v>62352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62352</v>
      </c>
      <c r="J10" s="21">
        <v>6926.0</v>
      </c>
      <c r="K10" s="22">
        <f t="shared" si="6"/>
        <v>55426</v>
      </c>
      <c r="L10" s="23"/>
      <c r="M10" s="6"/>
      <c r="N10" s="6"/>
      <c r="O10" s="6"/>
    </row>
    <row r="11">
      <c r="A11" s="15">
        <v>9.0</v>
      </c>
      <c r="B11" s="21">
        <v>51727.0</v>
      </c>
      <c r="C11" s="17">
        <v>9076.8</v>
      </c>
      <c r="D11" s="18">
        <f t="shared" si="1"/>
        <v>2269.2</v>
      </c>
      <c r="E11" s="19">
        <f t="shared" si="2"/>
        <v>11346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11346</v>
      </c>
      <c r="J11" s="21">
        <v>1746.0</v>
      </c>
      <c r="K11" s="22">
        <f t="shared" si="6"/>
        <v>9600</v>
      </c>
      <c r="L11" s="23"/>
      <c r="M11" s="6"/>
      <c r="N11" s="6"/>
      <c r="O11" s="6"/>
    </row>
    <row r="12">
      <c r="A12" s="15">
        <v>10.0</v>
      </c>
      <c r="B12" s="21">
        <v>51773.0</v>
      </c>
      <c r="C12" s="17">
        <v>3799.2</v>
      </c>
      <c r="D12" s="18">
        <f t="shared" si="1"/>
        <v>949.8</v>
      </c>
      <c r="E12" s="19">
        <f t="shared" si="2"/>
        <v>4749</v>
      </c>
      <c r="F12" s="17">
        <v>17.39</v>
      </c>
      <c r="G12" s="18">
        <f t="shared" si="3"/>
        <v>2.6085</v>
      </c>
      <c r="H12" s="19">
        <f t="shared" si="4"/>
        <v>19.9985</v>
      </c>
      <c r="I12" s="20">
        <f t="shared" si="5"/>
        <v>4768.9985</v>
      </c>
      <c r="J12" s="21">
        <v>118.0</v>
      </c>
      <c r="K12" s="22">
        <f t="shared" si="6"/>
        <v>4650.9985</v>
      </c>
      <c r="L12" s="23"/>
      <c r="M12" s="6"/>
      <c r="N12" s="6"/>
      <c r="O12" s="6"/>
    </row>
    <row r="13">
      <c r="A13" s="15">
        <v>11.0</v>
      </c>
      <c r="B13" s="21">
        <v>51891.0</v>
      </c>
      <c r="C13" s="17">
        <v>13936.8</v>
      </c>
      <c r="D13" s="18">
        <f t="shared" si="1"/>
        <v>3484.2</v>
      </c>
      <c r="E13" s="19">
        <f t="shared" si="2"/>
        <v>17421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17421</v>
      </c>
      <c r="J13" s="21">
        <v>420.0</v>
      </c>
      <c r="K13" s="22">
        <f t="shared" si="6"/>
        <v>17001</v>
      </c>
      <c r="L13" s="23"/>
      <c r="M13" s="6"/>
      <c r="N13" s="6"/>
      <c r="O13" s="6"/>
    </row>
    <row r="14">
      <c r="A14" s="15">
        <v>12.0</v>
      </c>
      <c r="B14" s="21">
        <v>52017.0</v>
      </c>
      <c r="C14" s="17">
        <v>13453.6</v>
      </c>
      <c r="D14" s="18">
        <f t="shared" si="1"/>
        <v>3363.4</v>
      </c>
      <c r="E14" s="19">
        <f t="shared" si="2"/>
        <v>16817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16817</v>
      </c>
      <c r="J14" s="21">
        <v>929.0</v>
      </c>
      <c r="K14" s="22">
        <f t="shared" si="6"/>
        <v>15888</v>
      </c>
      <c r="L14" s="23"/>
      <c r="M14" s="6"/>
      <c r="N14" s="6"/>
      <c r="O14" s="6"/>
    </row>
    <row r="15">
      <c r="A15" s="15">
        <v>13.0</v>
      </c>
      <c r="B15" s="21">
        <v>52101.0</v>
      </c>
      <c r="C15" s="17">
        <v>7290.4</v>
      </c>
      <c r="D15" s="18">
        <f t="shared" si="1"/>
        <v>1822.6</v>
      </c>
      <c r="E15" s="19">
        <f t="shared" si="2"/>
        <v>9113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9113</v>
      </c>
      <c r="J15" s="21">
        <v>1284.0</v>
      </c>
      <c r="K15" s="22">
        <f t="shared" si="6"/>
        <v>7829</v>
      </c>
      <c r="L15" s="23"/>
      <c r="M15" s="6"/>
      <c r="N15" s="6"/>
      <c r="O15" s="6"/>
    </row>
    <row r="16">
      <c r="A16" s="15">
        <v>14.0</v>
      </c>
      <c r="B16" s="21">
        <v>52365.0</v>
      </c>
      <c r="C16" s="17">
        <v>35652.8</v>
      </c>
      <c r="D16" s="18">
        <f t="shared" si="1"/>
        <v>8913.2</v>
      </c>
      <c r="E16" s="19">
        <f t="shared" si="2"/>
        <v>44566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44566</v>
      </c>
      <c r="J16" s="21">
        <v>4400.0</v>
      </c>
      <c r="K16" s="22">
        <f t="shared" si="6"/>
        <v>40166</v>
      </c>
      <c r="L16" s="23"/>
      <c r="M16" s="6"/>
      <c r="N16" s="6"/>
      <c r="O16" s="6"/>
    </row>
    <row r="17">
      <c r="A17" s="15">
        <v>15.0</v>
      </c>
      <c r="B17" s="21">
        <v>52494.0</v>
      </c>
      <c r="C17" s="17">
        <v>15100.8</v>
      </c>
      <c r="D17" s="18">
        <f t="shared" si="1"/>
        <v>3775.2</v>
      </c>
      <c r="E17" s="19">
        <f t="shared" si="2"/>
        <v>18876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18876</v>
      </c>
      <c r="J17" s="21">
        <v>963.0</v>
      </c>
      <c r="K17" s="22">
        <f t="shared" si="6"/>
        <v>17913</v>
      </c>
      <c r="L17" s="23"/>
      <c r="M17" s="6"/>
      <c r="N17" s="6"/>
      <c r="O17" s="6"/>
    </row>
    <row r="18">
      <c r="A18" s="15">
        <v>16.0</v>
      </c>
      <c r="B18" s="21">
        <v>52531.0</v>
      </c>
      <c r="C18" s="17">
        <v>4063.2</v>
      </c>
      <c r="D18" s="18">
        <f t="shared" si="1"/>
        <v>1015.8</v>
      </c>
      <c r="E18" s="19">
        <f t="shared" si="2"/>
        <v>5079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5079</v>
      </c>
      <c r="J18" s="21">
        <v>0.0</v>
      </c>
      <c r="K18" s="22">
        <f t="shared" si="6"/>
        <v>5079</v>
      </c>
      <c r="L18" s="23"/>
      <c r="M18" s="6"/>
      <c r="N18" s="6"/>
      <c r="O18" s="6"/>
    </row>
    <row r="19">
      <c r="A19" s="15">
        <v>17.0</v>
      </c>
      <c r="B19" s="21">
        <v>52561.0</v>
      </c>
      <c r="C19" s="17">
        <v>2564.8</v>
      </c>
      <c r="D19" s="18">
        <f t="shared" si="1"/>
        <v>641.2</v>
      </c>
      <c r="E19" s="19">
        <f t="shared" si="2"/>
        <v>3206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3206</v>
      </c>
      <c r="J19" s="21">
        <v>205.0</v>
      </c>
      <c r="K19" s="22">
        <f t="shared" si="6"/>
        <v>3001</v>
      </c>
      <c r="L19" s="23"/>
      <c r="M19" s="6"/>
      <c r="N19" s="6"/>
      <c r="O19" s="6"/>
    </row>
    <row r="20">
      <c r="A20" s="16">
        <v>18.0</v>
      </c>
      <c r="B20" s="21">
        <v>52717.0</v>
      </c>
      <c r="C20" s="17">
        <v>17524.0</v>
      </c>
      <c r="D20" s="18">
        <f t="shared" si="1"/>
        <v>4381</v>
      </c>
      <c r="E20" s="19">
        <f t="shared" si="2"/>
        <v>21905</v>
      </c>
      <c r="F20" s="17">
        <v>8.7</v>
      </c>
      <c r="G20" s="18">
        <f t="shared" si="3"/>
        <v>1.305</v>
      </c>
      <c r="H20" s="19">
        <f t="shared" si="4"/>
        <v>10.005</v>
      </c>
      <c r="I20" s="20">
        <f t="shared" si="5"/>
        <v>21915.005</v>
      </c>
      <c r="J20" s="21">
        <v>449.0</v>
      </c>
      <c r="K20" s="22">
        <f t="shared" si="6"/>
        <v>21466.005</v>
      </c>
      <c r="L20" s="23"/>
      <c r="M20" s="6"/>
      <c r="N20" s="6"/>
      <c r="O20" s="6"/>
    </row>
    <row r="21">
      <c r="A21" s="15">
        <v>19.0</v>
      </c>
      <c r="B21" s="21">
        <v>52849.0</v>
      </c>
      <c r="C21" s="17">
        <v>14246.4</v>
      </c>
      <c r="D21" s="18">
        <f t="shared" si="1"/>
        <v>3561.6</v>
      </c>
      <c r="E21" s="19">
        <f t="shared" si="2"/>
        <v>17808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17808</v>
      </c>
      <c r="J21" s="21">
        <v>1017.0</v>
      </c>
      <c r="K21" s="22">
        <f t="shared" si="6"/>
        <v>16791</v>
      </c>
      <c r="L21" s="23"/>
      <c r="M21" s="6"/>
      <c r="N21" s="6"/>
      <c r="O21" s="6"/>
    </row>
    <row r="22">
      <c r="A22" s="15">
        <v>20.0</v>
      </c>
      <c r="B22" s="21">
        <v>53047.0</v>
      </c>
      <c r="C22" s="17">
        <v>18767.2</v>
      </c>
      <c r="D22" s="18">
        <f t="shared" si="1"/>
        <v>4691.8</v>
      </c>
      <c r="E22" s="19">
        <f t="shared" si="2"/>
        <v>23459</v>
      </c>
      <c r="F22" s="17">
        <v>117.38</v>
      </c>
      <c r="G22" s="18">
        <f t="shared" si="3"/>
        <v>17.607</v>
      </c>
      <c r="H22" s="19">
        <f t="shared" si="4"/>
        <v>134.987</v>
      </c>
      <c r="I22" s="20">
        <f t="shared" si="5"/>
        <v>23593.987</v>
      </c>
      <c r="J22" s="21">
        <v>712.0</v>
      </c>
      <c r="K22" s="22">
        <f t="shared" si="6"/>
        <v>22881.987</v>
      </c>
      <c r="L22" s="23"/>
      <c r="M22" s="6"/>
      <c r="N22" s="6"/>
      <c r="O22" s="6"/>
    </row>
    <row r="23">
      <c r="A23" s="15">
        <v>21.0</v>
      </c>
      <c r="B23" s="21">
        <v>53221.0</v>
      </c>
      <c r="C23" s="17">
        <v>19728.8</v>
      </c>
      <c r="D23" s="18">
        <f t="shared" si="1"/>
        <v>4932.2</v>
      </c>
      <c r="E23" s="19">
        <f t="shared" si="2"/>
        <v>24661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24661</v>
      </c>
      <c r="J23" s="21">
        <v>796.0</v>
      </c>
      <c r="K23" s="22">
        <f t="shared" si="6"/>
        <v>23865</v>
      </c>
      <c r="L23" s="23"/>
      <c r="M23" s="6"/>
      <c r="N23" s="6"/>
      <c r="O23" s="6"/>
    </row>
    <row r="24">
      <c r="A24" s="15">
        <v>22.0</v>
      </c>
      <c r="B24" s="21">
        <v>53539.0</v>
      </c>
      <c r="C24" s="17">
        <v>41816.8</v>
      </c>
      <c r="D24" s="18">
        <f t="shared" si="1"/>
        <v>10454.2</v>
      </c>
      <c r="E24" s="19">
        <f t="shared" si="2"/>
        <v>52271</v>
      </c>
      <c r="F24" s="17">
        <v>130.42</v>
      </c>
      <c r="G24" s="18">
        <f t="shared" si="3"/>
        <v>19.563</v>
      </c>
      <c r="H24" s="19">
        <f t="shared" si="4"/>
        <v>149.983</v>
      </c>
      <c r="I24" s="20">
        <f t="shared" si="5"/>
        <v>52420.983</v>
      </c>
      <c r="J24" s="21">
        <v>5083.0</v>
      </c>
      <c r="K24" s="22">
        <f t="shared" si="6"/>
        <v>47337.983</v>
      </c>
      <c r="L24" s="23"/>
      <c r="M24" s="6"/>
      <c r="N24" s="6"/>
      <c r="O24" s="6"/>
    </row>
    <row r="25">
      <c r="A25" s="15">
        <v>23.0</v>
      </c>
      <c r="B25" s="21">
        <v>53671.0</v>
      </c>
      <c r="C25" s="17">
        <v>13167.2</v>
      </c>
      <c r="D25" s="18">
        <f t="shared" si="1"/>
        <v>3291.8</v>
      </c>
      <c r="E25" s="19">
        <f t="shared" si="2"/>
        <v>16459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16459</v>
      </c>
      <c r="J25" s="21">
        <v>900.0</v>
      </c>
      <c r="K25" s="22">
        <f t="shared" si="6"/>
        <v>15559</v>
      </c>
      <c r="L25" s="23"/>
      <c r="M25" s="6"/>
      <c r="N25" s="6"/>
      <c r="O25" s="6"/>
    </row>
    <row r="26">
      <c r="A26" s="15">
        <v>24.0</v>
      </c>
      <c r="B26" s="21">
        <v>53723.0</v>
      </c>
      <c r="C26" s="17">
        <v>5238.4</v>
      </c>
      <c r="D26" s="18">
        <f t="shared" si="1"/>
        <v>1309.6</v>
      </c>
      <c r="E26" s="19">
        <f t="shared" si="2"/>
        <v>6548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6548</v>
      </c>
      <c r="J26" s="21">
        <v>863.0</v>
      </c>
      <c r="K26" s="22">
        <f t="shared" si="6"/>
        <v>5685</v>
      </c>
      <c r="L26" s="23"/>
      <c r="M26" s="6"/>
      <c r="N26" s="6"/>
      <c r="O26" s="6"/>
    </row>
    <row r="27">
      <c r="A27" s="15">
        <v>25.0</v>
      </c>
      <c r="B27" s="21">
        <v>53835.0</v>
      </c>
      <c r="C27" s="17">
        <v>13949.6</v>
      </c>
      <c r="D27" s="18">
        <f t="shared" si="1"/>
        <v>3487.4</v>
      </c>
      <c r="E27" s="19">
        <f t="shared" si="2"/>
        <v>17437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17437</v>
      </c>
      <c r="J27" s="21">
        <v>658.0</v>
      </c>
      <c r="K27" s="22">
        <f t="shared" si="6"/>
        <v>16779</v>
      </c>
      <c r="L27" s="23"/>
      <c r="M27" s="6"/>
      <c r="N27" s="6"/>
      <c r="O27" s="6"/>
    </row>
    <row r="28">
      <c r="A28" s="15">
        <v>26.0</v>
      </c>
      <c r="B28" s="21">
        <v>54042.0</v>
      </c>
      <c r="C28" s="17">
        <v>27748.0</v>
      </c>
      <c r="D28" s="18">
        <f t="shared" si="1"/>
        <v>6937</v>
      </c>
      <c r="E28" s="19">
        <f t="shared" si="2"/>
        <v>34685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34685</v>
      </c>
      <c r="J28" s="21">
        <v>1602.0</v>
      </c>
      <c r="K28" s="26">
        <f t="shared" si="6"/>
        <v>33083</v>
      </c>
      <c r="L28" s="23"/>
      <c r="M28" s="6"/>
      <c r="N28" s="6"/>
      <c r="O28" s="6"/>
    </row>
    <row r="29">
      <c r="A29" s="15">
        <v>27.0</v>
      </c>
      <c r="B29" s="21">
        <v>54151.0</v>
      </c>
      <c r="C29" s="17">
        <v>10860.8</v>
      </c>
      <c r="D29" s="18">
        <f t="shared" si="1"/>
        <v>2715.2</v>
      </c>
      <c r="E29" s="19">
        <f t="shared" si="2"/>
        <v>13576</v>
      </c>
      <c r="F29" s="17">
        <v>104.34</v>
      </c>
      <c r="G29" s="18">
        <f t="shared" si="3"/>
        <v>15.651</v>
      </c>
      <c r="H29" s="19">
        <f t="shared" si="4"/>
        <v>119.991</v>
      </c>
      <c r="I29" s="20">
        <f t="shared" si="5"/>
        <v>13695.991</v>
      </c>
      <c r="J29" s="21">
        <v>720.0</v>
      </c>
      <c r="K29" s="22">
        <f t="shared" si="6"/>
        <v>12975.991</v>
      </c>
      <c r="L29" s="23"/>
      <c r="M29" s="6"/>
      <c r="N29" s="6"/>
      <c r="O29" s="6"/>
    </row>
    <row r="30">
      <c r="A30" s="15">
        <v>28.0</v>
      </c>
      <c r="B30" s="21">
        <v>54399.0</v>
      </c>
      <c r="C30" s="17">
        <v>27456.0</v>
      </c>
      <c r="D30" s="18">
        <f t="shared" si="1"/>
        <v>6864</v>
      </c>
      <c r="E30" s="19">
        <f t="shared" si="2"/>
        <v>34320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34320</v>
      </c>
      <c r="J30" s="21">
        <v>1906.0</v>
      </c>
      <c r="K30" s="22">
        <f t="shared" si="6"/>
        <v>32414</v>
      </c>
      <c r="L30" s="23"/>
      <c r="M30" s="6"/>
      <c r="N30" s="6"/>
      <c r="O30" s="6"/>
    </row>
    <row r="31">
      <c r="A31" s="15">
        <v>29.0</v>
      </c>
      <c r="B31" s="21">
        <v>54695.0</v>
      </c>
      <c r="C31" s="17">
        <v>34103.2</v>
      </c>
      <c r="D31" s="18">
        <f t="shared" si="1"/>
        <v>8525.8</v>
      </c>
      <c r="E31" s="19">
        <f t="shared" si="2"/>
        <v>42629</v>
      </c>
      <c r="F31" s="17">
        <v>104.32</v>
      </c>
      <c r="G31" s="18">
        <f t="shared" si="3"/>
        <v>15.648</v>
      </c>
      <c r="H31" s="19">
        <f t="shared" si="4"/>
        <v>119.968</v>
      </c>
      <c r="I31" s="20">
        <f t="shared" si="5"/>
        <v>42748.968</v>
      </c>
      <c r="J31" s="21">
        <v>3827.0</v>
      </c>
      <c r="K31" s="22">
        <f t="shared" si="6"/>
        <v>38921.968</v>
      </c>
      <c r="L31" s="23"/>
      <c r="M31" s="6"/>
      <c r="N31" s="6"/>
      <c r="O31" s="6"/>
    </row>
    <row r="32">
      <c r="A32" s="15">
        <v>30.0</v>
      </c>
      <c r="B32" s="21">
        <v>54719.0</v>
      </c>
      <c r="C32" s="17">
        <v>2536.8</v>
      </c>
      <c r="D32" s="18">
        <f t="shared" si="1"/>
        <v>634.2</v>
      </c>
      <c r="E32" s="19">
        <f t="shared" si="2"/>
        <v>3171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3171</v>
      </c>
      <c r="J32" s="21">
        <v>0.0</v>
      </c>
      <c r="K32" s="22">
        <f t="shared" si="6"/>
        <v>3171</v>
      </c>
      <c r="L32" s="23"/>
      <c r="M32" s="6"/>
      <c r="N32" s="6"/>
      <c r="O32" s="6"/>
    </row>
    <row r="33">
      <c r="A33" s="15">
        <v>31.0</v>
      </c>
      <c r="B33" s="21"/>
      <c r="C33" s="17"/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526004.8</v>
      </c>
      <c r="D34" s="19">
        <f t="shared" si="7"/>
        <v>131501.2</v>
      </c>
      <c r="E34" s="19">
        <f t="shared" si="7"/>
        <v>657506</v>
      </c>
      <c r="F34" s="19">
        <f t="shared" si="7"/>
        <v>699.93</v>
      </c>
      <c r="G34" s="19">
        <f t="shared" si="7"/>
        <v>104.9895</v>
      </c>
      <c r="H34" s="20">
        <f t="shared" si="7"/>
        <v>804.9195</v>
      </c>
      <c r="I34" s="20">
        <f t="shared" si="7"/>
        <v>658310.9195</v>
      </c>
      <c r="J34" s="20">
        <f t="shared" si="7"/>
        <v>47455</v>
      </c>
      <c r="K34" s="20">
        <f t="shared" si="7"/>
        <v>610855.9195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658310.9195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162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4" si="1">SUM(C3*0.25)</f>
        <v>0</v>
      </c>
      <c r="E3" s="19">
        <f t="shared" ref="E3:E34" si="2">SUM(C3+D3)</f>
        <v>0</v>
      </c>
      <c r="F3" s="18">
        <f t="shared" ref="F3:F34" si="3">SUM(H3/1.15)</f>
        <v>0</v>
      </c>
      <c r="G3" s="18">
        <f t="shared" ref="G3:G34" si="4">SUM(H3-F3)</f>
        <v>0</v>
      </c>
      <c r="H3" s="66"/>
      <c r="I3" s="19">
        <f t="shared" ref="I3:I34" si="5">SUM(H3,E3)</f>
        <v>0</v>
      </c>
      <c r="J3" s="18"/>
      <c r="K3" s="18">
        <f t="shared" ref="K3:K34" si="6">SUM(I3-J3)</f>
        <v>0</v>
      </c>
      <c r="L3" s="72">
        <f t="shared" ref="L3:L34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15">
        <v>47753.0</v>
      </c>
      <c r="C6" s="17">
        <v>6584.0</v>
      </c>
      <c r="D6" s="18">
        <f t="shared" si="1"/>
        <v>1646</v>
      </c>
      <c r="E6" s="19">
        <f t="shared" si="2"/>
        <v>8230</v>
      </c>
      <c r="F6" s="18">
        <f t="shared" si="3"/>
        <v>169.5652174</v>
      </c>
      <c r="G6" s="18">
        <f t="shared" si="4"/>
        <v>25.43478261</v>
      </c>
      <c r="H6" s="53">
        <v>195.0</v>
      </c>
      <c r="I6" s="19">
        <f t="shared" si="5"/>
        <v>8425</v>
      </c>
      <c r="J6" s="17">
        <v>3675.0</v>
      </c>
      <c r="K6" s="18">
        <f t="shared" si="6"/>
        <v>4750</v>
      </c>
      <c r="L6" s="72">
        <f t="shared" si="7"/>
        <v>3675</v>
      </c>
      <c r="M6" s="23"/>
      <c r="N6" s="6"/>
      <c r="O6" s="6"/>
    </row>
    <row r="7">
      <c r="A7" s="15">
        <v>5.0</v>
      </c>
      <c r="B7" s="15">
        <v>47761.0</v>
      </c>
      <c r="C7" s="17">
        <v>9068.0</v>
      </c>
      <c r="D7" s="18">
        <f t="shared" si="1"/>
        <v>2267</v>
      </c>
      <c r="E7" s="19">
        <f t="shared" si="2"/>
        <v>11335</v>
      </c>
      <c r="F7" s="18">
        <f t="shared" si="3"/>
        <v>482.6086957</v>
      </c>
      <c r="G7" s="18">
        <f t="shared" si="4"/>
        <v>72.39130435</v>
      </c>
      <c r="H7" s="53">
        <v>555.0</v>
      </c>
      <c r="I7" s="19">
        <f t="shared" si="5"/>
        <v>11890</v>
      </c>
      <c r="J7" s="17">
        <v>2995.0</v>
      </c>
      <c r="K7" s="18">
        <f t="shared" si="6"/>
        <v>8895</v>
      </c>
      <c r="L7" s="72">
        <f t="shared" si="7"/>
        <v>2995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15">
        <v>12734.0</v>
      </c>
      <c r="C13" s="17">
        <v>6480.0</v>
      </c>
      <c r="D13" s="18">
        <f t="shared" si="1"/>
        <v>1620</v>
      </c>
      <c r="E13" s="19">
        <f t="shared" si="2"/>
        <v>8100</v>
      </c>
      <c r="F13" s="18">
        <f t="shared" si="3"/>
        <v>217.3913043</v>
      </c>
      <c r="G13" s="18">
        <f t="shared" si="4"/>
        <v>32.60869565</v>
      </c>
      <c r="H13" s="53">
        <v>250.0</v>
      </c>
      <c r="I13" s="19">
        <f t="shared" si="5"/>
        <v>8350</v>
      </c>
      <c r="J13" s="17">
        <v>2870.0</v>
      </c>
      <c r="K13" s="18">
        <f t="shared" si="6"/>
        <v>5480</v>
      </c>
      <c r="L13" s="72">
        <f t="shared" si="7"/>
        <v>2870</v>
      </c>
      <c r="M13" s="23"/>
      <c r="N13" s="6"/>
      <c r="O13" s="6"/>
    </row>
    <row r="14">
      <c r="A14" s="15">
        <v>12.0</v>
      </c>
      <c r="B14" s="15">
        <v>12877.0</v>
      </c>
      <c r="C14" s="17">
        <v>12088.0</v>
      </c>
      <c r="D14" s="18">
        <f t="shared" si="1"/>
        <v>3022</v>
      </c>
      <c r="E14" s="19">
        <f t="shared" si="2"/>
        <v>15110</v>
      </c>
      <c r="F14" s="18">
        <f t="shared" si="3"/>
        <v>652.173913</v>
      </c>
      <c r="G14" s="18">
        <f t="shared" si="4"/>
        <v>97.82608696</v>
      </c>
      <c r="H14" s="53">
        <v>750.0</v>
      </c>
      <c r="I14" s="19">
        <f t="shared" si="5"/>
        <v>15860</v>
      </c>
      <c r="J14" s="17">
        <v>1565.0</v>
      </c>
      <c r="K14" s="18">
        <f t="shared" si="6"/>
        <v>14295</v>
      </c>
      <c r="L14" s="72">
        <f t="shared" si="7"/>
        <v>1565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15">
        <v>12947.0</v>
      </c>
      <c r="C20" s="17">
        <v>3308.0</v>
      </c>
      <c r="D20" s="18">
        <f t="shared" si="1"/>
        <v>827</v>
      </c>
      <c r="E20" s="19">
        <f t="shared" si="2"/>
        <v>4135</v>
      </c>
      <c r="F20" s="18">
        <f t="shared" si="3"/>
        <v>191.3043478</v>
      </c>
      <c r="G20" s="18">
        <f t="shared" si="4"/>
        <v>28.69565217</v>
      </c>
      <c r="H20" s="53">
        <v>220.0</v>
      </c>
      <c r="I20" s="19">
        <f t="shared" si="5"/>
        <v>4355</v>
      </c>
      <c r="J20" s="17">
        <v>2040.0</v>
      </c>
      <c r="K20" s="18">
        <f t="shared" si="6"/>
        <v>2315</v>
      </c>
      <c r="L20" s="72">
        <f t="shared" si="7"/>
        <v>2040</v>
      </c>
      <c r="M20" s="23"/>
      <c r="N20" s="6"/>
      <c r="O20" s="6"/>
    </row>
    <row r="21">
      <c r="A21" s="15">
        <v>19.0</v>
      </c>
      <c r="B21" s="15">
        <v>13156.0</v>
      </c>
      <c r="C21" s="17">
        <v>18608.0</v>
      </c>
      <c r="D21" s="18">
        <f t="shared" si="1"/>
        <v>4652</v>
      </c>
      <c r="E21" s="19">
        <f t="shared" si="2"/>
        <v>23260</v>
      </c>
      <c r="F21" s="18">
        <f t="shared" si="3"/>
        <v>604.3478261</v>
      </c>
      <c r="G21" s="18">
        <f t="shared" si="4"/>
        <v>90.65217391</v>
      </c>
      <c r="H21" s="53">
        <v>695.0</v>
      </c>
      <c r="I21" s="19">
        <f t="shared" si="5"/>
        <v>23955</v>
      </c>
      <c r="J21" s="17">
        <v>9390.0</v>
      </c>
      <c r="K21" s="18">
        <f t="shared" si="6"/>
        <v>14565</v>
      </c>
      <c r="L21" s="72">
        <f t="shared" si="7"/>
        <v>9390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15">
        <v>13171.0</v>
      </c>
      <c r="C24" s="17">
        <v>640.0</v>
      </c>
      <c r="D24" s="18">
        <f t="shared" si="1"/>
        <v>160</v>
      </c>
      <c r="E24" s="19">
        <f t="shared" si="2"/>
        <v>800</v>
      </c>
      <c r="F24" s="18">
        <f t="shared" si="3"/>
        <v>21.73913043</v>
      </c>
      <c r="G24" s="18">
        <f t="shared" si="4"/>
        <v>3.260869565</v>
      </c>
      <c r="H24" s="53">
        <v>25.0</v>
      </c>
      <c r="I24" s="19">
        <f t="shared" si="5"/>
        <v>825</v>
      </c>
      <c r="J24" s="17">
        <v>590.0</v>
      </c>
      <c r="K24" s="18">
        <f t="shared" si="6"/>
        <v>235</v>
      </c>
      <c r="L24" s="72">
        <f t="shared" si="7"/>
        <v>590</v>
      </c>
      <c r="M24" s="23"/>
      <c r="N24" s="6"/>
      <c r="O24" s="6"/>
    </row>
    <row r="25">
      <c r="A25" s="15">
        <v>23.0</v>
      </c>
      <c r="B25" s="15">
        <v>13201.0</v>
      </c>
      <c r="C25" s="17">
        <v>1992.0</v>
      </c>
      <c r="D25" s="18">
        <f t="shared" si="1"/>
        <v>498</v>
      </c>
      <c r="E25" s="19">
        <f t="shared" si="2"/>
        <v>2490</v>
      </c>
      <c r="F25" s="18">
        <f t="shared" si="3"/>
        <v>34.7826087</v>
      </c>
      <c r="G25" s="18">
        <f t="shared" si="4"/>
        <v>5.217391304</v>
      </c>
      <c r="H25" s="53">
        <v>40.0</v>
      </c>
      <c r="I25" s="19">
        <f t="shared" si="5"/>
        <v>2530</v>
      </c>
      <c r="J25" s="17">
        <v>1530.0</v>
      </c>
      <c r="K25" s="18">
        <f t="shared" si="6"/>
        <v>1000</v>
      </c>
      <c r="L25" s="72">
        <f t="shared" si="7"/>
        <v>1530</v>
      </c>
      <c r="M25" s="23"/>
      <c r="N25" s="6"/>
      <c r="O25" s="6"/>
    </row>
    <row r="26">
      <c r="A26" s="15">
        <v>24.0</v>
      </c>
      <c r="B26" s="15">
        <v>13215.0</v>
      </c>
      <c r="C26" s="17">
        <v>552.0</v>
      </c>
      <c r="D26" s="18">
        <f t="shared" si="1"/>
        <v>138</v>
      </c>
      <c r="E26" s="19">
        <f t="shared" si="2"/>
        <v>690</v>
      </c>
      <c r="F26" s="18">
        <f t="shared" si="3"/>
        <v>34.7826087</v>
      </c>
      <c r="G26" s="18">
        <f t="shared" si="4"/>
        <v>5.217391304</v>
      </c>
      <c r="H26" s="53">
        <v>40.0</v>
      </c>
      <c r="I26" s="19">
        <f t="shared" si="5"/>
        <v>730</v>
      </c>
      <c r="J26" s="17">
        <v>435.0</v>
      </c>
      <c r="K26" s="18">
        <f t="shared" si="6"/>
        <v>295</v>
      </c>
      <c r="L26" s="72">
        <f t="shared" si="7"/>
        <v>435</v>
      </c>
      <c r="M26" s="23"/>
      <c r="N26" s="6"/>
      <c r="O26" s="6"/>
    </row>
    <row r="27">
      <c r="A27" s="15">
        <v>25.0</v>
      </c>
      <c r="B27" s="15">
        <v>13303.0</v>
      </c>
      <c r="C27" s="17">
        <v>7784.0</v>
      </c>
      <c r="D27" s="18">
        <f t="shared" si="1"/>
        <v>1946</v>
      </c>
      <c r="E27" s="19">
        <f t="shared" si="2"/>
        <v>9730</v>
      </c>
      <c r="F27" s="18">
        <f t="shared" si="3"/>
        <v>330.4347826</v>
      </c>
      <c r="G27" s="18">
        <f t="shared" si="4"/>
        <v>49.56521739</v>
      </c>
      <c r="H27" s="53">
        <v>380.0</v>
      </c>
      <c r="I27" s="19">
        <f t="shared" si="5"/>
        <v>10110</v>
      </c>
      <c r="J27" s="17">
        <v>4655.0</v>
      </c>
      <c r="K27" s="18">
        <f t="shared" si="6"/>
        <v>5455</v>
      </c>
      <c r="L27" s="72">
        <f t="shared" si="7"/>
        <v>4655</v>
      </c>
      <c r="M27" s="23"/>
      <c r="N27" s="6"/>
      <c r="O27" s="6"/>
    </row>
    <row r="28">
      <c r="A28" s="15">
        <v>26.0</v>
      </c>
      <c r="B28" s="15">
        <v>13485.0</v>
      </c>
      <c r="C28" s="17">
        <v>16372.0</v>
      </c>
      <c r="D28" s="18">
        <f t="shared" si="1"/>
        <v>4093</v>
      </c>
      <c r="E28" s="19">
        <f t="shared" si="2"/>
        <v>20465</v>
      </c>
      <c r="F28" s="18">
        <f t="shared" si="3"/>
        <v>978.2608696</v>
      </c>
      <c r="G28" s="18">
        <f t="shared" si="4"/>
        <v>146.7391304</v>
      </c>
      <c r="H28" s="53">
        <v>1125.0</v>
      </c>
      <c r="I28" s="19">
        <f t="shared" si="5"/>
        <v>21590</v>
      </c>
      <c r="J28" s="17">
        <v>4660.0</v>
      </c>
      <c r="K28" s="55">
        <f t="shared" si="6"/>
        <v>16930</v>
      </c>
      <c r="L28" s="72">
        <f t="shared" si="7"/>
        <v>4660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15">
        <v>13533.0</v>
      </c>
      <c r="C31" s="17">
        <v>3132.0</v>
      </c>
      <c r="D31" s="18">
        <f t="shared" si="1"/>
        <v>783</v>
      </c>
      <c r="E31" s="19">
        <f t="shared" si="2"/>
        <v>3915</v>
      </c>
      <c r="F31" s="18">
        <f t="shared" si="3"/>
        <v>36.52173913</v>
      </c>
      <c r="G31" s="18">
        <f t="shared" si="4"/>
        <v>5.47826087</v>
      </c>
      <c r="H31" s="53">
        <v>42.0</v>
      </c>
      <c r="I31" s="19">
        <f t="shared" si="5"/>
        <v>3957</v>
      </c>
      <c r="J31" s="17">
        <v>1805.0</v>
      </c>
      <c r="K31" s="18">
        <f t="shared" si="6"/>
        <v>2152</v>
      </c>
      <c r="L31" s="72">
        <f t="shared" si="7"/>
        <v>1805</v>
      </c>
      <c r="M31" s="23"/>
      <c r="N31" s="6"/>
      <c r="O31" s="6"/>
    </row>
    <row r="32">
      <c r="A32" s="15">
        <v>30.0</v>
      </c>
      <c r="B32" s="15">
        <v>47944.0</v>
      </c>
      <c r="C32" s="17">
        <v>1016.0</v>
      </c>
      <c r="D32" s="18">
        <f t="shared" si="1"/>
        <v>254</v>
      </c>
      <c r="E32" s="19">
        <f t="shared" si="2"/>
        <v>1270</v>
      </c>
      <c r="F32" s="18">
        <f t="shared" si="3"/>
        <v>69.56521739</v>
      </c>
      <c r="G32" s="18">
        <f t="shared" si="4"/>
        <v>10.43478261</v>
      </c>
      <c r="H32" s="53">
        <v>80.0</v>
      </c>
      <c r="I32" s="19">
        <f t="shared" si="5"/>
        <v>1350</v>
      </c>
      <c r="J32" s="17">
        <v>1050.0</v>
      </c>
      <c r="K32" s="18">
        <f t="shared" si="6"/>
        <v>300</v>
      </c>
      <c r="L32" s="72">
        <f t="shared" si="7"/>
        <v>1050</v>
      </c>
      <c r="M32" s="23"/>
      <c r="N32" s="6"/>
      <c r="O32" s="6"/>
    </row>
    <row r="33">
      <c r="A33" s="15">
        <v>31.0</v>
      </c>
      <c r="B33" s="15">
        <v>13583.0</v>
      </c>
      <c r="C33" s="17">
        <v>2212.0</v>
      </c>
      <c r="D33" s="18">
        <f t="shared" si="1"/>
        <v>553</v>
      </c>
      <c r="E33" s="19">
        <f t="shared" si="2"/>
        <v>2765</v>
      </c>
      <c r="F33" s="18">
        <f t="shared" si="3"/>
        <v>43.47826087</v>
      </c>
      <c r="G33" s="18">
        <f t="shared" si="4"/>
        <v>6.52173913</v>
      </c>
      <c r="H33" s="56">
        <v>50.0</v>
      </c>
      <c r="I33" s="19">
        <f t="shared" si="5"/>
        <v>2815</v>
      </c>
      <c r="J33" s="17">
        <v>1430.0</v>
      </c>
      <c r="K33" s="18">
        <f t="shared" si="6"/>
        <v>1385</v>
      </c>
      <c r="L33" s="72">
        <f t="shared" si="7"/>
        <v>1430</v>
      </c>
      <c r="M33" s="23"/>
      <c r="N33" s="6"/>
      <c r="O33" s="6"/>
    </row>
    <row r="34">
      <c r="A34" s="15">
        <v>31.0</v>
      </c>
      <c r="B34" s="15">
        <v>13587.0</v>
      </c>
      <c r="C34" s="17">
        <v>8.0</v>
      </c>
      <c r="D34" s="18">
        <f t="shared" si="1"/>
        <v>2</v>
      </c>
      <c r="E34" s="19">
        <f t="shared" si="2"/>
        <v>10</v>
      </c>
      <c r="F34" s="18">
        <f t="shared" si="3"/>
        <v>0</v>
      </c>
      <c r="G34" s="18">
        <f t="shared" si="4"/>
        <v>0</v>
      </c>
      <c r="H34" s="47">
        <v>0.0</v>
      </c>
      <c r="I34" s="19">
        <f t="shared" si="5"/>
        <v>10</v>
      </c>
      <c r="J34" s="17">
        <v>0.0</v>
      </c>
      <c r="K34" s="18">
        <f t="shared" si="6"/>
        <v>10</v>
      </c>
      <c r="L34" s="72">
        <f t="shared" si="7"/>
        <v>0</v>
      </c>
      <c r="M34" s="23"/>
      <c r="N34" s="6"/>
      <c r="O34" s="6"/>
    </row>
    <row r="35">
      <c r="A35" s="27" t="s">
        <v>12</v>
      </c>
      <c r="B35" s="28"/>
      <c r="C35" s="19">
        <f t="shared" ref="C35:K35" si="8">SUM(C3:C34)</f>
        <v>89844</v>
      </c>
      <c r="D35" s="19">
        <f t="shared" si="8"/>
        <v>22461</v>
      </c>
      <c r="E35" s="19">
        <f t="shared" si="8"/>
        <v>112305</v>
      </c>
      <c r="F35" s="19">
        <f t="shared" si="8"/>
        <v>3866.956522</v>
      </c>
      <c r="G35" s="19">
        <f t="shared" si="8"/>
        <v>580.0434783</v>
      </c>
      <c r="H35" s="19">
        <f t="shared" si="8"/>
        <v>4447</v>
      </c>
      <c r="I35" s="19">
        <f t="shared" si="8"/>
        <v>116752</v>
      </c>
      <c r="J35" s="19">
        <f t="shared" si="8"/>
        <v>38690</v>
      </c>
      <c r="K35" s="19">
        <f t="shared" si="8"/>
        <v>78062</v>
      </c>
      <c r="L35" s="72">
        <f>3000+I35-K35</f>
        <v>41690</v>
      </c>
      <c r="M35" s="29"/>
      <c r="N35" s="6"/>
      <c r="O35" s="6"/>
    </row>
    <row r="36">
      <c r="A36" s="30"/>
      <c r="B36" s="30"/>
      <c r="C36" s="31"/>
      <c r="D36" s="31"/>
      <c r="E36" s="31"/>
      <c r="F36" s="31"/>
      <c r="G36" s="31"/>
      <c r="H36" s="32" t="s">
        <v>13</v>
      </c>
      <c r="I36" s="57">
        <f>SUM(E35,H35)</f>
        <v>116752</v>
      </c>
      <c r="J36" s="18"/>
      <c r="K36" s="58"/>
      <c r="L36" s="31"/>
      <c r="M36" s="6"/>
      <c r="N36" s="6"/>
      <c r="O36" s="6"/>
    </row>
    <row r="37">
      <c r="A37" s="6"/>
      <c r="B37" s="6"/>
      <c r="C37" s="25"/>
      <c r="D37" s="6"/>
      <c r="E37" s="6"/>
      <c r="F37" s="25"/>
      <c r="G37" s="6"/>
      <c r="H37" s="6"/>
      <c r="I37" s="6"/>
      <c r="J37" s="31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25"/>
      <c r="I38" s="6"/>
      <c r="J38" s="6"/>
      <c r="K38" s="6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25"/>
      <c r="K39" s="6"/>
      <c r="L39" s="6"/>
      <c r="M39" s="6"/>
      <c r="N39" s="6"/>
      <c r="O39" s="6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163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13763.0</v>
      </c>
      <c r="C3" s="17">
        <v>12692.0</v>
      </c>
      <c r="D3" s="18">
        <f t="shared" ref="D3:D33" si="1">SUM(C3*0.25)</f>
        <v>3173</v>
      </c>
      <c r="E3" s="19">
        <f t="shared" ref="E3:E33" si="2">SUM(C3+D3)</f>
        <v>15865</v>
      </c>
      <c r="F3" s="18">
        <f t="shared" ref="F3:F33" si="3">SUM(H3/1.15)</f>
        <v>334.7826087</v>
      </c>
      <c r="G3" s="18">
        <f t="shared" ref="G3:G33" si="4">SUM(H3-F3)</f>
        <v>50.2173913</v>
      </c>
      <c r="H3" s="52">
        <v>385.0</v>
      </c>
      <c r="I3" s="19">
        <f t="shared" ref="I3:I33" si="5">SUM(H3,E3)</f>
        <v>16250</v>
      </c>
      <c r="J3" s="17">
        <v>8210.0</v>
      </c>
      <c r="K3" s="18">
        <f t="shared" ref="K3:K33" si="6">SUM(I3-J3)</f>
        <v>8040</v>
      </c>
      <c r="L3" s="72">
        <f t="shared" ref="L3:L33" si="7">I3-K3</f>
        <v>8210</v>
      </c>
      <c r="M3" s="23"/>
      <c r="N3" s="6"/>
      <c r="O3" s="6"/>
    </row>
    <row r="4">
      <c r="A4" s="15">
        <v>2.0</v>
      </c>
      <c r="B4" s="15">
        <v>48043.0</v>
      </c>
      <c r="C4" s="17">
        <v>28488.0</v>
      </c>
      <c r="D4" s="18">
        <f t="shared" si="1"/>
        <v>7122</v>
      </c>
      <c r="E4" s="19">
        <f t="shared" si="2"/>
        <v>35610</v>
      </c>
      <c r="F4" s="18">
        <f t="shared" si="3"/>
        <v>1265.217391</v>
      </c>
      <c r="G4" s="18">
        <f t="shared" si="4"/>
        <v>189.7826087</v>
      </c>
      <c r="H4" s="53">
        <v>1455.0</v>
      </c>
      <c r="I4" s="19">
        <f t="shared" si="5"/>
        <v>37065</v>
      </c>
      <c r="J4" s="17">
        <v>16855.0</v>
      </c>
      <c r="K4" s="18">
        <f t="shared" si="6"/>
        <v>20210</v>
      </c>
      <c r="L4" s="72">
        <f t="shared" si="7"/>
        <v>16855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15">
        <v>48062.0</v>
      </c>
      <c r="C7" s="17">
        <v>1268.0</v>
      </c>
      <c r="D7" s="18">
        <f t="shared" si="1"/>
        <v>317</v>
      </c>
      <c r="E7" s="19">
        <f t="shared" si="2"/>
        <v>1585</v>
      </c>
      <c r="F7" s="18">
        <f t="shared" si="3"/>
        <v>69.56521739</v>
      </c>
      <c r="G7" s="18">
        <f t="shared" si="4"/>
        <v>10.43478261</v>
      </c>
      <c r="H7" s="53">
        <v>80.0</v>
      </c>
      <c r="I7" s="19">
        <f t="shared" si="5"/>
        <v>1665</v>
      </c>
      <c r="J7" s="17">
        <v>90.0</v>
      </c>
      <c r="K7" s="18">
        <f t="shared" si="6"/>
        <v>1575</v>
      </c>
      <c r="L7" s="72">
        <f t="shared" si="7"/>
        <v>90</v>
      </c>
      <c r="M7" s="23"/>
      <c r="N7" s="6"/>
      <c r="O7" s="6"/>
    </row>
    <row r="8">
      <c r="A8" s="15">
        <v>6.0</v>
      </c>
      <c r="B8" s="15">
        <v>14069.0</v>
      </c>
      <c r="C8" s="17">
        <v>992.0</v>
      </c>
      <c r="D8" s="18">
        <f t="shared" si="1"/>
        <v>248</v>
      </c>
      <c r="E8" s="19">
        <f t="shared" si="2"/>
        <v>1240</v>
      </c>
      <c r="F8" s="18">
        <f t="shared" si="3"/>
        <v>17.39130435</v>
      </c>
      <c r="G8" s="18">
        <f t="shared" si="4"/>
        <v>2.608695652</v>
      </c>
      <c r="H8" s="53">
        <v>20.0</v>
      </c>
      <c r="I8" s="19">
        <f t="shared" si="5"/>
        <v>1260</v>
      </c>
      <c r="J8" s="17">
        <v>910.0</v>
      </c>
      <c r="K8" s="18">
        <f t="shared" si="6"/>
        <v>350</v>
      </c>
      <c r="L8" s="72">
        <f t="shared" si="7"/>
        <v>910</v>
      </c>
      <c r="M8" s="23"/>
      <c r="N8" s="6"/>
      <c r="O8" s="6"/>
    </row>
    <row r="9">
      <c r="A9" s="15">
        <v>7.0</v>
      </c>
      <c r="B9" s="15">
        <v>14171.0</v>
      </c>
      <c r="C9" s="17">
        <v>3732.0</v>
      </c>
      <c r="D9" s="18">
        <f t="shared" si="1"/>
        <v>933</v>
      </c>
      <c r="E9" s="19">
        <f t="shared" si="2"/>
        <v>4665</v>
      </c>
      <c r="F9" s="18">
        <f t="shared" si="3"/>
        <v>504.3478261</v>
      </c>
      <c r="G9" s="18">
        <f t="shared" si="4"/>
        <v>75.65217391</v>
      </c>
      <c r="H9" s="53">
        <v>580.0</v>
      </c>
      <c r="I9" s="19">
        <f t="shared" si="5"/>
        <v>5245</v>
      </c>
      <c r="J9" s="17">
        <v>4425.0</v>
      </c>
      <c r="K9" s="18">
        <f t="shared" si="6"/>
        <v>820</v>
      </c>
      <c r="L9" s="72">
        <f t="shared" si="7"/>
        <v>4425</v>
      </c>
      <c r="M9" s="23"/>
      <c r="N9" s="25"/>
      <c r="O9" s="6"/>
    </row>
    <row r="10">
      <c r="A10" s="15">
        <v>8.0</v>
      </c>
      <c r="B10" s="15">
        <v>48097.0</v>
      </c>
      <c r="C10" s="17">
        <v>8540.0</v>
      </c>
      <c r="D10" s="18">
        <f t="shared" si="1"/>
        <v>2135</v>
      </c>
      <c r="E10" s="19">
        <f t="shared" si="2"/>
        <v>10675</v>
      </c>
      <c r="F10" s="18">
        <f t="shared" si="3"/>
        <v>517.3913043</v>
      </c>
      <c r="G10" s="18">
        <f t="shared" si="4"/>
        <v>77.60869565</v>
      </c>
      <c r="H10" s="53">
        <v>595.0</v>
      </c>
      <c r="I10" s="19">
        <f t="shared" si="5"/>
        <v>11270</v>
      </c>
      <c r="J10" s="17">
        <v>4055.0</v>
      </c>
      <c r="K10" s="18">
        <f t="shared" si="6"/>
        <v>7215</v>
      </c>
      <c r="L10" s="72">
        <f t="shared" si="7"/>
        <v>4055</v>
      </c>
      <c r="M10" s="23"/>
      <c r="N10" s="6"/>
      <c r="O10" s="6"/>
    </row>
    <row r="11">
      <c r="A11" s="15">
        <v>9.0</v>
      </c>
      <c r="B11" s="15">
        <v>48267.0</v>
      </c>
      <c r="C11" s="17">
        <v>37532.0</v>
      </c>
      <c r="D11" s="18">
        <f t="shared" si="1"/>
        <v>9383</v>
      </c>
      <c r="E11" s="19">
        <f t="shared" si="2"/>
        <v>46915</v>
      </c>
      <c r="F11" s="18">
        <f t="shared" si="3"/>
        <v>1521.73913</v>
      </c>
      <c r="G11" s="18">
        <f t="shared" si="4"/>
        <v>228.2608696</v>
      </c>
      <c r="H11" s="53">
        <v>1750.0</v>
      </c>
      <c r="I11" s="19">
        <f t="shared" si="5"/>
        <v>48665</v>
      </c>
      <c r="J11" s="17">
        <v>25705.0</v>
      </c>
      <c r="K11" s="18">
        <f t="shared" si="6"/>
        <v>22960</v>
      </c>
      <c r="L11" s="72">
        <f t="shared" si="7"/>
        <v>25705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15">
        <v>14539.0</v>
      </c>
      <c r="C14" s="17">
        <v>776.0</v>
      </c>
      <c r="D14" s="18">
        <f t="shared" si="1"/>
        <v>194</v>
      </c>
      <c r="E14" s="19">
        <f t="shared" si="2"/>
        <v>970</v>
      </c>
      <c r="F14" s="18">
        <f t="shared" si="3"/>
        <v>21.73913043</v>
      </c>
      <c r="G14" s="18">
        <f t="shared" si="4"/>
        <v>3.260869565</v>
      </c>
      <c r="H14" s="53">
        <v>25.0</v>
      </c>
      <c r="I14" s="19">
        <f t="shared" si="5"/>
        <v>995</v>
      </c>
      <c r="J14" s="17">
        <v>120.0</v>
      </c>
      <c r="K14" s="18">
        <f t="shared" si="6"/>
        <v>875</v>
      </c>
      <c r="L14" s="72">
        <f t="shared" si="7"/>
        <v>120</v>
      </c>
      <c r="M14" s="23"/>
      <c r="N14" s="6"/>
      <c r="O14" s="6"/>
    </row>
    <row r="15">
      <c r="A15" s="15">
        <v>13.0</v>
      </c>
      <c r="B15" s="15">
        <v>14585.0</v>
      </c>
      <c r="C15" s="17">
        <v>2220.0</v>
      </c>
      <c r="D15" s="18">
        <f t="shared" si="1"/>
        <v>555</v>
      </c>
      <c r="E15" s="19">
        <f t="shared" si="2"/>
        <v>2775</v>
      </c>
      <c r="F15" s="18">
        <f t="shared" si="3"/>
        <v>0</v>
      </c>
      <c r="G15" s="18">
        <f t="shared" si="4"/>
        <v>0</v>
      </c>
      <c r="H15" s="53">
        <v>0.0</v>
      </c>
      <c r="I15" s="19">
        <f t="shared" si="5"/>
        <v>2775</v>
      </c>
      <c r="J15" s="17">
        <v>1595.0</v>
      </c>
      <c r="K15" s="18">
        <f t="shared" si="6"/>
        <v>1180</v>
      </c>
      <c r="L15" s="72">
        <f t="shared" si="7"/>
        <v>1595</v>
      </c>
      <c r="M15" s="23"/>
      <c r="N15" s="6"/>
      <c r="O15" s="6"/>
    </row>
    <row r="16">
      <c r="A16" s="15">
        <v>14.0</v>
      </c>
      <c r="B16" s="15">
        <v>14608.0</v>
      </c>
      <c r="C16" s="17">
        <v>1196.0</v>
      </c>
      <c r="D16" s="18">
        <f t="shared" si="1"/>
        <v>299</v>
      </c>
      <c r="E16" s="19">
        <f t="shared" si="2"/>
        <v>1495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1495</v>
      </c>
      <c r="J16" s="17">
        <v>835.0</v>
      </c>
      <c r="K16" s="18">
        <f t="shared" si="6"/>
        <v>660</v>
      </c>
      <c r="L16" s="72">
        <f t="shared" si="7"/>
        <v>835</v>
      </c>
      <c r="M16" s="23"/>
      <c r="N16" s="6"/>
      <c r="O16" s="6"/>
    </row>
    <row r="17">
      <c r="A17" s="15">
        <v>15.0</v>
      </c>
      <c r="B17" s="15">
        <v>14796.0</v>
      </c>
      <c r="C17" s="17">
        <v>15248.0</v>
      </c>
      <c r="D17" s="18">
        <f t="shared" si="1"/>
        <v>3812</v>
      </c>
      <c r="E17" s="19">
        <f t="shared" si="2"/>
        <v>19060</v>
      </c>
      <c r="F17" s="18">
        <f t="shared" si="3"/>
        <v>882.6086957</v>
      </c>
      <c r="G17" s="18">
        <f t="shared" si="4"/>
        <v>132.3913043</v>
      </c>
      <c r="H17" s="53">
        <v>1015.0</v>
      </c>
      <c r="I17" s="19">
        <f t="shared" si="5"/>
        <v>20075</v>
      </c>
      <c r="J17" s="17">
        <v>9350.0</v>
      </c>
      <c r="K17" s="18">
        <f t="shared" si="6"/>
        <v>10725</v>
      </c>
      <c r="L17" s="72">
        <f t="shared" si="7"/>
        <v>9350</v>
      </c>
      <c r="M17" s="23"/>
      <c r="N17" s="6"/>
      <c r="O17" s="6"/>
    </row>
    <row r="18">
      <c r="A18" s="15">
        <v>16.0</v>
      </c>
      <c r="B18" s="15">
        <v>48408.0</v>
      </c>
      <c r="C18" s="17">
        <v>29952.0</v>
      </c>
      <c r="D18" s="18">
        <f t="shared" si="1"/>
        <v>7488</v>
      </c>
      <c r="E18" s="19">
        <f t="shared" si="2"/>
        <v>37440</v>
      </c>
      <c r="F18" s="18">
        <f t="shared" si="3"/>
        <v>1013.043478</v>
      </c>
      <c r="G18" s="18">
        <f t="shared" si="4"/>
        <v>151.9565217</v>
      </c>
      <c r="H18" s="53">
        <v>1165.0</v>
      </c>
      <c r="I18" s="19">
        <f t="shared" si="5"/>
        <v>38605</v>
      </c>
      <c r="J18" s="17">
        <v>16045.0</v>
      </c>
      <c r="K18" s="18">
        <f t="shared" si="6"/>
        <v>22560</v>
      </c>
      <c r="L18" s="72">
        <f t="shared" si="7"/>
        <v>16045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15">
        <v>15046.0</v>
      </c>
      <c r="C20" s="17">
        <v>2960.0</v>
      </c>
      <c r="D20" s="18">
        <f t="shared" si="1"/>
        <v>740</v>
      </c>
      <c r="E20" s="19">
        <f t="shared" si="2"/>
        <v>3700</v>
      </c>
      <c r="F20" s="18">
        <f t="shared" si="3"/>
        <v>1182.608696</v>
      </c>
      <c r="G20" s="18">
        <f t="shared" si="4"/>
        <v>177.3913043</v>
      </c>
      <c r="H20" s="53">
        <v>1360.0</v>
      </c>
      <c r="I20" s="19">
        <f t="shared" si="5"/>
        <v>5060</v>
      </c>
      <c r="J20" s="17">
        <v>0.0</v>
      </c>
      <c r="K20" s="18">
        <f t="shared" si="6"/>
        <v>5060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15">
        <v>48418.0</v>
      </c>
      <c r="C21" s="17">
        <v>2272.0</v>
      </c>
      <c r="D21" s="18">
        <f t="shared" si="1"/>
        <v>568</v>
      </c>
      <c r="E21" s="19">
        <f t="shared" si="2"/>
        <v>2840</v>
      </c>
      <c r="F21" s="18">
        <f t="shared" si="3"/>
        <v>52.17391304</v>
      </c>
      <c r="G21" s="18">
        <f t="shared" si="4"/>
        <v>7.826086957</v>
      </c>
      <c r="H21" s="53">
        <v>60.0</v>
      </c>
      <c r="I21" s="19">
        <f t="shared" si="5"/>
        <v>2900</v>
      </c>
      <c r="J21" s="17">
        <v>1730.0</v>
      </c>
      <c r="K21" s="18">
        <f t="shared" si="6"/>
        <v>1170</v>
      </c>
      <c r="L21" s="72">
        <f t="shared" si="7"/>
        <v>1730</v>
      </c>
      <c r="M21" s="23"/>
      <c r="N21" s="6"/>
      <c r="O21" s="6"/>
    </row>
    <row r="22">
      <c r="A22" s="15">
        <v>20.0</v>
      </c>
      <c r="B22" s="15">
        <v>15128.0</v>
      </c>
      <c r="C22" s="17">
        <v>1704.0</v>
      </c>
      <c r="D22" s="18">
        <f t="shared" si="1"/>
        <v>426</v>
      </c>
      <c r="E22" s="19">
        <f t="shared" si="2"/>
        <v>2130</v>
      </c>
      <c r="F22" s="18">
        <f t="shared" si="3"/>
        <v>143.4782609</v>
      </c>
      <c r="G22" s="18">
        <f t="shared" si="4"/>
        <v>21.52173913</v>
      </c>
      <c r="H22" s="53">
        <v>165.0</v>
      </c>
      <c r="I22" s="19">
        <f t="shared" si="5"/>
        <v>2295</v>
      </c>
      <c r="J22" s="17">
        <v>685.0</v>
      </c>
      <c r="K22" s="18">
        <f t="shared" si="6"/>
        <v>1610</v>
      </c>
      <c r="L22" s="72">
        <f t="shared" si="7"/>
        <v>685</v>
      </c>
      <c r="M22" s="23"/>
      <c r="N22" s="6"/>
      <c r="O22" s="6"/>
    </row>
    <row r="23">
      <c r="A23" s="15">
        <v>21.0</v>
      </c>
      <c r="B23" s="15">
        <v>15190.0</v>
      </c>
      <c r="C23" s="17">
        <v>3860.0</v>
      </c>
      <c r="D23" s="18">
        <f t="shared" si="1"/>
        <v>965</v>
      </c>
      <c r="E23" s="19">
        <f t="shared" si="2"/>
        <v>4825</v>
      </c>
      <c r="F23" s="18">
        <f t="shared" si="3"/>
        <v>226.0869565</v>
      </c>
      <c r="G23" s="18">
        <f t="shared" si="4"/>
        <v>33.91304348</v>
      </c>
      <c r="H23" s="53">
        <v>260.0</v>
      </c>
      <c r="I23" s="19">
        <f t="shared" si="5"/>
        <v>5085</v>
      </c>
      <c r="J23" s="17">
        <v>2450.0</v>
      </c>
      <c r="K23" s="18">
        <f t="shared" si="6"/>
        <v>2635</v>
      </c>
      <c r="L23" s="72">
        <f t="shared" si="7"/>
        <v>2450</v>
      </c>
      <c r="M23" s="23"/>
      <c r="N23" s="6"/>
      <c r="O23" s="6"/>
    </row>
    <row r="24">
      <c r="A24" s="15">
        <v>22.0</v>
      </c>
      <c r="B24" s="15">
        <v>15227.0</v>
      </c>
      <c r="C24" s="17">
        <v>6976.0</v>
      </c>
      <c r="D24" s="18">
        <f t="shared" si="1"/>
        <v>1744</v>
      </c>
      <c r="E24" s="19">
        <f t="shared" si="2"/>
        <v>8720</v>
      </c>
      <c r="F24" s="18">
        <f t="shared" si="3"/>
        <v>365.2173913</v>
      </c>
      <c r="G24" s="18">
        <f t="shared" si="4"/>
        <v>54.7826087</v>
      </c>
      <c r="H24" s="53">
        <v>420.0</v>
      </c>
      <c r="I24" s="19">
        <f t="shared" si="5"/>
        <v>9140</v>
      </c>
      <c r="J24" s="17">
        <v>5070.0</v>
      </c>
      <c r="K24" s="18">
        <f t="shared" si="6"/>
        <v>4070</v>
      </c>
      <c r="L24" s="72">
        <f t="shared" si="7"/>
        <v>5070</v>
      </c>
      <c r="M24" s="23"/>
      <c r="N24" s="6"/>
      <c r="O24" s="6"/>
    </row>
    <row r="25">
      <c r="A25" s="15">
        <v>23.0</v>
      </c>
      <c r="B25" s="15">
        <v>48542.0</v>
      </c>
      <c r="C25" s="17">
        <v>32524.0</v>
      </c>
      <c r="D25" s="18">
        <f t="shared" si="1"/>
        <v>8131</v>
      </c>
      <c r="E25" s="19">
        <f t="shared" si="2"/>
        <v>40655</v>
      </c>
      <c r="F25" s="18">
        <f t="shared" si="3"/>
        <v>1200</v>
      </c>
      <c r="G25" s="18">
        <f t="shared" si="4"/>
        <v>180</v>
      </c>
      <c r="H25" s="53">
        <v>1380.0</v>
      </c>
      <c r="I25" s="19">
        <f t="shared" si="5"/>
        <v>42035</v>
      </c>
      <c r="J25" s="17">
        <v>20315.0</v>
      </c>
      <c r="K25" s="18">
        <f t="shared" si="6"/>
        <v>21720</v>
      </c>
      <c r="L25" s="72">
        <f t="shared" si="7"/>
        <v>20315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15">
        <v>48552.0</v>
      </c>
      <c r="C28" s="17">
        <v>248.0</v>
      </c>
      <c r="D28" s="18">
        <f t="shared" si="1"/>
        <v>62</v>
      </c>
      <c r="E28" s="19">
        <f t="shared" si="2"/>
        <v>310</v>
      </c>
      <c r="F28" s="18">
        <f t="shared" si="3"/>
        <v>0</v>
      </c>
      <c r="G28" s="18">
        <f t="shared" si="4"/>
        <v>0</v>
      </c>
      <c r="H28" s="54"/>
      <c r="I28" s="19">
        <f t="shared" si="5"/>
        <v>310</v>
      </c>
      <c r="J28" s="17">
        <v>5.0</v>
      </c>
      <c r="K28" s="55">
        <f t="shared" si="6"/>
        <v>305</v>
      </c>
      <c r="L28" s="72">
        <f t="shared" si="7"/>
        <v>5</v>
      </c>
      <c r="M28" s="23"/>
      <c r="N28" s="6"/>
      <c r="O28" s="6"/>
    </row>
    <row r="29">
      <c r="A29" s="15">
        <v>27.0</v>
      </c>
      <c r="B29" s="15">
        <v>15582.0</v>
      </c>
      <c r="C29" s="17">
        <v>1308.0</v>
      </c>
      <c r="D29" s="18">
        <f t="shared" si="1"/>
        <v>327</v>
      </c>
      <c r="E29" s="19">
        <f t="shared" si="2"/>
        <v>1635</v>
      </c>
      <c r="F29" s="18">
        <f t="shared" si="3"/>
        <v>17.39130435</v>
      </c>
      <c r="G29" s="18">
        <f t="shared" si="4"/>
        <v>2.608695652</v>
      </c>
      <c r="H29" s="53">
        <v>20.0</v>
      </c>
      <c r="I29" s="19">
        <f t="shared" si="5"/>
        <v>1655</v>
      </c>
      <c r="J29" s="17">
        <v>950.0</v>
      </c>
      <c r="K29" s="18">
        <f t="shared" si="6"/>
        <v>705</v>
      </c>
      <c r="L29" s="72">
        <f t="shared" si="7"/>
        <v>950</v>
      </c>
      <c r="M29" s="23"/>
      <c r="N29" s="6"/>
      <c r="O29" s="6"/>
    </row>
    <row r="30">
      <c r="A30" s="15">
        <v>28.0</v>
      </c>
      <c r="B30" s="15">
        <v>15621.0</v>
      </c>
      <c r="C30" s="17">
        <v>2084.0</v>
      </c>
      <c r="D30" s="18">
        <f t="shared" si="1"/>
        <v>521</v>
      </c>
      <c r="E30" s="19">
        <f t="shared" si="2"/>
        <v>2605</v>
      </c>
      <c r="F30" s="18">
        <f t="shared" si="3"/>
        <v>21.73913043</v>
      </c>
      <c r="G30" s="18">
        <f t="shared" si="4"/>
        <v>3.260869565</v>
      </c>
      <c r="H30" s="53">
        <v>25.0</v>
      </c>
      <c r="I30" s="19">
        <f t="shared" si="5"/>
        <v>2630</v>
      </c>
      <c r="J30" s="17">
        <v>1800.0</v>
      </c>
      <c r="K30" s="18">
        <f t="shared" si="6"/>
        <v>830</v>
      </c>
      <c r="L30" s="72">
        <f t="shared" si="7"/>
        <v>1800</v>
      </c>
      <c r="M30" s="23"/>
      <c r="N30" s="6"/>
      <c r="O30" s="6"/>
    </row>
    <row r="31">
      <c r="A31" s="15">
        <v>29.0</v>
      </c>
      <c r="B31" s="15">
        <v>15778.0</v>
      </c>
      <c r="C31" s="17">
        <v>9584.0</v>
      </c>
      <c r="D31" s="18">
        <f t="shared" si="1"/>
        <v>2396</v>
      </c>
      <c r="E31" s="19">
        <f t="shared" si="2"/>
        <v>11980</v>
      </c>
      <c r="F31" s="18">
        <f t="shared" si="3"/>
        <v>321.7391304</v>
      </c>
      <c r="G31" s="18">
        <f t="shared" si="4"/>
        <v>48.26086957</v>
      </c>
      <c r="H31" s="53">
        <v>370.0</v>
      </c>
      <c r="I31" s="19">
        <f t="shared" si="5"/>
        <v>12350</v>
      </c>
      <c r="J31" s="17">
        <v>6195.0</v>
      </c>
      <c r="K31" s="18">
        <f t="shared" si="6"/>
        <v>6155</v>
      </c>
      <c r="L31" s="72">
        <f t="shared" si="7"/>
        <v>6195</v>
      </c>
      <c r="M31" s="23"/>
      <c r="N31" s="6"/>
      <c r="O31" s="6"/>
    </row>
    <row r="32">
      <c r="A32" s="15">
        <v>30.0</v>
      </c>
      <c r="B32" s="15">
        <v>48704.0</v>
      </c>
      <c r="C32" s="17">
        <v>37844.0</v>
      </c>
      <c r="D32" s="18">
        <f t="shared" si="1"/>
        <v>9461</v>
      </c>
      <c r="E32" s="19">
        <f t="shared" si="2"/>
        <v>47305</v>
      </c>
      <c r="F32" s="18">
        <f t="shared" si="3"/>
        <v>1239.130435</v>
      </c>
      <c r="G32" s="18">
        <f t="shared" si="4"/>
        <v>185.8695652</v>
      </c>
      <c r="H32" s="53">
        <v>1425.0</v>
      </c>
      <c r="I32" s="19">
        <f t="shared" si="5"/>
        <v>48730</v>
      </c>
      <c r="J32" s="17">
        <v>17955.0</v>
      </c>
      <c r="K32" s="18">
        <f t="shared" si="6"/>
        <v>30775</v>
      </c>
      <c r="L32" s="72">
        <f t="shared" si="7"/>
        <v>17955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244000</v>
      </c>
      <c r="D34" s="19">
        <f t="shared" si="8"/>
        <v>61000</v>
      </c>
      <c r="E34" s="19">
        <f t="shared" si="8"/>
        <v>305000</v>
      </c>
      <c r="F34" s="19">
        <f t="shared" si="8"/>
        <v>10917.3913</v>
      </c>
      <c r="G34" s="19">
        <f t="shared" si="8"/>
        <v>1637.608696</v>
      </c>
      <c r="H34" s="19">
        <f t="shared" si="8"/>
        <v>12555</v>
      </c>
      <c r="I34" s="19">
        <f t="shared" si="8"/>
        <v>317555</v>
      </c>
      <c r="J34" s="19">
        <f t="shared" si="8"/>
        <v>145350</v>
      </c>
      <c r="K34" s="19">
        <f t="shared" si="8"/>
        <v>172205</v>
      </c>
      <c r="L34" s="72">
        <f>3000+I34-K34</f>
        <v>148350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317555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164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15">
        <v>48716.0</v>
      </c>
      <c r="C5" s="17">
        <v>976.0</v>
      </c>
      <c r="D5" s="18">
        <f t="shared" si="1"/>
        <v>244</v>
      </c>
      <c r="E5" s="19">
        <f t="shared" si="2"/>
        <v>1220</v>
      </c>
      <c r="F5" s="18">
        <f t="shared" si="3"/>
        <v>65.2173913</v>
      </c>
      <c r="G5" s="18">
        <f t="shared" si="4"/>
        <v>9.782608696</v>
      </c>
      <c r="H5" s="53">
        <v>75.0</v>
      </c>
      <c r="I5" s="19">
        <f t="shared" si="5"/>
        <v>1295</v>
      </c>
      <c r="J5" s="17">
        <v>890.0</v>
      </c>
      <c r="K5" s="18">
        <f t="shared" si="6"/>
        <v>405</v>
      </c>
      <c r="L5" s="72">
        <f t="shared" si="7"/>
        <v>890</v>
      </c>
      <c r="M5" s="23"/>
      <c r="N5" s="6"/>
      <c r="O5" s="6"/>
    </row>
    <row r="6">
      <c r="A6" s="15">
        <v>4.0</v>
      </c>
      <c r="B6" s="15">
        <v>48732.0</v>
      </c>
      <c r="C6" s="17">
        <v>3484.0</v>
      </c>
      <c r="D6" s="18">
        <f t="shared" si="1"/>
        <v>871</v>
      </c>
      <c r="E6" s="19">
        <f t="shared" si="2"/>
        <v>4355</v>
      </c>
      <c r="F6" s="18">
        <f t="shared" si="3"/>
        <v>52.17391304</v>
      </c>
      <c r="G6" s="18">
        <f t="shared" si="4"/>
        <v>7.826086957</v>
      </c>
      <c r="H6" s="53">
        <v>60.0</v>
      </c>
      <c r="I6" s="19">
        <f t="shared" si="5"/>
        <v>4415</v>
      </c>
      <c r="J6" s="17">
        <v>2080.0</v>
      </c>
      <c r="K6" s="18">
        <f t="shared" si="6"/>
        <v>2335</v>
      </c>
      <c r="L6" s="72">
        <f t="shared" si="7"/>
        <v>2080</v>
      </c>
      <c r="M6" s="23"/>
      <c r="N6" s="6"/>
      <c r="O6" s="6"/>
    </row>
    <row r="7">
      <c r="A7" s="15">
        <v>5.0</v>
      </c>
      <c r="B7" s="15">
        <v>48739.0</v>
      </c>
      <c r="C7" s="17">
        <v>7268.0</v>
      </c>
      <c r="D7" s="18">
        <f t="shared" si="1"/>
        <v>1817</v>
      </c>
      <c r="E7" s="19">
        <f t="shared" si="2"/>
        <v>9085</v>
      </c>
      <c r="F7" s="18">
        <f t="shared" si="3"/>
        <v>386.9565217</v>
      </c>
      <c r="G7" s="18">
        <f t="shared" si="4"/>
        <v>58.04347826</v>
      </c>
      <c r="H7" s="53">
        <v>445.0</v>
      </c>
      <c r="I7" s="19">
        <f t="shared" si="5"/>
        <v>9530</v>
      </c>
      <c r="J7" s="17">
        <v>4125.0</v>
      </c>
      <c r="K7" s="18">
        <f t="shared" si="6"/>
        <v>5405</v>
      </c>
      <c r="L7" s="72">
        <f t="shared" si="7"/>
        <v>4125</v>
      </c>
      <c r="M7" s="23"/>
      <c r="N7" s="6"/>
      <c r="O7" s="6"/>
    </row>
    <row r="8">
      <c r="A8" s="15">
        <v>6.0</v>
      </c>
      <c r="B8" s="15">
        <v>16523.0</v>
      </c>
      <c r="C8" s="17">
        <v>23056.0</v>
      </c>
      <c r="D8" s="18">
        <f t="shared" si="1"/>
        <v>5764</v>
      </c>
      <c r="E8" s="19">
        <f t="shared" si="2"/>
        <v>28820</v>
      </c>
      <c r="F8" s="18">
        <f t="shared" si="3"/>
        <v>486.9565217</v>
      </c>
      <c r="G8" s="18">
        <f t="shared" si="4"/>
        <v>73.04347826</v>
      </c>
      <c r="H8" s="53">
        <v>560.0</v>
      </c>
      <c r="I8" s="19">
        <f t="shared" si="5"/>
        <v>29380</v>
      </c>
      <c r="J8" s="17">
        <v>13705.0</v>
      </c>
      <c r="K8" s="18">
        <f t="shared" si="6"/>
        <v>15675</v>
      </c>
      <c r="L8" s="72">
        <f t="shared" si="7"/>
        <v>13705</v>
      </c>
      <c r="M8" s="23"/>
      <c r="N8" s="6"/>
      <c r="O8" s="6"/>
    </row>
    <row r="9">
      <c r="A9" s="15">
        <v>7.0</v>
      </c>
      <c r="B9" s="15">
        <v>48837.0</v>
      </c>
      <c r="C9" s="17">
        <v>28460.0</v>
      </c>
      <c r="D9" s="18">
        <f t="shared" si="1"/>
        <v>7115</v>
      </c>
      <c r="E9" s="19">
        <f t="shared" si="2"/>
        <v>35575</v>
      </c>
      <c r="F9" s="18">
        <f t="shared" si="3"/>
        <v>600</v>
      </c>
      <c r="G9" s="18">
        <f t="shared" si="4"/>
        <v>90</v>
      </c>
      <c r="H9" s="53">
        <v>690.0</v>
      </c>
      <c r="I9" s="19">
        <f t="shared" si="5"/>
        <v>36265</v>
      </c>
      <c r="J9" s="17">
        <v>10640.0</v>
      </c>
      <c r="K9" s="18">
        <f t="shared" si="6"/>
        <v>25625</v>
      </c>
      <c r="L9" s="72">
        <f t="shared" si="7"/>
        <v>10640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15">
        <v>48884.0</v>
      </c>
      <c r="C12" s="17">
        <v>4388.0</v>
      </c>
      <c r="D12" s="18">
        <f t="shared" si="1"/>
        <v>1097</v>
      </c>
      <c r="E12" s="19">
        <f t="shared" si="2"/>
        <v>5485</v>
      </c>
      <c r="F12" s="18">
        <f t="shared" si="3"/>
        <v>147.826087</v>
      </c>
      <c r="G12" s="18">
        <f t="shared" si="4"/>
        <v>22.17391304</v>
      </c>
      <c r="H12" s="53">
        <v>170.0</v>
      </c>
      <c r="I12" s="19">
        <f t="shared" si="5"/>
        <v>5655</v>
      </c>
      <c r="J12" s="17">
        <v>780.0</v>
      </c>
      <c r="K12" s="18">
        <f t="shared" si="6"/>
        <v>4875</v>
      </c>
      <c r="L12" s="72">
        <f t="shared" si="7"/>
        <v>780</v>
      </c>
      <c r="M12" s="23"/>
      <c r="N12" s="6"/>
      <c r="O12" s="6"/>
    </row>
    <row r="13">
      <c r="A13" s="15">
        <v>11.0</v>
      </c>
      <c r="B13" s="15">
        <v>48888.0</v>
      </c>
      <c r="C13" s="17">
        <v>1984.0</v>
      </c>
      <c r="D13" s="18">
        <f t="shared" si="1"/>
        <v>496</v>
      </c>
      <c r="E13" s="19">
        <f t="shared" si="2"/>
        <v>2480</v>
      </c>
      <c r="F13" s="18">
        <f t="shared" si="3"/>
        <v>34.7826087</v>
      </c>
      <c r="G13" s="18">
        <f t="shared" si="4"/>
        <v>5.217391304</v>
      </c>
      <c r="H13" s="53">
        <v>40.0</v>
      </c>
      <c r="I13" s="19">
        <f t="shared" si="5"/>
        <v>2520</v>
      </c>
      <c r="J13" s="17">
        <v>1425.0</v>
      </c>
      <c r="K13" s="18">
        <f t="shared" si="6"/>
        <v>1095</v>
      </c>
      <c r="L13" s="72">
        <f t="shared" si="7"/>
        <v>1425</v>
      </c>
      <c r="M13" s="23"/>
      <c r="N13" s="6"/>
      <c r="O13" s="6"/>
    </row>
    <row r="14">
      <c r="A14" s="15">
        <v>12.0</v>
      </c>
      <c r="B14" s="15">
        <v>16862.0</v>
      </c>
      <c r="C14" s="17">
        <v>3360.0</v>
      </c>
      <c r="D14" s="18">
        <f t="shared" si="1"/>
        <v>840</v>
      </c>
      <c r="E14" s="19">
        <f t="shared" si="2"/>
        <v>4200</v>
      </c>
      <c r="F14" s="18">
        <f t="shared" si="3"/>
        <v>156.5217391</v>
      </c>
      <c r="G14" s="18">
        <f t="shared" si="4"/>
        <v>23.47826087</v>
      </c>
      <c r="H14" s="53">
        <v>180.0</v>
      </c>
      <c r="I14" s="19">
        <f t="shared" si="5"/>
        <v>4380</v>
      </c>
      <c r="J14" s="17">
        <v>2660.0</v>
      </c>
      <c r="K14" s="18">
        <f t="shared" si="6"/>
        <v>1720</v>
      </c>
      <c r="L14" s="72">
        <f t="shared" si="7"/>
        <v>2660</v>
      </c>
      <c r="M14" s="23"/>
      <c r="N14" s="6"/>
      <c r="O14" s="6"/>
    </row>
    <row r="15">
      <c r="A15" s="15">
        <v>13.0</v>
      </c>
      <c r="B15" s="15">
        <v>17037.0</v>
      </c>
      <c r="C15" s="17">
        <v>13860.0</v>
      </c>
      <c r="D15" s="18">
        <f t="shared" si="1"/>
        <v>3465</v>
      </c>
      <c r="E15" s="19">
        <f t="shared" si="2"/>
        <v>17325</v>
      </c>
      <c r="F15" s="18">
        <f t="shared" si="3"/>
        <v>365.2173913</v>
      </c>
      <c r="G15" s="18">
        <f t="shared" si="4"/>
        <v>54.7826087</v>
      </c>
      <c r="H15" s="53">
        <v>420.0</v>
      </c>
      <c r="I15" s="19">
        <f t="shared" si="5"/>
        <v>17745</v>
      </c>
      <c r="J15" s="17">
        <v>6895.0</v>
      </c>
      <c r="K15" s="18">
        <f t="shared" si="6"/>
        <v>10850</v>
      </c>
      <c r="L15" s="72">
        <f t="shared" si="7"/>
        <v>6895</v>
      </c>
      <c r="M15" s="23"/>
      <c r="N15" s="6"/>
      <c r="O15" s="6"/>
    </row>
    <row r="16">
      <c r="A16" s="15">
        <v>14.0</v>
      </c>
      <c r="B16" s="15">
        <v>17220.0</v>
      </c>
      <c r="C16" s="17">
        <v>23224.0</v>
      </c>
      <c r="D16" s="18">
        <f t="shared" si="1"/>
        <v>5806</v>
      </c>
      <c r="E16" s="19">
        <f t="shared" si="2"/>
        <v>29030</v>
      </c>
      <c r="F16" s="18">
        <f t="shared" si="3"/>
        <v>965.2173913</v>
      </c>
      <c r="G16" s="18">
        <f t="shared" si="4"/>
        <v>144.7826087</v>
      </c>
      <c r="H16" s="53">
        <v>1110.0</v>
      </c>
      <c r="I16" s="19">
        <f t="shared" si="5"/>
        <v>30140</v>
      </c>
      <c r="J16" s="17">
        <v>13665.0</v>
      </c>
      <c r="K16" s="18">
        <f t="shared" si="6"/>
        <v>16475</v>
      </c>
      <c r="L16" s="72">
        <f t="shared" si="7"/>
        <v>13665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15">
        <v>17255.0</v>
      </c>
      <c r="C19" s="17">
        <v>1488.0</v>
      </c>
      <c r="D19" s="18">
        <f t="shared" si="1"/>
        <v>372</v>
      </c>
      <c r="E19" s="19">
        <f t="shared" si="2"/>
        <v>1860</v>
      </c>
      <c r="F19" s="18">
        <f t="shared" si="3"/>
        <v>34.7826087</v>
      </c>
      <c r="G19" s="18">
        <f t="shared" si="4"/>
        <v>5.217391304</v>
      </c>
      <c r="H19" s="53">
        <v>40.0</v>
      </c>
      <c r="I19" s="19">
        <f t="shared" si="5"/>
        <v>1900</v>
      </c>
      <c r="J19" s="17">
        <v>1395.0</v>
      </c>
      <c r="K19" s="18">
        <f t="shared" si="6"/>
        <v>505</v>
      </c>
      <c r="L19" s="72">
        <f t="shared" si="7"/>
        <v>1395</v>
      </c>
      <c r="M19" s="23"/>
      <c r="N19" s="6"/>
      <c r="O19" s="6"/>
    </row>
    <row r="20">
      <c r="A20" s="15">
        <v>18.0</v>
      </c>
      <c r="B20" s="15">
        <v>49042.0</v>
      </c>
      <c r="C20" s="17">
        <v>488.0</v>
      </c>
      <c r="D20" s="18">
        <f t="shared" si="1"/>
        <v>122</v>
      </c>
      <c r="E20" s="19">
        <f t="shared" si="2"/>
        <v>610</v>
      </c>
      <c r="F20" s="18">
        <f t="shared" si="3"/>
        <v>21.73913043</v>
      </c>
      <c r="G20" s="18">
        <f t="shared" si="4"/>
        <v>3.260869565</v>
      </c>
      <c r="H20" s="53">
        <v>25.0</v>
      </c>
      <c r="I20" s="19">
        <f t="shared" si="5"/>
        <v>635</v>
      </c>
      <c r="J20" s="17">
        <v>145.0</v>
      </c>
      <c r="K20" s="18">
        <f t="shared" si="6"/>
        <v>490</v>
      </c>
      <c r="L20" s="72">
        <f t="shared" si="7"/>
        <v>145</v>
      </c>
      <c r="M20" s="23"/>
      <c r="N20" s="6"/>
      <c r="O20" s="6"/>
    </row>
    <row r="21">
      <c r="A21" s="15">
        <v>19.0</v>
      </c>
      <c r="B21" s="15">
        <v>17288.0</v>
      </c>
      <c r="C21" s="17">
        <v>2196.0</v>
      </c>
      <c r="D21" s="18">
        <f t="shared" si="1"/>
        <v>549</v>
      </c>
      <c r="E21" s="19">
        <f t="shared" si="2"/>
        <v>2745</v>
      </c>
      <c r="F21" s="18">
        <f t="shared" si="3"/>
        <v>17.39130435</v>
      </c>
      <c r="G21" s="18">
        <f t="shared" si="4"/>
        <v>2.608695652</v>
      </c>
      <c r="H21" s="53">
        <v>20.0</v>
      </c>
      <c r="I21" s="19">
        <f t="shared" si="5"/>
        <v>2765</v>
      </c>
      <c r="J21" s="17">
        <v>1375.0</v>
      </c>
      <c r="K21" s="18">
        <f t="shared" si="6"/>
        <v>1390</v>
      </c>
      <c r="L21" s="72">
        <f t="shared" si="7"/>
        <v>1375</v>
      </c>
      <c r="M21" s="23"/>
      <c r="N21" s="6"/>
      <c r="O21" s="6"/>
    </row>
    <row r="22">
      <c r="A22" s="15">
        <v>20.0</v>
      </c>
      <c r="B22" s="15">
        <v>17347.0</v>
      </c>
      <c r="C22" s="17">
        <v>3712.0</v>
      </c>
      <c r="D22" s="18">
        <f t="shared" si="1"/>
        <v>928</v>
      </c>
      <c r="E22" s="19">
        <f t="shared" si="2"/>
        <v>4640</v>
      </c>
      <c r="F22" s="18">
        <f t="shared" si="3"/>
        <v>65.2173913</v>
      </c>
      <c r="G22" s="18">
        <f t="shared" si="4"/>
        <v>9.782608696</v>
      </c>
      <c r="H22" s="53">
        <v>75.0</v>
      </c>
      <c r="I22" s="19">
        <f t="shared" si="5"/>
        <v>4715</v>
      </c>
      <c r="J22" s="17">
        <v>2670.0</v>
      </c>
      <c r="K22" s="18">
        <f t="shared" si="6"/>
        <v>2045</v>
      </c>
      <c r="L22" s="72">
        <f t="shared" si="7"/>
        <v>2670</v>
      </c>
      <c r="M22" s="23"/>
      <c r="N22" s="6"/>
      <c r="O22" s="6"/>
    </row>
    <row r="23">
      <c r="A23" s="15">
        <v>21.0</v>
      </c>
      <c r="B23" s="15">
        <v>49114.0</v>
      </c>
      <c r="C23" s="17">
        <v>19028.0</v>
      </c>
      <c r="D23" s="18">
        <f t="shared" si="1"/>
        <v>4757</v>
      </c>
      <c r="E23" s="19">
        <f t="shared" si="2"/>
        <v>23785</v>
      </c>
      <c r="F23" s="18">
        <f t="shared" si="3"/>
        <v>700</v>
      </c>
      <c r="G23" s="18">
        <f t="shared" si="4"/>
        <v>105</v>
      </c>
      <c r="H23" s="53">
        <v>805.0</v>
      </c>
      <c r="I23" s="19">
        <f t="shared" si="5"/>
        <v>24590</v>
      </c>
      <c r="J23" s="17">
        <v>7065.0</v>
      </c>
      <c r="K23" s="18">
        <f t="shared" si="6"/>
        <v>17525</v>
      </c>
      <c r="L23" s="72">
        <f t="shared" si="7"/>
        <v>7065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15">
        <v>49138.0</v>
      </c>
      <c r="C26" s="17">
        <v>1144.0</v>
      </c>
      <c r="D26" s="18">
        <f t="shared" si="1"/>
        <v>286</v>
      </c>
      <c r="E26" s="19">
        <f t="shared" si="2"/>
        <v>1430</v>
      </c>
      <c r="F26" s="18">
        <f t="shared" si="3"/>
        <v>0</v>
      </c>
      <c r="G26" s="18">
        <f t="shared" si="4"/>
        <v>0</v>
      </c>
      <c r="H26" s="53">
        <v>0.0</v>
      </c>
      <c r="I26" s="19">
        <f t="shared" si="5"/>
        <v>1430</v>
      </c>
      <c r="J26" s="17">
        <v>240.0</v>
      </c>
      <c r="K26" s="18">
        <f t="shared" si="6"/>
        <v>1190</v>
      </c>
      <c r="L26" s="72">
        <f t="shared" si="7"/>
        <v>240</v>
      </c>
      <c r="M26" s="23"/>
      <c r="N26" s="6"/>
      <c r="O26" s="6"/>
    </row>
    <row r="27">
      <c r="A27" s="15">
        <v>25.0</v>
      </c>
      <c r="B27" s="15">
        <v>17546.0</v>
      </c>
      <c r="C27" s="17">
        <v>2504.0</v>
      </c>
      <c r="D27" s="18">
        <f t="shared" si="1"/>
        <v>626</v>
      </c>
      <c r="E27" s="19">
        <f t="shared" si="2"/>
        <v>3130</v>
      </c>
      <c r="F27" s="18">
        <f t="shared" si="3"/>
        <v>165.2173913</v>
      </c>
      <c r="G27" s="18">
        <f t="shared" si="4"/>
        <v>24.7826087</v>
      </c>
      <c r="H27" s="53">
        <v>190.0</v>
      </c>
      <c r="I27" s="19">
        <f t="shared" si="5"/>
        <v>3320</v>
      </c>
      <c r="J27" s="17">
        <v>2380.0</v>
      </c>
      <c r="K27" s="18">
        <f t="shared" si="6"/>
        <v>940</v>
      </c>
      <c r="L27" s="72">
        <f t="shared" si="7"/>
        <v>2380</v>
      </c>
      <c r="M27" s="23"/>
      <c r="N27" s="6"/>
      <c r="O27" s="6"/>
    </row>
    <row r="28">
      <c r="A28" s="15">
        <v>26.0</v>
      </c>
      <c r="B28" s="15">
        <v>17606.0</v>
      </c>
      <c r="C28" s="17">
        <v>3460.0</v>
      </c>
      <c r="D28" s="18">
        <f t="shared" si="1"/>
        <v>865</v>
      </c>
      <c r="E28" s="19">
        <f t="shared" si="2"/>
        <v>4325</v>
      </c>
      <c r="F28" s="18">
        <f t="shared" si="3"/>
        <v>173.9130435</v>
      </c>
      <c r="G28" s="18">
        <f t="shared" si="4"/>
        <v>26.08695652</v>
      </c>
      <c r="H28" s="53">
        <v>200.0</v>
      </c>
      <c r="I28" s="19">
        <f t="shared" si="5"/>
        <v>4525</v>
      </c>
      <c r="J28" s="17">
        <v>2805.0</v>
      </c>
      <c r="K28" s="55">
        <f t="shared" si="6"/>
        <v>1720</v>
      </c>
      <c r="L28" s="72">
        <f t="shared" si="7"/>
        <v>2805</v>
      </c>
      <c r="M28" s="23"/>
      <c r="N28" s="6"/>
      <c r="O28" s="6"/>
    </row>
    <row r="29">
      <c r="A29" s="15">
        <v>27.0</v>
      </c>
      <c r="B29" s="15">
        <v>17678.0</v>
      </c>
      <c r="C29" s="17">
        <v>15036.0</v>
      </c>
      <c r="D29" s="18">
        <f t="shared" si="1"/>
        <v>3759</v>
      </c>
      <c r="E29" s="19">
        <f t="shared" si="2"/>
        <v>18795</v>
      </c>
      <c r="F29" s="18">
        <f t="shared" si="3"/>
        <v>613.0434783</v>
      </c>
      <c r="G29" s="18">
        <f t="shared" si="4"/>
        <v>91.95652174</v>
      </c>
      <c r="H29" s="53">
        <v>705.0</v>
      </c>
      <c r="I29" s="19">
        <f t="shared" si="5"/>
        <v>19500</v>
      </c>
      <c r="J29" s="17">
        <v>4605.0</v>
      </c>
      <c r="K29" s="18">
        <f t="shared" si="6"/>
        <v>14895</v>
      </c>
      <c r="L29" s="72">
        <f t="shared" si="7"/>
        <v>4605</v>
      </c>
      <c r="M29" s="23"/>
      <c r="N29" s="6"/>
      <c r="O29" s="6"/>
    </row>
    <row r="30">
      <c r="A30" s="15">
        <v>28.0</v>
      </c>
      <c r="B30" s="15">
        <v>49341.0</v>
      </c>
      <c r="C30" s="17">
        <v>35204.0</v>
      </c>
      <c r="D30" s="18">
        <f t="shared" si="1"/>
        <v>8801</v>
      </c>
      <c r="E30" s="19">
        <f t="shared" si="2"/>
        <v>44005</v>
      </c>
      <c r="F30" s="18">
        <f t="shared" si="3"/>
        <v>1365.217391</v>
      </c>
      <c r="G30" s="18">
        <f t="shared" si="4"/>
        <v>204.7826087</v>
      </c>
      <c r="H30" s="53">
        <v>1570.0</v>
      </c>
      <c r="I30" s="19">
        <f t="shared" si="5"/>
        <v>45575</v>
      </c>
      <c r="J30" s="17">
        <v>17665.0</v>
      </c>
      <c r="K30" s="18">
        <f t="shared" si="6"/>
        <v>27910</v>
      </c>
      <c r="L30" s="72">
        <f t="shared" si="7"/>
        <v>17665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15">
        <v>49350.0</v>
      </c>
      <c r="C33" s="17">
        <v>328.0</v>
      </c>
      <c r="D33" s="18">
        <f t="shared" si="1"/>
        <v>82</v>
      </c>
      <c r="E33" s="19">
        <f t="shared" si="2"/>
        <v>410</v>
      </c>
      <c r="F33" s="18">
        <f t="shared" si="3"/>
        <v>0</v>
      </c>
      <c r="G33" s="18">
        <f t="shared" si="4"/>
        <v>0</v>
      </c>
      <c r="H33" s="56">
        <v>0.0</v>
      </c>
      <c r="I33" s="19">
        <f t="shared" si="5"/>
        <v>410</v>
      </c>
      <c r="J33" s="17">
        <v>350.0</v>
      </c>
      <c r="K33" s="18">
        <f t="shared" si="6"/>
        <v>60</v>
      </c>
      <c r="L33" s="72">
        <f t="shared" si="7"/>
        <v>350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194648</v>
      </c>
      <c r="D34" s="19">
        <f t="shared" si="8"/>
        <v>48662</v>
      </c>
      <c r="E34" s="19">
        <f t="shared" si="8"/>
        <v>243310</v>
      </c>
      <c r="F34" s="19">
        <f t="shared" si="8"/>
        <v>6417.391304</v>
      </c>
      <c r="G34" s="19">
        <f t="shared" si="8"/>
        <v>962.6086957</v>
      </c>
      <c r="H34" s="19">
        <f t="shared" si="8"/>
        <v>7380</v>
      </c>
      <c r="I34" s="19">
        <f t="shared" si="8"/>
        <v>250690</v>
      </c>
      <c r="J34" s="19">
        <f t="shared" si="8"/>
        <v>97560</v>
      </c>
      <c r="K34" s="19">
        <f t="shared" si="8"/>
        <v>153130</v>
      </c>
      <c r="L34" s="72">
        <f>3000+I34-K34</f>
        <v>100560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250690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165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17937.0</v>
      </c>
      <c r="C3" s="17">
        <v>320.0</v>
      </c>
      <c r="D3" s="18">
        <f t="shared" ref="D3:D33" si="1">SUM(C3*0.25)</f>
        <v>80</v>
      </c>
      <c r="E3" s="19">
        <f t="shared" ref="E3:E33" si="2">SUM(C3+D3)</f>
        <v>400</v>
      </c>
      <c r="F3" s="18">
        <f t="shared" ref="F3:F33" si="3">SUM(H3/1.15)</f>
        <v>34.7826087</v>
      </c>
      <c r="G3" s="18">
        <f t="shared" ref="G3:G33" si="4">SUM(H3-F3)</f>
        <v>5.217391304</v>
      </c>
      <c r="H3" s="52">
        <v>40.0</v>
      </c>
      <c r="I3" s="19">
        <f t="shared" ref="I3:I33" si="5">SUM(H3,E3)</f>
        <v>440</v>
      </c>
      <c r="J3" s="17">
        <v>0.0</v>
      </c>
      <c r="K3" s="18">
        <f t="shared" ref="K3:K33" si="6">SUM(I3-J3)</f>
        <v>440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15">
        <v>17947.0</v>
      </c>
      <c r="C4" s="17">
        <v>776.0</v>
      </c>
      <c r="D4" s="18">
        <f t="shared" si="1"/>
        <v>194</v>
      </c>
      <c r="E4" s="19">
        <f t="shared" si="2"/>
        <v>970</v>
      </c>
      <c r="F4" s="18">
        <f t="shared" si="3"/>
        <v>34.7826087</v>
      </c>
      <c r="G4" s="18">
        <f t="shared" si="4"/>
        <v>5.217391304</v>
      </c>
      <c r="H4" s="53">
        <v>40.0</v>
      </c>
      <c r="I4" s="19">
        <f t="shared" si="5"/>
        <v>1010</v>
      </c>
      <c r="J4" s="17">
        <v>50.0</v>
      </c>
      <c r="K4" s="18">
        <f t="shared" si="6"/>
        <v>960</v>
      </c>
      <c r="L4" s="72">
        <f t="shared" si="7"/>
        <v>50</v>
      </c>
      <c r="M4" s="23"/>
      <c r="N4" s="6"/>
      <c r="O4" s="6"/>
    </row>
    <row r="5">
      <c r="A5" s="15">
        <v>3.0</v>
      </c>
      <c r="B5" s="15">
        <v>18015.0</v>
      </c>
      <c r="C5" s="17">
        <v>3968.0</v>
      </c>
      <c r="D5" s="18">
        <f t="shared" si="1"/>
        <v>992</v>
      </c>
      <c r="E5" s="19">
        <f t="shared" si="2"/>
        <v>4960</v>
      </c>
      <c r="F5" s="18">
        <f t="shared" si="3"/>
        <v>52.17391304</v>
      </c>
      <c r="G5" s="18">
        <f t="shared" si="4"/>
        <v>7.826086957</v>
      </c>
      <c r="H5" s="53">
        <v>60.0</v>
      </c>
      <c r="I5" s="19">
        <f t="shared" si="5"/>
        <v>5020</v>
      </c>
      <c r="J5" s="17">
        <v>2545.0</v>
      </c>
      <c r="K5" s="18">
        <f t="shared" si="6"/>
        <v>2475</v>
      </c>
      <c r="L5" s="72">
        <f t="shared" si="7"/>
        <v>2545</v>
      </c>
      <c r="M5" s="23"/>
      <c r="N5" s="6"/>
      <c r="O5" s="6"/>
    </row>
    <row r="6">
      <c r="A6" s="15">
        <v>4.0</v>
      </c>
      <c r="B6" s="15">
        <v>49430.0</v>
      </c>
      <c r="C6" s="17">
        <v>17004.0</v>
      </c>
      <c r="D6" s="18">
        <f t="shared" si="1"/>
        <v>4251</v>
      </c>
      <c r="E6" s="19">
        <f t="shared" si="2"/>
        <v>21255</v>
      </c>
      <c r="F6" s="18">
        <f t="shared" si="3"/>
        <v>913.0434783</v>
      </c>
      <c r="G6" s="18">
        <f t="shared" si="4"/>
        <v>136.9565217</v>
      </c>
      <c r="H6" s="53">
        <v>1050.0</v>
      </c>
      <c r="I6" s="19">
        <f t="shared" si="5"/>
        <v>22305</v>
      </c>
      <c r="J6" s="17">
        <v>10915.0</v>
      </c>
      <c r="K6" s="18">
        <f t="shared" si="6"/>
        <v>11390</v>
      </c>
      <c r="L6" s="72">
        <f t="shared" si="7"/>
        <v>10915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15">
        <v>49522.0</v>
      </c>
      <c r="C10" s="17">
        <v>3784.0</v>
      </c>
      <c r="D10" s="18">
        <f t="shared" si="1"/>
        <v>946</v>
      </c>
      <c r="E10" s="19">
        <f t="shared" si="2"/>
        <v>4730</v>
      </c>
      <c r="F10" s="18">
        <f t="shared" si="3"/>
        <v>121.7391304</v>
      </c>
      <c r="G10" s="18">
        <f t="shared" si="4"/>
        <v>18.26086957</v>
      </c>
      <c r="H10" s="53">
        <v>140.0</v>
      </c>
      <c r="I10" s="19">
        <f t="shared" si="5"/>
        <v>4870</v>
      </c>
      <c r="J10" s="17">
        <v>3905.0</v>
      </c>
      <c r="K10" s="18">
        <f t="shared" si="6"/>
        <v>965</v>
      </c>
      <c r="L10" s="72">
        <f t="shared" si="7"/>
        <v>3905</v>
      </c>
      <c r="M10" s="23"/>
      <c r="N10" s="6"/>
      <c r="O10" s="6"/>
    </row>
    <row r="11">
      <c r="A11" s="15">
        <v>9.0</v>
      </c>
      <c r="B11" s="15">
        <v>18191.0</v>
      </c>
      <c r="C11" s="17">
        <v>1124.0</v>
      </c>
      <c r="D11" s="18">
        <f t="shared" si="1"/>
        <v>281</v>
      </c>
      <c r="E11" s="19">
        <f t="shared" si="2"/>
        <v>1405</v>
      </c>
      <c r="F11" s="18">
        <f t="shared" si="3"/>
        <v>0</v>
      </c>
      <c r="G11" s="18">
        <f t="shared" si="4"/>
        <v>0</v>
      </c>
      <c r="H11" s="53">
        <v>0.0</v>
      </c>
      <c r="I11" s="19">
        <f t="shared" si="5"/>
        <v>1405</v>
      </c>
      <c r="J11" s="17">
        <v>255.0</v>
      </c>
      <c r="K11" s="18">
        <f t="shared" si="6"/>
        <v>1150</v>
      </c>
      <c r="L11" s="72">
        <f t="shared" si="7"/>
        <v>255</v>
      </c>
      <c r="M11" s="23"/>
      <c r="N11" s="6"/>
      <c r="O11" s="6"/>
    </row>
    <row r="12">
      <c r="A12" s="15">
        <v>10.0</v>
      </c>
      <c r="B12" s="15">
        <v>18219.0</v>
      </c>
      <c r="C12" s="17">
        <v>3404.0</v>
      </c>
      <c r="D12" s="18">
        <f t="shared" si="1"/>
        <v>851</v>
      </c>
      <c r="E12" s="19">
        <f t="shared" si="2"/>
        <v>4255</v>
      </c>
      <c r="F12" s="18">
        <f t="shared" si="3"/>
        <v>34.7826087</v>
      </c>
      <c r="G12" s="18">
        <f t="shared" si="4"/>
        <v>5.217391304</v>
      </c>
      <c r="H12" s="53">
        <v>40.0</v>
      </c>
      <c r="I12" s="19">
        <f t="shared" si="5"/>
        <v>4295</v>
      </c>
      <c r="J12" s="17">
        <v>2330.0</v>
      </c>
      <c r="K12" s="18">
        <f t="shared" si="6"/>
        <v>1965</v>
      </c>
      <c r="L12" s="72">
        <f t="shared" si="7"/>
        <v>2330</v>
      </c>
      <c r="M12" s="23"/>
      <c r="N12" s="6"/>
      <c r="O12" s="6"/>
    </row>
    <row r="13">
      <c r="A13" s="15">
        <v>11.0</v>
      </c>
      <c r="B13" s="15">
        <v>49593.0</v>
      </c>
      <c r="C13" s="17">
        <v>7880.0</v>
      </c>
      <c r="D13" s="18">
        <f t="shared" si="1"/>
        <v>1970</v>
      </c>
      <c r="E13" s="19">
        <f t="shared" si="2"/>
        <v>9850</v>
      </c>
      <c r="F13" s="18">
        <f t="shared" si="3"/>
        <v>278.2608696</v>
      </c>
      <c r="G13" s="18">
        <f t="shared" si="4"/>
        <v>41.73913043</v>
      </c>
      <c r="H13" s="53">
        <v>320.0</v>
      </c>
      <c r="I13" s="19">
        <f t="shared" si="5"/>
        <v>10170</v>
      </c>
      <c r="J13" s="17">
        <v>1540.0</v>
      </c>
      <c r="K13" s="18">
        <f t="shared" si="6"/>
        <v>8630</v>
      </c>
      <c r="L13" s="72">
        <f t="shared" si="7"/>
        <v>1540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15">
        <v>49607.0</v>
      </c>
      <c r="C16" s="17">
        <v>512.0</v>
      </c>
      <c r="D16" s="18">
        <f t="shared" si="1"/>
        <v>128</v>
      </c>
      <c r="E16" s="19">
        <f t="shared" si="2"/>
        <v>640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640</v>
      </c>
      <c r="J16" s="17">
        <v>320.0</v>
      </c>
      <c r="K16" s="18">
        <f t="shared" si="6"/>
        <v>320</v>
      </c>
      <c r="L16" s="72">
        <f t="shared" si="7"/>
        <v>320</v>
      </c>
      <c r="M16" s="23"/>
      <c r="N16" s="6"/>
      <c r="O16" s="6"/>
    </row>
    <row r="17">
      <c r="A17" s="15">
        <v>15.0</v>
      </c>
      <c r="B17" s="15">
        <v>18299.0</v>
      </c>
      <c r="C17" s="17">
        <v>2312.0</v>
      </c>
      <c r="D17" s="18">
        <f t="shared" si="1"/>
        <v>578</v>
      </c>
      <c r="E17" s="19">
        <f t="shared" si="2"/>
        <v>2890</v>
      </c>
      <c r="F17" s="18">
        <f t="shared" si="3"/>
        <v>86.95652174</v>
      </c>
      <c r="G17" s="18">
        <f t="shared" si="4"/>
        <v>13.04347826</v>
      </c>
      <c r="H17" s="53">
        <v>100.0</v>
      </c>
      <c r="I17" s="19">
        <f t="shared" si="5"/>
        <v>2990</v>
      </c>
      <c r="J17" s="17">
        <v>1745.0</v>
      </c>
      <c r="K17" s="18">
        <f t="shared" si="6"/>
        <v>1245</v>
      </c>
      <c r="L17" s="72">
        <f t="shared" si="7"/>
        <v>1745</v>
      </c>
      <c r="M17" s="23"/>
      <c r="N17" s="6"/>
      <c r="O17" s="6"/>
    </row>
    <row r="18">
      <c r="A18" s="15">
        <v>16.0</v>
      </c>
      <c r="B18" s="15">
        <v>18333.0</v>
      </c>
      <c r="C18" s="17">
        <v>2000.0</v>
      </c>
      <c r="D18" s="18">
        <f t="shared" si="1"/>
        <v>500</v>
      </c>
      <c r="E18" s="19">
        <f t="shared" si="2"/>
        <v>2500</v>
      </c>
      <c r="F18" s="18">
        <f t="shared" si="3"/>
        <v>186.9565217</v>
      </c>
      <c r="G18" s="18">
        <f t="shared" si="4"/>
        <v>28.04347826</v>
      </c>
      <c r="H18" s="53">
        <v>215.0</v>
      </c>
      <c r="I18" s="19">
        <f t="shared" si="5"/>
        <v>2715</v>
      </c>
      <c r="J18" s="17">
        <v>1795.0</v>
      </c>
      <c r="K18" s="18">
        <f t="shared" si="6"/>
        <v>920</v>
      </c>
      <c r="L18" s="72">
        <f t="shared" si="7"/>
        <v>1795</v>
      </c>
      <c r="M18" s="23"/>
      <c r="N18" s="6"/>
      <c r="O18" s="6"/>
    </row>
    <row r="19">
      <c r="A19" s="15">
        <v>17.0</v>
      </c>
      <c r="B19" s="15">
        <v>49622.0</v>
      </c>
      <c r="C19" s="17">
        <v>3936.0</v>
      </c>
      <c r="D19" s="18">
        <f t="shared" si="1"/>
        <v>984</v>
      </c>
      <c r="E19" s="19">
        <f t="shared" si="2"/>
        <v>4920</v>
      </c>
      <c r="F19" s="18">
        <f t="shared" si="3"/>
        <v>386.9565217</v>
      </c>
      <c r="G19" s="18">
        <f t="shared" si="4"/>
        <v>58.04347826</v>
      </c>
      <c r="H19" s="53">
        <v>445.0</v>
      </c>
      <c r="I19" s="19">
        <f t="shared" si="5"/>
        <v>5365</v>
      </c>
      <c r="J19" s="17">
        <v>3425.0</v>
      </c>
      <c r="K19" s="18">
        <f t="shared" si="6"/>
        <v>1940</v>
      </c>
      <c r="L19" s="72">
        <f t="shared" si="7"/>
        <v>3425</v>
      </c>
      <c r="M19" s="23"/>
      <c r="N19" s="6"/>
      <c r="O19" s="6"/>
    </row>
    <row r="20">
      <c r="A20" s="15">
        <v>18.0</v>
      </c>
      <c r="B20" s="15">
        <v>49699.0</v>
      </c>
      <c r="C20" s="17">
        <v>32652.0</v>
      </c>
      <c r="D20" s="18">
        <f t="shared" si="1"/>
        <v>8163</v>
      </c>
      <c r="E20" s="19">
        <f t="shared" si="2"/>
        <v>40815</v>
      </c>
      <c r="F20" s="18">
        <f t="shared" si="3"/>
        <v>1365.217391</v>
      </c>
      <c r="G20" s="18">
        <f t="shared" si="4"/>
        <v>204.7826087</v>
      </c>
      <c r="H20" s="53">
        <v>1570.0</v>
      </c>
      <c r="I20" s="19">
        <f t="shared" si="5"/>
        <v>42385</v>
      </c>
      <c r="J20" s="17">
        <v>18855.0</v>
      </c>
      <c r="K20" s="18">
        <f t="shared" si="6"/>
        <v>23530</v>
      </c>
      <c r="L20" s="72">
        <f t="shared" si="7"/>
        <v>18855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15">
        <v>49714.0</v>
      </c>
      <c r="C23" s="17">
        <v>632.0</v>
      </c>
      <c r="D23" s="18">
        <f t="shared" si="1"/>
        <v>158</v>
      </c>
      <c r="E23" s="19">
        <f t="shared" si="2"/>
        <v>790</v>
      </c>
      <c r="F23" s="18">
        <f t="shared" si="3"/>
        <v>0</v>
      </c>
      <c r="G23" s="18">
        <f t="shared" si="4"/>
        <v>0</v>
      </c>
      <c r="H23" s="53">
        <v>0.0</v>
      </c>
      <c r="I23" s="19">
        <f t="shared" si="5"/>
        <v>790</v>
      </c>
      <c r="J23" s="17">
        <v>65.0</v>
      </c>
      <c r="K23" s="18">
        <f t="shared" si="6"/>
        <v>725</v>
      </c>
      <c r="L23" s="72">
        <f t="shared" si="7"/>
        <v>65</v>
      </c>
      <c r="M23" s="23"/>
      <c r="N23" s="6"/>
      <c r="O23" s="6"/>
    </row>
    <row r="24">
      <c r="A24" s="15">
        <v>22.0</v>
      </c>
      <c r="B24" s="15">
        <v>18728.0</v>
      </c>
      <c r="C24" s="17">
        <v>584.0</v>
      </c>
      <c r="D24" s="18">
        <f t="shared" si="1"/>
        <v>146</v>
      </c>
      <c r="E24" s="19">
        <f t="shared" si="2"/>
        <v>730</v>
      </c>
      <c r="F24" s="18">
        <f t="shared" si="3"/>
        <v>56.52173913</v>
      </c>
      <c r="G24" s="18">
        <f t="shared" si="4"/>
        <v>8.47826087</v>
      </c>
      <c r="H24" s="53">
        <v>65.0</v>
      </c>
      <c r="I24" s="19">
        <f t="shared" si="5"/>
        <v>795</v>
      </c>
      <c r="J24" s="17">
        <v>85.0</v>
      </c>
      <c r="K24" s="18">
        <f t="shared" si="6"/>
        <v>710</v>
      </c>
      <c r="L24" s="72">
        <f t="shared" si="7"/>
        <v>85</v>
      </c>
      <c r="M24" s="23"/>
      <c r="N24" s="6"/>
      <c r="O24" s="6"/>
    </row>
    <row r="25">
      <c r="A25" s="15">
        <v>23.0</v>
      </c>
      <c r="B25" s="15">
        <v>18744.0</v>
      </c>
      <c r="C25" s="17">
        <v>1232.0</v>
      </c>
      <c r="D25" s="18">
        <f t="shared" si="1"/>
        <v>308</v>
      </c>
      <c r="E25" s="19">
        <f t="shared" si="2"/>
        <v>1540</v>
      </c>
      <c r="F25" s="18">
        <f t="shared" si="3"/>
        <v>30.43478261</v>
      </c>
      <c r="G25" s="18">
        <f t="shared" si="4"/>
        <v>4.565217391</v>
      </c>
      <c r="H25" s="53">
        <v>35.0</v>
      </c>
      <c r="I25" s="19">
        <f t="shared" si="5"/>
        <v>1575</v>
      </c>
      <c r="J25" s="17">
        <v>870.0</v>
      </c>
      <c r="K25" s="18">
        <f t="shared" si="6"/>
        <v>705</v>
      </c>
      <c r="L25" s="72">
        <f t="shared" si="7"/>
        <v>870</v>
      </c>
      <c r="M25" s="23"/>
      <c r="N25" s="6"/>
      <c r="O25" s="6"/>
    </row>
    <row r="26">
      <c r="A26" s="15">
        <v>24.0</v>
      </c>
      <c r="B26" s="15">
        <v>49729.0</v>
      </c>
      <c r="C26" s="17">
        <v>10564.0</v>
      </c>
      <c r="D26" s="18">
        <f t="shared" si="1"/>
        <v>2641</v>
      </c>
      <c r="E26" s="19">
        <f t="shared" si="2"/>
        <v>13205</v>
      </c>
      <c r="F26" s="18">
        <f t="shared" si="3"/>
        <v>286.9565217</v>
      </c>
      <c r="G26" s="18">
        <f t="shared" si="4"/>
        <v>43.04347826</v>
      </c>
      <c r="H26" s="53">
        <v>330.0</v>
      </c>
      <c r="I26" s="19">
        <f t="shared" si="5"/>
        <v>13535</v>
      </c>
      <c r="J26" s="17">
        <v>7120.0</v>
      </c>
      <c r="K26" s="18">
        <f t="shared" si="6"/>
        <v>6415</v>
      </c>
      <c r="L26" s="72">
        <f t="shared" si="7"/>
        <v>7120</v>
      </c>
      <c r="M26" s="23"/>
      <c r="N26" s="6"/>
      <c r="O26" s="6"/>
    </row>
    <row r="27">
      <c r="A27" s="15">
        <v>25.0</v>
      </c>
      <c r="B27" s="15">
        <v>49734.0</v>
      </c>
      <c r="C27" s="17">
        <v>14412.0</v>
      </c>
      <c r="D27" s="18">
        <f t="shared" si="1"/>
        <v>3603</v>
      </c>
      <c r="E27" s="19">
        <f t="shared" si="2"/>
        <v>18015</v>
      </c>
      <c r="F27" s="18">
        <f t="shared" si="3"/>
        <v>500</v>
      </c>
      <c r="G27" s="18">
        <f t="shared" si="4"/>
        <v>75</v>
      </c>
      <c r="H27" s="53">
        <v>575.0</v>
      </c>
      <c r="I27" s="19">
        <f t="shared" si="5"/>
        <v>18590</v>
      </c>
      <c r="J27" s="17">
        <v>8935.0</v>
      </c>
      <c r="K27" s="18">
        <f t="shared" si="6"/>
        <v>9655</v>
      </c>
      <c r="L27" s="72">
        <f t="shared" si="7"/>
        <v>8935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15">
        <v>49748.0</v>
      </c>
      <c r="C30" s="17">
        <v>500.0</v>
      </c>
      <c r="D30" s="18">
        <f t="shared" si="1"/>
        <v>125</v>
      </c>
      <c r="E30" s="19">
        <f t="shared" si="2"/>
        <v>625</v>
      </c>
      <c r="F30" s="18">
        <f t="shared" si="3"/>
        <v>0</v>
      </c>
      <c r="G30" s="18">
        <f t="shared" si="4"/>
        <v>0</v>
      </c>
      <c r="H30" s="54"/>
      <c r="I30" s="19">
        <f t="shared" si="5"/>
        <v>625</v>
      </c>
      <c r="J30" s="17">
        <v>425.0</v>
      </c>
      <c r="K30" s="18">
        <f t="shared" si="6"/>
        <v>200</v>
      </c>
      <c r="L30" s="72">
        <f t="shared" si="7"/>
        <v>425</v>
      </c>
      <c r="M30" s="23"/>
      <c r="N30" s="6"/>
      <c r="O30" s="6"/>
    </row>
    <row r="31">
      <c r="A31" s="15">
        <v>29.0</v>
      </c>
      <c r="B31" s="15">
        <v>49742.0</v>
      </c>
      <c r="C31" s="17">
        <v>644.0</v>
      </c>
      <c r="D31" s="18">
        <f t="shared" si="1"/>
        <v>161</v>
      </c>
      <c r="E31" s="19">
        <f t="shared" si="2"/>
        <v>805</v>
      </c>
      <c r="F31" s="18">
        <f t="shared" si="3"/>
        <v>34.7826087</v>
      </c>
      <c r="G31" s="18">
        <f t="shared" si="4"/>
        <v>5.217391304</v>
      </c>
      <c r="H31" s="53">
        <v>40.0</v>
      </c>
      <c r="I31" s="19">
        <f t="shared" si="5"/>
        <v>845</v>
      </c>
      <c r="J31" s="17">
        <v>625.0</v>
      </c>
      <c r="K31" s="18">
        <f t="shared" si="6"/>
        <v>220</v>
      </c>
      <c r="L31" s="72">
        <f t="shared" si="7"/>
        <v>625</v>
      </c>
      <c r="M31" s="23"/>
      <c r="N31" s="6"/>
      <c r="O31" s="6"/>
    </row>
    <row r="32">
      <c r="A32" s="15">
        <v>30.0</v>
      </c>
      <c r="B32" s="15">
        <v>19128.0</v>
      </c>
      <c r="C32" s="17">
        <v>1036.0</v>
      </c>
      <c r="D32" s="18">
        <f t="shared" si="1"/>
        <v>259</v>
      </c>
      <c r="E32" s="19">
        <f t="shared" si="2"/>
        <v>1295</v>
      </c>
      <c r="F32" s="18">
        <f t="shared" si="3"/>
        <v>52.17391304</v>
      </c>
      <c r="G32" s="18">
        <f t="shared" si="4"/>
        <v>7.826086957</v>
      </c>
      <c r="H32" s="53">
        <v>60.0</v>
      </c>
      <c r="I32" s="19">
        <f t="shared" si="5"/>
        <v>1355</v>
      </c>
      <c r="J32" s="17">
        <v>1145.0</v>
      </c>
      <c r="K32" s="18">
        <f t="shared" si="6"/>
        <v>210</v>
      </c>
      <c r="L32" s="72">
        <f t="shared" si="7"/>
        <v>1145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109276</v>
      </c>
      <c r="D34" s="19">
        <f t="shared" si="8"/>
        <v>27319</v>
      </c>
      <c r="E34" s="19">
        <f t="shared" si="8"/>
        <v>136595</v>
      </c>
      <c r="F34" s="19">
        <f t="shared" si="8"/>
        <v>4456.521739</v>
      </c>
      <c r="G34" s="19">
        <f t="shared" si="8"/>
        <v>668.4782609</v>
      </c>
      <c r="H34" s="19">
        <f t="shared" si="8"/>
        <v>5125</v>
      </c>
      <c r="I34" s="19">
        <f t="shared" si="8"/>
        <v>141720</v>
      </c>
      <c r="J34" s="19">
        <f t="shared" si="8"/>
        <v>66950</v>
      </c>
      <c r="K34" s="19">
        <f t="shared" si="8"/>
        <v>74770</v>
      </c>
      <c r="L34" s="72">
        <f>3000+I34-K34</f>
        <v>69950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141720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166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49769.0</v>
      </c>
      <c r="C3" s="17">
        <v>4684.0</v>
      </c>
      <c r="D3" s="18">
        <f t="shared" ref="D3:D33" si="1">SUM(C3*0.25)</f>
        <v>1171</v>
      </c>
      <c r="E3" s="19">
        <f t="shared" ref="E3:E33" si="2">SUM(C3+D3)</f>
        <v>5855</v>
      </c>
      <c r="F3" s="18">
        <f t="shared" ref="F3:F33" si="3">SUM(H3/1.15)</f>
        <v>47.82608696</v>
      </c>
      <c r="G3" s="18">
        <f t="shared" ref="G3:G33" si="4">SUM(H3-F3)</f>
        <v>7.173913043</v>
      </c>
      <c r="H3" s="52">
        <v>55.0</v>
      </c>
      <c r="I3" s="19">
        <f t="shared" ref="I3:I33" si="5">SUM(H3,E3)</f>
        <v>5910</v>
      </c>
      <c r="J3" s="17">
        <v>1375.0</v>
      </c>
      <c r="K3" s="18">
        <f t="shared" ref="K3:K33" si="6">SUM(I3-J3)</f>
        <v>4535</v>
      </c>
      <c r="L3" s="72">
        <f t="shared" ref="L3:L33" si="7">I3-K3</f>
        <v>1375</v>
      </c>
      <c r="M3" s="23"/>
      <c r="N3" s="6"/>
      <c r="O3" s="6"/>
    </row>
    <row r="4">
      <c r="A4" s="15">
        <v>2.0</v>
      </c>
      <c r="B4" s="15">
        <v>49799.0</v>
      </c>
      <c r="C4" s="17">
        <v>7324.0</v>
      </c>
      <c r="D4" s="18">
        <f t="shared" si="1"/>
        <v>1831</v>
      </c>
      <c r="E4" s="19">
        <f t="shared" si="2"/>
        <v>9155</v>
      </c>
      <c r="F4" s="18">
        <f t="shared" si="3"/>
        <v>226.0869565</v>
      </c>
      <c r="G4" s="18">
        <f t="shared" si="4"/>
        <v>33.91304348</v>
      </c>
      <c r="H4" s="53">
        <v>260.0</v>
      </c>
      <c r="I4" s="19">
        <f t="shared" si="5"/>
        <v>9415</v>
      </c>
      <c r="J4" s="17">
        <v>2785.0</v>
      </c>
      <c r="K4" s="18">
        <f t="shared" si="6"/>
        <v>6630</v>
      </c>
      <c r="L4" s="72">
        <f t="shared" si="7"/>
        <v>2785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15">
        <v>19281.0</v>
      </c>
      <c r="C7" s="17">
        <v>596.0</v>
      </c>
      <c r="D7" s="18">
        <f t="shared" si="1"/>
        <v>149</v>
      </c>
      <c r="E7" s="19">
        <f t="shared" si="2"/>
        <v>745</v>
      </c>
      <c r="F7" s="18">
        <f t="shared" si="3"/>
        <v>0</v>
      </c>
      <c r="G7" s="18">
        <f t="shared" si="4"/>
        <v>0</v>
      </c>
      <c r="H7" s="53">
        <v>0.0</v>
      </c>
      <c r="I7" s="19">
        <f t="shared" si="5"/>
        <v>745</v>
      </c>
      <c r="J7" s="17">
        <v>265.0</v>
      </c>
      <c r="K7" s="18">
        <f t="shared" si="6"/>
        <v>480</v>
      </c>
      <c r="L7" s="72">
        <f t="shared" si="7"/>
        <v>265</v>
      </c>
      <c r="M7" s="23"/>
      <c r="N7" s="6"/>
      <c r="O7" s="6"/>
    </row>
    <row r="8">
      <c r="A8" s="15">
        <v>6.0</v>
      </c>
      <c r="B8" s="15">
        <v>19297.0</v>
      </c>
      <c r="C8" s="17">
        <v>668.0</v>
      </c>
      <c r="D8" s="18">
        <f t="shared" si="1"/>
        <v>167</v>
      </c>
      <c r="E8" s="19">
        <f t="shared" si="2"/>
        <v>835</v>
      </c>
      <c r="F8" s="18">
        <f t="shared" si="3"/>
        <v>69.56521739</v>
      </c>
      <c r="G8" s="18">
        <f t="shared" si="4"/>
        <v>10.43478261</v>
      </c>
      <c r="H8" s="53">
        <v>80.0</v>
      </c>
      <c r="I8" s="19">
        <f t="shared" si="5"/>
        <v>915</v>
      </c>
      <c r="J8" s="17">
        <v>425.0</v>
      </c>
      <c r="K8" s="18">
        <f t="shared" si="6"/>
        <v>490</v>
      </c>
      <c r="L8" s="72">
        <f t="shared" si="7"/>
        <v>425</v>
      </c>
      <c r="M8" s="23"/>
      <c r="N8" s="6"/>
      <c r="O8" s="6"/>
    </row>
    <row r="9">
      <c r="A9" s="15">
        <v>7.0</v>
      </c>
      <c r="B9" s="15">
        <v>19311.0</v>
      </c>
      <c r="C9" s="17">
        <v>396.0</v>
      </c>
      <c r="D9" s="18">
        <f t="shared" si="1"/>
        <v>99</v>
      </c>
      <c r="E9" s="19">
        <f t="shared" si="2"/>
        <v>495</v>
      </c>
      <c r="F9" s="18">
        <f t="shared" si="3"/>
        <v>104.3478261</v>
      </c>
      <c r="G9" s="18">
        <f t="shared" si="4"/>
        <v>15.65217391</v>
      </c>
      <c r="H9" s="53">
        <v>120.0</v>
      </c>
      <c r="I9" s="19">
        <f t="shared" si="5"/>
        <v>615</v>
      </c>
      <c r="J9" s="17">
        <v>335.0</v>
      </c>
      <c r="K9" s="18">
        <f t="shared" si="6"/>
        <v>280</v>
      </c>
      <c r="L9" s="72">
        <f t="shared" si="7"/>
        <v>335</v>
      </c>
      <c r="M9" s="23"/>
      <c r="N9" s="25"/>
      <c r="O9" s="6"/>
    </row>
    <row r="10">
      <c r="A10" s="15">
        <v>8.0</v>
      </c>
      <c r="B10" s="15">
        <v>49821.0</v>
      </c>
      <c r="C10" s="17">
        <v>5044.0</v>
      </c>
      <c r="D10" s="18">
        <f t="shared" si="1"/>
        <v>1261</v>
      </c>
      <c r="E10" s="19">
        <f t="shared" si="2"/>
        <v>6305</v>
      </c>
      <c r="F10" s="18">
        <f t="shared" si="3"/>
        <v>78.26086957</v>
      </c>
      <c r="G10" s="18">
        <f t="shared" si="4"/>
        <v>11.73913043</v>
      </c>
      <c r="H10" s="53">
        <v>90.0</v>
      </c>
      <c r="I10" s="19">
        <f t="shared" si="5"/>
        <v>6395</v>
      </c>
      <c r="J10" s="17">
        <v>3290.0</v>
      </c>
      <c r="K10" s="18">
        <f t="shared" si="6"/>
        <v>3105</v>
      </c>
      <c r="L10" s="72">
        <f t="shared" si="7"/>
        <v>3290</v>
      </c>
      <c r="M10" s="23"/>
      <c r="N10" s="6"/>
      <c r="O10" s="6"/>
    </row>
    <row r="11">
      <c r="A11" s="15">
        <v>9.0</v>
      </c>
      <c r="B11" s="15">
        <v>19411.0</v>
      </c>
      <c r="C11" s="17">
        <v>3048.0</v>
      </c>
      <c r="D11" s="18">
        <f t="shared" si="1"/>
        <v>762</v>
      </c>
      <c r="E11" s="19">
        <f t="shared" si="2"/>
        <v>3810</v>
      </c>
      <c r="F11" s="18">
        <f t="shared" si="3"/>
        <v>43.47826087</v>
      </c>
      <c r="G11" s="18">
        <f t="shared" si="4"/>
        <v>6.52173913</v>
      </c>
      <c r="H11" s="53">
        <v>50.0</v>
      </c>
      <c r="I11" s="19">
        <f t="shared" si="5"/>
        <v>3860</v>
      </c>
      <c r="J11" s="17">
        <v>760.0</v>
      </c>
      <c r="K11" s="18">
        <f t="shared" si="6"/>
        <v>3100</v>
      </c>
      <c r="L11" s="72">
        <f t="shared" si="7"/>
        <v>760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15">
        <v>19432.0</v>
      </c>
      <c r="C14" s="17">
        <v>884.0</v>
      </c>
      <c r="D14" s="18">
        <f t="shared" si="1"/>
        <v>221</v>
      </c>
      <c r="E14" s="19">
        <f t="shared" si="2"/>
        <v>1105</v>
      </c>
      <c r="F14" s="18">
        <f t="shared" si="3"/>
        <v>0</v>
      </c>
      <c r="G14" s="18">
        <f t="shared" si="4"/>
        <v>0</v>
      </c>
      <c r="H14" s="53">
        <v>0.0</v>
      </c>
      <c r="I14" s="19">
        <f t="shared" si="5"/>
        <v>1105</v>
      </c>
      <c r="J14" s="17">
        <v>615.0</v>
      </c>
      <c r="K14" s="18">
        <f t="shared" si="6"/>
        <v>490</v>
      </c>
      <c r="L14" s="72">
        <f t="shared" si="7"/>
        <v>615</v>
      </c>
      <c r="M14" s="23"/>
      <c r="N14" s="6"/>
      <c r="O14" s="6"/>
    </row>
    <row r="15">
      <c r="A15" s="15">
        <v>13.0</v>
      </c>
      <c r="B15" s="15">
        <v>19444.0</v>
      </c>
      <c r="C15" s="17">
        <v>496.0</v>
      </c>
      <c r="D15" s="18">
        <f t="shared" si="1"/>
        <v>124</v>
      </c>
      <c r="E15" s="19">
        <f t="shared" si="2"/>
        <v>620</v>
      </c>
      <c r="F15" s="18">
        <f t="shared" si="3"/>
        <v>17.39130435</v>
      </c>
      <c r="G15" s="18">
        <f t="shared" si="4"/>
        <v>2.608695652</v>
      </c>
      <c r="H15" s="53">
        <v>20.0</v>
      </c>
      <c r="I15" s="19">
        <f t="shared" si="5"/>
        <v>640</v>
      </c>
      <c r="J15" s="17">
        <v>550.0</v>
      </c>
      <c r="K15" s="18">
        <f t="shared" si="6"/>
        <v>90</v>
      </c>
      <c r="L15" s="72">
        <f t="shared" si="7"/>
        <v>550</v>
      </c>
      <c r="M15" s="23"/>
      <c r="N15" s="6"/>
      <c r="O15" s="6"/>
    </row>
    <row r="16">
      <c r="A16" s="15">
        <v>14.0</v>
      </c>
      <c r="B16" s="15">
        <v>19455.0</v>
      </c>
      <c r="C16" s="17">
        <v>364.0</v>
      </c>
      <c r="D16" s="18">
        <f t="shared" si="1"/>
        <v>91</v>
      </c>
      <c r="E16" s="19">
        <f t="shared" si="2"/>
        <v>455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455</v>
      </c>
      <c r="J16" s="17">
        <v>360.0</v>
      </c>
      <c r="K16" s="18">
        <f t="shared" si="6"/>
        <v>95</v>
      </c>
      <c r="L16" s="72">
        <f t="shared" si="7"/>
        <v>360</v>
      </c>
      <c r="M16" s="23"/>
      <c r="N16" s="6"/>
      <c r="O16" s="6"/>
    </row>
    <row r="17">
      <c r="A17" s="15">
        <v>15.0</v>
      </c>
      <c r="B17" s="15">
        <v>19479.0</v>
      </c>
      <c r="C17" s="17">
        <v>1852.0</v>
      </c>
      <c r="D17" s="18">
        <f t="shared" si="1"/>
        <v>463</v>
      </c>
      <c r="E17" s="19">
        <f t="shared" si="2"/>
        <v>2315</v>
      </c>
      <c r="F17" s="18">
        <f t="shared" si="3"/>
        <v>0</v>
      </c>
      <c r="G17" s="18">
        <f t="shared" si="4"/>
        <v>0</v>
      </c>
      <c r="H17" s="53">
        <v>0.0</v>
      </c>
      <c r="I17" s="19">
        <f t="shared" si="5"/>
        <v>2315</v>
      </c>
      <c r="J17" s="17">
        <v>735.0</v>
      </c>
      <c r="K17" s="18">
        <f t="shared" si="6"/>
        <v>1580</v>
      </c>
      <c r="L17" s="72">
        <f t="shared" si="7"/>
        <v>735</v>
      </c>
      <c r="M17" s="23"/>
      <c r="N17" s="6"/>
      <c r="O17" s="6"/>
    </row>
    <row r="18">
      <c r="A18" s="15">
        <v>16.0</v>
      </c>
      <c r="B18" s="15">
        <v>49870.0</v>
      </c>
      <c r="C18" s="17">
        <v>6144.0</v>
      </c>
      <c r="D18" s="18">
        <f t="shared" si="1"/>
        <v>1536</v>
      </c>
      <c r="E18" s="19">
        <f t="shared" si="2"/>
        <v>7680</v>
      </c>
      <c r="F18" s="18">
        <f t="shared" si="3"/>
        <v>95.65217391</v>
      </c>
      <c r="G18" s="18">
        <f t="shared" si="4"/>
        <v>14.34782609</v>
      </c>
      <c r="H18" s="53">
        <v>110.0</v>
      </c>
      <c r="I18" s="19">
        <f t="shared" si="5"/>
        <v>7790</v>
      </c>
      <c r="J18" s="17">
        <v>3100.0</v>
      </c>
      <c r="K18" s="18">
        <f t="shared" si="6"/>
        <v>4690</v>
      </c>
      <c r="L18" s="72">
        <f t="shared" si="7"/>
        <v>3100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15">
        <v>49877.0</v>
      </c>
      <c r="C21" s="17">
        <v>556.0</v>
      </c>
      <c r="D21" s="18">
        <f t="shared" si="1"/>
        <v>139</v>
      </c>
      <c r="E21" s="19">
        <f t="shared" si="2"/>
        <v>695</v>
      </c>
      <c r="F21" s="18">
        <f t="shared" si="3"/>
        <v>0</v>
      </c>
      <c r="G21" s="18">
        <f t="shared" si="4"/>
        <v>0</v>
      </c>
      <c r="H21" s="53">
        <v>0.0</v>
      </c>
      <c r="I21" s="19">
        <f t="shared" si="5"/>
        <v>695</v>
      </c>
      <c r="J21" s="17">
        <v>25.0</v>
      </c>
      <c r="K21" s="18">
        <f t="shared" si="6"/>
        <v>670</v>
      </c>
      <c r="L21" s="72">
        <f t="shared" si="7"/>
        <v>25</v>
      </c>
      <c r="M21" s="23"/>
      <c r="N21" s="6"/>
      <c r="O21" s="6"/>
    </row>
    <row r="22">
      <c r="A22" s="15">
        <v>20.0</v>
      </c>
      <c r="B22" s="15">
        <v>19594.0</v>
      </c>
      <c r="C22" s="17">
        <v>1572.0</v>
      </c>
      <c r="D22" s="18">
        <f t="shared" si="1"/>
        <v>393</v>
      </c>
      <c r="E22" s="19">
        <f t="shared" si="2"/>
        <v>1965</v>
      </c>
      <c r="F22" s="18">
        <f t="shared" si="3"/>
        <v>0</v>
      </c>
      <c r="G22" s="18">
        <f t="shared" si="4"/>
        <v>0</v>
      </c>
      <c r="H22" s="53">
        <v>0.0</v>
      </c>
      <c r="I22" s="19">
        <f t="shared" si="5"/>
        <v>1965</v>
      </c>
      <c r="J22" s="17">
        <v>520.0</v>
      </c>
      <c r="K22" s="18">
        <f t="shared" si="6"/>
        <v>1445</v>
      </c>
      <c r="L22" s="72">
        <f t="shared" si="7"/>
        <v>520</v>
      </c>
      <c r="M22" s="23"/>
      <c r="N22" s="6"/>
      <c r="O22" s="6"/>
    </row>
    <row r="23">
      <c r="A23" s="15">
        <v>21.0</v>
      </c>
      <c r="B23" s="15">
        <v>19636.0</v>
      </c>
      <c r="C23" s="17">
        <v>2708.0</v>
      </c>
      <c r="D23" s="18">
        <f t="shared" si="1"/>
        <v>677</v>
      </c>
      <c r="E23" s="19">
        <f t="shared" si="2"/>
        <v>3385</v>
      </c>
      <c r="F23" s="18">
        <f t="shared" si="3"/>
        <v>108.6956522</v>
      </c>
      <c r="G23" s="18">
        <f t="shared" si="4"/>
        <v>16.30434783</v>
      </c>
      <c r="H23" s="53">
        <v>125.0</v>
      </c>
      <c r="I23" s="19">
        <f t="shared" si="5"/>
        <v>3510</v>
      </c>
      <c r="J23" s="17">
        <v>1385.0</v>
      </c>
      <c r="K23" s="18">
        <f t="shared" si="6"/>
        <v>2125</v>
      </c>
      <c r="L23" s="72">
        <f t="shared" si="7"/>
        <v>1385</v>
      </c>
      <c r="M23" s="23"/>
      <c r="N23" s="6"/>
      <c r="O23" s="6"/>
    </row>
    <row r="24">
      <c r="A24" s="15">
        <v>22.0</v>
      </c>
      <c r="B24" s="15">
        <v>19770.0</v>
      </c>
      <c r="C24" s="17">
        <v>9792.0</v>
      </c>
      <c r="D24" s="18">
        <f t="shared" si="1"/>
        <v>2448</v>
      </c>
      <c r="E24" s="19">
        <f t="shared" si="2"/>
        <v>12240</v>
      </c>
      <c r="F24" s="18">
        <f t="shared" si="3"/>
        <v>269.5652174</v>
      </c>
      <c r="G24" s="18">
        <f t="shared" si="4"/>
        <v>40.43478261</v>
      </c>
      <c r="H24" s="53">
        <v>310.0</v>
      </c>
      <c r="I24" s="19">
        <f t="shared" si="5"/>
        <v>12550</v>
      </c>
      <c r="J24" s="17">
        <v>5525.0</v>
      </c>
      <c r="K24" s="18">
        <f t="shared" si="6"/>
        <v>7025</v>
      </c>
      <c r="L24" s="72">
        <f t="shared" si="7"/>
        <v>5525</v>
      </c>
      <c r="M24" s="23"/>
      <c r="N24" s="6"/>
      <c r="O24" s="6"/>
    </row>
    <row r="25">
      <c r="A25" s="15">
        <v>23.0</v>
      </c>
      <c r="B25" s="15">
        <v>49928.0</v>
      </c>
      <c r="C25" s="17">
        <v>8068.0</v>
      </c>
      <c r="D25" s="18">
        <f t="shared" si="1"/>
        <v>2017</v>
      </c>
      <c r="E25" s="19">
        <f t="shared" si="2"/>
        <v>10085</v>
      </c>
      <c r="F25" s="18">
        <f t="shared" si="3"/>
        <v>204.3478261</v>
      </c>
      <c r="G25" s="18">
        <f t="shared" si="4"/>
        <v>30.65217391</v>
      </c>
      <c r="H25" s="53">
        <v>235.0</v>
      </c>
      <c r="I25" s="19">
        <f t="shared" si="5"/>
        <v>10320</v>
      </c>
      <c r="J25" s="17">
        <v>1130.0</v>
      </c>
      <c r="K25" s="18">
        <f t="shared" si="6"/>
        <v>9190</v>
      </c>
      <c r="L25" s="72">
        <f t="shared" si="7"/>
        <v>1130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15">
        <v>19977.0</v>
      </c>
      <c r="C29" s="17">
        <v>24536.0</v>
      </c>
      <c r="D29" s="18">
        <f t="shared" si="1"/>
        <v>6134</v>
      </c>
      <c r="E29" s="19">
        <f t="shared" si="2"/>
        <v>30670</v>
      </c>
      <c r="F29" s="18">
        <f t="shared" si="3"/>
        <v>573.9130435</v>
      </c>
      <c r="G29" s="18">
        <f t="shared" si="4"/>
        <v>86.08695652</v>
      </c>
      <c r="H29" s="53">
        <v>660.0</v>
      </c>
      <c r="I29" s="19">
        <f t="shared" si="5"/>
        <v>31330</v>
      </c>
      <c r="J29" s="17">
        <v>15645.0</v>
      </c>
      <c r="K29" s="18">
        <f t="shared" si="6"/>
        <v>15685</v>
      </c>
      <c r="L29" s="72">
        <f t="shared" si="7"/>
        <v>15645</v>
      </c>
      <c r="M29" s="23"/>
      <c r="N29" s="6"/>
      <c r="O29" s="6"/>
    </row>
    <row r="30">
      <c r="A30" s="15">
        <v>28.0</v>
      </c>
      <c r="B30" s="15">
        <v>20151.0</v>
      </c>
      <c r="C30" s="17">
        <v>17304.0</v>
      </c>
      <c r="D30" s="18">
        <f t="shared" si="1"/>
        <v>4326</v>
      </c>
      <c r="E30" s="19">
        <f t="shared" si="2"/>
        <v>21630</v>
      </c>
      <c r="F30" s="18">
        <f t="shared" si="3"/>
        <v>600</v>
      </c>
      <c r="G30" s="18">
        <f t="shared" si="4"/>
        <v>90</v>
      </c>
      <c r="H30" s="53">
        <v>690.0</v>
      </c>
      <c r="I30" s="19">
        <f t="shared" si="5"/>
        <v>22320</v>
      </c>
      <c r="J30" s="17">
        <v>4680.0</v>
      </c>
      <c r="K30" s="18">
        <f t="shared" si="6"/>
        <v>17640</v>
      </c>
      <c r="L30" s="72">
        <f t="shared" si="7"/>
        <v>4680</v>
      </c>
      <c r="M30" s="23"/>
      <c r="N30" s="6"/>
      <c r="O30" s="6"/>
    </row>
    <row r="31">
      <c r="A31" s="15">
        <v>29.0</v>
      </c>
      <c r="B31" s="15">
        <v>20210.0</v>
      </c>
      <c r="C31" s="17">
        <v>4264.0</v>
      </c>
      <c r="D31" s="18">
        <f t="shared" si="1"/>
        <v>1066</v>
      </c>
      <c r="E31" s="19">
        <f t="shared" si="2"/>
        <v>5330</v>
      </c>
      <c r="F31" s="18">
        <f t="shared" si="3"/>
        <v>356.5217391</v>
      </c>
      <c r="G31" s="18">
        <f t="shared" si="4"/>
        <v>53.47826087</v>
      </c>
      <c r="H31" s="53">
        <v>410.0</v>
      </c>
      <c r="I31" s="19">
        <f t="shared" si="5"/>
        <v>5740</v>
      </c>
      <c r="J31" s="17">
        <v>1475.0</v>
      </c>
      <c r="K31" s="18">
        <f t="shared" si="6"/>
        <v>4265</v>
      </c>
      <c r="L31" s="72">
        <f t="shared" si="7"/>
        <v>1475</v>
      </c>
      <c r="M31" s="23"/>
      <c r="N31" s="6"/>
      <c r="O31" s="6"/>
    </row>
    <row r="32">
      <c r="A32" s="15">
        <v>30.0</v>
      </c>
      <c r="B32" s="15">
        <v>20293.0</v>
      </c>
      <c r="C32" s="17">
        <v>5984.0</v>
      </c>
      <c r="D32" s="18">
        <f t="shared" si="1"/>
        <v>1496</v>
      </c>
      <c r="E32" s="19">
        <f t="shared" si="2"/>
        <v>7480</v>
      </c>
      <c r="F32" s="18">
        <f t="shared" si="3"/>
        <v>186.9565217</v>
      </c>
      <c r="G32" s="18">
        <f t="shared" si="4"/>
        <v>28.04347826</v>
      </c>
      <c r="H32" s="53">
        <v>215.0</v>
      </c>
      <c r="I32" s="19">
        <f t="shared" si="5"/>
        <v>7695</v>
      </c>
      <c r="J32" s="17">
        <v>3320.0</v>
      </c>
      <c r="K32" s="18">
        <f t="shared" si="6"/>
        <v>4375</v>
      </c>
      <c r="L32" s="72">
        <f t="shared" si="7"/>
        <v>3320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106284</v>
      </c>
      <c r="D34" s="19">
        <f t="shared" si="8"/>
        <v>26571</v>
      </c>
      <c r="E34" s="19">
        <f t="shared" si="8"/>
        <v>132855</v>
      </c>
      <c r="F34" s="19">
        <f t="shared" si="8"/>
        <v>2982.608696</v>
      </c>
      <c r="G34" s="19">
        <f t="shared" si="8"/>
        <v>447.3913043</v>
      </c>
      <c r="H34" s="19">
        <f t="shared" si="8"/>
        <v>3430</v>
      </c>
      <c r="I34" s="19">
        <f t="shared" si="8"/>
        <v>136285</v>
      </c>
      <c r="J34" s="19">
        <f t="shared" si="8"/>
        <v>48300</v>
      </c>
      <c r="K34" s="19">
        <f t="shared" si="8"/>
        <v>87985</v>
      </c>
      <c r="L34" s="72">
        <f>3000+I34-K34</f>
        <v>51300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136285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167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5743.113043</v>
      </c>
      <c r="G3" s="18">
        <f t="shared" ref="G3:G33" si="4">SUM(H3-F3)</f>
        <v>861.4669565</v>
      </c>
      <c r="H3" s="52">
        <v>6604.58</v>
      </c>
      <c r="I3" s="19">
        <f t="shared" ref="I3:I33" si="5">SUM(H3,E3)</f>
        <v>6604.58</v>
      </c>
      <c r="J3" s="18"/>
      <c r="K3" s="18">
        <f t="shared" ref="K3:K33" si="6">SUM(I3-J3)</f>
        <v>6604.58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5743.113043</v>
      </c>
      <c r="G34" s="19">
        <f t="shared" si="8"/>
        <v>861.4669565</v>
      </c>
      <c r="H34" s="19">
        <f t="shared" si="8"/>
        <v>6604.58</v>
      </c>
      <c r="I34" s="19">
        <f t="shared" si="8"/>
        <v>6604.58</v>
      </c>
      <c r="J34" s="19">
        <f t="shared" si="8"/>
        <v>0</v>
      </c>
      <c r="K34" s="19">
        <f t="shared" si="8"/>
        <v>6604.58</v>
      </c>
      <c r="L34" s="72">
        <f>3000+I34-K34</f>
        <v>3000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6604.58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83" t="s">
        <v>168</v>
      </c>
      <c r="B37" s="6"/>
      <c r="C37" s="6"/>
      <c r="D37" s="73">
        <v>-3861.4</v>
      </c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83" t="s">
        <v>169</v>
      </c>
      <c r="B38" s="6"/>
      <c r="C38" s="6"/>
      <c r="D38" s="73">
        <v>5000.0</v>
      </c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  <row r="39">
      <c r="A39" s="83" t="s">
        <v>170</v>
      </c>
      <c r="B39" s="6"/>
      <c r="C39" s="6"/>
      <c r="D39" s="73">
        <v>5465.98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83" t="s">
        <v>171</v>
      </c>
      <c r="B40" s="6"/>
      <c r="C40" s="6"/>
      <c r="D40" s="24">
        <f>SUM(D37:D39)</f>
        <v>6604.58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75"/>
    <col customWidth="1" min="2" max="2" width="6.63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172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176</v>
      </c>
    </row>
    <row r="3">
      <c r="A3" s="15">
        <v>1.0</v>
      </c>
      <c r="B3" s="15">
        <v>40253.0</v>
      </c>
      <c r="C3" s="18"/>
      <c r="D3" s="18"/>
      <c r="E3" s="47">
        <v>808.0</v>
      </c>
      <c r="F3" s="18">
        <f>SUM(H3/1.14)</f>
        <v>107.7280702</v>
      </c>
      <c r="G3" s="18">
        <f>SUM(H3-F3)</f>
        <v>15.08192982</v>
      </c>
      <c r="H3" s="47">
        <v>122.81</v>
      </c>
      <c r="I3" s="19">
        <f t="shared" ref="I3:I33" si="1">SUM(H3,E3)</f>
        <v>930.81</v>
      </c>
      <c r="J3" s="18"/>
      <c r="K3" s="18"/>
      <c r="L3" s="72">
        <f t="shared" ref="L3:L34" si="2">3000+I3-K3</f>
        <v>3930.81</v>
      </c>
    </row>
    <row r="4">
      <c r="A4" s="15">
        <v>2.0</v>
      </c>
      <c r="B4" s="28"/>
      <c r="C4" s="18"/>
      <c r="D4" s="18"/>
      <c r="E4" s="19">
        <f t="shared" ref="E4:E9" si="3">SUM(C4:D4)</f>
        <v>0</v>
      </c>
      <c r="F4" s="18"/>
      <c r="G4" s="18"/>
      <c r="H4" s="19">
        <f t="shared" ref="H4:H9" si="4">SUM(F4,G4)</f>
        <v>0</v>
      </c>
      <c r="I4" s="19">
        <f t="shared" si="1"/>
        <v>0</v>
      </c>
      <c r="J4" s="18"/>
      <c r="K4" s="18"/>
      <c r="L4" s="72">
        <f t="shared" si="2"/>
        <v>3000</v>
      </c>
    </row>
    <row r="5">
      <c r="A5" s="15">
        <v>3.0</v>
      </c>
      <c r="B5" s="28"/>
      <c r="C5" s="18"/>
      <c r="D5" s="18"/>
      <c r="E5" s="19">
        <f t="shared" si="3"/>
        <v>0</v>
      </c>
      <c r="F5" s="18"/>
      <c r="G5" s="18"/>
      <c r="H5" s="19">
        <f t="shared" si="4"/>
        <v>0</v>
      </c>
      <c r="I5" s="19">
        <f t="shared" si="1"/>
        <v>0</v>
      </c>
      <c r="J5" s="18"/>
      <c r="K5" s="18"/>
      <c r="L5" s="72">
        <f t="shared" si="2"/>
        <v>3000</v>
      </c>
    </row>
    <row r="6">
      <c r="A6" s="15">
        <v>4.0</v>
      </c>
      <c r="B6" s="28"/>
      <c r="C6" s="18"/>
      <c r="D6" s="18"/>
      <c r="E6" s="19">
        <f t="shared" si="3"/>
        <v>0</v>
      </c>
      <c r="F6" s="18"/>
      <c r="G6" s="18"/>
      <c r="H6" s="19">
        <f t="shared" si="4"/>
        <v>0</v>
      </c>
      <c r="I6" s="19">
        <f t="shared" si="1"/>
        <v>0</v>
      </c>
      <c r="J6" s="18"/>
      <c r="K6" s="18"/>
      <c r="L6" s="72">
        <f t="shared" si="2"/>
        <v>3000</v>
      </c>
    </row>
    <row r="7">
      <c r="A7" s="15">
        <v>5.0</v>
      </c>
      <c r="B7" s="28"/>
      <c r="C7" s="18"/>
      <c r="D7" s="18"/>
      <c r="E7" s="19">
        <f t="shared" si="3"/>
        <v>0</v>
      </c>
      <c r="F7" s="18"/>
      <c r="G7" s="18"/>
      <c r="H7" s="19">
        <f t="shared" si="4"/>
        <v>0</v>
      </c>
      <c r="I7" s="19">
        <f t="shared" si="1"/>
        <v>0</v>
      </c>
      <c r="J7" s="18"/>
      <c r="K7" s="18"/>
      <c r="L7" s="72">
        <f t="shared" si="2"/>
        <v>3000</v>
      </c>
    </row>
    <row r="8">
      <c r="A8" s="15">
        <v>6.0</v>
      </c>
      <c r="B8" s="28"/>
      <c r="C8" s="18"/>
      <c r="D8" s="18"/>
      <c r="E8" s="19">
        <f t="shared" si="3"/>
        <v>0</v>
      </c>
      <c r="F8" s="18"/>
      <c r="G8" s="18"/>
      <c r="H8" s="19">
        <f t="shared" si="4"/>
        <v>0</v>
      </c>
      <c r="I8" s="19">
        <f t="shared" si="1"/>
        <v>0</v>
      </c>
      <c r="J8" s="18"/>
      <c r="K8" s="18"/>
      <c r="L8" s="72">
        <f t="shared" si="2"/>
        <v>3000</v>
      </c>
    </row>
    <row r="9">
      <c r="A9" s="15">
        <v>7.0</v>
      </c>
      <c r="B9" s="28"/>
      <c r="C9" s="18"/>
      <c r="D9" s="18"/>
      <c r="E9" s="19">
        <f t="shared" si="3"/>
        <v>0</v>
      </c>
      <c r="F9" s="18"/>
      <c r="G9" s="18"/>
      <c r="H9" s="19">
        <f t="shared" si="4"/>
        <v>0</v>
      </c>
      <c r="I9" s="19">
        <f t="shared" si="1"/>
        <v>0</v>
      </c>
      <c r="J9" s="18"/>
      <c r="K9" s="18"/>
      <c r="L9" s="72">
        <f t="shared" si="2"/>
        <v>3000</v>
      </c>
    </row>
    <row r="10">
      <c r="A10" s="15">
        <v>8.0</v>
      </c>
      <c r="B10" s="15">
        <v>2187.0</v>
      </c>
      <c r="C10" s="18">
        <f t="shared" ref="C10:C11" si="5">SUM(E10/1.25)</f>
        <v>13701.6</v>
      </c>
      <c r="D10" s="18">
        <f t="shared" ref="D10:D11" si="6">SUM(E10-C10)</f>
        <v>3425.4</v>
      </c>
      <c r="E10" s="47">
        <v>17127.0</v>
      </c>
      <c r="F10" s="18">
        <f t="shared" ref="F10:F11" si="7">SUM(H10/1.14)</f>
        <v>279.8245614</v>
      </c>
      <c r="G10" s="18">
        <f>SUM(H10-F10)</f>
        <v>39.1754386</v>
      </c>
      <c r="H10" s="47">
        <v>319.0</v>
      </c>
      <c r="I10" s="19">
        <f t="shared" si="1"/>
        <v>17446</v>
      </c>
      <c r="J10" s="17">
        <v>11118.14</v>
      </c>
      <c r="K10" s="17">
        <v>6338.0</v>
      </c>
      <c r="L10" s="72">
        <f t="shared" si="2"/>
        <v>14108</v>
      </c>
    </row>
    <row r="11">
      <c r="A11" s="15">
        <v>9.0</v>
      </c>
      <c r="B11" s="15">
        <v>2392.0</v>
      </c>
      <c r="C11" s="18">
        <f t="shared" si="5"/>
        <v>17011.2</v>
      </c>
      <c r="D11" s="18">
        <f t="shared" si="6"/>
        <v>4252.8</v>
      </c>
      <c r="E11" s="47">
        <v>21264.0</v>
      </c>
      <c r="F11" s="18">
        <f t="shared" si="7"/>
        <v>210.5263158</v>
      </c>
      <c r="G11" s="18">
        <f>SUM(F11*0.14)</f>
        <v>29.47368421</v>
      </c>
      <c r="H11" s="47">
        <v>240.0</v>
      </c>
      <c r="I11" s="19">
        <f t="shared" si="1"/>
        <v>21504</v>
      </c>
      <c r="J11" s="17">
        <v>9460.0</v>
      </c>
      <c r="K11" s="17">
        <v>12044.0</v>
      </c>
      <c r="L11" s="72">
        <f t="shared" si="2"/>
        <v>12460</v>
      </c>
    </row>
    <row r="12">
      <c r="A12" s="15">
        <v>10.0</v>
      </c>
      <c r="B12" s="28"/>
      <c r="C12" s="18"/>
      <c r="D12" s="18"/>
      <c r="E12" s="19">
        <f t="shared" ref="E12:E16" si="8">SUM(C12:D12)</f>
        <v>0</v>
      </c>
      <c r="F12" s="18"/>
      <c r="G12" s="18"/>
      <c r="H12" s="19">
        <f t="shared" ref="H12:H16" si="9">SUM(F12,G12)</f>
        <v>0</v>
      </c>
      <c r="I12" s="19">
        <f t="shared" si="1"/>
        <v>0</v>
      </c>
      <c r="J12" s="18"/>
      <c r="K12" s="18"/>
      <c r="L12" s="72">
        <f t="shared" si="2"/>
        <v>3000</v>
      </c>
    </row>
    <row r="13">
      <c r="A13" s="15">
        <v>11.0</v>
      </c>
      <c r="B13" s="28"/>
      <c r="C13" s="18"/>
      <c r="D13" s="18"/>
      <c r="E13" s="19">
        <f t="shared" si="8"/>
        <v>0</v>
      </c>
      <c r="F13" s="18"/>
      <c r="G13" s="18"/>
      <c r="H13" s="19">
        <f t="shared" si="9"/>
        <v>0</v>
      </c>
      <c r="I13" s="19">
        <f t="shared" si="1"/>
        <v>0</v>
      </c>
      <c r="J13" s="18"/>
      <c r="K13" s="18"/>
      <c r="L13" s="72">
        <f t="shared" si="2"/>
        <v>3000</v>
      </c>
    </row>
    <row r="14">
      <c r="A14" s="15">
        <v>12.0</v>
      </c>
      <c r="B14" s="28"/>
      <c r="C14" s="18"/>
      <c r="D14" s="18"/>
      <c r="E14" s="19">
        <f t="shared" si="8"/>
        <v>0</v>
      </c>
      <c r="F14" s="18"/>
      <c r="G14" s="18"/>
      <c r="H14" s="19">
        <f t="shared" si="9"/>
        <v>0</v>
      </c>
      <c r="I14" s="19">
        <f t="shared" si="1"/>
        <v>0</v>
      </c>
      <c r="J14" s="18"/>
      <c r="K14" s="18"/>
      <c r="L14" s="72">
        <f t="shared" si="2"/>
        <v>3000</v>
      </c>
    </row>
    <row r="15">
      <c r="A15" s="15">
        <v>13.0</v>
      </c>
      <c r="B15" s="28"/>
      <c r="C15" s="18"/>
      <c r="D15" s="18"/>
      <c r="E15" s="19">
        <f t="shared" si="8"/>
        <v>0</v>
      </c>
      <c r="F15" s="18"/>
      <c r="G15" s="18"/>
      <c r="H15" s="19">
        <f t="shared" si="9"/>
        <v>0</v>
      </c>
      <c r="I15" s="19">
        <f t="shared" si="1"/>
        <v>0</v>
      </c>
      <c r="J15" s="18"/>
      <c r="K15" s="18"/>
      <c r="L15" s="72">
        <f t="shared" si="2"/>
        <v>3000</v>
      </c>
    </row>
    <row r="16">
      <c r="A16" s="15">
        <v>14.0</v>
      </c>
      <c r="B16" s="28"/>
      <c r="C16" s="18"/>
      <c r="D16" s="18"/>
      <c r="E16" s="19">
        <f t="shared" si="8"/>
        <v>0</v>
      </c>
      <c r="F16" s="18"/>
      <c r="G16" s="18"/>
      <c r="H16" s="19">
        <f t="shared" si="9"/>
        <v>0</v>
      </c>
      <c r="I16" s="19">
        <f t="shared" si="1"/>
        <v>0</v>
      </c>
      <c r="J16" s="18"/>
      <c r="K16" s="18"/>
      <c r="L16" s="72">
        <f t="shared" si="2"/>
        <v>3000</v>
      </c>
    </row>
    <row r="17">
      <c r="A17" s="15">
        <v>15.0</v>
      </c>
      <c r="B17" s="15">
        <v>22632.0</v>
      </c>
      <c r="C17" s="18">
        <f t="shared" ref="C17:C18" si="10">SUM(E17/1.25)</f>
        <v>9800.8</v>
      </c>
      <c r="D17" s="18">
        <f t="shared" ref="D17:D18" si="11">SUM(E17-C17)</f>
        <v>2450.2</v>
      </c>
      <c r="E17" s="47">
        <v>12251.0</v>
      </c>
      <c r="F17" s="18">
        <f t="shared" ref="F17:F18" si="12">SUM(H17/1.14)</f>
        <v>315.7894737</v>
      </c>
      <c r="G17" s="18">
        <f t="shared" ref="G17:G18" si="13">SUM(F17*0.14)</f>
        <v>44.21052632</v>
      </c>
      <c r="H17" s="47">
        <v>360.0</v>
      </c>
      <c r="I17" s="19">
        <f t="shared" si="1"/>
        <v>12611</v>
      </c>
      <c r="J17" s="17">
        <v>3070.0</v>
      </c>
      <c r="K17" s="17">
        <v>9541.0</v>
      </c>
      <c r="L17" s="72">
        <f t="shared" si="2"/>
        <v>6070</v>
      </c>
    </row>
    <row r="18">
      <c r="A18" s="15">
        <v>16.0</v>
      </c>
      <c r="B18" s="15">
        <v>22822.0</v>
      </c>
      <c r="C18" s="18">
        <f t="shared" si="10"/>
        <v>12403.2</v>
      </c>
      <c r="D18" s="18">
        <f t="shared" si="11"/>
        <v>3100.8</v>
      </c>
      <c r="E18" s="47">
        <v>15504.0</v>
      </c>
      <c r="F18" s="18">
        <f t="shared" si="12"/>
        <v>311.4035088</v>
      </c>
      <c r="G18" s="18">
        <f t="shared" si="13"/>
        <v>43.59649123</v>
      </c>
      <c r="H18" s="47">
        <v>355.0</v>
      </c>
      <c r="I18" s="19">
        <f t="shared" si="1"/>
        <v>15859</v>
      </c>
      <c r="J18" s="17">
        <v>5303.0</v>
      </c>
      <c r="K18" s="17">
        <v>10546.0</v>
      </c>
      <c r="L18" s="72">
        <f t="shared" si="2"/>
        <v>8313</v>
      </c>
    </row>
    <row r="19">
      <c r="A19" s="15">
        <v>17.0</v>
      </c>
      <c r="B19" s="28"/>
      <c r="C19" s="18"/>
      <c r="D19" s="18"/>
      <c r="E19" s="19">
        <f t="shared" ref="E19:E23" si="14">SUM(C19:D19)</f>
        <v>0</v>
      </c>
      <c r="F19" s="18"/>
      <c r="G19" s="18"/>
      <c r="H19" s="19">
        <f t="shared" ref="H19:H23" si="15">SUM(F19,G19)</f>
        <v>0</v>
      </c>
      <c r="I19" s="19">
        <f t="shared" si="1"/>
        <v>0</v>
      </c>
      <c r="J19" s="18"/>
      <c r="K19" s="18"/>
      <c r="L19" s="72">
        <f t="shared" si="2"/>
        <v>3000</v>
      </c>
    </row>
    <row r="20">
      <c r="A20" s="15">
        <v>18.0</v>
      </c>
      <c r="B20" s="28"/>
      <c r="C20" s="18"/>
      <c r="D20" s="18"/>
      <c r="E20" s="19">
        <f t="shared" si="14"/>
        <v>0</v>
      </c>
      <c r="F20" s="18"/>
      <c r="G20" s="18"/>
      <c r="H20" s="19">
        <f t="shared" si="15"/>
        <v>0</v>
      </c>
      <c r="I20" s="19">
        <f t="shared" si="1"/>
        <v>0</v>
      </c>
      <c r="J20" s="18"/>
      <c r="K20" s="18"/>
      <c r="L20" s="72">
        <f t="shared" si="2"/>
        <v>3000</v>
      </c>
    </row>
    <row r="21">
      <c r="A21" s="15">
        <v>19.0</v>
      </c>
      <c r="B21" s="28"/>
      <c r="C21" s="18"/>
      <c r="D21" s="18"/>
      <c r="E21" s="19">
        <f t="shared" si="14"/>
        <v>0</v>
      </c>
      <c r="F21" s="18"/>
      <c r="G21" s="18"/>
      <c r="H21" s="19">
        <f t="shared" si="15"/>
        <v>0</v>
      </c>
      <c r="I21" s="19">
        <f t="shared" si="1"/>
        <v>0</v>
      </c>
      <c r="J21" s="18"/>
      <c r="K21" s="18"/>
      <c r="L21" s="72">
        <f t="shared" si="2"/>
        <v>3000</v>
      </c>
    </row>
    <row r="22">
      <c r="A22" s="15">
        <v>20.0</v>
      </c>
      <c r="B22" s="28"/>
      <c r="C22" s="18"/>
      <c r="D22" s="18"/>
      <c r="E22" s="19">
        <f t="shared" si="14"/>
        <v>0</v>
      </c>
      <c r="F22" s="18"/>
      <c r="G22" s="18"/>
      <c r="H22" s="19">
        <f t="shared" si="15"/>
        <v>0</v>
      </c>
      <c r="I22" s="19">
        <f t="shared" si="1"/>
        <v>0</v>
      </c>
      <c r="J22" s="18"/>
      <c r="K22" s="18"/>
      <c r="L22" s="72">
        <f t="shared" si="2"/>
        <v>3000</v>
      </c>
    </row>
    <row r="23">
      <c r="A23" s="15">
        <v>21.0</v>
      </c>
      <c r="B23" s="28"/>
      <c r="C23" s="18"/>
      <c r="D23" s="18"/>
      <c r="E23" s="19">
        <f t="shared" si="14"/>
        <v>0</v>
      </c>
      <c r="F23" s="18"/>
      <c r="G23" s="18"/>
      <c r="H23" s="19">
        <f t="shared" si="15"/>
        <v>0</v>
      </c>
      <c r="I23" s="19">
        <f t="shared" si="1"/>
        <v>0</v>
      </c>
      <c r="J23" s="18"/>
      <c r="K23" s="18"/>
      <c r="L23" s="72">
        <f t="shared" si="2"/>
        <v>3000</v>
      </c>
    </row>
    <row r="24">
      <c r="A24" s="15">
        <v>22.0</v>
      </c>
      <c r="B24" s="15">
        <v>22963.0</v>
      </c>
      <c r="C24" s="18">
        <f t="shared" ref="C24:C25" si="16">SUM(E24/1.25)</f>
        <v>8473.6</v>
      </c>
      <c r="D24" s="18">
        <f t="shared" ref="D24:D25" si="17">SUM(E24-C24)</f>
        <v>2118.4</v>
      </c>
      <c r="E24" s="47">
        <v>10592.0</v>
      </c>
      <c r="F24" s="18">
        <f t="shared" ref="F24:F25" si="18">SUM(H24/1.14)</f>
        <v>250</v>
      </c>
      <c r="G24" s="18">
        <f t="shared" ref="G24:G25" si="19">SUM(F24*0.14)</f>
        <v>35</v>
      </c>
      <c r="H24" s="47">
        <v>285.0</v>
      </c>
      <c r="I24" s="19">
        <f t="shared" si="1"/>
        <v>10877</v>
      </c>
      <c r="J24" s="17">
        <v>3871.0</v>
      </c>
      <c r="K24" s="17">
        <v>7006.0</v>
      </c>
      <c r="L24" s="72">
        <f t="shared" si="2"/>
        <v>6871</v>
      </c>
    </row>
    <row r="25">
      <c r="A25" s="15">
        <v>23.0</v>
      </c>
      <c r="B25" s="15">
        <v>23210.0</v>
      </c>
      <c r="C25" s="18">
        <f t="shared" si="16"/>
        <v>21412</v>
      </c>
      <c r="D25" s="18">
        <f t="shared" si="17"/>
        <v>5353</v>
      </c>
      <c r="E25" s="47">
        <v>26765.0</v>
      </c>
      <c r="F25" s="18">
        <f t="shared" si="18"/>
        <v>1357.894737</v>
      </c>
      <c r="G25" s="18">
        <f t="shared" si="19"/>
        <v>190.1052632</v>
      </c>
      <c r="H25" s="47">
        <v>1548.0</v>
      </c>
      <c r="I25" s="19">
        <f t="shared" si="1"/>
        <v>28313</v>
      </c>
      <c r="J25" s="17">
        <v>13093.0</v>
      </c>
      <c r="K25" s="17">
        <v>15220.0</v>
      </c>
      <c r="L25" s="72">
        <f t="shared" si="2"/>
        <v>16093</v>
      </c>
    </row>
    <row r="26">
      <c r="A26" s="15">
        <v>24.0</v>
      </c>
      <c r="B26" s="28"/>
      <c r="C26" s="18"/>
      <c r="D26" s="18"/>
      <c r="E26" s="19">
        <f t="shared" ref="E26:E30" si="20">SUM(C26:D26)</f>
        <v>0</v>
      </c>
      <c r="F26" s="18"/>
      <c r="G26" s="18"/>
      <c r="H26" s="19">
        <f t="shared" ref="H26:H30" si="21">SUM(F26,G26)</f>
        <v>0</v>
      </c>
      <c r="I26" s="19">
        <f t="shared" si="1"/>
        <v>0</v>
      </c>
      <c r="J26" s="18"/>
      <c r="K26" s="18"/>
      <c r="L26" s="72">
        <f t="shared" si="2"/>
        <v>3000</v>
      </c>
    </row>
    <row r="27">
      <c r="A27" s="15">
        <v>25.0</v>
      </c>
      <c r="B27" s="28"/>
      <c r="C27" s="18"/>
      <c r="D27" s="18"/>
      <c r="E27" s="19">
        <f t="shared" si="20"/>
        <v>0</v>
      </c>
      <c r="F27" s="18"/>
      <c r="G27" s="18"/>
      <c r="H27" s="19">
        <f t="shared" si="21"/>
        <v>0</v>
      </c>
      <c r="I27" s="19">
        <f t="shared" si="1"/>
        <v>0</v>
      </c>
      <c r="J27" s="18"/>
      <c r="K27" s="18"/>
      <c r="L27" s="72">
        <f t="shared" si="2"/>
        <v>3000</v>
      </c>
    </row>
    <row r="28">
      <c r="A28" s="15">
        <v>26.0</v>
      </c>
      <c r="B28" s="28"/>
      <c r="C28" s="18"/>
      <c r="D28" s="18"/>
      <c r="E28" s="19">
        <f t="shared" si="20"/>
        <v>0</v>
      </c>
      <c r="F28" s="18"/>
      <c r="G28" s="18"/>
      <c r="H28" s="19">
        <f t="shared" si="21"/>
        <v>0</v>
      </c>
      <c r="I28" s="19">
        <f t="shared" si="1"/>
        <v>0</v>
      </c>
      <c r="J28" s="18"/>
      <c r="K28" s="18"/>
      <c r="L28" s="72">
        <f t="shared" si="2"/>
        <v>3000</v>
      </c>
    </row>
    <row r="29">
      <c r="A29" s="15">
        <v>27.0</v>
      </c>
      <c r="B29" s="28"/>
      <c r="C29" s="18"/>
      <c r="D29" s="18"/>
      <c r="E29" s="19">
        <f t="shared" si="20"/>
        <v>0</v>
      </c>
      <c r="F29" s="18"/>
      <c r="G29" s="18"/>
      <c r="H29" s="19">
        <f t="shared" si="21"/>
        <v>0</v>
      </c>
      <c r="I29" s="19">
        <f t="shared" si="1"/>
        <v>0</v>
      </c>
      <c r="J29" s="18"/>
      <c r="K29" s="18"/>
      <c r="L29" s="72">
        <f t="shared" si="2"/>
        <v>3000</v>
      </c>
    </row>
    <row r="30">
      <c r="A30" s="15">
        <v>28.0</v>
      </c>
      <c r="B30" s="28"/>
      <c r="C30" s="18"/>
      <c r="D30" s="18"/>
      <c r="E30" s="19">
        <f t="shared" si="20"/>
        <v>0</v>
      </c>
      <c r="F30" s="18"/>
      <c r="G30" s="18"/>
      <c r="H30" s="19">
        <f t="shared" si="21"/>
        <v>0</v>
      </c>
      <c r="I30" s="19">
        <f t="shared" si="1"/>
        <v>0</v>
      </c>
      <c r="J30" s="18"/>
      <c r="K30" s="18"/>
      <c r="L30" s="72">
        <f t="shared" si="2"/>
        <v>3000</v>
      </c>
    </row>
    <row r="31">
      <c r="A31" s="15">
        <v>29.0</v>
      </c>
      <c r="B31" s="15">
        <v>23307.0</v>
      </c>
      <c r="C31" s="18">
        <f t="shared" ref="C31:C32" si="22">SUM(E31/1.25)</f>
        <v>7532</v>
      </c>
      <c r="D31" s="18">
        <f t="shared" ref="D31:D32" si="23">SUM(E31-C31)</f>
        <v>1883</v>
      </c>
      <c r="E31" s="47">
        <v>9415.0</v>
      </c>
      <c r="F31" s="18">
        <f t="shared" ref="F31:F32" si="24">SUM(H31/1.14)</f>
        <v>535.0877193</v>
      </c>
      <c r="G31" s="18">
        <f t="shared" ref="G31:G32" si="25">SUM(F31*0.14)</f>
        <v>74.9122807</v>
      </c>
      <c r="H31" s="47">
        <v>610.0</v>
      </c>
      <c r="I31" s="19">
        <f t="shared" si="1"/>
        <v>10025</v>
      </c>
      <c r="J31" s="17">
        <v>3950.0</v>
      </c>
      <c r="K31" s="17">
        <v>6075.0</v>
      </c>
      <c r="L31" s="72">
        <f t="shared" si="2"/>
        <v>6950</v>
      </c>
    </row>
    <row r="32">
      <c r="A32" s="15">
        <v>30.0</v>
      </c>
      <c r="B32" s="15">
        <v>23531.0</v>
      </c>
      <c r="C32" s="18">
        <f t="shared" si="22"/>
        <v>17544</v>
      </c>
      <c r="D32" s="18">
        <f t="shared" si="23"/>
        <v>4386</v>
      </c>
      <c r="E32" s="47">
        <v>21930.0</v>
      </c>
      <c r="F32" s="18">
        <f t="shared" si="24"/>
        <v>992.1052632</v>
      </c>
      <c r="G32" s="18">
        <f t="shared" si="25"/>
        <v>138.8947368</v>
      </c>
      <c r="H32" s="47">
        <v>1131.0</v>
      </c>
      <c r="I32" s="19">
        <f t="shared" si="1"/>
        <v>23061</v>
      </c>
      <c r="J32" s="17">
        <v>11083.0</v>
      </c>
      <c r="K32" s="17">
        <v>11978.0</v>
      </c>
      <c r="L32" s="72">
        <f t="shared" si="2"/>
        <v>14083</v>
      </c>
    </row>
    <row r="33">
      <c r="A33" s="15">
        <v>31.0</v>
      </c>
      <c r="B33" s="28"/>
      <c r="C33" s="18"/>
      <c r="D33" s="18"/>
      <c r="E33" s="19">
        <f>SUM(C33:D33)</f>
        <v>0</v>
      </c>
      <c r="F33" s="18"/>
      <c r="G33" s="18"/>
      <c r="H33" s="19">
        <f>SUM(F33,G33)</f>
        <v>0</v>
      </c>
      <c r="I33" s="19">
        <f t="shared" si="1"/>
        <v>0</v>
      </c>
      <c r="J33" s="18"/>
      <c r="K33" s="18"/>
      <c r="L33" s="72">
        <f t="shared" si="2"/>
        <v>3000</v>
      </c>
    </row>
    <row r="34">
      <c r="A34" s="27" t="s">
        <v>12</v>
      </c>
      <c r="B34" s="28"/>
      <c r="C34" s="19">
        <f t="shared" ref="C34:K34" si="26">SUM(C3:C33)</f>
        <v>107878.4</v>
      </c>
      <c r="D34" s="19">
        <f t="shared" si="26"/>
        <v>26969.6</v>
      </c>
      <c r="E34" s="19">
        <f t="shared" si="26"/>
        <v>135656</v>
      </c>
      <c r="F34" s="19">
        <f t="shared" si="26"/>
        <v>4360.359649</v>
      </c>
      <c r="G34" s="19">
        <f t="shared" si="26"/>
        <v>610.4503509</v>
      </c>
      <c r="H34" s="19">
        <f t="shared" si="26"/>
        <v>4970.81</v>
      </c>
      <c r="I34" s="19">
        <f t="shared" si="26"/>
        <v>140626.81</v>
      </c>
      <c r="J34" s="19">
        <f t="shared" si="26"/>
        <v>60948.14</v>
      </c>
      <c r="K34" s="19">
        <f t="shared" si="26"/>
        <v>78748</v>
      </c>
      <c r="L34" s="72">
        <f t="shared" si="2"/>
        <v>64878.81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140626.81</v>
      </c>
      <c r="J35" s="31"/>
      <c r="K35" s="31"/>
      <c r="L35" s="31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75"/>
    <col customWidth="1" min="2" max="2" width="6.13"/>
    <col customWidth="1" min="3" max="3" width="10.88"/>
    <col customWidth="1" min="4" max="9" width="10.13"/>
    <col customWidth="1" min="10" max="11" width="10.75"/>
    <col customWidth="1" min="12" max="12" width="9.88"/>
    <col customWidth="1" min="13" max="13" width="10.13"/>
  </cols>
  <sheetData>
    <row r="1" ht="16.5" customHeight="1">
      <c r="A1" s="74" t="s">
        <v>177</v>
      </c>
      <c r="B1" s="48"/>
      <c r="C1" s="48"/>
      <c r="D1" s="3"/>
      <c r="E1" s="3"/>
      <c r="F1" s="48"/>
      <c r="G1" s="3"/>
      <c r="H1" s="3"/>
      <c r="I1" s="48"/>
      <c r="J1" s="48"/>
      <c r="K1" s="94"/>
      <c r="L1" s="85"/>
      <c r="M1" s="29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176</v>
      </c>
      <c r="M2" s="13"/>
    </row>
    <row r="3">
      <c r="A3" s="15">
        <v>1.0</v>
      </c>
      <c r="B3" s="28"/>
      <c r="C3" s="18">
        <f t="shared" ref="C3:C33" si="1">SUM(E3/1.25)</f>
        <v>0</v>
      </c>
      <c r="D3" s="18">
        <f t="shared" ref="D3:D33" si="2">SUM(E3-C3)</f>
        <v>0</v>
      </c>
      <c r="E3" s="19"/>
      <c r="F3" s="18">
        <f t="shared" ref="F3:F33" si="3">SUM(H3/1.14)</f>
        <v>0</v>
      </c>
      <c r="G3" s="18">
        <f t="shared" ref="G3:G33" si="4">SUM(H3-F3)</f>
        <v>0</v>
      </c>
      <c r="H3" s="19"/>
      <c r="I3" s="19">
        <f t="shared" ref="I3:I9" si="5">SUM(H3,E3)</f>
        <v>0</v>
      </c>
      <c r="J3" s="18"/>
      <c r="K3" s="18"/>
      <c r="L3" s="72">
        <f t="shared" ref="L3:L34" si="6">3000+I3-K3</f>
        <v>3000</v>
      </c>
      <c r="M3" s="29"/>
    </row>
    <row r="4">
      <c r="A4" s="15">
        <v>2.0</v>
      </c>
      <c r="B4" s="15">
        <v>23554.0</v>
      </c>
      <c r="C4" s="18">
        <f t="shared" si="1"/>
        <v>600</v>
      </c>
      <c r="D4" s="18">
        <f t="shared" si="2"/>
        <v>150</v>
      </c>
      <c r="E4" s="47">
        <v>750.0</v>
      </c>
      <c r="F4" s="18">
        <f t="shared" si="3"/>
        <v>36.84210526</v>
      </c>
      <c r="G4" s="18">
        <f t="shared" si="4"/>
        <v>5.157894737</v>
      </c>
      <c r="H4" s="47">
        <v>42.0</v>
      </c>
      <c r="I4" s="19">
        <f t="shared" si="5"/>
        <v>792</v>
      </c>
      <c r="J4" s="17">
        <v>737.0</v>
      </c>
      <c r="K4" s="18">
        <f t="shared" ref="K4:K33" si="7">SUM(I4-J4)</f>
        <v>55</v>
      </c>
      <c r="L4" s="72">
        <f t="shared" si="6"/>
        <v>3737</v>
      </c>
      <c r="M4" s="29"/>
    </row>
    <row r="5">
      <c r="A5" s="15">
        <v>3.0</v>
      </c>
      <c r="B5" s="15">
        <v>23582.0</v>
      </c>
      <c r="C5" s="18">
        <f t="shared" si="1"/>
        <v>1084</v>
      </c>
      <c r="D5" s="18">
        <f t="shared" si="2"/>
        <v>271</v>
      </c>
      <c r="E5" s="47">
        <v>1355.0</v>
      </c>
      <c r="F5" s="18">
        <f t="shared" si="3"/>
        <v>13.15789474</v>
      </c>
      <c r="G5" s="18">
        <f t="shared" si="4"/>
        <v>1.842105263</v>
      </c>
      <c r="H5" s="47">
        <v>15.0</v>
      </c>
      <c r="I5" s="19">
        <f t="shared" si="5"/>
        <v>1370</v>
      </c>
      <c r="J5" s="17">
        <v>945.0</v>
      </c>
      <c r="K5" s="18">
        <f t="shared" si="7"/>
        <v>425</v>
      </c>
      <c r="L5" s="72">
        <f t="shared" si="6"/>
        <v>3945</v>
      </c>
      <c r="M5" s="29"/>
    </row>
    <row r="6">
      <c r="A6" s="15">
        <v>4.0</v>
      </c>
      <c r="B6" s="15">
        <v>23635.0</v>
      </c>
      <c r="C6" s="18">
        <f t="shared" si="1"/>
        <v>2244</v>
      </c>
      <c r="D6" s="18">
        <f t="shared" si="2"/>
        <v>561</v>
      </c>
      <c r="E6" s="47">
        <v>2805.0</v>
      </c>
      <c r="F6" s="18">
        <f t="shared" si="3"/>
        <v>78.94736842</v>
      </c>
      <c r="G6" s="18">
        <f t="shared" si="4"/>
        <v>11.05263158</v>
      </c>
      <c r="H6" s="47">
        <v>90.0</v>
      </c>
      <c r="I6" s="19">
        <f t="shared" si="5"/>
        <v>2895</v>
      </c>
      <c r="J6" s="17">
        <v>2050.0</v>
      </c>
      <c r="K6" s="18">
        <f t="shared" si="7"/>
        <v>845</v>
      </c>
      <c r="L6" s="72">
        <f t="shared" si="6"/>
        <v>5050</v>
      </c>
      <c r="M6" s="29"/>
    </row>
    <row r="7">
      <c r="A7" s="15">
        <v>5.0</v>
      </c>
      <c r="B7" s="15">
        <v>23822.0</v>
      </c>
      <c r="C7" s="18">
        <f t="shared" si="1"/>
        <v>15260</v>
      </c>
      <c r="D7" s="18">
        <f t="shared" si="2"/>
        <v>3815</v>
      </c>
      <c r="E7" s="47">
        <v>19075.0</v>
      </c>
      <c r="F7" s="18">
        <f t="shared" si="3"/>
        <v>819.2982456</v>
      </c>
      <c r="G7" s="18">
        <f t="shared" si="4"/>
        <v>114.7017544</v>
      </c>
      <c r="H7" s="47">
        <v>934.0</v>
      </c>
      <c r="I7" s="19">
        <f t="shared" si="5"/>
        <v>20009</v>
      </c>
      <c r="J7" s="17">
        <v>13314.0</v>
      </c>
      <c r="K7" s="18">
        <f t="shared" si="7"/>
        <v>6695</v>
      </c>
      <c r="L7" s="72">
        <f t="shared" si="6"/>
        <v>16314</v>
      </c>
      <c r="M7" s="29"/>
    </row>
    <row r="8">
      <c r="A8" s="15">
        <v>6.0</v>
      </c>
      <c r="B8" s="15">
        <v>24142.0</v>
      </c>
      <c r="C8" s="18">
        <f t="shared" si="1"/>
        <v>22433.6</v>
      </c>
      <c r="D8" s="18">
        <f t="shared" si="2"/>
        <v>5608.4</v>
      </c>
      <c r="E8" s="47">
        <v>28042.0</v>
      </c>
      <c r="F8" s="18">
        <f t="shared" si="3"/>
        <v>2231.578947</v>
      </c>
      <c r="G8" s="18">
        <f t="shared" si="4"/>
        <v>312.4210526</v>
      </c>
      <c r="H8" s="47">
        <v>2544.0</v>
      </c>
      <c r="I8" s="19">
        <f t="shared" si="5"/>
        <v>30586</v>
      </c>
      <c r="J8" s="17">
        <v>17704.0</v>
      </c>
      <c r="K8" s="18">
        <f t="shared" si="7"/>
        <v>12882</v>
      </c>
      <c r="L8" s="72">
        <f t="shared" si="6"/>
        <v>20704</v>
      </c>
      <c r="M8" s="29"/>
    </row>
    <row r="9">
      <c r="A9" s="15">
        <v>7.0</v>
      </c>
      <c r="B9" s="28"/>
      <c r="C9" s="18">
        <f t="shared" si="1"/>
        <v>0</v>
      </c>
      <c r="D9" s="18">
        <f t="shared" si="2"/>
        <v>0</v>
      </c>
      <c r="E9" s="47">
        <v>0.0</v>
      </c>
      <c r="F9" s="18">
        <f t="shared" si="3"/>
        <v>0</v>
      </c>
      <c r="G9" s="18">
        <f t="shared" si="4"/>
        <v>0</v>
      </c>
      <c r="H9" s="47">
        <v>0.0</v>
      </c>
      <c r="I9" s="19">
        <f t="shared" si="5"/>
        <v>0</v>
      </c>
      <c r="J9" s="18"/>
      <c r="K9" s="18">
        <f t="shared" si="7"/>
        <v>0</v>
      </c>
      <c r="L9" s="72">
        <f t="shared" si="6"/>
        <v>3000</v>
      </c>
      <c r="M9" s="29"/>
    </row>
    <row r="10">
      <c r="A10" s="15">
        <v>8.0</v>
      </c>
      <c r="B10" s="28"/>
      <c r="C10" s="18">
        <f t="shared" si="1"/>
        <v>0</v>
      </c>
      <c r="D10" s="18">
        <f t="shared" si="2"/>
        <v>0</v>
      </c>
      <c r="E10" s="19"/>
      <c r="F10" s="18">
        <f t="shared" si="3"/>
        <v>0</v>
      </c>
      <c r="G10" s="18">
        <f t="shared" si="4"/>
        <v>0</v>
      </c>
      <c r="H10" s="19"/>
      <c r="I10" s="47">
        <v>0.0</v>
      </c>
      <c r="J10" s="18"/>
      <c r="K10" s="18">
        <f t="shared" si="7"/>
        <v>0</v>
      </c>
      <c r="L10" s="72">
        <f t="shared" si="6"/>
        <v>3000</v>
      </c>
      <c r="M10" s="29"/>
    </row>
    <row r="11">
      <c r="A11" s="15">
        <v>9.0</v>
      </c>
      <c r="B11" s="15">
        <v>24247.0</v>
      </c>
      <c r="C11" s="18">
        <f t="shared" si="1"/>
        <v>4320</v>
      </c>
      <c r="D11" s="18">
        <f t="shared" si="2"/>
        <v>1080</v>
      </c>
      <c r="E11" s="47">
        <v>5400.0</v>
      </c>
      <c r="F11" s="18">
        <f t="shared" si="3"/>
        <v>168.4210526</v>
      </c>
      <c r="G11" s="18">
        <f t="shared" si="4"/>
        <v>23.57894737</v>
      </c>
      <c r="H11" s="47">
        <v>192.0</v>
      </c>
      <c r="I11" s="19">
        <f t="shared" ref="I11:I33" si="8">SUM(H11,E11)</f>
        <v>5592</v>
      </c>
      <c r="J11" s="17">
        <v>4437.0</v>
      </c>
      <c r="K11" s="18">
        <f t="shared" si="7"/>
        <v>1155</v>
      </c>
      <c r="L11" s="72">
        <f t="shared" si="6"/>
        <v>7437</v>
      </c>
      <c r="M11" s="29"/>
    </row>
    <row r="12">
      <c r="A12" s="15">
        <v>10.0</v>
      </c>
      <c r="B12" s="15">
        <v>24300.0</v>
      </c>
      <c r="C12" s="18">
        <f t="shared" si="1"/>
        <v>1692</v>
      </c>
      <c r="D12" s="18">
        <f t="shared" si="2"/>
        <v>423</v>
      </c>
      <c r="E12" s="47">
        <v>2115.0</v>
      </c>
      <c r="F12" s="18">
        <f t="shared" si="3"/>
        <v>52.63157895</v>
      </c>
      <c r="G12" s="18">
        <f t="shared" si="4"/>
        <v>7.368421053</v>
      </c>
      <c r="H12" s="47">
        <v>60.0</v>
      </c>
      <c r="I12" s="19">
        <f t="shared" si="8"/>
        <v>2175</v>
      </c>
      <c r="J12" s="17">
        <v>1875.0</v>
      </c>
      <c r="K12" s="18">
        <f t="shared" si="7"/>
        <v>300</v>
      </c>
      <c r="L12" s="72">
        <f t="shared" si="6"/>
        <v>4875</v>
      </c>
      <c r="M12" s="29"/>
    </row>
    <row r="13">
      <c r="A13" s="15">
        <v>11.0</v>
      </c>
      <c r="B13" s="15">
        <v>24371.0</v>
      </c>
      <c r="C13" s="18">
        <f t="shared" si="1"/>
        <v>3104</v>
      </c>
      <c r="D13" s="18">
        <f t="shared" si="2"/>
        <v>776</v>
      </c>
      <c r="E13" s="47">
        <v>3880.0</v>
      </c>
      <c r="F13" s="18">
        <f t="shared" si="3"/>
        <v>39.47368421</v>
      </c>
      <c r="G13" s="18">
        <f t="shared" si="4"/>
        <v>5.526315789</v>
      </c>
      <c r="H13" s="47">
        <v>45.0</v>
      </c>
      <c r="I13" s="19">
        <f t="shared" si="8"/>
        <v>3925</v>
      </c>
      <c r="J13" s="17">
        <v>2430.0</v>
      </c>
      <c r="K13" s="18">
        <f t="shared" si="7"/>
        <v>1495</v>
      </c>
      <c r="L13" s="72">
        <f t="shared" si="6"/>
        <v>5430</v>
      </c>
      <c r="M13" s="29"/>
    </row>
    <row r="14">
      <c r="A14" s="15">
        <v>12.0</v>
      </c>
      <c r="B14" s="15">
        <v>24680.0</v>
      </c>
      <c r="C14" s="18">
        <f t="shared" si="1"/>
        <v>22192</v>
      </c>
      <c r="D14" s="18">
        <f t="shared" si="2"/>
        <v>5548</v>
      </c>
      <c r="E14" s="47">
        <v>27740.0</v>
      </c>
      <c r="F14" s="18">
        <f t="shared" si="3"/>
        <v>1721.929825</v>
      </c>
      <c r="G14" s="18">
        <f t="shared" si="4"/>
        <v>241.0701754</v>
      </c>
      <c r="H14" s="47">
        <v>1963.0</v>
      </c>
      <c r="I14" s="19">
        <f t="shared" si="8"/>
        <v>29703</v>
      </c>
      <c r="J14" s="17">
        <v>16270.0</v>
      </c>
      <c r="K14" s="18">
        <f t="shared" si="7"/>
        <v>13433</v>
      </c>
      <c r="L14" s="72">
        <f t="shared" si="6"/>
        <v>19270</v>
      </c>
      <c r="M14" s="29"/>
    </row>
    <row r="15">
      <c r="A15" s="15">
        <v>13.0</v>
      </c>
      <c r="B15" s="15">
        <v>24935.0</v>
      </c>
      <c r="C15" s="18">
        <f t="shared" si="1"/>
        <v>23202.4</v>
      </c>
      <c r="D15" s="18">
        <f t="shared" si="2"/>
        <v>5800.6</v>
      </c>
      <c r="E15" s="47">
        <v>29003.0</v>
      </c>
      <c r="F15" s="18">
        <f t="shared" si="3"/>
        <v>2055.263158</v>
      </c>
      <c r="G15" s="18">
        <f t="shared" si="4"/>
        <v>287.7368421</v>
      </c>
      <c r="H15" s="47">
        <v>2343.0</v>
      </c>
      <c r="I15" s="19">
        <f t="shared" si="8"/>
        <v>31346</v>
      </c>
      <c r="J15" s="17">
        <v>15679.0</v>
      </c>
      <c r="K15" s="18">
        <f t="shared" si="7"/>
        <v>15667</v>
      </c>
      <c r="L15" s="72">
        <f t="shared" si="6"/>
        <v>18679</v>
      </c>
      <c r="M15" s="29"/>
    </row>
    <row r="16">
      <c r="A16" s="15">
        <v>14.0</v>
      </c>
      <c r="B16" s="28"/>
      <c r="C16" s="18">
        <f t="shared" si="1"/>
        <v>0</v>
      </c>
      <c r="D16" s="18">
        <f t="shared" si="2"/>
        <v>0</v>
      </c>
      <c r="E16" s="19"/>
      <c r="F16" s="18">
        <f t="shared" si="3"/>
        <v>0</v>
      </c>
      <c r="G16" s="18">
        <f t="shared" si="4"/>
        <v>0</v>
      </c>
      <c r="H16" s="19"/>
      <c r="I16" s="19">
        <f t="shared" si="8"/>
        <v>0</v>
      </c>
      <c r="J16" s="18"/>
      <c r="K16" s="18">
        <f t="shared" si="7"/>
        <v>0</v>
      </c>
      <c r="L16" s="72">
        <f t="shared" si="6"/>
        <v>3000</v>
      </c>
      <c r="M16" s="29"/>
    </row>
    <row r="17">
      <c r="A17" s="15">
        <v>15.0</v>
      </c>
      <c r="B17" s="28"/>
      <c r="C17" s="18">
        <f t="shared" si="1"/>
        <v>0</v>
      </c>
      <c r="D17" s="18">
        <f t="shared" si="2"/>
        <v>0</v>
      </c>
      <c r="E17" s="19"/>
      <c r="F17" s="18">
        <f t="shared" si="3"/>
        <v>0</v>
      </c>
      <c r="G17" s="18">
        <f t="shared" si="4"/>
        <v>0</v>
      </c>
      <c r="H17" s="19"/>
      <c r="I17" s="19">
        <f t="shared" si="8"/>
        <v>0</v>
      </c>
      <c r="J17" s="18"/>
      <c r="K17" s="18">
        <f t="shared" si="7"/>
        <v>0</v>
      </c>
      <c r="L17" s="72">
        <f t="shared" si="6"/>
        <v>3000</v>
      </c>
      <c r="M17" s="29"/>
    </row>
    <row r="18">
      <c r="A18" s="15">
        <v>16.0</v>
      </c>
      <c r="B18" s="15">
        <v>24997.0</v>
      </c>
      <c r="C18" s="18">
        <f t="shared" si="1"/>
        <v>2256</v>
      </c>
      <c r="D18" s="18">
        <f t="shared" si="2"/>
        <v>564</v>
      </c>
      <c r="E18" s="47">
        <v>2820.0</v>
      </c>
      <c r="F18" s="18">
        <f t="shared" si="3"/>
        <v>26.31578947</v>
      </c>
      <c r="G18" s="18">
        <f t="shared" si="4"/>
        <v>3.684210526</v>
      </c>
      <c r="H18" s="47">
        <v>30.0</v>
      </c>
      <c r="I18" s="19">
        <f t="shared" si="8"/>
        <v>2850</v>
      </c>
      <c r="J18" s="17">
        <v>2210.0</v>
      </c>
      <c r="K18" s="18">
        <f t="shared" si="7"/>
        <v>640</v>
      </c>
      <c r="L18" s="72">
        <f t="shared" si="6"/>
        <v>5210</v>
      </c>
      <c r="M18" s="29"/>
    </row>
    <row r="19">
      <c r="A19" s="15">
        <v>17.0</v>
      </c>
      <c r="B19" s="15">
        <v>25040.0</v>
      </c>
      <c r="C19" s="18">
        <f t="shared" si="1"/>
        <v>1720</v>
      </c>
      <c r="D19" s="18">
        <f t="shared" si="2"/>
        <v>430</v>
      </c>
      <c r="E19" s="47">
        <v>2150.0</v>
      </c>
      <c r="F19" s="18">
        <f t="shared" si="3"/>
        <v>65.78947368</v>
      </c>
      <c r="G19" s="18">
        <f t="shared" si="4"/>
        <v>9.210526316</v>
      </c>
      <c r="H19" s="47">
        <v>75.0</v>
      </c>
      <c r="I19" s="19">
        <f t="shared" si="8"/>
        <v>2225</v>
      </c>
      <c r="J19" s="17">
        <v>1265.0</v>
      </c>
      <c r="K19" s="18">
        <f t="shared" si="7"/>
        <v>960</v>
      </c>
      <c r="L19" s="72">
        <f t="shared" si="6"/>
        <v>4265</v>
      </c>
      <c r="M19" s="29"/>
    </row>
    <row r="20">
      <c r="A20" s="15">
        <v>18.0</v>
      </c>
      <c r="B20" s="15">
        <v>25107.0</v>
      </c>
      <c r="C20" s="18">
        <f t="shared" si="1"/>
        <v>3328</v>
      </c>
      <c r="D20" s="18">
        <f t="shared" si="2"/>
        <v>832</v>
      </c>
      <c r="E20" s="47">
        <v>4160.0</v>
      </c>
      <c r="F20" s="18">
        <f t="shared" si="3"/>
        <v>26.31578947</v>
      </c>
      <c r="G20" s="18">
        <f t="shared" si="4"/>
        <v>3.684210526</v>
      </c>
      <c r="H20" s="47">
        <v>30.0</v>
      </c>
      <c r="I20" s="19">
        <f t="shared" si="8"/>
        <v>4190</v>
      </c>
      <c r="J20" s="17">
        <v>3675.0</v>
      </c>
      <c r="K20" s="18">
        <f t="shared" si="7"/>
        <v>515</v>
      </c>
      <c r="L20" s="72">
        <f t="shared" si="6"/>
        <v>6675</v>
      </c>
      <c r="M20" s="29"/>
    </row>
    <row r="21">
      <c r="A21" s="15">
        <v>19.0</v>
      </c>
      <c r="B21" s="15">
        <v>25317.0</v>
      </c>
      <c r="C21" s="18">
        <f t="shared" si="1"/>
        <v>12826.4</v>
      </c>
      <c r="D21" s="18">
        <f t="shared" si="2"/>
        <v>3206.6</v>
      </c>
      <c r="E21" s="47">
        <v>16033.0</v>
      </c>
      <c r="F21" s="18">
        <f t="shared" si="3"/>
        <v>1516.666667</v>
      </c>
      <c r="G21" s="18">
        <f t="shared" si="4"/>
        <v>212.3333333</v>
      </c>
      <c r="H21" s="47">
        <v>1729.0</v>
      </c>
      <c r="I21" s="19">
        <f t="shared" si="8"/>
        <v>17762</v>
      </c>
      <c r="J21" s="17">
        <v>9033.0</v>
      </c>
      <c r="K21" s="18">
        <f t="shared" si="7"/>
        <v>8729</v>
      </c>
      <c r="L21" s="72">
        <f t="shared" si="6"/>
        <v>12033</v>
      </c>
      <c r="M21" s="29"/>
    </row>
    <row r="22">
      <c r="A22" s="15">
        <v>20.0</v>
      </c>
      <c r="B22" s="15">
        <v>25618.0</v>
      </c>
      <c r="C22" s="18">
        <f t="shared" si="1"/>
        <v>22688</v>
      </c>
      <c r="D22" s="18">
        <f t="shared" si="2"/>
        <v>5672</v>
      </c>
      <c r="E22" s="47">
        <v>28360.0</v>
      </c>
      <c r="F22" s="18">
        <f t="shared" si="3"/>
        <v>2393.859649</v>
      </c>
      <c r="G22" s="18">
        <f t="shared" si="4"/>
        <v>335.1403509</v>
      </c>
      <c r="H22" s="47">
        <v>2729.0</v>
      </c>
      <c r="I22" s="19">
        <f t="shared" si="8"/>
        <v>31089</v>
      </c>
      <c r="J22" s="17">
        <v>15075.0</v>
      </c>
      <c r="K22" s="18">
        <f t="shared" si="7"/>
        <v>16014</v>
      </c>
      <c r="L22" s="72">
        <f t="shared" si="6"/>
        <v>18075</v>
      </c>
      <c r="M22" s="29"/>
    </row>
    <row r="23">
      <c r="A23" s="15">
        <v>21.0</v>
      </c>
      <c r="B23" s="28"/>
      <c r="C23" s="18">
        <f t="shared" si="1"/>
        <v>0</v>
      </c>
      <c r="D23" s="18">
        <f t="shared" si="2"/>
        <v>0</v>
      </c>
      <c r="E23" s="19"/>
      <c r="F23" s="18">
        <f t="shared" si="3"/>
        <v>0</v>
      </c>
      <c r="G23" s="18">
        <f t="shared" si="4"/>
        <v>0</v>
      </c>
      <c r="H23" s="19"/>
      <c r="I23" s="19">
        <f t="shared" si="8"/>
        <v>0</v>
      </c>
      <c r="J23" s="18"/>
      <c r="K23" s="18">
        <f t="shared" si="7"/>
        <v>0</v>
      </c>
      <c r="L23" s="72">
        <f t="shared" si="6"/>
        <v>3000</v>
      </c>
      <c r="M23" s="29"/>
    </row>
    <row r="24">
      <c r="A24" s="15">
        <v>22.0</v>
      </c>
      <c r="B24" s="15">
        <v>25746.0</v>
      </c>
      <c r="C24" s="18">
        <f t="shared" si="1"/>
        <v>5912</v>
      </c>
      <c r="D24" s="18">
        <f t="shared" si="2"/>
        <v>1478</v>
      </c>
      <c r="E24" s="47">
        <v>7390.0</v>
      </c>
      <c r="F24" s="18">
        <f t="shared" si="3"/>
        <v>436.8421053</v>
      </c>
      <c r="G24" s="18">
        <f t="shared" si="4"/>
        <v>61.15789474</v>
      </c>
      <c r="H24" s="47">
        <v>498.0</v>
      </c>
      <c r="I24" s="19">
        <f t="shared" si="8"/>
        <v>7888</v>
      </c>
      <c r="J24" s="17">
        <v>5956.0</v>
      </c>
      <c r="K24" s="18">
        <f t="shared" si="7"/>
        <v>1932</v>
      </c>
      <c r="L24" s="72">
        <f t="shared" si="6"/>
        <v>8956</v>
      </c>
      <c r="M24" s="29"/>
    </row>
    <row r="25">
      <c r="A25" s="15">
        <v>23.0</v>
      </c>
      <c r="B25" s="15">
        <v>25783.0</v>
      </c>
      <c r="C25" s="18">
        <f t="shared" si="1"/>
        <v>2000</v>
      </c>
      <c r="D25" s="18">
        <f t="shared" si="2"/>
        <v>500</v>
      </c>
      <c r="E25" s="47">
        <v>2500.0</v>
      </c>
      <c r="F25" s="18">
        <f t="shared" si="3"/>
        <v>126.3157895</v>
      </c>
      <c r="G25" s="18">
        <f t="shared" si="4"/>
        <v>17.68421053</v>
      </c>
      <c r="H25" s="47">
        <v>144.0</v>
      </c>
      <c r="I25" s="19">
        <f t="shared" si="8"/>
        <v>2644</v>
      </c>
      <c r="J25" s="17">
        <v>1664.0</v>
      </c>
      <c r="K25" s="18">
        <f t="shared" si="7"/>
        <v>980</v>
      </c>
      <c r="L25" s="72">
        <f t="shared" si="6"/>
        <v>4664</v>
      </c>
      <c r="M25" s="29"/>
    </row>
    <row r="26">
      <c r="A26" s="15">
        <v>24.0</v>
      </c>
      <c r="B26" s="15">
        <v>25829.0</v>
      </c>
      <c r="C26" s="18">
        <f t="shared" si="1"/>
        <v>2332</v>
      </c>
      <c r="D26" s="18">
        <f t="shared" si="2"/>
        <v>583</v>
      </c>
      <c r="E26" s="47">
        <v>2915.0</v>
      </c>
      <c r="F26" s="18">
        <f t="shared" si="3"/>
        <v>61.40350877</v>
      </c>
      <c r="G26" s="18">
        <f t="shared" si="4"/>
        <v>8.596491228</v>
      </c>
      <c r="H26" s="47">
        <v>70.0</v>
      </c>
      <c r="I26" s="19">
        <f t="shared" si="8"/>
        <v>2985</v>
      </c>
      <c r="J26" s="17">
        <v>1525.0</v>
      </c>
      <c r="K26" s="18">
        <f t="shared" si="7"/>
        <v>1460</v>
      </c>
      <c r="L26" s="72">
        <f t="shared" si="6"/>
        <v>4525</v>
      </c>
      <c r="M26" s="29"/>
    </row>
    <row r="27">
      <c r="A27" s="15">
        <v>25.0</v>
      </c>
      <c r="B27" s="15">
        <v>25895.0</v>
      </c>
      <c r="C27" s="18">
        <f t="shared" si="1"/>
        <v>3472</v>
      </c>
      <c r="D27" s="18">
        <f t="shared" si="2"/>
        <v>868</v>
      </c>
      <c r="E27" s="47">
        <v>4340.0</v>
      </c>
      <c r="F27" s="18">
        <f t="shared" si="3"/>
        <v>52.63157895</v>
      </c>
      <c r="G27" s="18">
        <f t="shared" si="4"/>
        <v>7.368421053</v>
      </c>
      <c r="H27" s="47">
        <v>60.0</v>
      </c>
      <c r="I27" s="19">
        <f t="shared" si="8"/>
        <v>4400</v>
      </c>
      <c r="J27" s="17">
        <v>3745.0</v>
      </c>
      <c r="K27" s="18">
        <f t="shared" si="7"/>
        <v>655</v>
      </c>
      <c r="L27" s="72">
        <f t="shared" si="6"/>
        <v>6745</v>
      </c>
      <c r="M27" s="29"/>
    </row>
    <row r="28">
      <c r="A28" s="15">
        <v>26.0</v>
      </c>
      <c r="B28" s="15">
        <v>25977.0</v>
      </c>
      <c r="C28" s="18">
        <f t="shared" si="1"/>
        <v>4156</v>
      </c>
      <c r="D28" s="18">
        <f t="shared" si="2"/>
        <v>1039</v>
      </c>
      <c r="E28" s="47">
        <v>5195.0</v>
      </c>
      <c r="F28" s="18">
        <f t="shared" si="3"/>
        <v>826.3157895</v>
      </c>
      <c r="G28" s="18">
        <f t="shared" si="4"/>
        <v>115.6842105</v>
      </c>
      <c r="H28" s="47">
        <v>942.0</v>
      </c>
      <c r="I28" s="19">
        <f t="shared" si="8"/>
        <v>6137</v>
      </c>
      <c r="J28" s="17">
        <v>3575.0</v>
      </c>
      <c r="K28" s="18">
        <f t="shared" si="7"/>
        <v>2562</v>
      </c>
      <c r="L28" s="72">
        <f t="shared" si="6"/>
        <v>6575</v>
      </c>
      <c r="M28" s="29"/>
    </row>
    <row r="29">
      <c r="A29" s="15">
        <v>27.0</v>
      </c>
      <c r="B29" s="15">
        <v>26077.0</v>
      </c>
      <c r="C29" s="18">
        <f t="shared" si="1"/>
        <v>12192</v>
      </c>
      <c r="D29" s="18">
        <f t="shared" si="2"/>
        <v>3048</v>
      </c>
      <c r="E29" s="47">
        <v>15240.0</v>
      </c>
      <c r="F29" s="18">
        <f t="shared" si="3"/>
        <v>802.6315789</v>
      </c>
      <c r="G29" s="18">
        <f t="shared" si="4"/>
        <v>112.3684211</v>
      </c>
      <c r="H29" s="47">
        <v>915.0</v>
      </c>
      <c r="I29" s="19">
        <f t="shared" si="8"/>
        <v>16155</v>
      </c>
      <c r="J29" s="17">
        <v>10150.0</v>
      </c>
      <c r="K29" s="18">
        <f t="shared" si="7"/>
        <v>6005</v>
      </c>
      <c r="L29" s="72">
        <f t="shared" si="6"/>
        <v>13150</v>
      </c>
      <c r="M29" s="29"/>
    </row>
    <row r="30">
      <c r="A30" s="15">
        <v>28.0</v>
      </c>
      <c r="B30" s="28"/>
      <c r="C30" s="18">
        <f t="shared" si="1"/>
        <v>0</v>
      </c>
      <c r="D30" s="18">
        <f t="shared" si="2"/>
        <v>0</v>
      </c>
      <c r="E30" s="19"/>
      <c r="F30" s="18">
        <f t="shared" si="3"/>
        <v>0</v>
      </c>
      <c r="G30" s="18">
        <f t="shared" si="4"/>
        <v>0</v>
      </c>
      <c r="H30" s="19"/>
      <c r="I30" s="19">
        <f t="shared" si="8"/>
        <v>0</v>
      </c>
      <c r="J30" s="18"/>
      <c r="K30" s="18">
        <f t="shared" si="7"/>
        <v>0</v>
      </c>
      <c r="L30" s="72">
        <f t="shared" si="6"/>
        <v>3000</v>
      </c>
      <c r="M30" s="29"/>
    </row>
    <row r="31">
      <c r="A31" s="15">
        <v>29.0</v>
      </c>
      <c r="B31" s="28"/>
      <c r="C31" s="18">
        <f t="shared" si="1"/>
        <v>0</v>
      </c>
      <c r="D31" s="18">
        <f t="shared" si="2"/>
        <v>0</v>
      </c>
      <c r="E31" s="19"/>
      <c r="F31" s="18">
        <f t="shared" si="3"/>
        <v>0</v>
      </c>
      <c r="G31" s="18">
        <f t="shared" si="4"/>
        <v>0</v>
      </c>
      <c r="H31" s="19"/>
      <c r="I31" s="19">
        <f t="shared" si="8"/>
        <v>0</v>
      </c>
      <c r="J31" s="18"/>
      <c r="K31" s="18">
        <f t="shared" si="7"/>
        <v>0</v>
      </c>
      <c r="L31" s="72">
        <f t="shared" si="6"/>
        <v>3000</v>
      </c>
      <c r="M31" s="29"/>
    </row>
    <row r="32">
      <c r="A32" s="15">
        <v>30.0</v>
      </c>
      <c r="B32" s="28"/>
      <c r="C32" s="18">
        <f t="shared" si="1"/>
        <v>0</v>
      </c>
      <c r="D32" s="18">
        <f t="shared" si="2"/>
        <v>0</v>
      </c>
      <c r="E32" s="19"/>
      <c r="F32" s="18">
        <f t="shared" si="3"/>
        <v>0</v>
      </c>
      <c r="G32" s="18">
        <f t="shared" si="4"/>
        <v>0</v>
      </c>
      <c r="H32" s="19"/>
      <c r="I32" s="19">
        <f t="shared" si="8"/>
        <v>0</v>
      </c>
      <c r="J32" s="18"/>
      <c r="K32" s="18">
        <f t="shared" si="7"/>
        <v>0</v>
      </c>
      <c r="L32" s="72">
        <f t="shared" si="6"/>
        <v>3000</v>
      </c>
      <c r="M32" s="29"/>
    </row>
    <row r="33">
      <c r="A33" s="15">
        <v>31.0</v>
      </c>
      <c r="B33" s="28"/>
      <c r="C33" s="18">
        <f t="shared" si="1"/>
        <v>0</v>
      </c>
      <c r="D33" s="18">
        <f t="shared" si="2"/>
        <v>0</v>
      </c>
      <c r="E33" s="19"/>
      <c r="F33" s="18">
        <f t="shared" si="3"/>
        <v>0</v>
      </c>
      <c r="G33" s="18">
        <f t="shared" si="4"/>
        <v>0</v>
      </c>
      <c r="H33" s="19"/>
      <c r="I33" s="19">
        <f t="shared" si="8"/>
        <v>0</v>
      </c>
      <c r="J33" s="18"/>
      <c r="K33" s="18">
        <f t="shared" si="7"/>
        <v>0</v>
      </c>
      <c r="L33" s="72">
        <f t="shared" si="6"/>
        <v>3000</v>
      </c>
      <c r="M33" s="29"/>
    </row>
    <row r="34">
      <c r="A34" s="27" t="s">
        <v>12</v>
      </c>
      <c r="B34" s="28"/>
      <c r="C34" s="19">
        <f t="shared" ref="C34:K34" si="9">SUM(C3:C33)</f>
        <v>169014.4</v>
      </c>
      <c r="D34" s="19">
        <f t="shared" si="9"/>
        <v>42253.6</v>
      </c>
      <c r="E34" s="19">
        <f t="shared" si="9"/>
        <v>211268</v>
      </c>
      <c r="F34" s="19">
        <f t="shared" si="9"/>
        <v>13552.63158</v>
      </c>
      <c r="G34" s="19">
        <f t="shared" si="9"/>
        <v>1897.368421</v>
      </c>
      <c r="H34" s="19">
        <f t="shared" si="9"/>
        <v>15450</v>
      </c>
      <c r="I34" s="19">
        <f t="shared" si="9"/>
        <v>226718</v>
      </c>
      <c r="J34" s="19">
        <f t="shared" si="9"/>
        <v>133314</v>
      </c>
      <c r="K34" s="19">
        <f t="shared" si="9"/>
        <v>93404</v>
      </c>
      <c r="L34" s="72">
        <f t="shared" si="6"/>
        <v>136314</v>
      </c>
      <c r="M34" s="29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226718</v>
      </c>
      <c r="J35" s="31"/>
      <c r="K35" s="31"/>
      <c r="L35" s="31"/>
      <c r="M35" s="6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75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178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/>
      <c r="G3" s="17">
        <v>0.0</v>
      </c>
      <c r="H3" s="19">
        <f t="shared" ref="H3:H33" si="3">SUM(F3+G3)</f>
        <v>0</v>
      </c>
      <c r="I3" s="19">
        <f t="shared" ref="I3:I33" si="4">SUM(H3,E3)</f>
        <v>0</v>
      </c>
      <c r="J3" s="17">
        <v>0.0</v>
      </c>
      <c r="K3" s="18">
        <f t="shared" ref="K3:K33" si="5">SUM(I3-J3)</f>
        <v>0</v>
      </c>
      <c r="L3" s="72">
        <f t="shared" ref="L3:L33" si="6">I3-K3</f>
        <v>0</v>
      </c>
    </row>
    <row r="4">
      <c r="A4" s="15">
        <v>2.0</v>
      </c>
      <c r="B4" s="15">
        <v>26123.0</v>
      </c>
      <c r="C4" s="17">
        <v>1664.0</v>
      </c>
      <c r="D4" s="18">
        <f t="shared" si="1"/>
        <v>416</v>
      </c>
      <c r="E4" s="19">
        <f t="shared" si="2"/>
        <v>2080</v>
      </c>
      <c r="F4" s="17">
        <v>0.0</v>
      </c>
      <c r="G4" s="18">
        <f t="shared" ref="G4:G10" si="7">SUM(F4*0.14)</f>
        <v>0</v>
      </c>
      <c r="H4" s="19">
        <f t="shared" si="3"/>
        <v>0</v>
      </c>
      <c r="I4" s="19">
        <f t="shared" si="4"/>
        <v>2080</v>
      </c>
      <c r="J4" s="17">
        <v>1755.0</v>
      </c>
      <c r="K4" s="18">
        <f t="shared" si="5"/>
        <v>325</v>
      </c>
      <c r="L4" s="72">
        <f t="shared" si="6"/>
        <v>1755</v>
      </c>
    </row>
    <row r="5">
      <c r="A5" s="15">
        <v>3.0</v>
      </c>
      <c r="B5" s="15">
        <v>26149.0</v>
      </c>
      <c r="C5" s="17">
        <v>1256.0</v>
      </c>
      <c r="D5" s="18">
        <f t="shared" si="1"/>
        <v>314</v>
      </c>
      <c r="E5" s="19">
        <f t="shared" si="2"/>
        <v>1570</v>
      </c>
      <c r="F5" s="17">
        <v>52.63</v>
      </c>
      <c r="G5" s="18">
        <f t="shared" si="7"/>
        <v>7.3682</v>
      </c>
      <c r="H5" s="19">
        <f t="shared" si="3"/>
        <v>59.9982</v>
      </c>
      <c r="I5" s="19">
        <f t="shared" si="4"/>
        <v>1629.9982</v>
      </c>
      <c r="J5" s="17">
        <v>1445.0</v>
      </c>
      <c r="K5" s="18">
        <f t="shared" si="5"/>
        <v>184.9982</v>
      </c>
      <c r="L5" s="72">
        <f t="shared" si="6"/>
        <v>1445</v>
      </c>
    </row>
    <row r="6">
      <c r="A6" s="15">
        <v>4.0</v>
      </c>
      <c r="B6" s="15">
        <v>26175.0</v>
      </c>
      <c r="C6" s="17">
        <v>1216.0</v>
      </c>
      <c r="D6" s="18">
        <f t="shared" si="1"/>
        <v>304</v>
      </c>
      <c r="E6" s="19">
        <f t="shared" si="2"/>
        <v>1520</v>
      </c>
      <c r="F6" s="17">
        <v>30.7</v>
      </c>
      <c r="G6" s="18">
        <f t="shared" si="7"/>
        <v>4.298</v>
      </c>
      <c r="H6" s="19">
        <f t="shared" si="3"/>
        <v>34.998</v>
      </c>
      <c r="I6" s="19">
        <f t="shared" si="4"/>
        <v>1554.998</v>
      </c>
      <c r="J6" s="17">
        <v>1040.0</v>
      </c>
      <c r="K6" s="18">
        <f t="shared" si="5"/>
        <v>514.998</v>
      </c>
      <c r="L6" s="72">
        <f t="shared" si="6"/>
        <v>1040</v>
      </c>
    </row>
    <row r="7">
      <c r="A7" s="15">
        <v>5.0</v>
      </c>
      <c r="B7" s="15">
        <v>26275.0</v>
      </c>
      <c r="C7" s="17">
        <v>6080.0</v>
      </c>
      <c r="D7" s="18">
        <f t="shared" si="1"/>
        <v>1520</v>
      </c>
      <c r="E7" s="19">
        <f t="shared" si="2"/>
        <v>7600</v>
      </c>
      <c r="F7" s="17">
        <v>914.91</v>
      </c>
      <c r="G7" s="18">
        <f t="shared" si="7"/>
        <v>128.0874</v>
      </c>
      <c r="H7" s="19">
        <f t="shared" si="3"/>
        <v>1042.9974</v>
      </c>
      <c r="I7" s="19">
        <f t="shared" si="4"/>
        <v>8642.9974</v>
      </c>
      <c r="J7" s="17">
        <v>3568.0</v>
      </c>
      <c r="K7" s="18">
        <f t="shared" si="5"/>
        <v>5074.9974</v>
      </c>
      <c r="L7" s="72">
        <f t="shared" si="6"/>
        <v>3568</v>
      </c>
    </row>
    <row r="8">
      <c r="A8" s="15">
        <v>6.0</v>
      </c>
      <c r="B8" s="15">
        <v>26365.0</v>
      </c>
      <c r="C8" s="17">
        <v>5288.0</v>
      </c>
      <c r="D8" s="18">
        <f t="shared" si="1"/>
        <v>1322</v>
      </c>
      <c r="E8" s="19">
        <f t="shared" si="2"/>
        <v>6610</v>
      </c>
      <c r="F8" s="17">
        <v>488.6</v>
      </c>
      <c r="G8" s="18">
        <f t="shared" si="7"/>
        <v>68.404</v>
      </c>
      <c r="H8" s="19">
        <f t="shared" si="3"/>
        <v>557.004</v>
      </c>
      <c r="I8" s="19">
        <f t="shared" si="4"/>
        <v>7167.004</v>
      </c>
      <c r="J8" s="17">
        <v>2310.0</v>
      </c>
      <c r="K8" s="18">
        <f t="shared" si="5"/>
        <v>4857.004</v>
      </c>
      <c r="L8" s="72">
        <f t="shared" si="6"/>
        <v>2310</v>
      </c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/>
      <c r="G9" s="18">
        <f t="shared" si="7"/>
        <v>0</v>
      </c>
      <c r="H9" s="19">
        <f t="shared" si="3"/>
        <v>0</v>
      </c>
      <c r="I9" s="19">
        <f t="shared" si="4"/>
        <v>0</v>
      </c>
      <c r="J9" s="17">
        <v>0.0</v>
      </c>
      <c r="K9" s="18">
        <f t="shared" si="5"/>
        <v>0</v>
      </c>
      <c r="L9" s="72">
        <f t="shared" si="6"/>
        <v>0</v>
      </c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/>
      <c r="G10" s="18">
        <f t="shared" si="7"/>
        <v>0</v>
      </c>
      <c r="H10" s="19">
        <f t="shared" si="3"/>
        <v>0</v>
      </c>
      <c r="I10" s="19">
        <f t="shared" si="4"/>
        <v>0</v>
      </c>
      <c r="J10" s="17">
        <v>0.0</v>
      </c>
      <c r="K10" s="18">
        <f t="shared" si="5"/>
        <v>0</v>
      </c>
      <c r="L10" s="72">
        <f t="shared" si="6"/>
        <v>0</v>
      </c>
    </row>
    <row r="11">
      <c r="A11" s="15">
        <v>9.0</v>
      </c>
      <c r="B11" s="15">
        <v>26443.0</v>
      </c>
      <c r="C11" s="17">
        <v>3092.0</v>
      </c>
      <c r="D11" s="18">
        <f t="shared" si="1"/>
        <v>773</v>
      </c>
      <c r="E11" s="19">
        <f t="shared" si="2"/>
        <v>3865</v>
      </c>
      <c r="F11" s="17">
        <v>170.17</v>
      </c>
      <c r="G11" s="17">
        <v>23.83</v>
      </c>
      <c r="H11" s="19">
        <f t="shared" si="3"/>
        <v>194</v>
      </c>
      <c r="I11" s="19">
        <f t="shared" si="4"/>
        <v>4059</v>
      </c>
      <c r="J11" s="17">
        <v>3044.0</v>
      </c>
      <c r="K11" s="18">
        <f t="shared" si="5"/>
        <v>1015</v>
      </c>
      <c r="L11" s="72">
        <f t="shared" si="6"/>
        <v>3044</v>
      </c>
    </row>
    <row r="12">
      <c r="A12" s="15">
        <v>10.0</v>
      </c>
      <c r="B12" s="15">
        <v>0.0</v>
      </c>
      <c r="C12" s="17">
        <v>0.0</v>
      </c>
      <c r="D12" s="18">
        <f t="shared" si="1"/>
        <v>0</v>
      </c>
      <c r="E12" s="19">
        <f t="shared" si="2"/>
        <v>0</v>
      </c>
      <c r="F12" s="17">
        <v>0.0</v>
      </c>
      <c r="G12" s="18">
        <f t="shared" ref="G12:G19" si="8">SUM(F12*0.14)</f>
        <v>0</v>
      </c>
      <c r="H12" s="19">
        <f t="shared" si="3"/>
        <v>0</v>
      </c>
      <c r="I12" s="19">
        <f t="shared" si="4"/>
        <v>0</v>
      </c>
      <c r="J12" s="17">
        <v>0.0</v>
      </c>
      <c r="K12" s="18">
        <f t="shared" si="5"/>
        <v>0</v>
      </c>
      <c r="L12" s="72">
        <f t="shared" si="6"/>
        <v>0</v>
      </c>
    </row>
    <row r="13">
      <c r="A13" s="15">
        <v>11.0</v>
      </c>
      <c r="B13" s="15">
        <v>26608.0</v>
      </c>
      <c r="C13" s="17">
        <v>3428.0</v>
      </c>
      <c r="D13" s="18">
        <f t="shared" si="1"/>
        <v>857</v>
      </c>
      <c r="E13" s="19">
        <f t="shared" si="2"/>
        <v>4285</v>
      </c>
      <c r="F13" s="17">
        <v>478.95</v>
      </c>
      <c r="G13" s="18">
        <f t="shared" si="8"/>
        <v>67.053</v>
      </c>
      <c r="H13" s="19">
        <f t="shared" si="3"/>
        <v>546.003</v>
      </c>
      <c r="I13" s="19">
        <f t="shared" si="4"/>
        <v>4831.003</v>
      </c>
      <c r="J13" s="17">
        <v>3763.0</v>
      </c>
      <c r="K13" s="18">
        <f t="shared" si="5"/>
        <v>1068.003</v>
      </c>
      <c r="L13" s="72">
        <f t="shared" si="6"/>
        <v>3763</v>
      </c>
    </row>
    <row r="14">
      <c r="A14" s="15">
        <v>12.0</v>
      </c>
      <c r="B14" s="15">
        <v>0.0</v>
      </c>
      <c r="C14" s="17">
        <v>0.0</v>
      </c>
      <c r="D14" s="18">
        <f t="shared" si="1"/>
        <v>0</v>
      </c>
      <c r="E14" s="19">
        <f t="shared" si="2"/>
        <v>0</v>
      </c>
      <c r="F14" s="17">
        <v>0.0</v>
      </c>
      <c r="G14" s="18">
        <f t="shared" si="8"/>
        <v>0</v>
      </c>
      <c r="H14" s="19">
        <f t="shared" si="3"/>
        <v>0</v>
      </c>
      <c r="I14" s="19">
        <f t="shared" si="4"/>
        <v>0</v>
      </c>
      <c r="J14" s="17">
        <v>0.0</v>
      </c>
      <c r="K14" s="18">
        <f t="shared" si="5"/>
        <v>0</v>
      </c>
      <c r="L14" s="72">
        <f t="shared" si="6"/>
        <v>0</v>
      </c>
    </row>
    <row r="15">
      <c r="A15" s="15">
        <v>13.0</v>
      </c>
      <c r="B15" s="15">
        <v>26880.0</v>
      </c>
      <c r="C15" s="17">
        <v>29432.0</v>
      </c>
      <c r="D15" s="18">
        <f t="shared" si="1"/>
        <v>7358</v>
      </c>
      <c r="E15" s="19">
        <f t="shared" si="2"/>
        <v>36790</v>
      </c>
      <c r="F15" s="17">
        <v>2292.98</v>
      </c>
      <c r="G15" s="18">
        <f t="shared" si="8"/>
        <v>321.0172</v>
      </c>
      <c r="H15" s="19">
        <f t="shared" si="3"/>
        <v>2613.9972</v>
      </c>
      <c r="I15" s="19">
        <f t="shared" si="4"/>
        <v>39403.9972</v>
      </c>
      <c r="J15" s="17">
        <v>20979.0</v>
      </c>
      <c r="K15" s="18">
        <f t="shared" si="5"/>
        <v>18424.9972</v>
      </c>
      <c r="L15" s="72">
        <f t="shared" si="6"/>
        <v>20979</v>
      </c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/>
      <c r="G16" s="18">
        <f t="shared" si="8"/>
        <v>0</v>
      </c>
      <c r="H16" s="19">
        <f t="shared" si="3"/>
        <v>0</v>
      </c>
      <c r="I16" s="19">
        <f t="shared" si="4"/>
        <v>0</v>
      </c>
      <c r="J16" s="17">
        <v>0.0</v>
      </c>
      <c r="K16" s="18">
        <f t="shared" si="5"/>
        <v>0</v>
      </c>
      <c r="L16" s="72">
        <f t="shared" si="6"/>
        <v>0</v>
      </c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/>
      <c r="G17" s="18">
        <f t="shared" si="8"/>
        <v>0</v>
      </c>
      <c r="H17" s="19">
        <f t="shared" si="3"/>
        <v>0</v>
      </c>
      <c r="I17" s="19">
        <f t="shared" si="4"/>
        <v>0</v>
      </c>
      <c r="J17" s="17">
        <v>0.0</v>
      </c>
      <c r="K17" s="18">
        <f t="shared" si="5"/>
        <v>0</v>
      </c>
      <c r="L17" s="72">
        <f t="shared" si="6"/>
        <v>0</v>
      </c>
    </row>
    <row r="18">
      <c r="A18" s="15">
        <v>16.0</v>
      </c>
      <c r="B18" s="15">
        <v>26969.0</v>
      </c>
      <c r="C18" s="17">
        <v>3488.0</v>
      </c>
      <c r="D18" s="18">
        <f t="shared" si="1"/>
        <v>872</v>
      </c>
      <c r="E18" s="19">
        <f t="shared" si="2"/>
        <v>4360</v>
      </c>
      <c r="F18" s="17">
        <v>254.39</v>
      </c>
      <c r="G18" s="18">
        <f t="shared" si="8"/>
        <v>35.6146</v>
      </c>
      <c r="H18" s="19">
        <f t="shared" si="3"/>
        <v>290.0046</v>
      </c>
      <c r="I18" s="19">
        <f t="shared" si="4"/>
        <v>4650.0046</v>
      </c>
      <c r="J18" s="17">
        <v>3945.0</v>
      </c>
      <c r="K18" s="18">
        <f t="shared" si="5"/>
        <v>705.0046</v>
      </c>
      <c r="L18" s="72">
        <f t="shared" si="6"/>
        <v>3945</v>
      </c>
    </row>
    <row r="19">
      <c r="A19" s="15">
        <v>17.0</v>
      </c>
      <c r="B19" s="15">
        <v>27001.0</v>
      </c>
      <c r="C19" s="17">
        <v>1428.0</v>
      </c>
      <c r="D19" s="18">
        <f t="shared" si="1"/>
        <v>357</v>
      </c>
      <c r="E19" s="19">
        <f t="shared" si="2"/>
        <v>1785</v>
      </c>
      <c r="F19" s="17">
        <v>26.32</v>
      </c>
      <c r="G19" s="18">
        <f t="shared" si="8"/>
        <v>3.6848</v>
      </c>
      <c r="H19" s="19">
        <f t="shared" si="3"/>
        <v>30.0048</v>
      </c>
      <c r="I19" s="19">
        <f t="shared" si="4"/>
        <v>1815.0048</v>
      </c>
      <c r="J19" s="17">
        <v>1265.0</v>
      </c>
      <c r="K19" s="18">
        <f t="shared" si="5"/>
        <v>550.0048</v>
      </c>
      <c r="L19" s="72">
        <f t="shared" si="6"/>
        <v>1265</v>
      </c>
    </row>
    <row r="20">
      <c r="A20" s="15">
        <v>18.0</v>
      </c>
      <c r="B20" s="15">
        <v>27035.0</v>
      </c>
      <c r="C20" s="17">
        <v>2072.0</v>
      </c>
      <c r="D20" s="18">
        <f t="shared" si="1"/>
        <v>518</v>
      </c>
      <c r="E20" s="19">
        <f t="shared" si="2"/>
        <v>2590</v>
      </c>
      <c r="F20" s="17">
        <v>70.18</v>
      </c>
      <c r="G20" s="17">
        <v>9.82</v>
      </c>
      <c r="H20" s="19">
        <f t="shared" si="3"/>
        <v>80</v>
      </c>
      <c r="I20" s="19">
        <f t="shared" si="4"/>
        <v>2670</v>
      </c>
      <c r="J20" s="17">
        <v>1195.0</v>
      </c>
      <c r="K20" s="18">
        <f t="shared" si="5"/>
        <v>1475</v>
      </c>
      <c r="L20" s="72">
        <f t="shared" si="6"/>
        <v>1195</v>
      </c>
    </row>
    <row r="21">
      <c r="A21" s="15">
        <v>19.0</v>
      </c>
      <c r="B21" s="15">
        <v>27213.0</v>
      </c>
      <c r="C21" s="17">
        <v>13480.0</v>
      </c>
      <c r="D21" s="18">
        <f t="shared" si="1"/>
        <v>3370</v>
      </c>
      <c r="E21" s="19">
        <f t="shared" si="2"/>
        <v>16850</v>
      </c>
      <c r="F21" s="17">
        <v>1314.04</v>
      </c>
      <c r="G21" s="17">
        <v>183.96</v>
      </c>
      <c r="H21" s="19">
        <f t="shared" si="3"/>
        <v>1498</v>
      </c>
      <c r="I21" s="19">
        <f t="shared" si="4"/>
        <v>18348</v>
      </c>
      <c r="J21" s="17">
        <v>6261.0</v>
      </c>
      <c r="K21" s="18">
        <f t="shared" si="5"/>
        <v>12087</v>
      </c>
      <c r="L21" s="72">
        <f t="shared" si="6"/>
        <v>6261</v>
      </c>
    </row>
    <row r="22">
      <c r="A22" s="15">
        <v>20.0</v>
      </c>
      <c r="B22" s="15">
        <v>27321.0</v>
      </c>
      <c r="C22" s="17">
        <v>12796.0</v>
      </c>
      <c r="D22" s="18">
        <f t="shared" si="1"/>
        <v>3199</v>
      </c>
      <c r="E22" s="19">
        <f t="shared" si="2"/>
        <v>15995</v>
      </c>
      <c r="F22" s="17">
        <v>1107.02</v>
      </c>
      <c r="G22" s="18">
        <f t="shared" ref="G22:G25" si="9">SUM(F22*0.14)</f>
        <v>154.9828</v>
      </c>
      <c r="H22" s="19">
        <f t="shared" si="3"/>
        <v>1262.0028</v>
      </c>
      <c r="I22" s="19">
        <f t="shared" si="4"/>
        <v>17257.0028</v>
      </c>
      <c r="J22" s="17">
        <v>3102.0</v>
      </c>
      <c r="K22" s="18">
        <f t="shared" si="5"/>
        <v>14155.0028</v>
      </c>
      <c r="L22" s="72">
        <f t="shared" si="6"/>
        <v>3102</v>
      </c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/>
      <c r="G23" s="18">
        <f t="shared" si="9"/>
        <v>0</v>
      </c>
      <c r="H23" s="19">
        <f t="shared" si="3"/>
        <v>0</v>
      </c>
      <c r="I23" s="19">
        <f t="shared" si="4"/>
        <v>0</v>
      </c>
      <c r="J23" s="17">
        <v>0.0</v>
      </c>
      <c r="K23" s="18">
        <f t="shared" si="5"/>
        <v>0</v>
      </c>
      <c r="L23" s="72">
        <f t="shared" si="6"/>
        <v>0</v>
      </c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/>
      <c r="G24" s="18">
        <f t="shared" si="9"/>
        <v>0</v>
      </c>
      <c r="H24" s="19">
        <f t="shared" si="3"/>
        <v>0</v>
      </c>
      <c r="I24" s="19">
        <f t="shared" si="4"/>
        <v>0</v>
      </c>
      <c r="J24" s="17">
        <v>0.0</v>
      </c>
      <c r="K24" s="18">
        <f t="shared" si="5"/>
        <v>0</v>
      </c>
      <c r="L24" s="72">
        <f t="shared" si="6"/>
        <v>0</v>
      </c>
    </row>
    <row r="25">
      <c r="A25" s="15">
        <v>23.0</v>
      </c>
      <c r="B25" s="15">
        <v>27352.0</v>
      </c>
      <c r="C25" s="17">
        <v>1532.0</v>
      </c>
      <c r="D25" s="18">
        <f t="shared" si="1"/>
        <v>383</v>
      </c>
      <c r="E25" s="19">
        <f t="shared" si="2"/>
        <v>1915</v>
      </c>
      <c r="F25" s="17">
        <v>0.0</v>
      </c>
      <c r="G25" s="18">
        <f t="shared" si="9"/>
        <v>0</v>
      </c>
      <c r="H25" s="19">
        <f t="shared" si="3"/>
        <v>0</v>
      </c>
      <c r="I25" s="19">
        <f t="shared" si="4"/>
        <v>1915</v>
      </c>
      <c r="J25" s="17">
        <v>1330.0</v>
      </c>
      <c r="K25" s="18">
        <f t="shared" si="5"/>
        <v>585</v>
      </c>
      <c r="L25" s="72">
        <f t="shared" si="6"/>
        <v>1330</v>
      </c>
    </row>
    <row r="26">
      <c r="A26" s="15">
        <v>24.0</v>
      </c>
      <c r="B26" s="15">
        <v>27377.0</v>
      </c>
      <c r="C26" s="17">
        <v>1236.0</v>
      </c>
      <c r="D26" s="18">
        <f t="shared" si="1"/>
        <v>309</v>
      </c>
      <c r="E26" s="19">
        <f t="shared" si="2"/>
        <v>1545</v>
      </c>
      <c r="F26" s="17">
        <v>70.18</v>
      </c>
      <c r="G26" s="17">
        <v>9.82</v>
      </c>
      <c r="H26" s="19">
        <f t="shared" si="3"/>
        <v>80</v>
      </c>
      <c r="I26" s="19">
        <f t="shared" si="4"/>
        <v>1625</v>
      </c>
      <c r="J26" s="17">
        <v>1310.0</v>
      </c>
      <c r="K26" s="18">
        <f t="shared" si="5"/>
        <v>315</v>
      </c>
      <c r="L26" s="72">
        <f t="shared" si="6"/>
        <v>1310</v>
      </c>
    </row>
    <row r="27">
      <c r="A27" s="15">
        <v>25.0</v>
      </c>
      <c r="B27" s="15">
        <v>27414.0</v>
      </c>
      <c r="C27" s="17">
        <v>1492.0</v>
      </c>
      <c r="D27" s="18">
        <f t="shared" si="1"/>
        <v>373</v>
      </c>
      <c r="E27" s="19">
        <f t="shared" si="2"/>
        <v>1865</v>
      </c>
      <c r="F27" s="17">
        <v>26.32</v>
      </c>
      <c r="G27" s="18">
        <f>SUM(F27*0.14)</f>
        <v>3.6848</v>
      </c>
      <c r="H27" s="19">
        <f t="shared" si="3"/>
        <v>30.0048</v>
      </c>
      <c r="I27" s="19">
        <f t="shared" si="4"/>
        <v>1895.0048</v>
      </c>
      <c r="J27" s="17">
        <v>1120.0</v>
      </c>
      <c r="K27" s="18">
        <f t="shared" si="5"/>
        <v>775.0048</v>
      </c>
      <c r="L27" s="72">
        <f t="shared" si="6"/>
        <v>1120</v>
      </c>
    </row>
    <row r="28">
      <c r="A28" s="15">
        <v>26.0</v>
      </c>
      <c r="B28" s="15">
        <v>27526.0</v>
      </c>
      <c r="C28" s="17">
        <v>5904.0</v>
      </c>
      <c r="D28" s="18">
        <f t="shared" si="1"/>
        <v>1476</v>
      </c>
      <c r="E28" s="19">
        <f t="shared" si="2"/>
        <v>7380</v>
      </c>
      <c r="F28" s="17">
        <v>864.04</v>
      </c>
      <c r="G28" s="17">
        <v>120.96</v>
      </c>
      <c r="H28" s="19">
        <f t="shared" si="3"/>
        <v>985</v>
      </c>
      <c r="I28" s="19">
        <f t="shared" si="4"/>
        <v>8365</v>
      </c>
      <c r="J28" s="17">
        <v>5780.0</v>
      </c>
      <c r="K28" s="18">
        <f t="shared" si="5"/>
        <v>2585</v>
      </c>
      <c r="L28" s="72">
        <f t="shared" si="6"/>
        <v>5780</v>
      </c>
    </row>
    <row r="29">
      <c r="A29" s="15">
        <v>27.0</v>
      </c>
      <c r="B29" s="15">
        <v>27620.0</v>
      </c>
      <c r="C29" s="17">
        <v>5740.0</v>
      </c>
      <c r="D29" s="18">
        <f t="shared" si="1"/>
        <v>1435</v>
      </c>
      <c r="E29" s="19">
        <f t="shared" si="2"/>
        <v>7175</v>
      </c>
      <c r="F29" s="17">
        <v>503.51</v>
      </c>
      <c r="G29" s="18">
        <f t="shared" ref="G29:G33" si="10">SUM(F29*0.14)</f>
        <v>70.4914</v>
      </c>
      <c r="H29" s="19">
        <f t="shared" si="3"/>
        <v>574.0014</v>
      </c>
      <c r="I29" s="19">
        <f t="shared" si="4"/>
        <v>7749.0014</v>
      </c>
      <c r="J29" s="17">
        <v>4539.0</v>
      </c>
      <c r="K29" s="18">
        <f t="shared" si="5"/>
        <v>3210.0014</v>
      </c>
      <c r="L29" s="72">
        <f t="shared" si="6"/>
        <v>4539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/>
      <c r="G30" s="18">
        <f t="shared" si="10"/>
        <v>0</v>
      </c>
      <c r="H30" s="19">
        <f t="shared" si="3"/>
        <v>0</v>
      </c>
      <c r="I30" s="19">
        <f t="shared" si="4"/>
        <v>0</v>
      </c>
      <c r="J30" s="17">
        <v>0.0</v>
      </c>
      <c r="K30" s="18">
        <f t="shared" si="5"/>
        <v>0</v>
      </c>
      <c r="L30" s="72">
        <f t="shared" si="6"/>
        <v>0</v>
      </c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/>
      <c r="G31" s="18">
        <f t="shared" si="10"/>
        <v>0</v>
      </c>
      <c r="H31" s="19">
        <f t="shared" si="3"/>
        <v>0</v>
      </c>
      <c r="I31" s="19">
        <f t="shared" si="4"/>
        <v>0</v>
      </c>
      <c r="J31" s="17">
        <v>0.0</v>
      </c>
      <c r="K31" s="18">
        <f t="shared" si="5"/>
        <v>0</v>
      </c>
      <c r="L31" s="72">
        <f t="shared" si="6"/>
        <v>0</v>
      </c>
    </row>
    <row r="32">
      <c r="A32" s="15">
        <v>30.0</v>
      </c>
      <c r="B32" s="15">
        <v>27650.0</v>
      </c>
      <c r="C32" s="17">
        <v>1180.0</v>
      </c>
      <c r="D32" s="18">
        <f t="shared" si="1"/>
        <v>295</v>
      </c>
      <c r="E32" s="19">
        <f t="shared" si="2"/>
        <v>1475</v>
      </c>
      <c r="F32" s="17">
        <v>52.63</v>
      </c>
      <c r="G32" s="18">
        <f t="shared" si="10"/>
        <v>7.3682</v>
      </c>
      <c r="H32" s="19">
        <f t="shared" si="3"/>
        <v>59.9982</v>
      </c>
      <c r="I32" s="19">
        <f t="shared" si="4"/>
        <v>1534.9982</v>
      </c>
      <c r="J32" s="17">
        <v>1305.0</v>
      </c>
      <c r="K32" s="18">
        <f t="shared" si="5"/>
        <v>229.9982</v>
      </c>
      <c r="L32" s="72">
        <f t="shared" si="6"/>
        <v>1305</v>
      </c>
    </row>
    <row r="33">
      <c r="A33" s="15">
        <v>31.0</v>
      </c>
      <c r="B33" s="15">
        <v>27665.0</v>
      </c>
      <c r="C33" s="17">
        <v>696.0</v>
      </c>
      <c r="D33" s="18">
        <f t="shared" si="1"/>
        <v>174</v>
      </c>
      <c r="E33" s="19">
        <f t="shared" si="2"/>
        <v>870</v>
      </c>
      <c r="F33" s="17">
        <v>0.0</v>
      </c>
      <c r="G33" s="18">
        <f t="shared" si="10"/>
        <v>0</v>
      </c>
      <c r="H33" s="19">
        <f t="shared" si="3"/>
        <v>0</v>
      </c>
      <c r="I33" s="19">
        <f t="shared" si="4"/>
        <v>870</v>
      </c>
      <c r="J33" s="17">
        <v>645.0</v>
      </c>
      <c r="K33" s="18">
        <f t="shared" si="5"/>
        <v>225</v>
      </c>
      <c r="L33" s="72">
        <f t="shared" si="6"/>
        <v>645</v>
      </c>
    </row>
    <row r="34">
      <c r="A34" s="27" t="s">
        <v>12</v>
      </c>
      <c r="B34" s="28"/>
      <c r="C34" s="19">
        <f t="shared" ref="C34:K34" si="11">SUM(C3:C33)</f>
        <v>102500</v>
      </c>
      <c r="D34" s="19">
        <f t="shared" si="11"/>
        <v>25625</v>
      </c>
      <c r="E34" s="19">
        <f t="shared" si="11"/>
        <v>128125</v>
      </c>
      <c r="F34" s="19">
        <f t="shared" si="11"/>
        <v>8717.57</v>
      </c>
      <c r="G34" s="19">
        <f t="shared" si="11"/>
        <v>1220.4444</v>
      </c>
      <c r="H34" s="19">
        <f t="shared" si="11"/>
        <v>9938.0144</v>
      </c>
      <c r="I34" s="19">
        <f t="shared" si="11"/>
        <v>138063.0144</v>
      </c>
      <c r="J34" s="19">
        <f t="shared" si="11"/>
        <v>69701</v>
      </c>
      <c r="K34" s="19">
        <f t="shared" si="11"/>
        <v>68362.0144</v>
      </c>
      <c r="L34" s="72">
        <f>3000+I34-K34</f>
        <v>72701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138063.0144</v>
      </c>
      <c r="J35" s="31"/>
      <c r="K35" s="31"/>
      <c r="L35" s="31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6.75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179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27691.0</v>
      </c>
      <c r="C3" s="17">
        <v>1092.0</v>
      </c>
      <c r="D3" s="18">
        <f t="shared" ref="D3:D33" si="1">SUM(C3*0.25)</f>
        <v>273</v>
      </c>
      <c r="E3" s="19">
        <f t="shared" ref="E3:E33" si="2">SUM(C3+D3)</f>
        <v>1365</v>
      </c>
      <c r="F3" s="17">
        <v>157.89</v>
      </c>
      <c r="G3" s="17">
        <v>22.11</v>
      </c>
      <c r="H3" s="19">
        <f t="shared" ref="H3:H33" si="3">SUM(F3+G3)</f>
        <v>180</v>
      </c>
      <c r="I3" s="19">
        <f t="shared" ref="I3:I33" si="4">SUM(H3,E3)</f>
        <v>1545</v>
      </c>
      <c r="J3" s="17">
        <v>920.0</v>
      </c>
      <c r="K3" s="18">
        <f t="shared" ref="K3:K33" si="5">SUM(I3-J3)</f>
        <v>625</v>
      </c>
      <c r="L3" s="72">
        <f t="shared" ref="L3:L33" si="6">I3-K3</f>
        <v>920</v>
      </c>
    </row>
    <row r="4">
      <c r="A4" s="15">
        <v>2.0</v>
      </c>
      <c r="B4" s="15">
        <v>27738.0</v>
      </c>
      <c r="C4" s="17">
        <v>2596.0</v>
      </c>
      <c r="D4" s="18">
        <f t="shared" si="1"/>
        <v>649</v>
      </c>
      <c r="E4" s="19">
        <f t="shared" si="2"/>
        <v>3245</v>
      </c>
      <c r="F4" s="17">
        <v>181.58</v>
      </c>
      <c r="G4" s="18">
        <f>SUM(F4*0.14)</f>
        <v>25.4212</v>
      </c>
      <c r="H4" s="19">
        <f t="shared" si="3"/>
        <v>207.0012</v>
      </c>
      <c r="I4" s="19">
        <f t="shared" si="4"/>
        <v>3452.0012</v>
      </c>
      <c r="J4" s="17">
        <v>1747.0</v>
      </c>
      <c r="K4" s="18">
        <f t="shared" si="5"/>
        <v>1705.0012</v>
      </c>
      <c r="L4" s="72">
        <f t="shared" si="6"/>
        <v>1747</v>
      </c>
    </row>
    <row r="5">
      <c r="A5" s="15">
        <v>3.0</v>
      </c>
      <c r="B5" s="15">
        <v>27786.0</v>
      </c>
      <c r="C5" s="17">
        <v>2224.0</v>
      </c>
      <c r="D5" s="18">
        <f t="shared" si="1"/>
        <v>556</v>
      </c>
      <c r="E5" s="19">
        <f t="shared" si="2"/>
        <v>2780</v>
      </c>
      <c r="F5" s="17">
        <v>207.9</v>
      </c>
      <c r="G5" s="17">
        <v>29.1</v>
      </c>
      <c r="H5" s="19">
        <f t="shared" si="3"/>
        <v>237</v>
      </c>
      <c r="I5" s="19">
        <f t="shared" si="4"/>
        <v>3017</v>
      </c>
      <c r="J5" s="17">
        <v>1860.0</v>
      </c>
      <c r="K5" s="18">
        <f t="shared" si="5"/>
        <v>1157</v>
      </c>
      <c r="L5" s="72">
        <f t="shared" si="6"/>
        <v>1860</v>
      </c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/>
      <c r="G6" s="18">
        <f t="shared" ref="G6:G25" si="7">SUM(F6*0.14)</f>
        <v>0</v>
      </c>
      <c r="H6" s="19">
        <f t="shared" si="3"/>
        <v>0</v>
      </c>
      <c r="I6" s="19">
        <f t="shared" si="4"/>
        <v>0</v>
      </c>
      <c r="J6" s="18"/>
      <c r="K6" s="18">
        <f t="shared" si="5"/>
        <v>0</v>
      </c>
      <c r="L6" s="72">
        <f t="shared" si="6"/>
        <v>0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si="7"/>
        <v>0</v>
      </c>
      <c r="H7" s="19">
        <f t="shared" si="3"/>
        <v>0</v>
      </c>
      <c r="I7" s="19">
        <f t="shared" si="4"/>
        <v>0</v>
      </c>
      <c r="J7" s="18"/>
      <c r="K7" s="18">
        <f t="shared" si="5"/>
        <v>0</v>
      </c>
      <c r="L7" s="72">
        <f t="shared" si="6"/>
        <v>0</v>
      </c>
    </row>
    <row r="8">
      <c r="A8" s="15">
        <v>6.0</v>
      </c>
      <c r="B8" s="15">
        <v>27794.0</v>
      </c>
      <c r="C8" s="17">
        <v>260.0</v>
      </c>
      <c r="D8" s="18">
        <f t="shared" si="1"/>
        <v>65</v>
      </c>
      <c r="E8" s="19">
        <f t="shared" si="2"/>
        <v>325</v>
      </c>
      <c r="F8" s="17">
        <v>17.54</v>
      </c>
      <c r="G8" s="18">
        <f t="shared" si="7"/>
        <v>2.4556</v>
      </c>
      <c r="H8" s="19">
        <f t="shared" si="3"/>
        <v>19.9956</v>
      </c>
      <c r="I8" s="19">
        <f t="shared" si="4"/>
        <v>344.9956</v>
      </c>
      <c r="J8" s="17">
        <v>345.0</v>
      </c>
      <c r="K8" s="18">
        <f t="shared" si="5"/>
        <v>-0.0044</v>
      </c>
      <c r="L8" s="72">
        <f t="shared" si="6"/>
        <v>345</v>
      </c>
    </row>
    <row r="9">
      <c r="A9" s="15">
        <v>7.0</v>
      </c>
      <c r="B9" s="15">
        <v>27813.0</v>
      </c>
      <c r="C9" s="17">
        <v>816.0</v>
      </c>
      <c r="D9" s="18">
        <f t="shared" si="1"/>
        <v>204</v>
      </c>
      <c r="E9" s="19">
        <f t="shared" si="2"/>
        <v>1020</v>
      </c>
      <c r="F9" s="17">
        <v>52.63</v>
      </c>
      <c r="G9" s="18">
        <f t="shared" si="7"/>
        <v>7.3682</v>
      </c>
      <c r="H9" s="19">
        <f t="shared" si="3"/>
        <v>59.9982</v>
      </c>
      <c r="I9" s="19">
        <f t="shared" si="4"/>
        <v>1079.9982</v>
      </c>
      <c r="J9" s="17">
        <v>745.0</v>
      </c>
      <c r="K9" s="18">
        <f t="shared" si="5"/>
        <v>334.9982</v>
      </c>
      <c r="L9" s="72">
        <f t="shared" si="6"/>
        <v>745</v>
      </c>
    </row>
    <row r="10">
      <c r="A10" s="15">
        <v>8.0</v>
      </c>
      <c r="B10" s="15">
        <v>27833.0</v>
      </c>
      <c r="C10" s="17">
        <v>968.0</v>
      </c>
      <c r="D10" s="18">
        <f t="shared" si="1"/>
        <v>242</v>
      </c>
      <c r="E10" s="19">
        <f t="shared" si="2"/>
        <v>1210</v>
      </c>
      <c r="F10" s="17">
        <v>17.54</v>
      </c>
      <c r="G10" s="18">
        <f t="shared" si="7"/>
        <v>2.4556</v>
      </c>
      <c r="H10" s="19">
        <f t="shared" si="3"/>
        <v>19.9956</v>
      </c>
      <c r="I10" s="19">
        <f t="shared" si="4"/>
        <v>1229.9956</v>
      </c>
      <c r="J10" s="17">
        <v>980.0</v>
      </c>
      <c r="K10" s="18">
        <f t="shared" si="5"/>
        <v>249.9956</v>
      </c>
      <c r="L10" s="72">
        <f t="shared" si="6"/>
        <v>980</v>
      </c>
    </row>
    <row r="11">
      <c r="A11" s="15">
        <v>9.0</v>
      </c>
      <c r="B11" s="15">
        <v>27841.0</v>
      </c>
      <c r="C11" s="17">
        <v>1720.0</v>
      </c>
      <c r="D11" s="18">
        <f t="shared" si="1"/>
        <v>430</v>
      </c>
      <c r="E11" s="19">
        <f t="shared" si="2"/>
        <v>2150</v>
      </c>
      <c r="F11" s="17">
        <v>203.51</v>
      </c>
      <c r="G11" s="18">
        <f t="shared" si="7"/>
        <v>28.4914</v>
      </c>
      <c r="H11" s="19">
        <f t="shared" si="3"/>
        <v>232.0014</v>
      </c>
      <c r="I11" s="19">
        <f t="shared" si="4"/>
        <v>2382.0014</v>
      </c>
      <c r="J11" s="17">
        <v>1340.0</v>
      </c>
      <c r="K11" s="18">
        <f t="shared" si="5"/>
        <v>1042.0014</v>
      </c>
      <c r="L11" s="72">
        <f t="shared" si="6"/>
        <v>1340</v>
      </c>
    </row>
    <row r="12">
      <c r="A12" s="15">
        <v>10.0</v>
      </c>
      <c r="B12" s="15">
        <v>27881.0</v>
      </c>
      <c r="C12" s="17">
        <v>1988.0</v>
      </c>
      <c r="D12" s="18">
        <f t="shared" si="1"/>
        <v>497</v>
      </c>
      <c r="E12" s="19">
        <f t="shared" si="2"/>
        <v>2485</v>
      </c>
      <c r="F12" s="17">
        <v>143.86</v>
      </c>
      <c r="G12" s="18">
        <f t="shared" si="7"/>
        <v>20.1404</v>
      </c>
      <c r="H12" s="19">
        <f t="shared" si="3"/>
        <v>164.0004</v>
      </c>
      <c r="I12" s="19">
        <f t="shared" si="4"/>
        <v>2649.0004</v>
      </c>
      <c r="J12" s="17">
        <v>1879.0</v>
      </c>
      <c r="K12" s="18">
        <f t="shared" si="5"/>
        <v>770.0004</v>
      </c>
      <c r="L12" s="72">
        <f t="shared" si="6"/>
        <v>1879</v>
      </c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/>
      <c r="G13" s="18">
        <f t="shared" si="7"/>
        <v>0</v>
      </c>
      <c r="H13" s="19">
        <f t="shared" si="3"/>
        <v>0</v>
      </c>
      <c r="I13" s="19">
        <f t="shared" si="4"/>
        <v>0</v>
      </c>
      <c r="J13" s="18"/>
      <c r="K13" s="18">
        <f t="shared" si="5"/>
        <v>0</v>
      </c>
      <c r="L13" s="72">
        <f t="shared" si="6"/>
        <v>0</v>
      </c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/>
      <c r="G14" s="18">
        <f t="shared" si="7"/>
        <v>0</v>
      </c>
      <c r="H14" s="19">
        <f t="shared" si="3"/>
        <v>0</v>
      </c>
      <c r="I14" s="19">
        <f t="shared" si="4"/>
        <v>0</v>
      </c>
      <c r="J14" s="18"/>
      <c r="K14" s="18">
        <f t="shared" si="5"/>
        <v>0</v>
      </c>
      <c r="L14" s="72">
        <f t="shared" si="6"/>
        <v>0</v>
      </c>
    </row>
    <row r="15">
      <c r="A15" s="15">
        <v>13.0</v>
      </c>
      <c r="B15" s="15">
        <v>27888.0</v>
      </c>
      <c r="C15" s="17">
        <v>84.0</v>
      </c>
      <c r="D15" s="18">
        <f t="shared" si="1"/>
        <v>21</v>
      </c>
      <c r="E15" s="19">
        <f t="shared" si="2"/>
        <v>105</v>
      </c>
      <c r="F15" s="17">
        <v>0.0</v>
      </c>
      <c r="G15" s="18">
        <f t="shared" si="7"/>
        <v>0</v>
      </c>
      <c r="H15" s="19">
        <f t="shared" si="3"/>
        <v>0</v>
      </c>
      <c r="I15" s="19">
        <f t="shared" si="4"/>
        <v>105</v>
      </c>
      <c r="J15" s="17">
        <v>105.0</v>
      </c>
      <c r="K15" s="18">
        <f t="shared" si="5"/>
        <v>0</v>
      </c>
      <c r="L15" s="72">
        <f t="shared" si="6"/>
        <v>105</v>
      </c>
    </row>
    <row r="16">
      <c r="A16" s="15">
        <v>14.0</v>
      </c>
      <c r="B16" s="15">
        <v>27895.0</v>
      </c>
      <c r="C16" s="17">
        <v>148.0</v>
      </c>
      <c r="D16" s="18">
        <f t="shared" si="1"/>
        <v>37</v>
      </c>
      <c r="E16" s="19">
        <f t="shared" si="2"/>
        <v>185</v>
      </c>
      <c r="F16" s="17">
        <v>17.54</v>
      </c>
      <c r="G16" s="18">
        <f t="shared" si="7"/>
        <v>2.4556</v>
      </c>
      <c r="H16" s="19">
        <f t="shared" si="3"/>
        <v>19.9956</v>
      </c>
      <c r="I16" s="19">
        <f t="shared" si="4"/>
        <v>204.9956</v>
      </c>
      <c r="J16" s="17">
        <v>150.0</v>
      </c>
      <c r="K16" s="18">
        <f t="shared" si="5"/>
        <v>54.9956</v>
      </c>
      <c r="L16" s="72">
        <f t="shared" si="6"/>
        <v>150</v>
      </c>
    </row>
    <row r="17">
      <c r="A17" s="15">
        <v>15.0</v>
      </c>
      <c r="B17" s="15">
        <v>27897.0</v>
      </c>
      <c r="C17" s="17">
        <v>0.0</v>
      </c>
      <c r="D17" s="18">
        <f t="shared" si="1"/>
        <v>0</v>
      </c>
      <c r="E17" s="19">
        <f t="shared" si="2"/>
        <v>0</v>
      </c>
      <c r="F17" s="17">
        <v>0.0</v>
      </c>
      <c r="G17" s="18">
        <f t="shared" si="7"/>
        <v>0</v>
      </c>
      <c r="H17" s="19">
        <f t="shared" si="3"/>
        <v>0</v>
      </c>
      <c r="I17" s="19">
        <f t="shared" si="4"/>
        <v>0</v>
      </c>
      <c r="J17" s="17">
        <v>0.0</v>
      </c>
      <c r="K17" s="18">
        <f t="shared" si="5"/>
        <v>0</v>
      </c>
      <c r="L17" s="72">
        <f t="shared" si="6"/>
        <v>0</v>
      </c>
    </row>
    <row r="18">
      <c r="A18" s="15">
        <v>16.0</v>
      </c>
      <c r="B18" s="15">
        <v>27909.0</v>
      </c>
      <c r="C18" s="17">
        <v>340.0</v>
      </c>
      <c r="D18" s="18">
        <f t="shared" si="1"/>
        <v>85</v>
      </c>
      <c r="E18" s="19">
        <f t="shared" si="2"/>
        <v>425</v>
      </c>
      <c r="F18" s="17">
        <v>0.0</v>
      </c>
      <c r="G18" s="18">
        <f t="shared" si="7"/>
        <v>0</v>
      </c>
      <c r="H18" s="19">
        <f t="shared" si="3"/>
        <v>0</v>
      </c>
      <c r="I18" s="19">
        <f t="shared" si="4"/>
        <v>425</v>
      </c>
      <c r="J18" s="17">
        <v>375.0</v>
      </c>
      <c r="K18" s="18">
        <f t="shared" si="5"/>
        <v>50</v>
      </c>
      <c r="L18" s="72">
        <f t="shared" si="6"/>
        <v>375</v>
      </c>
    </row>
    <row r="19">
      <c r="A19" s="15">
        <v>17.0</v>
      </c>
      <c r="B19" s="15">
        <v>27913.0</v>
      </c>
      <c r="C19" s="17">
        <v>1584.0</v>
      </c>
      <c r="D19" s="18">
        <f t="shared" si="1"/>
        <v>396</v>
      </c>
      <c r="E19" s="19">
        <f t="shared" si="2"/>
        <v>1980</v>
      </c>
      <c r="F19" s="17">
        <v>57.02</v>
      </c>
      <c r="G19" s="18">
        <f t="shared" si="7"/>
        <v>7.9828</v>
      </c>
      <c r="H19" s="19">
        <f t="shared" si="3"/>
        <v>65.0028</v>
      </c>
      <c r="I19" s="19">
        <f t="shared" si="4"/>
        <v>2045.0028</v>
      </c>
      <c r="J19" s="17">
        <v>1625.0</v>
      </c>
      <c r="K19" s="18">
        <f t="shared" si="5"/>
        <v>420.0028</v>
      </c>
      <c r="L19" s="72">
        <f t="shared" si="6"/>
        <v>1625</v>
      </c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/>
      <c r="G20" s="18">
        <f t="shared" si="7"/>
        <v>0</v>
      </c>
      <c r="H20" s="19">
        <f t="shared" si="3"/>
        <v>0</v>
      </c>
      <c r="I20" s="19">
        <f t="shared" si="4"/>
        <v>0</v>
      </c>
      <c r="J20" s="18"/>
      <c r="K20" s="18">
        <f t="shared" si="5"/>
        <v>0</v>
      </c>
      <c r="L20" s="72">
        <f t="shared" si="6"/>
        <v>0</v>
      </c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/>
      <c r="G21" s="18">
        <f t="shared" si="7"/>
        <v>0</v>
      </c>
      <c r="H21" s="19">
        <f t="shared" si="3"/>
        <v>0</v>
      </c>
      <c r="I21" s="19">
        <f t="shared" si="4"/>
        <v>0</v>
      </c>
      <c r="J21" s="18"/>
      <c r="K21" s="18">
        <f t="shared" si="5"/>
        <v>0</v>
      </c>
      <c r="L21" s="72">
        <f t="shared" si="6"/>
        <v>0</v>
      </c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/>
      <c r="G22" s="18">
        <f t="shared" si="7"/>
        <v>0</v>
      </c>
      <c r="H22" s="19">
        <f t="shared" si="3"/>
        <v>0</v>
      </c>
      <c r="I22" s="19">
        <f t="shared" si="4"/>
        <v>0</v>
      </c>
      <c r="J22" s="18"/>
      <c r="K22" s="18">
        <f t="shared" si="5"/>
        <v>0</v>
      </c>
      <c r="L22" s="72">
        <f t="shared" si="6"/>
        <v>0</v>
      </c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/>
      <c r="G23" s="18">
        <f t="shared" si="7"/>
        <v>0</v>
      </c>
      <c r="H23" s="19">
        <f t="shared" si="3"/>
        <v>0</v>
      </c>
      <c r="I23" s="19">
        <f t="shared" si="4"/>
        <v>0</v>
      </c>
      <c r="J23" s="18"/>
      <c r="K23" s="18">
        <f t="shared" si="5"/>
        <v>0</v>
      </c>
      <c r="L23" s="72">
        <f t="shared" si="6"/>
        <v>0</v>
      </c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/>
      <c r="G24" s="18">
        <f t="shared" si="7"/>
        <v>0</v>
      </c>
      <c r="H24" s="19">
        <f t="shared" si="3"/>
        <v>0</v>
      </c>
      <c r="I24" s="19">
        <f t="shared" si="4"/>
        <v>0</v>
      </c>
      <c r="J24" s="18"/>
      <c r="K24" s="18">
        <f t="shared" si="5"/>
        <v>0</v>
      </c>
      <c r="L24" s="72">
        <f t="shared" si="6"/>
        <v>0</v>
      </c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/>
      <c r="G25" s="18">
        <f t="shared" si="7"/>
        <v>0</v>
      </c>
      <c r="H25" s="19">
        <f t="shared" si="3"/>
        <v>0</v>
      </c>
      <c r="I25" s="19">
        <f t="shared" si="4"/>
        <v>0</v>
      </c>
      <c r="J25" s="18"/>
      <c r="K25" s="18">
        <f t="shared" si="5"/>
        <v>0</v>
      </c>
      <c r="L25" s="72">
        <f t="shared" si="6"/>
        <v>0</v>
      </c>
    </row>
    <row r="26">
      <c r="A26" s="15">
        <v>24.0</v>
      </c>
      <c r="B26" s="15">
        <v>28029.0</v>
      </c>
      <c r="C26" s="17">
        <v>6688.0</v>
      </c>
      <c r="D26" s="18">
        <f t="shared" si="1"/>
        <v>1672</v>
      </c>
      <c r="E26" s="19">
        <f t="shared" si="2"/>
        <v>8360</v>
      </c>
      <c r="F26" s="17">
        <v>279.82</v>
      </c>
      <c r="G26" s="17">
        <v>39.18</v>
      </c>
      <c r="H26" s="19">
        <f t="shared" si="3"/>
        <v>319</v>
      </c>
      <c r="I26" s="19">
        <f t="shared" si="4"/>
        <v>8679</v>
      </c>
      <c r="J26" s="17">
        <v>5507.0</v>
      </c>
      <c r="K26" s="18">
        <f t="shared" si="5"/>
        <v>3172</v>
      </c>
      <c r="L26" s="72">
        <f t="shared" si="6"/>
        <v>5507</v>
      </c>
    </row>
    <row r="27">
      <c r="A27" s="15">
        <v>25.0</v>
      </c>
      <c r="B27" s="15">
        <v>28104.0</v>
      </c>
      <c r="C27" s="17">
        <v>4420.0</v>
      </c>
      <c r="D27" s="18">
        <f t="shared" si="1"/>
        <v>1105</v>
      </c>
      <c r="E27" s="19">
        <f t="shared" si="2"/>
        <v>5525</v>
      </c>
      <c r="F27" s="17">
        <v>236.84</v>
      </c>
      <c r="G27" s="18">
        <f t="shared" ref="G27:G33" si="8">SUM(F27*0.14)</f>
        <v>33.1576</v>
      </c>
      <c r="H27" s="19">
        <f t="shared" si="3"/>
        <v>269.9976</v>
      </c>
      <c r="I27" s="19">
        <f t="shared" si="4"/>
        <v>5794.9976</v>
      </c>
      <c r="J27" s="17">
        <v>2980.0</v>
      </c>
      <c r="K27" s="18">
        <f t="shared" si="5"/>
        <v>2814.9976</v>
      </c>
      <c r="L27" s="72">
        <f t="shared" si="6"/>
        <v>2980</v>
      </c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/>
      <c r="G28" s="18">
        <f t="shared" si="8"/>
        <v>0</v>
      </c>
      <c r="H28" s="19">
        <f t="shared" si="3"/>
        <v>0</v>
      </c>
      <c r="I28" s="19">
        <f t="shared" si="4"/>
        <v>0</v>
      </c>
      <c r="J28" s="18"/>
      <c r="K28" s="18">
        <f t="shared" si="5"/>
        <v>0</v>
      </c>
      <c r="L28" s="72">
        <f t="shared" si="6"/>
        <v>0</v>
      </c>
    </row>
    <row r="29">
      <c r="A29" s="15">
        <v>27.0</v>
      </c>
      <c r="B29" s="15">
        <v>28124.0</v>
      </c>
      <c r="C29" s="17">
        <v>776.0</v>
      </c>
      <c r="D29" s="18">
        <f t="shared" si="1"/>
        <v>194</v>
      </c>
      <c r="E29" s="19">
        <f t="shared" si="2"/>
        <v>970</v>
      </c>
      <c r="F29" s="17">
        <v>45.61</v>
      </c>
      <c r="G29" s="18">
        <f t="shared" si="8"/>
        <v>6.3854</v>
      </c>
      <c r="H29" s="19">
        <f t="shared" si="3"/>
        <v>51.9954</v>
      </c>
      <c r="I29" s="19">
        <f t="shared" si="4"/>
        <v>1021.9954</v>
      </c>
      <c r="J29" s="17">
        <v>842.0</v>
      </c>
      <c r="K29" s="18">
        <f t="shared" si="5"/>
        <v>179.9954</v>
      </c>
      <c r="L29" s="72">
        <f t="shared" si="6"/>
        <v>842</v>
      </c>
    </row>
    <row r="30">
      <c r="A30" s="15">
        <v>28.0</v>
      </c>
      <c r="B30" s="15">
        <v>28134.0</v>
      </c>
      <c r="C30" s="17">
        <v>228.0</v>
      </c>
      <c r="D30" s="18">
        <f t="shared" si="1"/>
        <v>57</v>
      </c>
      <c r="E30" s="19">
        <f t="shared" si="2"/>
        <v>285</v>
      </c>
      <c r="F30" s="17">
        <v>17.54</v>
      </c>
      <c r="G30" s="18">
        <f t="shared" si="8"/>
        <v>2.4556</v>
      </c>
      <c r="H30" s="19">
        <f t="shared" si="3"/>
        <v>19.9956</v>
      </c>
      <c r="I30" s="19">
        <f t="shared" si="4"/>
        <v>304.9956</v>
      </c>
      <c r="J30" s="18"/>
      <c r="K30" s="18">
        <f t="shared" si="5"/>
        <v>304.9956</v>
      </c>
      <c r="L30" s="72">
        <f t="shared" si="6"/>
        <v>0</v>
      </c>
    </row>
    <row r="31">
      <c r="A31" s="15">
        <v>29.0</v>
      </c>
      <c r="B31" s="15">
        <v>28146.0</v>
      </c>
      <c r="C31" s="17">
        <v>524.0</v>
      </c>
      <c r="D31" s="18">
        <f t="shared" si="1"/>
        <v>131</v>
      </c>
      <c r="E31" s="19">
        <f t="shared" si="2"/>
        <v>655</v>
      </c>
      <c r="F31" s="17">
        <v>17.54</v>
      </c>
      <c r="G31" s="18">
        <f t="shared" si="8"/>
        <v>2.4556</v>
      </c>
      <c r="H31" s="19">
        <f t="shared" si="3"/>
        <v>19.9956</v>
      </c>
      <c r="I31" s="19">
        <f t="shared" si="4"/>
        <v>674.9956</v>
      </c>
      <c r="J31" s="17">
        <v>675.0</v>
      </c>
      <c r="K31" s="18">
        <f t="shared" si="5"/>
        <v>-0.0044</v>
      </c>
      <c r="L31" s="72">
        <f t="shared" si="6"/>
        <v>675</v>
      </c>
    </row>
    <row r="32">
      <c r="A32" s="15">
        <v>30.0</v>
      </c>
      <c r="B32" s="15">
        <v>28183.0</v>
      </c>
      <c r="C32" s="17">
        <v>2188.0</v>
      </c>
      <c r="D32" s="18">
        <f t="shared" si="1"/>
        <v>547</v>
      </c>
      <c r="E32" s="19">
        <f t="shared" si="2"/>
        <v>2735</v>
      </c>
      <c r="F32" s="17">
        <v>43.86</v>
      </c>
      <c r="G32" s="18">
        <f t="shared" si="8"/>
        <v>6.1404</v>
      </c>
      <c r="H32" s="19">
        <f t="shared" si="3"/>
        <v>50.0004</v>
      </c>
      <c r="I32" s="19">
        <f t="shared" si="4"/>
        <v>2785.0004</v>
      </c>
      <c r="J32" s="17">
        <v>0.0</v>
      </c>
      <c r="K32" s="18">
        <f t="shared" si="5"/>
        <v>2785.0004</v>
      </c>
      <c r="L32" s="72">
        <f t="shared" si="6"/>
        <v>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 t="shared" si="8"/>
        <v>0</v>
      </c>
      <c r="H33" s="19">
        <f t="shared" si="3"/>
        <v>0</v>
      </c>
      <c r="I33" s="19">
        <f t="shared" si="4"/>
        <v>0</v>
      </c>
      <c r="J33" s="18"/>
      <c r="K33" s="18">
        <f t="shared" si="5"/>
        <v>0</v>
      </c>
      <c r="L33" s="72">
        <f t="shared" si="6"/>
        <v>0</v>
      </c>
    </row>
    <row r="34">
      <c r="A34" s="27" t="s">
        <v>12</v>
      </c>
      <c r="B34" s="28"/>
      <c r="C34" s="19">
        <f t="shared" ref="C34:K34" si="9">SUM(C3:C33)</f>
        <v>28644</v>
      </c>
      <c r="D34" s="19">
        <f t="shared" si="9"/>
        <v>7161</v>
      </c>
      <c r="E34" s="19">
        <f t="shared" si="9"/>
        <v>35805</v>
      </c>
      <c r="F34" s="19">
        <f t="shared" si="9"/>
        <v>1698.22</v>
      </c>
      <c r="G34" s="19">
        <f t="shared" si="9"/>
        <v>237.7554</v>
      </c>
      <c r="H34" s="19">
        <f t="shared" si="9"/>
        <v>1935.9754</v>
      </c>
      <c r="I34" s="19">
        <f t="shared" si="9"/>
        <v>37740.9754</v>
      </c>
      <c r="J34" s="19">
        <f t="shared" si="9"/>
        <v>22075</v>
      </c>
      <c r="K34" s="19">
        <f t="shared" si="9"/>
        <v>15665.9754</v>
      </c>
      <c r="L34" s="72">
        <f>3000+I34-K34</f>
        <v>25075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37740.9754</v>
      </c>
      <c r="J35" s="31"/>
      <c r="K35" s="31"/>
      <c r="L35" s="3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54833.0</v>
      </c>
      <c r="C3" s="17">
        <v>10652.8</v>
      </c>
      <c r="D3" s="18">
        <f t="shared" ref="D3:D33" si="1">SUM(C3*0.25)</f>
        <v>2663.2</v>
      </c>
      <c r="E3" s="19">
        <f t="shared" ref="E3:E33" si="2">SUM(C3+D3)</f>
        <v>13316</v>
      </c>
      <c r="F3" s="17">
        <v>17.39</v>
      </c>
      <c r="G3" s="18">
        <f t="shared" ref="G3:G34" si="3">SUM(F3*0.15)</f>
        <v>2.6085</v>
      </c>
      <c r="H3" s="19">
        <f t="shared" ref="H3:H34" si="4">SUM(F3+G3)</f>
        <v>19.9985</v>
      </c>
      <c r="I3" s="20">
        <f t="shared" ref="I3:I34" si="5">SUM(H3,E3)</f>
        <v>13335.9985</v>
      </c>
      <c r="J3" s="21">
        <v>1950.0</v>
      </c>
      <c r="K3" s="22">
        <f t="shared" ref="K3:K34" si="6">SUM(I3-J3)</f>
        <v>11385.9985</v>
      </c>
      <c r="L3" s="23"/>
      <c r="M3" s="24"/>
      <c r="N3" s="24"/>
      <c r="O3" s="24"/>
    </row>
    <row r="4">
      <c r="A4" s="15">
        <v>2.0</v>
      </c>
      <c r="B4" s="16">
        <v>54920.0</v>
      </c>
      <c r="C4" s="17">
        <v>14436.8</v>
      </c>
      <c r="D4" s="18">
        <f t="shared" si="1"/>
        <v>3609.2</v>
      </c>
      <c r="E4" s="19">
        <f t="shared" si="2"/>
        <v>18046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18046</v>
      </c>
      <c r="J4" s="21">
        <v>512.0</v>
      </c>
      <c r="K4" s="22">
        <f t="shared" si="6"/>
        <v>17534</v>
      </c>
      <c r="L4" s="23"/>
      <c r="M4" s="6"/>
      <c r="N4" s="6"/>
      <c r="O4" s="6"/>
    </row>
    <row r="5">
      <c r="A5" s="15">
        <v>3.0</v>
      </c>
      <c r="B5" s="16">
        <v>54969.0</v>
      </c>
      <c r="C5" s="17">
        <v>7534.4</v>
      </c>
      <c r="D5" s="18">
        <f t="shared" si="1"/>
        <v>1883.6</v>
      </c>
      <c r="E5" s="19">
        <f t="shared" si="2"/>
        <v>9418</v>
      </c>
      <c r="F5" s="17">
        <v>17.4</v>
      </c>
      <c r="G5" s="18">
        <f t="shared" si="3"/>
        <v>2.61</v>
      </c>
      <c r="H5" s="19">
        <f t="shared" si="4"/>
        <v>20.01</v>
      </c>
      <c r="I5" s="20">
        <f t="shared" si="5"/>
        <v>9438.01</v>
      </c>
      <c r="J5" s="21">
        <v>832.0</v>
      </c>
      <c r="K5" s="22">
        <f t="shared" si="6"/>
        <v>8606.01</v>
      </c>
      <c r="L5" s="23"/>
      <c r="M5" s="6"/>
      <c r="N5" s="6"/>
      <c r="O5" s="6"/>
    </row>
    <row r="6">
      <c r="A6" s="15">
        <v>4.0</v>
      </c>
      <c r="B6" s="16">
        <v>54994.0</v>
      </c>
      <c r="C6" s="17">
        <v>1774.4</v>
      </c>
      <c r="D6" s="18">
        <f t="shared" si="1"/>
        <v>443.6</v>
      </c>
      <c r="E6" s="19">
        <f t="shared" si="2"/>
        <v>2218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2218</v>
      </c>
      <c r="J6" s="21">
        <v>76.0</v>
      </c>
      <c r="K6" s="22">
        <f t="shared" si="6"/>
        <v>2142</v>
      </c>
      <c r="L6" s="23"/>
      <c r="M6" s="6"/>
      <c r="N6" s="6"/>
      <c r="O6" s="6"/>
    </row>
    <row r="7">
      <c r="A7" s="15">
        <v>5.0</v>
      </c>
      <c r="B7" s="16">
        <v>55152.0</v>
      </c>
      <c r="C7" s="17">
        <v>16828.8</v>
      </c>
      <c r="D7" s="18">
        <f t="shared" si="1"/>
        <v>4207.2</v>
      </c>
      <c r="E7" s="19">
        <f t="shared" si="2"/>
        <v>21036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21036</v>
      </c>
      <c r="J7" s="21">
        <v>2213.0</v>
      </c>
      <c r="K7" s="22">
        <f t="shared" si="6"/>
        <v>18823</v>
      </c>
      <c r="L7" s="23"/>
      <c r="M7" s="6"/>
      <c r="N7" s="6"/>
      <c r="O7" s="6"/>
    </row>
    <row r="8">
      <c r="A8" s="15">
        <v>6.0</v>
      </c>
      <c r="B8" s="16">
        <v>55346.0</v>
      </c>
      <c r="C8" s="17">
        <v>19947.2</v>
      </c>
      <c r="D8" s="18">
        <f t="shared" si="1"/>
        <v>4986.8</v>
      </c>
      <c r="E8" s="19">
        <f t="shared" si="2"/>
        <v>24934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24934</v>
      </c>
      <c r="J8" s="21">
        <v>2507.0</v>
      </c>
      <c r="K8" s="22">
        <f t="shared" si="6"/>
        <v>22427</v>
      </c>
      <c r="L8" s="23"/>
      <c r="M8" s="6"/>
      <c r="N8" s="6"/>
      <c r="O8" s="6"/>
    </row>
    <row r="9">
      <c r="A9" s="15">
        <v>7.0</v>
      </c>
      <c r="B9" s="21">
        <v>55372.0</v>
      </c>
      <c r="C9" s="17">
        <v>2740.8</v>
      </c>
      <c r="D9" s="18">
        <f t="shared" si="1"/>
        <v>685.2</v>
      </c>
      <c r="E9" s="19">
        <f t="shared" si="2"/>
        <v>3426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3426</v>
      </c>
      <c r="J9" s="21">
        <v>160.0</v>
      </c>
      <c r="K9" s="22">
        <f t="shared" si="6"/>
        <v>3266</v>
      </c>
      <c r="L9" s="23"/>
      <c r="M9" s="25"/>
      <c r="N9" s="6"/>
      <c r="O9" s="6"/>
    </row>
    <row r="10">
      <c r="A10" s="15">
        <v>8.0</v>
      </c>
      <c r="B10" s="21">
        <v>55401.0</v>
      </c>
      <c r="C10" s="17">
        <v>2352.0</v>
      </c>
      <c r="D10" s="18">
        <f t="shared" si="1"/>
        <v>588</v>
      </c>
      <c r="E10" s="19">
        <f t="shared" si="2"/>
        <v>2940</v>
      </c>
      <c r="F10" s="17">
        <v>17.39</v>
      </c>
      <c r="G10" s="18">
        <f t="shared" si="3"/>
        <v>2.6085</v>
      </c>
      <c r="H10" s="19">
        <f t="shared" si="4"/>
        <v>19.9985</v>
      </c>
      <c r="I10" s="20">
        <f t="shared" si="5"/>
        <v>2959.9985</v>
      </c>
      <c r="J10" s="21">
        <v>395.0</v>
      </c>
      <c r="K10" s="22">
        <f t="shared" si="6"/>
        <v>2564.9985</v>
      </c>
      <c r="L10" s="23"/>
      <c r="M10" s="6"/>
      <c r="N10" s="6"/>
      <c r="O10" s="6"/>
    </row>
    <row r="11">
      <c r="A11" s="15">
        <v>9.0</v>
      </c>
      <c r="B11" s="21">
        <v>55496.0</v>
      </c>
      <c r="C11" s="17">
        <v>17804.0</v>
      </c>
      <c r="D11" s="18">
        <f t="shared" si="1"/>
        <v>4451</v>
      </c>
      <c r="E11" s="19">
        <f t="shared" si="2"/>
        <v>22255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22255</v>
      </c>
      <c r="J11" s="21">
        <v>1082.0</v>
      </c>
      <c r="K11" s="22">
        <f t="shared" si="6"/>
        <v>21173</v>
      </c>
      <c r="L11" s="23"/>
      <c r="M11" s="6"/>
      <c r="N11" s="6"/>
      <c r="O11" s="6"/>
    </row>
    <row r="12">
      <c r="A12" s="15">
        <v>10.0</v>
      </c>
      <c r="B12" s="21">
        <v>55587.0</v>
      </c>
      <c r="C12" s="17">
        <v>12099.2</v>
      </c>
      <c r="D12" s="18">
        <f t="shared" si="1"/>
        <v>3024.8</v>
      </c>
      <c r="E12" s="19">
        <f t="shared" si="2"/>
        <v>15124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15124</v>
      </c>
      <c r="J12" s="21">
        <v>2775.0</v>
      </c>
      <c r="K12" s="22">
        <f t="shared" si="6"/>
        <v>12349</v>
      </c>
      <c r="L12" s="23"/>
      <c r="M12" s="6"/>
      <c r="N12" s="6"/>
      <c r="O12" s="6"/>
    </row>
    <row r="13">
      <c r="A13" s="15">
        <v>11.0</v>
      </c>
      <c r="B13" s="21">
        <v>55678.0</v>
      </c>
      <c r="C13" s="17">
        <v>7241.6</v>
      </c>
      <c r="D13" s="18">
        <f t="shared" si="1"/>
        <v>1810.4</v>
      </c>
      <c r="E13" s="19">
        <f t="shared" si="2"/>
        <v>9052</v>
      </c>
      <c r="F13" s="17">
        <v>17.39</v>
      </c>
      <c r="G13" s="18">
        <f t="shared" si="3"/>
        <v>2.6085</v>
      </c>
      <c r="H13" s="19">
        <f t="shared" si="4"/>
        <v>19.9985</v>
      </c>
      <c r="I13" s="20">
        <f t="shared" si="5"/>
        <v>9071.9985</v>
      </c>
      <c r="J13" s="21">
        <v>1070.0</v>
      </c>
      <c r="K13" s="22">
        <f t="shared" si="6"/>
        <v>8001.9985</v>
      </c>
      <c r="L13" s="23"/>
      <c r="M13" s="6"/>
      <c r="N13" s="6"/>
      <c r="O13" s="6"/>
    </row>
    <row r="14">
      <c r="A14" s="15">
        <v>12.0</v>
      </c>
      <c r="B14" s="21">
        <v>55935.0</v>
      </c>
      <c r="C14" s="17">
        <v>25880.8</v>
      </c>
      <c r="D14" s="18">
        <f t="shared" si="1"/>
        <v>6470.2</v>
      </c>
      <c r="E14" s="19">
        <f t="shared" si="2"/>
        <v>32351</v>
      </c>
      <c r="F14" s="17">
        <v>352.15</v>
      </c>
      <c r="G14" s="18">
        <f t="shared" si="3"/>
        <v>52.8225</v>
      </c>
      <c r="H14" s="19">
        <f t="shared" si="4"/>
        <v>404.9725</v>
      </c>
      <c r="I14" s="20">
        <f t="shared" si="5"/>
        <v>32755.9725</v>
      </c>
      <c r="J14" s="21">
        <v>3010.0</v>
      </c>
      <c r="K14" s="22">
        <f t="shared" si="6"/>
        <v>29745.9725</v>
      </c>
      <c r="L14" s="23"/>
      <c r="M14" s="6"/>
      <c r="N14" s="6"/>
      <c r="O14" s="6"/>
    </row>
    <row r="15">
      <c r="A15" s="15">
        <v>13.0</v>
      </c>
      <c r="B15" s="21">
        <v>56179.0</v>
      </c>
      <c r="C15" s="17">
        <v>26908.8</v>
      </c>
      <c r="D15" s="18">
        <f t="shared" si="1"/>
        <v>6727.2</v>
      </c>
      <c r="E15" s="19">
        <f t="shared" si="2"/>
        <v>33636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33636</v>
      </c>
      <c r="J15" s="21">
        <v>2800.0</v>
      </c>
      <c r="K15" s="22">
        <f t="shared" si="6"/>
        <v>30836</v>
      </c>
      <c r="L15" s="23"/>
      <c r="M15" s="6"/>
      <c r="N15" s="6"/>
      <c r="O15" s="6"/>
    </row>
    <row r="16">
      <c r="A16" s="15">
        <v>14.0</v>
      </c>
      <c r="B16" s="21">
        <v>56325.0</v>
      </c>
      <c r="C16" s="17">
        <v>13853.6</v>
      </c>
      <c r="D16" s="18">
        <f t="shared" si="1"/>
        <v>3463.4</v>
      </c>
      <c r="E16" s="19">
        <f t="shared" si="2"/>
        <v>17317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17317</v>
      </c>
      <c r="J16" s="21">
        <v>2095.0</v>
      </c>
      <c r="K16" s="22">
        <f t="shared" si="6"/>
        <v>15222</v>
      </c>
      <c r="L16" s="23"/>
      <c r="M16" s="6"/>
      <c r="N16" s="6"/>
      <c r="O16" s="6"/>
    </row>
    <row r="17">
      <c r="A17" s="15">
        <v>15.0</v>
      </c>
      <c r="B17" s="21">
        <v>56357.0</v>
      </c>
      <c r="C17" s="17">
        <v>4511.2</v>
      </c>
      <c r="D17" s="18">
        <f t="shared" si="1"/>
        <v>1127.8</v>
      </c>
      <c r="E17" s="19">
        <f t="shared" si="2"/>
        <v>5639</v>
      </c>
      <c r="F17" s="17">
        <v>34.78</v>
      </c>
      <c r="G17" s="18">
        <f t="shared" si="3"/>
        <v>5.217</v>
      </c>
      <c r="H17" s="19">
        <f t="shared" si="4"/>
        <v>39.997</v>
      </c>
      <c r="I17" s="20">
        <f t="shared" si="5"/>
        <v>5678.997</v>
      </c>
      <c r="J17" s="21">
        <v>149.0</v>
      </c>
      <c r="K17" s="22">
        <f t="shared" si="6"/>
        <v>5529.997</v>
      </c>
      <c r="L17" s="23"/>
      <c r="M17" s="6"/>
      <c r="N17" s="6"/>
      <c r="O17" s="6"/>
    </row>
    <row r="18">
      <c r="A18" s="15">
        <v>16.0</v>
      </c>
      <c r="B18" s="21">
        <v>56509.0</v>
      </c>
      <c r="C18" s="17">
        <v>20353.2</v>
      </c>
      <c r="D18" s="18">
        <f t="shared" si="1"/>
        <v>5088.3</v>
      </c>
      <c r="E18" s="19">
        <f t="shared" si="2"/>
        <v>25441.5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25441.5</v>
      </c>
      <c r="J18" s="21">
        <v>1494.0</v>
      </c>
      <c r="K18" s="22">
        <f t="shared" si="6"/>
        <v>23947.5</v>
      </c>
      <c r="L18" s="23"/>
      <c r="M18" s="6"/>
      <c r="N18" s="6"/>
      <c r="O18" s="6"/>
    </row>
    <row r="19">
      <c r="A19" s="15">
        <v>17.0</v>
      </c>
      <c r="B19" s="21">
        <v>56528.0</v>
      </c>
      <c r="C19" s="17">
        <v>2220.8</v>
      </c>
      <c r="D19" s="18">
        <f t="shared" si="1"/>
        <v>555.2</v>
      </c>
      <c r="E19" s="19">
        <f t="shared" si="2"/>
        <v>2776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2776</v>
      </c>
      <c r="J19" s="21">
        <v>257.0</v>
      </c>
      <c r="K19" s="22">
        <f t="shared" si="6"/>
        <v>2519</v>
      </c>
      <c r="L19" s="23"/>
      <c r="M19" s="6"/>
      <c r="N19" s="6"/>
      <c r="O19" s="6"/>
    </row>
    <row r="20">
      <c r="A20" s="16">
        <v>18.0</v>
      </c>
      <c r="B20" s="21">
        <v>56576.0</v>
      </c>
      <c r="C20" s="17">
        <v>3572.0</v>
      </c>
      <c r="D20" s="18">
        <f t="shared" si="1"/>
        <v>893</v>
      </c>
      <c r="E20" s="19">
        <f t="shared" si="2"/>
        <v>4465</v>
      </c>
      <c r="F20" s="17">
        <v>17.39</v>
      </c>
      <c r="G20" s="18">
        <f t="shared" si="3"/>
        <v>2.6085</v>
      </c>
      <c r="H20" s="19">
        <f t="shared" si="4"/>
        <v>19.9985</v>
      </c>
      <c r="I20" s="20">
        <f t="shared" si="5"/>
        <v>4484.9985</v>
      </c>
      <c r="J20" s="21">
        <v>454.0</v>
      </c>
      <c r="K20" s="22">
        <f t="shared" si="6"/>
        <v>4030.9985</v>
      </c>
      <c r="L20" s="23"/>
      <c r="M20" s="6"/>
      <c r="N20" s="6"/>
      <c r="O20" s="6"/>
    </row>
    <row r="21">
      <c r="A21" s="15">
        <v>19.0</v>
      </c>
      <c r="B21" s="21">
        <v>56608.0</v>
      </c>
      <c r="C21" s="17">
        <v>3680.8</v>
      </c>
      <c r="D21" s="18">
        <f t="shared" si="1"/>
        <v>920.2</v>
      </c>
      <c r="E21" s="19">
        <f t="shared" si="2"/>
        <v>4601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4601</v>
      </c>
      <c r="J21" s="21">
        <v>531.0</v>
      </c>
      <c r="K21" s="22">
        <f t="shared" si="6"/>
        <v>4070</v>
      </c>
      <c r="L21" s="23"/>
      <c r="M21" s="6"/>
      <c r="N21" s="6"/>
      <c r="O21" s="6"/>
    </row>
    <row r="22">
      <c r="A22" s="15">
        <v>20.0</v>
      </c>
      <c r="B22" s="21">
        <v>56653.0</v>
      </c>
      <c r="C22" s="17">
        <v>5139.2</v>
      </c>
      <c r="D22" s="18">
        <f t="shared" si="1"/>
        <v>1284.8</v>
      </c>
      <c r="E22" s="19">
        <f t="shared" si="2"/>
        <v>6424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6424</v>
      </c>
      <c r="J22" s="21">
        <v>1806.0</v>
      </c>
      <c r="K22" s="22">
        <f t="shared" si="6"/>
        <v>4618</v>
      </c>
      <c r="L22" s="23"/>
      <c r="M22" s="6"/>
      <c r="N22" s="6"/>
      <c r="O22" s="6"/>
    </row>
    <row r="23">
      <c r="A23" s="15">
        <v>21.0</v>
      </c>
      <c r="B23" s="21">
        <v>56686.0</v>
      </c>
      <c r="C23" s="17">
        <v>3664.0</v>
      </c>
      <c r="D23" s="18">
        <f t="shared" si="1"/>
        <v>916</v>
      </c>
      <c r="E23" s="19">
        <f t="shared" si="2"/>
        <v>4580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4580</v>
      </c>
      <c r="J23" s="21">
        <v>337.0</v>
      </c>
      <c r="K23" s="22">
        <f t="shared" si="6"/>
        <v>4243</v>
      </c>
      <c r="L23" s="23"/>
      <c r="M23" s="6"/>
      <c r="N23" s="6"/>
      <c r="O23" s="6"/>
    </row>
    <row r="24">
      <c r="A24" s="15">
        <v>22.0</v>
      </c>
      <c r="B24" s="21">
        <v>56697.0</v>
      </c>
      <c r="C24" s="17">
        <v>571.2</v>
      </c>
      <c r="D24" s="18">
        <f t="shared" si="1"/>
        <v>142.8</v>
      </c>
      <c r="E24" s="19">
        <f t="shared" si="2"/>
        <v>714</v>
      </c>
      <c r="F24" s="17">
        <v>17.39</v>
      </c>
      <c r="G24" s="18">
        <f t="shared" si="3"/>
        <v>2.6085</v>
      </c>
      <c r="H24" s="19">
        <f t="shared" si="4"/>
        <v>19.9985</v>
      </c>
      <c r="I24" s="20">
        <f t="shared" si="5"/>
        <v>733.9985</v>
      </c>
      <c r="J24" s="21">
        <v>0.0</v>
      </c>
      <c r="K24" s="22">
        <f t="shared" si="6"/>
        <v>733.9985</v>
      </c>
      <c r="L24" s="23"/>
      <c r="M24" s="6"/>
      <c r="N24" s="6"/>
      <c r="O24" s="6"/>
    </row>
    <row r="25">
      <c r="A25" s="15">
        <v>23.0</v>
      </c>
      <c r="B25" s="21">
        <v>56748.0</v>
      </c>
      <c r="C25" s="17">
        <v>5532.8</v>
      </c>
      <c r="D25" s="18">
        <f t="shared" si="1"/>
        <v>1383.2</v>
      </c>
      <c r="E25" s="19">
        <f t="shared" si="2"/>
        <v>6916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6916</v>
      </c>
      <c r="J25" s="21">
        <v>531.0</v>
      </c>
      <c r="K25" s="22">
        <f t="shared" si="6"/>
        <v>6385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56797.0</v>
      </c>
      <c r="C27" s="17">
        <v>5833.6</v>
      </c>
      <c r="D27" s="18">
        <f t="shared" si="1"/>
        <v>1458.4</v>
      </c>
      <c r="E27" s="19">
        <f t="shared" si="2"/>
        <v>7292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7292</v>
      </c>
      <c r="J27" s="21">
        <v>1401.0</v>
      </c>
      <c r="K27" s="22">
        <f t="shared" si="6"/>
        <v>5891</v>
      </c>
      <c r="L27" s="23"/>
      <c r="M27" s="6"/>
      <c r="N27" s="6"/>
      <c r="O27" s="6"/>
    </row>
    <row r="28">
      <c r="A28" s="15">
        <v>26.0</v>
      </c>
      <c r="B28" s="21">
        <v>56879.0</v>
      </c>
      <c r="C28" s="17">
        <v>9108.0</v>
      </c>
      <c r="D28" s="18">
        <f t="shared" si="1"/>
        <v>2277</v>
      </c>
      <c r="E28" s="19">
        <f t="shared" si="2"/>
        <v>11385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11385</v>
      </c>
      <c r="J28" s="21">
        <v>1140.0</v>
      </c>
      <c r="K28" s="26">
        <f t="shared" si="6"/>
        <v>10245</v>
      </c>
      <c r="L28" s="23"/>
      <c r="M28" s="6"/>
      <c r="N28" s="6"/>
      <c r="O28" s="6"/>
    </row>
    <row r="29">
      <c r="A29" s="15">
        <v>27.0</v>
      </c>
      <c r="B29" s="21">
        <v>56898.0</v>
      </c>
      <c r="C29" s="17">
        <v>1550.4</v>
      </c>
      <c r="D29" s="18">
        <f t="shared" si="1"/>
        <v>387.6</v>
      </c>
      <c r="E29" s="19">
        <f t="shared" si="2"/>
        <v>1938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1938</v>
      </c>
      <c r="J29" s="21">
        <v>42.0</v>
      </c>
      <c r="K29" s="22">
        <f t="shared" si="6"/>
        <v>1896</v>
      </c>
      <c r="L29" s="23"/>
      <c r="M29" s="6"/>
      <c r="N29" s="6"/>
      <c r="O29" s="6"/>
    </row>
    <row r="30">
      <c r="A30" s="15">
        <v>28.0</v>
      </c>
      <c r="B30" s="21">
        <v>57035.0</v>
      </c>
      <c r="C30" s="17">
        <v>15856.8</v>
      </c>
      <c r="D30" s="18">
        <f t="shared" si="1"/>
        <v>3964.2</v>
      </c>
      <c r="E30" s="19">
        <f t="shared" si="2"/>
        <v>19821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19821</v>
      </c>
      <c r="J30" s="21">
        <v>2239.0</v>
      </c>
      <c r="K30" s="22">
        <f t="shared" si="6"/>
        <v>17582</v>
      </c>
      <c r="L30" s="23"/>
      <c r="M30" s="6"/>
      <c r="N30" s="6"/>
      <c r="O30" s="6"/>
    </row>
    <row r="31">
      <c r="A31" s="15">
        <v>29.0</v>
      </c>
      <c r="B31" s="21">
        <v>57238.0</v>
      </c>
      <c r="C31" s="17">
        <v>24600.0</v>
      </c>
      <c r="D31" s="18">
        <f t="shared" si="1"/>
        <v>6150</v>
      </c>
      <c r="E31" s="19">
        <f t="shared" si="2"/>
        <v>30750</v>
      </c>
      <c r="F31" s="17">
        <v>4.35</v>
      </c>
      <c r="G31" s="18">
        <f t="shared" si="3"/>
        <v>0.6525</v>
      </c>
      <c r="H31" s="19">
        <f t="shared" si="4"/>
        <v>5.0025</v>
      </c>
      <c r="I31" s="20">
        <f t="shared" si="5"/>
        <v>30755.0025</v>
      </c>
      <c r="J31" s="21">
        <v>4574.0</v>
      </c>
      <c r="K31" s="22">
        <f t="shared" si="6"/>
        <v>26181.0025</v>
      </c>
      <c r="L31" s="23"/>
      <c r="M31" s="6"/>
      <c r="N31" s="6"/>
      <c r="O31" s="6"/>
    </row>
    <row r="32">
      <c r="A32" s="15">
        <v>30.0</v>
      </c>
      <c r="B32" s="21">
        <v>57470.0</v>
      </c>
      <c r="C32" s="17">
        <v>24878.4</v>
      </c>
      <c r="D32" s="18">
        <f t="shared" si="1"/>
        <v>6219.6</v>
      </c>
      <c r="E32" s="19">
        <f t="shared" si="2"/>
        <v>31098</v>
      </c>
      <c r="F32" s="17">
        <v>26.1</v>
      </c>
      <c r="G32" s="18">
        <f t="shared" si="3"/>
        <v>3.915</v>
      </c>
      <c r="H32" s="19">
        <f t="shared" si="4"/>
        <v>30.015</v>
      </c>
      <c r="I32" s="20">
        <f t="shared" si="5"/>
        <v>31128.015</v>
      </c>
      <c r="J32" s="21">
        <v>2896.0</v>
      </c>
      <c r="K32" s="22">
        <f t="shared" si="6"/>
        <v>28232.015</v>
      </c>
      <c r="L32" s="23"/>
      <c r="M32" s="6"/>
      <c r="N32" s="6"/>
      <c r="O32" s="6"/>
    </row>
    <row r="33">
      <c r="A33" s="15">
        <v>31.0</v>
      </c>
      <c r="B33" s="21">
        <v>57671.0</v>
      </c>
      <c r="C33" s="17">
        <v>22329.6</v>
      </c>
      <c r="D33" s="18">
        <f t="shared" si="1"/>
        <v>5582.4</v>
      </c>
      <c r="E33" s="19">
        <f t="shared" si="2"/>
        <v>27912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27912</v>
      </c>
      <c r="J33" s="21">
        <v>3737.0</v>
      </c>
      <c r="K33" s="22">
        <f t="shared" si="6"/>
        <v>24175</v>
      </c>
      <c r="L33" s="23"/>
      <c r="M33" s="6"/>
      <c r="N33" s="6"/>
      <c r="O33" s="6"/>
    </row>
    <row r="34">
      <c r="A34" s="15"/>
      <c r="B34" s="21" t="s">
        <v>26</v>
      </c>
      <c r="C34" s="17">
        <v>0.0</v>
      </c>
      <c r="D34" s="17">
        <v>0.0</v>
      </c>
      <c r="E34" s="47">
        <v>0.0</v>
      </c>
      <c r="F34" s="17">
        <v>1689.0</v>
      </c>
      <c r="G34" s="18">
        <f t="shared" si="3"/>
        <v>253.35</v>
      </c>
      <c r="H34" s="19">
        <f t="shared" si="4"/>
        <v>1942.35</v>
      </c>
      <c r="I34" s="20">
        <f t="shared" si="5"/>
        <v>1942.35</v>
      </c>
      <c r="J34" s="21">
        <v>0.0</v>
      </c>
      <c r="K34" s="22">
        <f t="shared" si="6"/>
        <v>1942.35</v>
      </c>
      <c r="L34" s="23"/>
      <c r="M34" s="6"/>
      <c r="N34" s="6"/>
      <c r="O34" s="6"/>
    </row>
    <row r="35">
      <c r="A35" s="27" t="s">
        <v>12</v>
      </c>
      <c r="B35" s="28"/>
      <c r="C35" s="19">
        <f t="shared" ref="C35:K35" si="7">SUM(C3:C34)</f>
        <v>333457.2</v>
      </c>
      <c r="D35" s="19">
        <f t="shared" si="7"/>
        <v>83364.3</v>
      </c>
      <c r="E35" s="19">
        <f t="shared" si="7"/>
        <v>416821.5</v>
      </c>
      <c r="F35" s="19">
        <f t="shared" si="7"/>
        <v>2210.73</v>
      </c>
      <c r="G35" s="19">
        <f t="shared" si="7"/>
        <v>331.6095</v>
      </c>
      <c r="H35" s="19">
        <f t="shared" si="7"/>
        <v>2542.3395</v>
      </c>
      <c r="I35" s="20">
        <f t="shared" si="7"/>
        <v>419363.8395</v>
      </c>
      <c r="J35" s="20">
        <f t="shared" si="7"/>
        <v>43065</v>
      </c>
      <c r="K35" s="20">
        <f t="shared" si="7"/>
        <v>376298.8395</v>
      </c>
      <c r="L35" s="29"/>
      <c r="M35" s="6"/>
      <c r="N35" s="6"/>
      <c r="O35" s="6"/>
    </row>
    <row r="36">
      <c r="A36" s="30"/>
      <c r="B36" s="30"/>
      <c r="C36" s="31"/>
      <c r="D36" s="31"/>
      <c r="E36" s="31"/>
      <c r="F36" s="31"/>
      <c r="G36" s="31"/>
      <c r="H36" s="32" t="s">
        <v>13</v>
      </c>
      <c r="I36" s="33">
        <f>SUM(E35,H35)</f>
        <v>419363.8395</v>
      </c>
      <c r="J36" s="22"/>
      <c r="K36" s="34"/>
      <c r="L36" s="6"/>
      <c r="M36" s="6"/>
      <c r="N36" s="6"/>
      <c r="O36" s="6"/>
    </row>
    <row r="37">
      <c r="A37" s="6"/>
      <c r="B37" s="6"/>
      <c r="C37" s="25"/>
      <c r="D37" s="6"/>
      <c r="E37" s="6"/>
      <c r="F37" s="25"/>
      <c r="G37" s="6"/>
      <c r="H37" s="6"/>
      <c r="I37" s="35"/>
      <c r="J37" s="36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25"/>
      <c r="I38" s="35"/>
      <c r="J38" s="35"/>
      <c r="K38" s="35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35"/>
      <c r="J39" s="35"/>
      <c r="K39" s="35"/>
      <c r="L39" s="6"/>
      <c r="M39" s="6"/>
      <c r="N39" s="6"/>
      <c r="O39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75"/>
    <col customWidth="1" min="2" max="2" width="6.13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180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28347.0</v>
      </c>
      <c r="C3" s="17">
        <v>10196.0</v>
      </c>
      <c r="D3" s="18">
        <f t="shared" ref="D3:D33" si="1">SUM(C3*0.25)</f>
        <v>2549</v>
      </c>
      <c r="E3" s="19">
        <f t="shared" ref="E3:E33" si="2">SUM(C3+D3)</f>
        <v>12745</v>
      </c>
      <c r="F3" s="17">
        <v>398.25</v>
      </c>
      <c r="G3" s="17">
        <v>55.75</v>
      </c>
      <c r="H3" s="19">
        <f t="shared" ref="H3:H33" si="3">SUM(F3+G3)</f>
        <v>454</v>
      </c>
      <c r="I3" s="19">
        <f t="shared" ref="I3:I33" si="4">SUM(H3,E3)</f>
        <v>13199</v>
      </c>
      <c r="J3" s="17">
        <v>8864.0</v>
      </c>
      <c r="K3" s="18">
        <f t="shared" ref="K3:K33" si="5">SUM(I3-J3)</f>
        <v>4335</v>
      </c>
      <c r="L3" s="72">
        <f t="shared" ref="L3:L33" si="6">I3-K3</f>
        <v>8864</v>
      </c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/>
      <c r="G4" s="18">
        <f t="shared" ref="G4:G8" si="7">SUM(F4*0.14)</f>
        <v>0</v>
      </c>
      <c r="H4" s="19">
        <f t="shared" si="3"/>
        <v>0</v>
      </c>
      <c r="I4" s="19">
        <f t="shared" si="4"/>
        <v>0</v>
      </c>
      <c r="J4" s="18"/>
      <c r="K4" s="18">
        <f t="shared" si="5"/>
        <v>0</v>
      </c>
      <c r="L4" s="72">
        <f t="shared" si="6"/>
        <v>0</v>
      </c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/>
      <c r="G5" s="18">
        <f t="shared" si="7"/>
        <v>0</v>
      </c>
      <c r="H5" s="19">
        <f t="shared" si="3"/>
        <v>0</v>
      </c>
      <c r="I5" s="19">
        <f t="shared" si="4"/>
        <v>0</v>
      </c>
      <c r="J5" s="18"/>
      <c r="K5" s="18">
        <f t="shared" si="5"/>
        <v>0</v>
      </c>
      <c r="L5" s="72">
        <f t="shared" si="6"/>
        <v>0</v>
      </c>
    </row>
    <row r="6">
      <c r="A6" s="15">
        <v>4.0</v>
      </c>
      <c r="B6" s="15">
        <v>28365.0</v>
      </c>
      <c r="C6" s="17">
        <v>680.0</v>
      </c>
      <c r="D6" s="18">
        <f t="shared" si="1"/>
        <v>170</v>
      </c>
      <c r="E6" s="19">
        <f t="shared" si="2"/>
        <v>850</v>
      </c>
      <c r="F6" s="17">
        <v>19.3</v>
      </c>
      <c r="G6" s="18">
        <f t="shared" si="7"/>
        <v>2.702</v>
      </c>
      <c r="H6" s="19">
        <f t="shared" si="3"/>
        <v>22.002</v>
      </c>
      <c r="I6" s="19">
        <f t="shared" si="4"/>
        <v>872.002</v>
      </c>
      <c r="J6" s="17">
        <v>697.0</v>
      </c>
      <c r="K6" s="18">
        <f t="shared" si="5"/>
        <v>175.002</v>
      </c>
      <c r="L6" s="72">
        <f t="shared" si="6"/>
        <v>697</v>
      </c>
    </row>
    <row r="7">
      <c r="A7" s="15">
        <v>5.0</v>
      </c>
      <c r="B7" s="15">
        <v>28379.0</v>
      </c>
      <c r="C7" s="17">
        <v>476.0</v>
      </c>
      <c r="D7" s="18">
        <f t="shared" si="1"/>
        <v>119</v>
      </c>
      <c r="E7" s="19">
        <f t="shared" si="2"/>
        <v>595</v>
      </c>
      <c r="F7" s="17">
        <v>105.26</v>
      </c>
      <c r="G7" s="18">
        <f t="shared" si="7"/>
        <v>14.7364</v>
      </c>
      <c r="H7" s="19">
        <f t="shared" si="3"/>
        <v>119.9964</v>
      </c>
      <c r="I7" s="19">
        <f t="shared" si="4"/>
        <v>714.9964</v>
      </c>
      <c r="J7" s="17">
        <v>485.0</v>
      </c>
      <c r="K7" s="18">
        <f t="shared" si="5"/>
        <v>229.9964</v>
      </c>
      <c r="L7" s="72">
        <f t="shared" si="6"/>
        <v>485</v>
      </c>
    </row>
    <row r="8">
      <c r="A8" s="15">
        <v>6.0</v>
      </c>
      <c r="B8" s="15">
        <v>28405.0</v>
      </c>
      <c r="C8" s="17">
        <v>1472.0</v>
      </c>
      <c r="D8" s="18">
        <f t="shared" si="1"/>
        <v>368</v>
      </c>
      <c r="E8" s="19">
        <f t="shared" si="2"/>
        <v>1840</v>
      </c>
      <c r="F8" s="17">
        <v>111.4</v>
      </c>
      <c r="G8" s="18">
        <f t="shared" si="7"/>
        <v>15.596</v>
      </c>
      <c r="H8" s="19">
        <f t="shared" si="3"/>
        <v>126.996</v>
      </c>
      <c r="I8" s="19">
        <f t="shared" si="4"/>
        <v>1966.996</v>
      </c>
      <c r="J8" s="17">
        <v>1425.0</v>
      </c>
      <c r="K8" s="18">
        <f t="shared" si="5"/>
        <v>541.996</v>
      </c>
      <c r="L8" s="72">
        <f t="shared" si="6"/>
        <v>1425</v>
      </c>
    </row>
    <row r="9">
      <c r="A9" s="15">
        <v>7.0</v>
      </c>
      <c r="B9" s="15">
        <v>28493.0</v>
      </c>
      <c r="C9" s="17">
        <v>5056.0</v>
      </c>
      <c r="D9" s="18">
        <f t="shared" si="1"/>
        <v>1264</v>
      </c>
      <c r="E9" s="19">
        <f t="shared" si="2"/>
        <v>6320</v>
      </c>
      <c r="F9" s="17">
        <v>210.52</v>
      </c>
      <c r="G9" s="17">
        <v>29.48</v>
      </c>
      <c r="H9" s="19">
        <f t="shared" si="3"/>
        <v>240</v>
      </c>
      <c r="I9" s="19">
        <f t="shared" si="4"/>
        <v>6560</v>
      </c>
      <c r="J9" s="17">
        <v>3905.0</v>
      </c>
      <c r="K9" s="18">
        <f t="shared" si="5"/>
        <v>2655</v>
      </c>
      <c r="L9" s="72">
        <f t="shared" si="6"/>
        <v>3905</v>
      </c>
    </row>
    <row r="10">
      <c r="A10" s="15">
        <v>8.0</v>
      </c>
      <c r="B10" s="15">
        <v>28710.0</v>
      </c>
      <c r="C10" s="17">
        <v>16132.0</v>
      </c>
      <c r="D10" s="18">
        <f t="shared" si="1"/>
        <v>4033</v>
      </c>
      <c r="E10" s="19">
        <f t="shared" si="2"/>
        <v>20165</v>
      </c>
      <c r="F10" s="17">
        <v>219.3</v>
      </c>
      <c r="G10" s="18">
        <f t="shared" ref="G10:G16" si="8">SUM(F10*0.14)</f>
        <v>30.702</v>
      </c>
      <c r="H10" s="19">
        <f t="shared" si="3"/>
        <v>250.002</v>
      </c>
      <c r="I10" s="19">
        <f t="shared" si="4"/>
        <v>20415.002</v>
      </c>
      <c r="J10" s="17">
        <v>13838.0</v>
      </c>
      <c r="K10" s="18">
        <f t="shared" si="5"/>
        <v>6577.002</v>
      </c>
      <c r="L10" s="72">
        <f t="shared" si="6"/>
        <v>13838</v>
      </c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/>
      <c r="G11" s="18">
        <f t="shared" si="8"/>
        <v>0</v>
      </c>
      <c r="H11" s="19">
        <f t="shared" si="3"/>
        <v>0</v>
      </c>
      <c r="I11" s="19">
        <f t="shared" si="4"/>
        <v>0</v>
      </c>
      <c r="J11" s="18"/>
      <c r="K11" s="18">
        <f t="shared" si="5"/>
        <v>0</v>
      </c>
      <c r="L11" s="72">
        <f t="shared" si="6"/>
        <v>0</v>
      </c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/>
      <c r="G12" s="18">
        <f t="shared" si="8"/>
        <v>0</v>
      </c>
      <c r="H12" s="19">
        <f t="shared" si="3"/>
        <v>0</v>
      </c>
      <c r="I12" s="19">
        <f t="shared" si="4"/>
        <v>0</v>
      </c>
      <c r="J12" s="18"/>
      <c r="K12" s="18">
        <f t="shared" si="5"/>
        <v>0</v>
      </c>
      <c r="L12" s="72">
        <f t="shared" si="6"/>
        <v>0</v>
      </c>
    </row>
    <row r="13">
      <c r="A13" s="15">
        <v>11.0</v>
      </c>
      <c r="B13" s="15">
        <v>28740.0</v>
      </c>
      <c r="C13" s="17">
        <v>1344.0</v>
      </c>
      <c r="D13" s="18">
        <f t="shared" si="1"/>
        <v>336</v>
      </c>
      <c r="E13" s="19">
        <f t="shared" si="2"/>
        <v>1680</v>
      </c>
      <c r="F13" s="17">
        <v>43.86</v>
      </c>
      <c r="G13" s="18">
        <f t="shared" si="8"/>
        <v>6.1404</v>
      </c>
      <c r="H13" s="19">
        <f t="shared" si="3"/>
        <v>50.0004</v>
      </c>
      <c r="I13" s="19">
        <f t="shared" si="4"/>
        <v>1730.0004</v>
      </c>
      <c r="J13" s="17">
        <v>1720.0</v>
      </c>
      <c r="K13" s="18">
        <f t="shared" si="5"/>
        <v>10.0004</v>
      </c>
      <c r="L13" s="72">
        <f t="shared" si="6"/>
        <v>1720</v>
      </c>
    </row>
    <row r="14">
      <c r="A14" s="15">
        <v>12.0</v>
      </c>
      <c r="B14" s="15">
        <v>28758.0</v>
      </c>
      <c r="C14" s="17">
        <v>760.0</v>
      </c>
      <c r="D14" s="18">
        <f t="shared" si="1"/>
        <v>190</v>
      </c>
      <c r="E14" s="19">
        <f t="shared" si="2"/>
        <v>950</v>
      </c>
      <c r="F14" s="17">
        <v>35.09</v>
      </c>
      <c r="G14" s="18">
        <f t="shared" si="8"/>
        <v>4.9126</v>
      </c>
      <c r="H14" s="19">
        <f t="shared" si="3"/>
        <v>40.0026</v>
      </c>
      <c r="I14" s="19">
        <f t="shared" si="4"/>
        <v>990.0026</v>
      </c>
      <c r="J14" s="17">
        <v>845.0</v>
      </c>
      <c r="K14" s="18">
        <f t="shared" si="5"/>
        <v>145.0026</v>
      </c>
      <c r="L14" s="72">
        <f t="shared" si="6"/>
        <v>845</v>
      </c>
    </row>
    <row r="15">
      <c r="A15" s="15">
        <v>13.0</v>
      </c>
      <c r="B15" s="15">
        <v>28774.0</v>
      </c>
      <c r="C15" s="17">
        <v>700.0</v>
      </c>
      <c r="D15" s="18">
        <f t="shared" si="1"/>
        <v>175</v>
      </c>
      <c r="E15" s="19">
        <f t="shared" si="2"/>
        <v>875</v>
      </c>
      <c r="F15" s="17">
        <v>0.0</v>
      </c>
      <c r="G15" s="18">
        <f t="shared" si="8"/>
        <v>0</v>
      </c>
      <c r="H15" s="19">
        <f t="shared" si="3"/>
        <v>0</v>
      </c>
      <c r="I15" s="19">
        <f t="shared" si="4"/>
        <v>875</v>
      </c>
      <c r="J15" s="17">
        <v>745.0</v>
      </c>
      <c r="K15" s="18">
        <f t="shared" si="5"/>
        <v>130</v>
      </c>
      <c r="L15" s="72">
        <f t="shared" si="6"/>
        <v>745</v>
      </c>
    </row>
    <row r="16">
      <c r="A16" s="15">
        <v>14.0</v>
      </c>
      <c r="B16" s="15">
        <v>28892.0</v>
      </c>
      <c r="C16" s="17">
        <v>6712.0</v>
      </c>
      <c r="D16" s="18">
        <f t="shared" si="1"/>
        <v>1678</v>
      </c>
      <c r="E16" s="19">
        <f t="shared" si="2"/>
        <v>8390</v>
      </c>
      <c r="F16" s="17">
        <v>331.58</v>
      </c>
      <c r="G16" s="18">
        <f t="shared" si="8"/>
        <v>46.4212</v>
      </c>
      <c r="H16" s="19">
        <f t="shared" si="3"/>
        <v>378.0012</v>
      </c>
      <c r="I16" s="19">
        <f t="shared" si="4"/>
        <v>8768.0012</v>
      </c>
      <c r="J16" s="17">
        <v>6106.0</v>
      </c>
      <c r="K16" s="18">
        <f t="shared" si="5"/>
        <v>2662.0012</v>
      </c>
      <c r="L16" s="72">
        <f t="shared" si="6"/>
        <v>6106</v>
      </c>
    </row>
    <row r="17">
      <c r="A17" s="15">
        <v>15.0</v>
      </c>
      <c r="B17" s="15">
        <v>28937.0</v>
      </c>
      <c r="C17" s="17">
        <v>2892.0</v>
      </c>
      <c r="D17" s="18">
        <f t="shared" si="1"/>
        <v>723</v>
      </c>
      <c r="E17" s="19">
        <f t="shared" si="2"/>
        <v>3615</v>
      </c>
      <c r="F17" s="17">
        <v>342.11</v>
      </c>
      <c r="G17" s="17">
        <v>47.89</v>
      </c>
      <c r="H17" s="19">
        <f t="shared" si="3"/>
        <v>390</v>
      </c>
      <c r="I17" s="19">
        <f t="shared" si="4"/>
        <v>4005</v>
      </c>
      <c r="J17" s="17">
        <v>1450.0</v>
      </c>
      <c r="K17" s="18">
        <f t="shared" si="5"/>
        <v>2555</v>
      </c>
      <c r="L17" s="72">
        <f t="shared" si="6"/>
        <v>1450</v>
      </c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/>
      <c r="G18" s="18">
        <f t="shared" ref="G18:G33" si="9">SUM(F18*0.14)</f>
        <v>0</v>
      </c>
      <c r="H18" s="19">
        <f t="shared" si="3"/>
        <v>0</v>
      </c>
      <c r="I18" s="19">
        <f t="shared" si="4"/>
        <v>0</v>
      </c>
      <c r="J18" s="18"/>
      <c r="K18" s="18">
        <f t="shared" si="5"/>
        <v>0</v>
      </c>
      <c r="L18" s="72">
        <f t="shared" si="6"/>
        <v>0</v>
      </c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/>
      <c r="G19" s="18">
        <f t="shared" si="9"/>
        <v>0</v>
      </c>
      <c r="H19" s="19">
        <f t="shared" si="3"/>
        <v>0</v>
      </c>
      <c r="I19" s="19">
        <f t="shared" si="4"/>
        <v>0</v>
      </c>
      <c r="J19" s="18"/>
      <c r="K19" s="18">
        <f t="shared" si="5"/>
        <v>0</v>
      </c>
      <c r="L19" s="72">
        <f t="shared" si="6"/>
        <v>0</v>
      </c>
    </row>
    <row r="20">
      <c r="A20" s="15">
        <v>18.0</v>
      </c>
      <c r="B20" s="15">
        <v>28958.0</v>
      </c>
      <c r="C20" s="17">
        <v>596.0</v>
      </c>
      <c r="D20" s="18">
        <f t="shared" si="1"/>
        <v>149</v>
      </c>
      <c r="E20" s="19">
        <f t="shared" si="2"/>
        <v>745</v>
      </c>
      <c r="F20" s="17">
        <v>17.54</v>
      </c>
      <c r="G20" s="18">
        <f t="shared" si="9"/>
        <v>2.4556</v>
      </c>
      <c r="H20" s="19">
        <f t="shared" si="3"/>
        <v>19.9956</v>
      </c>
      <c r="I20" s="19">
        <f t="shared" si="4"/>
        <v>764.9956</v>
      </c>
      <c r="J20" s="17">
        <v>640.0</v>
      </c>
      <c r="K20" s="18">
        <f t="shared" si="5"/>
        <v>124.9956</v>
      </c>
      <c r="L20" s="72">
        <f t="shared" si="6"/>
        <v>640</v>
      </c>
    </row>
    <row r="21">
      <c r="A21" s="15">
        <v>19.0</v>
      </c>
      <c r="B21" s="15">
        <v>28986.0</v>
      </c>
      <c r="C21" s="17">
        <v>1404.0</v>
      </c>
      <c r="D21" s="18">
        <f t="shared" si="1"/>
        <v>351</v>
      </c>
      <c r="E21" s="19">
        <f t="shared" si="2"/>
        <v>1755</v>
      </c>
      <c r="F21" s="17">
        <v>26.32</v>
      </c>
      <c r="G21" s="18">
        <f t="shared" si="9"/>
        <v>3.6848</v>
      </c>
      <c r="H21" s="19">
        <f t="shared" si="3"/>
        <v>30.0048</v>
      </c>
      <c r="I21" s="19">
        <f t="shared" si="4"/>
        <v>1785.0048</v>
      </c>
      <c r="J21" s="17">
        <v>1165.0</v>
      </c>
      <c r="K21" s="18">
        <f t="shared" si="5"/>
        <v>620.0048</v>
      </c>
      <c r="L21" s="72">
        <f t="shared" si="6"/>
        <v>1165</v>
      </c>
    </row>
    <row r="22">
      <c r="A22" s="15">
        <v>20.0</v>
      </c>
      <c r="B22" s="15">
        <v>29006.0</v>
      </c>
      <c r="C22" s="17">
        <v>1004.0</v>
      </c>
      <c r="D22" s="18">
        <f t="shared" si="1"/>
        <v>251</v>
      </c>
      <c r="E22" s="19">
        <f t="shared" si="2"/>
        <v>1255</v>
      </c>
      <c r="F22" s="17">
        <v>17.54</v>
      </c>
      <c r="G22" s="18">
        <f t="shared" si="9"/>
        <v>2.4556</v>
      </c>
      <c r="H22" s="19">
        <f t="shared" si="3"/>
        <v>19.9956</v>
      </c>
      <c r="I22" s="19">
        <f t="shared" si="4"/>
        <v>1274.9956</v>
      </c>
      <c r="J22" s="17">
        <v>795.0</v>
      </c>
      <c r="K22" s="18">
        <f t="shared" si="5"/>
        <v>479.9956</v>
      </c>
      <c r="L22" s="72">
        <f t="shared" si="6"/>
        <v>795</v>
      </c>
    </row>
    <row r="23">
      <c r="A23" s="15">
        <v>21.0</v>
      </c>
      <c r="B23" s="15">
        <v>29190.0</v>
      </c>
      <c r="C23" s="17">
        <v>11756.0</v>
      </c>
      <c r="D23" s="18">
        <f t="shared" si="1"/>
        <v>2939</v>
      </c>
      <c r="E23" s="19">
        <f t="shared" si="2"/>
        <v>14695</v>
      </c>
      <c r="F23" s="17">
        <v>514.91</v>
      </c>
      <c r="G23" s="18">
        <f t="shared" si="9"/>
        <v>72.0874</v>
      </c>
      <c r="H23" s="19">
        <f t="shared" si="3"/>
        <v>586.9974</v>
      </c>
      <c r="I23" s="19">
        <f t="shared" si="4"/>
        <v>15281.9974</v>
      </c>
      <c r="J23" s="17">
        <v>9802.0</v>
      </c>
      <c r="K23" s="18">
        <f t="shared" si="5"/>
        <v>5479.9974</v>
      </c>
      <c r="L23" s="72">
        <f t="shared" si="6"/>
        <v>9802</v>
      </c>
    </row>
    <row r="24">
      <c r="A24" s="15">
        <v>22.0</v>
      </c>
      <c r="B24" s="15">
        <v>29349.0</v>
      </c>
      <c r="C24" s="17">
        <v>11420.0</v>
      </c>
      <c r="D24" s="18">
        <f t="shared" si="1"/>
        <v>2855</v>
      </c>
      <c r="E24" s="19">
        <f t="shared" si="2"/>
        <v>14275</v>
      </c>
      <c r="F24" s="17">
        <v>405.26</v>
      </c>
      <c r="G24" s="18">
        <f t="shared" si="9"/>
        <v>56.7364</v>
      </c>
      <c r="H24" s="19">
        <f t="shared" si="3"/>
        <v>461.9964</v>
      </c>
      <c r="I24" s="19">
        <f t="shared" si="4"/>
        <v>14736.9964</v>
      </c>
      <c r="J24" s="17">
        <v>8242.0</v>
      </c>
      <c r="K24" s="18">
        <f t="shared" si="5"/>
        <v>6494.9964</v>
      </c>
      <c r="L24" s="72">
        <f t="shared" si="6"/>
        <v>8242</v>
      </c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/>
      <c r="G25" s="18">
        <f t="shared" si="9"/>
        <v>0</v>
      </c>
      <c r="H25" s="19">
        <f t="shared" si="3"/>
        <v>0</v>
      </c>
      <c r="I25" s="19">
        <f t="shared" si="4"/>
        <v>0</v>
      </c>
      <c r="J25" s="18"/>
      <c r="K25" s="18">
        <f t="shared" si="5"/>
        <v>0</v>
      </c>
      <c r="L25" s="72">
        <f t="shared" si="6"/>
        <v>0</v>
      </c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/>
      <c r="G26" s="18">
        <f t="shared" si="9"/>
        <v>0</v>
      </c>
      <c r="H26" s="19">
        <f t="shared" si="3"/>
        <v>0</v>
      </c>
      <c r="I26" s="19">
        <f t="shared" si="4"/>
        <v>0</v>
      </c>
      <c r="J26" s="18"/>
      <c r="K26" s="18">
        <f t="shared" si="5"/>
        <v>0</v>
      </c>
      <c r="L26" s="72">
        <f t="shared" si="6"/>
        <v>0</v>
      </c>
    </row>
    <row r="27">
      <c r="A27" s="15">
        <v>25.0</v>
      </c>
      <c r="B27" s="15">
        <v>29348.0</v>
      </c>
      <c r="C27" s="17">
        <v>1228.0</v>
      </c>
      <c r="D27" s="18">
        <f t="shared" si="1"/>
        <v>307</v>
      </c>
      <c r="E27" s="19">
        <f t="shared" si="2"/>
        <v>1535</v>
      </c>
      <c r="F27" s="17">
        <v>0.0</v>
      </c>
      <c r="G27" s="18">
        <f t="shared" si="9"/>
        <v>0</v>
      </c>
      <c r="H27" s="19">
        <f t="shared" si="3"/>
        <v>0</v>
      </c>
      <c r="I27" s="19">
        <f t="shared" si="4"/>
        <v>1535</v>
      </c>
      <c r="J27" s="17">
        <v>1240.0</v>
      </c>
      <c r="K27" s="18">
        <f t="shared" si="5"/>
        <v>295</v>
      </c>
      <c r="L27" s="72">
        <f t="shared" si="6"/>
        <v>1240</v>
      </c>
    </row>
    <row r="28">
      <c r="A28" s="15">
        <v>26.0</v>
      </c>
      <c r="B28" s="15">
        <v>29409.0</v>
      </c>
      <c r="C28" s="17">
        <v>1352.0</v>
      </c>
      <c r="D28" s="18">
        <f t="shared" si="1"/>
        <v>338</v>
      </c>
      <c r="E28" s="19">
        <f t="shared" si="2"/>
        <v>1690</v>
      </c>
      <c r="F28" s="17">
        <v>35.09</v>
      </c>
      <c r="G28" s="18">
        <f t="shared" si="9"/>
        <v>4.9126</v>
      </c>
      <c r="H28" s="19">
        <f t="shared" si="3"/>
        <v>40.0026</v>
      </c>
      <c r="I28" s="19">
        <f t="shared" si="4"/>
        <v>1730.0026</v>
      </c>
      <c r="J28" s="17">
        <v>1510.0</v>
      </c>
      <c r="K28" s="18">
        <f t="shared" si="5"/>
        <v>220.0026</v>
      </c>
      <c r="L28" s="72">
        <f t="shared" si="6"/>
        <v>1510</v>
      </c>
    </row>
    <row r="29">
      <c r="A29" s="15">
        <v>27.0</v>
      </c>
      <c r="B29" s="15">
        <v>29426.0</v>
      </c>
      <c r="C29" s="17">
        <v>832.0</v>
      </c>
      <c r="D29" s="18">
        <f t="shared" si="1"/>
        <v>208</v>
      </c>
      <c r="E29" s="19">
        <f t="shared" si="2"/>
        <v>1040</v>
      </c>
      <c r="F29" s="17">
        <v>105.26</v>
      </c>
      <c r="G29" s="18">
        <f t="shared" si="9"/>
        <v>14.7364</v>
      </c>
      <c r="H29" s="19">
        <f t="shared" si="3"/>
        <v>119.9964</v>
      </c>
      <c r="I29" s="19">
        <f t="shared" si="4"/>
        <v>1159.9964</v>
      </c>
      <c r="J29" s="17">
        <v>925.0</v>
      </c>
      <c r="K29" s="18">
        <f t="shared" si="5"/>
        <v>234.9964</v>
      </c>
      <c r="L29" s="72">
        <f t="shared" si="6"/>
        <v>925</v>
      </c>
    </row>
    <row r="30">
      <c r="A30" s="15">
        <v>28.0</v>
      </c>
      <c r="B30" s="15">
        <v>29540.0</v>
      </c>
      <c r="C30" s="17">
        <v>6772.0</v>
      </c>
      <c r="D30" s="18">
        <f t="shared" si="1"/>
        <v>1693</v>
      </c>
      <c r="E30" s="19">
        <f t="shared" si="2"/>
        <v>8465</v>
      </c>
      <c r="F30" s="17">
        <v>435.09</v>
      </c>
      <c r="G30" s="18">
        <f t="shared" si="9"/>
        <v>60.9126</v>
      </c>
      <c r="H30" s="19">
        <f t="shared" si="3"/>
        <v>496.0026</v>
      </c>
      <c r="I30" s="19">
        <f t="shared" si="4"/>
        <v>8961.0026</v>
      </c>
      <c r="J30" s="17">
        <v>5444.0</v>
      </c>
      <c r="K30" s="18">
        <f t="shared" si="5"/>
        <v>3517.0026</v>
      </c>
      <c r="L30" s="72">
        <f t="shared" si="6"/>
        <v>5444</v>
      </c>
    </row>
    <row r="31">
      <c r="A31" s="15">
        <v>29.0</v>
      </c>
      <c r="B31" s="15">
        <v>3672.0</v>
      </c>
      <c r="C31" s="17">
        <v>19696.0</v>
      </c>
      <c r="D31" s="18">
        <f t="shared" si="1"/>
        <v>4924</v>
      </c>
      <c r="E31" s="19">
        <f t="shared" si="2"/>
        <v>24620</v>
      </c>
      <c r="F31" s="17">
        <v>496.49</v>
      </c>
      <c r="G31" s="18">
        <f t="shared" si="9"/>
        <v>69.5086</v>
      </c>
      <c r="H31" s="19">
        <f t="shared" si="3"/>
        <v>565.9986</v>
      </c>
      <c r="I31" s="19">
        <f t="shared" si="4"/>
        <v>25185.9986</v>
      </c>
      <c r="J31" s="17">
        <v>14701.0</v>
      </c>
      <c r="K31" s="18">
        <f t="shared" si="5"/>
        <v>10484.9986</v>
      </c>
      <c r="L31" s="72">
        <f t="shared" si="6"/>
        <v>14701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/>
      <c r="G32" s="18">
        <f t="shared" si="9"/>
        <v>0</v>
      </c>
      <c r="H32" s="19">
        <f t="shared" si="3"/>
        <v>0</v>
      </c>
      <c r="I32" s="19">
        <f t="shared" si="4"/>
        <v>0</v>
      </c>
      <c r="J32" s="18"/>
      <c r="K32" s="18">
        <f t="shared" si="5"/>
        <v>0</v>
      </c>
      <c r="L32" s="72">
        <f t="shared" si="6"/>
        <v>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 t="shared" si="9"/>
        <v>0</v>
      </c>
      <c r="H33" s="19">
        <f t="shared" si="3"/>
        <v>0</v>
      </c>
      <c r="I33" s="19">
        <f t="shared" si="4"/>
        <v>0</v>
      </c>
      <c r="J33" s="18"/>
      <c r="K33" s="18">
        <f t="shared" si="5"/>
        <v>0</v>
      </c>
      <c r="L33" s="72">
        <f t="shared" si="6"/>
        <v>0</v>
      </c>
    </row>
    <row r="34">
      <c r="A34" s="27" t="s">
        <v>12</v>
      </c>
      <c r="B34" s="28"/>
      <c r="C34" s="19">
        <f t="shared" ref="C34:K34" si="10">SUM(C3:C33)</f>
        <v>102480</v>
      </c>
      <c r="D34" s="19">
        <f t="shared" si="10"/>
        <v>25620</v>
      </c>
      <c r="E34" s="19">
        <f t="shared" si="10"/>
        <v>128100</v>
      </c>
      <c r="F34" s="19">
        <f t="shared" si="10"/>
        <v>3870.17</v>
      </c>
      <c r="G34" s="19">
        <f t="shared" si="10"/>
        <v>541.8206</v>
      </c>
      <c r="H34" s="19">
        <f t="shared" si="10"/>
        <v>4411.9906</v>
      </c>
      <c r="I34" s="19">
        <f t="shared" si="10"/>
        <v>132511.9906</v>
      </c>
      <c r="J34" s="19">
        <f t="shared" si="10"/>
        <v>84544</v>
      </c>
      <c r="K34" s="19">
        <f t="shared" si="10"/>
        <v>47967.9906</v>
      </c>
      <c r="L34" s="72">
        <f>3000+I34-K34</f>
        <v>87544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132511.9906</v>
      </c>
      <c r="J35" s="31"/>
      <c r="K35" s="31"/>
      <c r="L35" s="31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88"/>
    <col customWidth="1" min="2" max="2" width="6.13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181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29862.0</v>
      </c>
      <c r="C3" s="17">
        <v>1424.0</v>
      </c>
      <c r="D3" s="18">
        <f t="shared" ref="D3:D33" si="1">SUM(C3*0.25)</f>
        <v>356</v>
      </c>
      <c r="E3" s="19">
        <f t="shared" ref="E3:E33" si="2">SUM(C3+D3)</f>
        <v>1780</v>
      </c>
      <c r="F3" s="17">
        <v>140.35</v>
      </c>
      <c r="G3" s="18">
        <f t="shared" ref="G3:G30" si="3">SUM(F3*0.14)</f>
        <v>19.649</v>
      </c>
      <c r="H3" s="19">
        <f t="shared" ref="H3:H33" si="4">SUM(F3+G3)</f>
        <v>159.999</v>
      </c>
      <c r="I3" s="19">
        <f t="shared" ref="I3:I33" si="5">SUM(H3,E3)</f>
        <v>1939.999</v>
      </c>
      <c r="J3" s="17">
        <v>1020.0</v>
      </c>
      <c r="K3" s="18">
        <f t="shared" ref="K3:K33" si="6">SUM(I3-J3)</f>
        <v>919.999</v>
      </c>
      <c r="L3" s="72">
        <f t="shared" ref="L3:L33" si="7">I3-K3</f>
        <v>1020</v>
      </c>
    </row>
    <row r="4">
      <c r="A4" s="15">
        <v>2.0</v>
      </c>
      <c r="B4" s="15">
        <v>30097.0</v>
      </c>
      <c r="C4" s="17">
        <v>15344.0</v>
      </c>
      <c r="D4" s="18">
        <f t="shared" si="1"/>
        <v>3836</v>
      </c>
      <c r="E4" s="19">
        <f t="shared" si="2"/>
        <v>19180</v>
      </c>
      <c r="F4" s="17">
        <v>430.7</v>
      </c>
      <c r="G4" s="18">
        <f t="shared" si="3"/>
        <v>60.298</v>
      </c>
      <c r="H4" s="19">
        <f t="shared" si="4"/>
        <v>490.998</v>
      </c>
      <c r="I4" s="19">
        <f t="shared" si="5"/>
        <v>19670.998</v>
      </c>
      <c r="J4" s="17">
        <v>11184.0</v>
      </c>
      <c r="K4" s="18">
        <f t="shared" si="6"/>
        <v>8486.998</v>
      </c>
      <c r="L4" s="72">
        <f t="shared" si="7"/>
        <v>11184</v>
      </c>
    </row>
    <row r="5">
      <c r="A5" s="15">
        <v>3.0</v>
      </c>
      <c r="B5" s="15">
        <v>30133.0</v>
      </c>
      <c r="C5" s="17">
        <v>1964.0</v>
      </c>
      <c r="D5" s="18">
        <f t="shared" si="1"/>
        <v>491</v>
      </c>
      <c r="E5" s="19">
        <f t="shared" si="2"/>
        <v>2455</v>
      </c>
      <c r="F5" s="17">
        <v>140.35</v>
      </c>
      <c r="G5" s="18">
        <f t="shared" si="3"/>
        <v>19.649</v>
      </c>
      <c r="H5" s="19">
        <f t="shared" si="4"/>
        <v>159.999</v>
      </c>
      <c r="I5" s="19">
        <f t="shared" si="5"/>
        <v>2614.999</v>
      </c>
      <c r="J5" s="17">
        <v>1785.0</v>
      </c>
      <c r="K5" s="18">
        <f t="shared" si="6"/>
        <v>829.999</v>
      </c>
      <c r="L5" s="72">
        <f t="shared" si="7"/>
        <v>1785</v>
      </c>
    </row>
    <row r="6">
      <c r="A6" s="15">
        <v>4.0</v>
      </c>
      <c r="B6" s="15">
        <v>30270.0</v>
      </c>
      <c r="C6" s="17">
        <v>4956.0</v>
      </c>
      <c r="D6" s="18">
        <f t="shared" si="1"/>
        <v>1239</v>
      </c>
      <c r="E6" s="19">
        <f t="shared" si="2"/>
        <v>6195</v>
      </c>
      <c r="F6" s="17">
        <v>280.7</v>
      </c>
      <c r="G6" s="18">
        <f t="shared" si="3"/>
        <v>39.298</v>
      </c>
      <c r="H6" s="19">
        <f t="shared" si="4"/>
        <v>319.998</v>
      </c>
      <c r="I6" s="19">
        <f t="shared" si="5"/>
        <v>6514.998</v>
      </c>
      <c r="J6" s="17">
        <v>3945.0</v>
      </c>
      <c r="K6" s="18">
        <f t="shared" si="6"/>
        <v>2569.998</v>
      </c>
      <c r="L6" s="72">
        <f t="shared" si="7"/>
        <v>3945</v>
      </c>
    </row>
    <row r="7">
      <c r="A7" s="15">
        <v>5.0</v>
      </c>
      <c r="B7" s="15">
        <v>30507.0</v>
      </c>
      <c r="C7" s="17">
        <v>13488.0</v>
      </c>
      <c r="D7" s="18">
        <f t="shared" si="1"/>
        <v>3372</v>
      </c>
      <c r="E7" s="19">
        <f t="shared" si="2"/>
        <v>16860</v>
      </c>
      <c r="F7" s="17">
        <v>458.77</v>
      </c>
      <c r="G7" s="18">
        <f t="shared" si="3"/>
        <v>64.2278</v>
      </c>
      <c r="H7" s="19">
        <f t="shared" si="4"/>
        <v>522.9978</v>
      </c>
      <c r="I7" s="19">
        <f t="shared" si="5"/>
        <v>17382.9978</v>
      </c>
      <c r="J7" s="17">
        <v>10527.0</v>
      </c>
      <c r="K7" s="18">
        <f t="shared" si="6"/>
        <v>6855.9978</v>
      </c>
      <c r="L7" s="72">
        <f t="shared" si="7"/>
        <v>10527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/>
      <c r="G8" s="18">
        <f t="shared" si="3"/>
        <v>0</v>
      </c>
      <c r="H8" s="19">
        <f t="shared" si="4"/>
        <v>0</v>
      </c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</row>
    <row r="10">
      <c r="A10" s="15">
        <v>8.0</v>
      </c>
      <c r="B10" s="15">
        <v>30543.0</v>
      </c>
      <c r="C10" s="17">
        <v>1776.0</v>
      </c>
      <c r="D10" s="18">
        <f t="shared" si="1"/>
        <v>444</v>
      </c>
      <c r="E10" s="19">
        <f t="shared" si="2"/>
        <v>2220</v>
      </c>
      <c r="F10" s="17">
        <v>65.79</v>
      </c>
      <c r="G10" s="18">
        <f t="shared" si="3"/>
        <v>9.2106</v>
      </c>
      <c r="H10" s="19">
        <f t="shared" si="4"/>
        <v>75.0006</v>
      </c>
      <c r="I10" s="19">
        <f t="shared" si="5"/>
        <v>2295.0006</v>
      </c>
      <c r="J10" s="17">
        <v>2025.0</v>
      </c>
      <c r="K10" s="18">
        <f t="shared" si="6"/>
        <v>270.0006</v>
      </c>
      <c r="L10" s="72">
        <f t="shared" si="7"/>
        <v>2025</v>
      </c>
    </row>
    <row r="11">
      <c r="A11" s="15">
        <v>9.0</v>
      </c>
      <c r="B11" s="15">
        <v>30550.0</v>
      </c>
      <c r="C11" s="17">
        <v>348.0</v>
      </c>
      <c r="D11" s="18">
        <f t="shared" si="1"/>
        <v>87</v>
      </c>
      <c r="E11" s="19">
        <f t="shared" si="2"/>
        <v>435</v>
      </c>
      <c r="F11" s="17">
        <v>35.09</v>
      </c>
      <c r="G11" s="18">
        <f t="shared" si="3"/>
        <v>4.9126</v>
      </c>
      <c r="H11" s="19">
        <f t="shared" si="4"/>
        <v>40.0026</v>
      </c>
      <c r="I11" s="19">
        <f t="shared" si="5"/>
        <v>475.0026</v>
      </c>
      <c r="J11" s="17">
        <v>385.0</v>
      </c>
      <c r="K11" s="18">
        <f t="shared" si="6"/>
        <v>90.0026</v>
      </c>
      <c r="L11" s="72">
        <f t="shared" si="7"/>
        <v>385</v>
      </c>
    </row>
    <row r="12">
      <c r="A12" s="15">
        <v>10.0</v>
      </c>
      <c r="B12" s="15">
        <v>30555.0</v>
      </c>
      <c r="C12" s="17">
        <v>60.0</v>
      </c>
      <c r="D12" s="18">
        <f t="shared" si="1"/>
        <v>15</v>
      </c>
      <c r="E12" s="19">
        <f t="shared" si="2"/>
        <v>75</v>
      </c>
      <c r="F12" s="17">
        <v>0.0</v>
      </c>
      <c r="G12" s="18">
        <f t="shared" si="3"/>
        <v>0</v>
      </c>
      <c r="H12" s="19">
        <f t="shared" si="4"/>
        <v>0</v>
      </c>
      <c r="I12" s="19">
        <f t="shared" si="5"/>
        <v>75</v>
      </c>
      <c r="J12" s="17">
        <v>75.0</v>
      </c>
      <c r="K12" s="18">
        <f t="shared" si="6"/>
        <v>0</v>
      </c>
      <c r="L12" s="72">
        <f t="shared" si="7"/>
        <v>75</v>
      </c>
    </row>
    <row r="13">
      <c r="A13" s="15">
        <v>11.0</v>
      </c>
      <c r="B13" s="15">
        <v>30590.0</v>
      </c>
      <c r="C13" s="17">
        <v>2356.0</v>
      </c>
      <c r="D13" s="18">
        <f t="shared" si="1"/>
        <v>589</v>
      </c>
      <c r="E13" s="19">
        <f t="shared" si="2"/>
        <v>2945</v>
      </c>
      <c r="F13" s="17">
        <v>133.33</v>
      </c>
      <c r="G13" s="18">
        <f t="shared" si="3"/>
        <v>18.6662</v>
      </c>
      <c r="H13" s="19">
        <f t="shared" si="4"/>
        <v>151.9962</v>
      </c>
      <c r="I13" s="19">
        <f t="shared" si="5"/>
        <v>3096.9962</v>
      </c>
      <c r="J13" s="17">
        <v>1390.0</v>
      </c>
      <c r="K13" s="18">
        <f t="shared" si="6"/>
        <v>1706.9962</v>
      </c>
      <c r="L13" s="72">
        <f t="shared" si="7"/>
        <v>1390</v>
      </c>
    </row>
    <row r="14">
      <c r="A14" s="15">
        <v>12.0</v>
      </c>
      <c r="B14" s="15">
        <v>30819.0</v>
      </c>
      <c r="C14" s="17">
        <v>13048.0</v>
      </c>
      <c r="D14" s="18">
        <f t="shared" si="1"/>
        <v>3262</v>
      </c>
      <c r="E14" s="19">
        <f t="shared" si="2"/>
        <v>16310</v>
      </c>
      <c r="F14" s="17">
        <v>393.86</v>
      </c>
      <c r="G14" s="18">
        <f t="shared" si="3"/>
        <v>55.1404</v>
      </c>
      <c r="H14" s="19">
        <f t="shared" si="4"/>
        <v>449.0004</v>
      </c>
      <c r="I14" s="19">
        <f t="shared" si="5"/>
        <v>16759.0004</v>
      </c>
      <c r="J14" s="17">
        <v>9877.0</v>
      </c>
      <c r="K14" s="18">
        <f t="shared" si="6"/>
        <v>6882.0004</v>
      </c>
      <c r="L14" s="72">
        <f t="shared" si="7"/>
        <v>9877</v>
      </c>
    </row>
    <row r="15">
      <c r="A15" s="15">
        <v>13.0</v>
      </c>
      <c r="B15" s="15">
        <v>31009.0</v>
      </c>
      <c r="C15" s="17">
        <v>13524.0</v>
      </c>
      <c r="D15" s="18">
        <f t="shared" si="1"/>
        <v>3381</v>
      </c>
      <c r="E15" s="19">
        <f t="shared" si="2"/>
        <v>16905</v>
      </c>
      <c r="F15" s="17">
        <v>396.49</v>
      </c>
      <c r="G15" s="18">
        <f t="shared" si="3"/>
        <v>55.5086</v>
      </c>
      <c r="H15" s="19">
        <f t="shared" si="4"/>
        <v>451.9986</v>
      </c>
      <c r="I15" s="19">
        <f t="shared" si="5"/>
        <v>17356.9986</v>
      </c>
      <c r="J15" s="17">
        <v>10030.0</v>
      </c>
      <c r="K15" s="18">
        <f t="shared" si="6"/>
        <v>7326.9986</v>
      </c>
      <c r="L15" s="72">
        <f t="shared" si="7"/>
        <v>10030</v>
      </c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/>
      <c r="G16" s="18">
        <f t="shared" si="3"/>
        <v>0</v>
      </c>
      <c r="H16" s="19">
        <f t="shared" si="4"/>
        <v>0</v>
      </c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</row>
    <row r="17">
      <c r="A17" s="15">
        <v>15.0</v>
      </c>
      <c r="B17" s="15">
        <v>31043.0</v>
      </c>
      <c r="C17" s="17">
        <v>1312.0</v>
      </c>
      <c r="D17" s="18">
        <f t="shared" si="1"/>
        <v>328</v>
      </c>
      <c r="E17" s="19">
        <f t="shared" si="2"/>
        <v>1640</v>
      </c>
      <c r="F17" s="17">
        <v>78.95</v>
      </c>
      <c r="G17" s="18">
        <f t="shared" si="3"/>
        <v>11.053</v>
      </c>
      <c r="H17" s="19">
        <f t="shared" si="4"/>
        <v>90.003</v>
      </c>
      <c r="I17" s="19">
        <f t="shared" si="5"/>
        <v>1730.003</v>
      </c>
      <c r="J17" s="17">
        <v>970.0</v>
      </c>
      <c r="K17" s="18">
        <f t="shared" si="6"/>
        <v>760.003</v>
      </c>
      <c r="L17" s="72">
        <f t="shared" si="7"/>
        <v>970</v>
      </c>
    </row>
    <row r="18">
      <c r="A18" s="15">
        <v>16.0</v>
      </c>
      <c r="B18" s="15">
        <v>31061.0</v>
      </c>
      <c r="C18" s="17">
        <v>544.0</v>
      </c>
      <c r="D18" s="18">
        <f t="shared" si="1"/>
        <v>136</v>
      </c>
      <c r="E18" s="19">
        <f t="shared" si="2"/>
        <v>680</v>
      </c>
      <c r="F18" s="17">
        <v>26.32</v>
      </c>
      <c r="G18" s="18">
        <f t="shared" si="3"/>
        <v>3.6848</v>
      </c>
      <c r="H18" s="19">
        <f t="shared" si="4"/>
        <v>30.0048</v>
      </c>
      <c r="I18" s="19">
        <f t="shared" si="5"/>
        <v>710.0048</v>
      </c>
      <c r="J18" s="17">
        <v>600.0</v>
      </c>
      <c r="K18" s="18">
        <f t="shared" si="6"/>
        <v>110.0048</v>
      </c>
      <c r="L18" s="72">
        <f t="shared" si="7"/>
        <v>600</v>
      </c>
    </row>
    <row r="19">
      <c r="A19" s="15">
        <v>17.0</v>
      </c>
      <c r="B19" s="15">
        <v>31072.0</v>
      </c>
      <c r="C19" s="17">
        <v>324.0</v>
      </c>
      <c r="D19" s="18">
        <f t="shared" si="1"/>
        <v>81</v>
      </c>
      <c r="E19" s="19">
        <f t="shared" si="2"/>
        <v>405</v>
      </c>
      <c r="F19" s="17">
        <v>0.0</v>
      </c>
      <c r="G19" s="18">
        <f t="shared" si="3"/>
        <v>0</v>
      </c>
      <c r="H19" s="19">
        <f t="shared" si="4"/>
        <v>0</v>
      </c>
      <c r="I19" s="19">
        <f t="shared" si="5"/>
        <v>405</v>
      </c>
      <c r="J19" s="17">
        <v>245.0</v>
      </c>
      <c r="K19" s="18">
        <f t="shared" si="6"/>
        <v>160</v>
      </c>
      <c r="L19" s="72">
        <f t="shared" si="7"/>
        <v>245</v>
      </c>
    </row>
    <row r="20">
      <c r="A20" s="15">
        <v>18.0</v>
      </c>
      <c r="B20" s="15">
        <v>31154.0</v>
      </c>
      <c r="C20" s="17">
        <v>4672.0</v>
      </c>
      <c r="D20" s="18">
        <f t="shared" si="1"/>
        <v>1168</v>
      </c>
      <c r="E20" s="19">
        <f t="shared" si="2"/>
        <v>5840</v>
      </c>
      <c r="F20" s="17">
        <v>238.6</v>
      </c>
      <c r="G20" s="18">
        <f t="shared" si="3"/>
        <v>33.404</v>
      </c>
      <c r="H20" s="19">
        <f t="shared" si="4"/>
        <v>272.004</v>
      </c>
      <c r="I20" s="19">
        <f t="shared" si="5"/>
        <v>6112.004</v>
      </c>
      <c r="J20" s="17">
        <v>3882.0</v>
      </c>
      <c r="K20" s="18">
        <f t="shared" si="6"/>
        <v>2230.004</v>
      </c>
      <c r="L20" s="72">
        <f t="shared" si="7"/>
        <v>3882</v>
      </c>
    </row>
    <row r="21">
      <c r="A21" s="15">
        <v>19.0</v>
      </c>
      <c r="B21" s="15">
        <v>31325.0</v>
      </c>
      <c r="C21" s="17">
        <v>10080.0</v>
      </c>
      <c r="D21" s="18">
        <f t="shared" si="1"/>
        <v>2520</v>
      </c>
      <c r="E21" s="19">
        <f t="shared" si="2"/>
        <v>12600</v>
      </c>
      <c r="F21" s="17">
        <v>469.3</v>
      </c>
      <c r="G21" s="18">
        <f t="shared" si="3"/>
        <v>65.702</v>
      </c>
      <c r="H21" s="19">
        <f t="shared" si="4"/>
        <v>535.002</v>
      </c>
      <c r="I21" s="19">
        <f t="shared" si="5"/>
        <v>13135.002</v>
      </c>
      <c r="J21" s="17">
        <v>9890.0</v>
      </c>
      <c r="K21" s="18">
        <f t="shared" si="6"/>
        <v>3245.002</v>
      </c>
      <c r="L21" s="72">
        <f t="shared" si="7"/>
        <v>9890</v>
      </c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/>
      <c r="G22" s="18">
        <f t="shared" si="3"/>
        <v>0</v>
      </c>
      <c r="H22" s="19">
        <f t="shared" si="4"/>
        <v>0</v>
      </c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</row>
    <row r="24">
      <c r="A24" s="15">
        <v>22.0</v>
      </c>
      <c r="B24" s="15">
        <v>31342.0</v>
      </c>
      <c r="C24" s="17">
        <v>788.0</v>
      </c>
      <c r="D24" s="18">
        <f t="shared" si="1"/>
        <v>197</v>
      </c>
      <c r="E24" s="19">
        <f t="shared" si="2"/>
        <v>985</v>
      </c>
      <c r="F24" s="17">
        <v>0.0</v>
      </c>
      <c r="G24" s="18">
        <f t="shared" si="3"/>
        <v>0</v>
      </c>
      <c r="H24" s="19">
        <f t="shared" si="4"/>
        <v>0</v>
      </c>
      <c r="I24" s="19">
        <f t="shared" si="5"/>
        <v>985</v>
      </c>
      <c r="J24" s="17">
        <v>735.0</v>
      </c>
      <c r="K24" s="18">
        <f t="shared" si="6"/>
        <v>250</v>
      </c>
      <c r="L24" s="72">
        <f t="shared" si="7"/>
        <v>735</v>
      </c>
    </row>
    <row r="25">
      <c r="A25" s="15">
        <v>23.0</v>
      </c>
      <c r="B25" s="15">
        <v>31397.0</v>
      </c>
      <c r="C25" s="17">
        <v>2180.0</v>
      </c>
      <c r="D25" s="18">
        <f t="shared" si="1"/>
        <v>545</v>
      </c>
      <c r="E25" s="19">
        <f t="shared" si="2"/>
        <v>2725</v>
      </c>
      <c r="F25" s="17">
        <v>350.88</v>
      </c>
      <c r="G25" s="18">
        <f t="shared" si="3"/>
        <v>49.1232</v>
      </c>
      <c r="H25" s="19">
        <f t="shared" si="4"/>
        <v>400.0032</v>
      </c>
      <c r="I25" s="19">
        <f t="shared" si="5"/>
        <v>3125.0032</v>
      </c>
      <c r="J25" s="17">
        <v>2470.0</v>
      </c>
      <c r="K25" s="18">
        <f t="shared" si="6"/>
        <v>655.0032</v>
      </c>
      <c r="L25" s="72">
        <f t="shared" si="7"/>
        <v>2470</v>
      </c>
    </row>
    <row r="26">
      <c r="A26" s="15">
        <v>24.0</v>
      </c>
      <c r="B26" s="15">
        <v>31402.0</v>
      </c>
      <c r="C26" s="17">
        <v>276.0</v>
      </c>
      <c r="D26" s="18">
        <f t="shared" si="1"/>
        <v>69</v>
      </c>
      <c r="E26" s="19">
        <f t="shared" si="2"/>
        <v>345</v>
      </c>
      <c r="F26" s="17">
        <v>131.58</v>
      </c>
      <c r="G26" s="18">
        <f t="shared" si="3"/>
        <v>18.4212</v>
      </c>
      <c r="H26" s="19">
        <f t="shared" si="4"/>
        <v>150.0012</v>
      </c>
      <c r="I26" s="19">
        <f t="shared" si="5"/>
        <v>495.0012</v>
      </c>
      <c r="J26" s="17">
        <v>210.0</v>
      </c>
      <c r="K26" s="18">
        <f t="shared" si="6"/>
        <v>285.0012</v>
      </c>
      <c r="L26" s="72">
        <f t="shared" si="7"/>
        <v>210</v>
      </c>
    </row>
    <row r="27">
      <c r="A27" s="15">
        <v>25.0</v>
      </c>
      <c r="B27" s="15">
        <v>31493.0</v>
      </c>
      <c r="C27" s="17">
        <v>5256.0</v>
      </c>
      <c r="D27" s="18">
        <f t="shared" si="1"/>
        <v>1314</v>
      </c>
      <c r="E27" s="19">
        <f t="shared" si="2"/>
        <v>6570</v>
      </c>
      <c r="F27" s="17">
        <v>264.91</v>
      </c>
      <c r="G27" s="18">
        <f t="shared" si="3"/>
        <v>37.0874</v>
      </c>
      <c r="H27" s="19">
        <f t="shared" si="4"/>
        <v>301.9974</v>
      </c>
      <c r="I27" s="19">
        <f t="shared" si="5"/>
        <v>6871.9974</v>
      </c>
      <c r="J27" s="17">
        <v>3890.0</v>
      </c>
      <c r="K27" s="18">
        <f t="shared" si="6"/>
        <v>2981.9974</v>
      </c>
      <c r="L27" s="72">
        <f t="shared" si="7"/>
        <v>3890</v>
      </c>
    </row>
    <row r="28">
      <c r="A28" s="15">
        <v>26.0</v>
      </c>
      <c r="B28" s="15">
        <v>31702.0</v>
      </c>
      <c r="C28" s="17">
        <v>14608.0</v>
      </c>
      <c r="D28" s="18">
        <f t="shared" si="1"/>
        <v>3652</v>
      </c>
      <c r="E28" s="19">
        <f t="shared" si="2"/>
        <v>18260</v>
      </c>
      <c r="F28" s="17">
        <v>662.28</v>
      </c>
      <c r="G28" s="18">
        <f t="shared" si="3"/>
        <v>92.7192</v>
      </c>
      <c r="H28" s="19">
        <f t="shared" si="4"/>
        <v>754.9992</v>
      </c>
      <c r="I28" s="19">
        <f t="shared" si="5"/>
        <v>19014.9992</v>
      </c>
      <c r="J28" s="17">
        <v>12230.0</v>
      </c>
      <c r="K28" s="18">
        <f t="shared" si="6"/>
        <v>6784.9992</v>
      </c>
      <c r="L28" s="72">
        <f t="shared" si="7"/>
        <v>12230</v>
      </c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/>
      <c r="G29" s="18">
        <f t="shared" si="3"/>
        <v>0</v>
      </c>
      <c r="H29" s="19">
        <f t="shared" si="4"/>
        <v>0</v>
      </c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/>
      <c r="G30" s="18">
        <f t="shared" si="3"/>
        <v>0</v>
      </c>
      <c r="H30" s="19">
        <f t="shared" si="4"/>
        <v>0</v>
      </c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</row>
    <row r="31">
      <c r="A31" s="15">
        <v>29.0</v>
      </c>
      <c r="B31" s="15">
        <v>31732.0</v>
      </c>
      <c r="C31" s="17">
        <v>1640.0</v>
      </c>
      <c r="D31" s="18">
        <f t="shared" si="1"/>
        <v>410</v>
      </c>
      <c r="E31" s="19">
        <f t="shared" si="2"/>
        <v>2050</v>
      </c>
      <c r="F31" s="17">
        <v>114.04</v>
      </c>
      <c r="G31" s="17">
        <v>15.96</v>
      </c>
      <c r="H31" s="19">
        <f t="shared" si="4"/>
        <v>130</v>
      </c>
      <c r="I31" s="19">
        <f t="shared" si="5"/>
        <v>2180</v>
      </c>
      <c r="J31" s="17">
        <v>1480.0</v>
      </c>
      <c r="K31" s="18">
        <f t="shared" si="6"/>
        <v>700</v>
      </c>
      <c r="L31" s="72">
        <f t="shared" si="7"/>
        <v>1480</v>
      </c>
    </row>
    <row r="32">
      <c r="A32" s="15">
        <v>30.0</v>
      </c>
      <c r="B32" s="15">
        <v>31748.0</v>
      </c>
      <c r="C32" s="17">
        <v>816.0</v>
      </c>
      <c r="D32" s="18">
        <f t="shared" si="1"/>
        <v>204</v>
      </c>
      <c r="E32" s="19">
        <f t="shared" si="2"/>
        <v>1020</v>
      </c>
      <c r="F32" s="17">
        <v>52.63</v>
      </c>
      <c r="G32" s="18">
        <f t="shared" ref="G32:G33" si="8">SUM(F32*0.14)</f>
        <v>7.3682</v>
      </c>
      <c r="H32" s="19">
        <f t="shared" si="4"/>
        <v>59.9982</v>
      </c>
      <c r="I32" s="19">
        <f t="shared" si="5"/>
        <v>1079.9982</v>
      </c>
      <c r="J32" s="17">
        <v>595.0</v>
      </c>
      <c r="K32" s="18">
        <f t="shared" si="6"/>
        <v>484.9982</v>
      </c>
      <c r="L32" s="72">
        <f t="shared" si="7"/>
        <v>595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 t="shared" si="8"/>
        <v>0</v>
      </c>
      <c r="H33" s="19">
        <f t="shared" si="4"/>
        <v>0</v>
      </c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</row>
    <row r="34">
      <c r="A34" s="27" t="s">
        <v>12</v>
      </c>
      <c r="B34" s="28"/>
      <c r="C34" s="19">
        <f t="shared" ref="C34:K34" si="9">SUM(C3:C33)</f>
        <v>110784</v>
      </c>
      <c r="D34" s="19">
        <f t="shared" si="9"/>
        <v>27696</v>
      </c>
      <c r="E34" s="19">
        <f t="shared" si="9"/>
        <v>138480</v>
      </c>
      <c r="F34" s="19">
        <f t="shared" si="9"/>
        <v>4864.92</v>
      </c>
      <c r="G34" s="19">
        <f t="shared" si="9"/>
        <v>681.0832</v>
      </c>
      <c r="H34" s="19">
        <f t="shared" si="9"/>
        <v>5546.0032</v>
      </c>
      <c r="I34" s="19">
        <f t="shared" si="9"/>
        <v>144026.0032</v>
      </c>
      <c r="J34" s="19">
        <f t="shared" si="9"/>
        <v>89440</v>
      </c>
      <c r="K34" s="19">
        <f t="shared" si="9"/>
        <v>54586.0032</v>
      </c>
      <c r="L34" s="72">
        <f>3000+I34-K34</f>
        <v>92440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144026.0032</v>
      </c>
      <c r="J35" s="31"/>
      <c r="K35" s="31"/>
      <c r="L35" s="31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5"/>
    <col customWidth="1" min="2" max="2" width="5.25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182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/>
      <c r="G3" s="17">
        <v>0.0</v>
      </c>
      <c r="H3" s="19">
        <f t="shared" ref="H3:H33" si="3">SUM(F3+G3)</f>
        <v>0</v>
      </c>
      <c r="I3" s="19">
        <f t="shared" ref="I3:I33" si="4">SUM(H3,E3)</f>
        <v>0</v>
      </c>
      <c r="J3" s="18"/>
      <c r="K3" s="18"/>
      <c r="L3" s="72">
        <f t="shared" ref="L3:L33" si="5">I3-K3</f>
        <v>0</v>
      </c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/>
      <c r="G4" s="17">
        <v>0.0</v>
      </c>
      <c r="H4" s="19">
        <f t="shared" si="3"/>
        <v>0</v>
      </c>
      <c r="I4" s="19">
        <f t="shared" si="4"/>
        <v>0</v>
      </c>
      <c r="J4" s="18"/>
      <c r="K4" s="18"/>
      <c r="L4" s="72">
        <f t="shared" si="5"/>
        <v>0</v>
      </c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/>
      <c r="G5" s="18">
        <f t="shared" ref="G5:G9" si="6">SUM(F5*0.14)</f>
        <v>0</v>
      </c>
      <c r="H5" s="19">
        <f t="shared" si="3"/>
        <v>0</v>
      </c>
      <c r="I5" s="19">
        <f t="shared" si="4"/>
        <v>0</v>
      </c>
      <c r="J5" s="18"/>
      <c r="K5" s="18"/>
      <c r="L5" s="72">
        <f t="shared" si="5"/>
        <v>0</v>
      </c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/>
      <c r="G6" s="18">
        <f t="shared" si="6"/>
        <v>0</v>
      </c>
      <c r="H6" s="19">
        <f t="shared" si="3"/>
        <v>0</v>
      </c>
      <c r="I6" s="19">
        <f t="shared" si="4"/>
        <v>0</v>
      </c>
      <c r="J6" s="18"/>
      <c r="K6" s="18"/>
      <c r="L6" s="72">
        <f t="shared" si="5"/>
        <v>0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si="6"/>
        <v>0</v>
      </c>
      <c r="H7" s="19">
        <f t="shared" si="3"/>
        <v>0</v>
      </c>
      <c r="I7" s="19">
        <f t="shared" si="4"/>
        <v>0</v>
      </c>
      <c r="J7" s="18"/>
      <c r="K7" s="18"/>
      <c r="L7" s="72">
        <f t="shared" si="5"/>
        <v>0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/>
      <c r="G8" s="18">
        <f t="shared" si="6"/>
        <v>0</v>
      </c>
      <c r="H8" s="19">
        <f t="shared" si="3"/>
        <v>0</v>
      </c>
      <c r="I8" s="19">
        <f t="shared" si="4"/>
        <v>0</v>
      </c>
      <c r="J8" s="18"/>
      <c r="K8" s="18"/>
      <c r="L8" s="72">
        <f t="shared" si="5"/>
        <v>0</v>
      </c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/>
      <c r="G9" s="18">
        <f t="shared" si="6"/>
        <v>0</v>
      </c>
      <c r="H9" s="19">
        <f t="shared" si="3"/>
        <v>0</v>
      </c>
      <c r="I9" s="19">
        <f t="shared" si="4"/>
        <v>0</v>
      </c>
      <c r="J9" s="18"/>
      <c r="K9" s="18"/>
      <c r="L9" s="72">
        <f t="shared" si="5"/>
        <v>0</v>
      </c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/>
      <c r="G10" s="17">
        <v>0.0</v>
      </c>
      <c r="H10" s="19">
        <f t="shared" si="3"/>
        <v>0</v>
      </c>
      <c r="I10" s="19">
        <f t="shared" si="4"/>
        <v>0</v>
      </c>
      <c r="J10" s="18"/>
      <c r="K10" s="18"/>
      <c r="L10" s="72">
        <f t="shared" si="5"/>
        <v>0</v>
      </c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/>
      <c r="G11" s="17">
        <v>0.0</v>
      </c>
      <c r="H11" s="19">
        <f t="shared" si="3"/>
        <v>0</v>
      </c>
      <c r="I11" s="19">
        <f t="shared" si="4"/>
        <v>0</v>
      </c>
      <c r="J11" s="18"/>
      <c r="K11" s="18"/>
      <c r="L11" s="72">
        <f t="shared" si="5"/>
        <v>0</v>
      </c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/>
      <c r="G12" s="18">
        <f t="shared" ref="G12:G33" si="7">SUM(F12*0.14)</f>
        <v>0</v>
      </c>
      <c r="H12" s="19">
        <f t="shared" si="3"/>
        <v>0</v>
      </c>
      <c r="I12" s="19">
        <f t="shared" si="4"/>
        <v>0</v>
      </c>
      <c r="J12" s="18"/>
      <c r="K12" s="18"/>
      <c r="L12" s="72">
        <f t="shared" si="5"/>
        <v>0</v>
      </c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/>
      <c r="G13" s="18">
        <f t="shared" si="7"/>
        <v>0</v>
      </c>
      <c r="H13" s="19">
        <f t="shared" si="3"/>
        <v>0</v>
      </c>
      <c r="I13" s="19">
        <f t="shared" si="4"/>
        <v>0</v>
      </c>
      <c r="J13" s="18"/>
      <c r="K13" s="18"/>
      <c r="L13" s="72">
        <f t="shared" si="5"/>
        <v>0</v>
      </c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/>
      <c r="G14" s="18">
        <f t="shared" si="7"/>
        <v>0</v>
      </c>
      <c r="H14" s="19">
        <f t="shared" si="3"/>
        <v>0</v>
      </c>
      <c r="I14" s="19">
        <f t="shared" si="4"/>
        <v>0</v>
      </c>
      <c r="J14" s="18"/>
      <c r="K14" s="18"/>
      <c r="L14" s="72">
        <f t="shared" si="5"/>
        <v>0</v>
      </c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/>
      <c r="G15" s="18">
        <f t="shared" si="7"/>
        <v>0</v>
      </c>
      <c r="H15" s="19">
        <f t="shared" si="3"/>
        <v>0</v>
      </c>
      <c r="I15" s="19">
        <f t="shared" si="4"/>
        <v>0</v>
      </c>
      <c r="J15" s="18"/>
      <c r="K15" s="18"/>
      <c r="L15" s="72">
        <f t="shared" si="5"/>
        <v>0</v>
      </c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/>
      <c r="G16" s="18">
        <f t="shared" si="7"/>
        <v>0</v>
      </c>
      <c r="H16" s="19">
        <f t="shared" si="3"/>
        <v>0</v>
      </c>
      <c r="I16" s="19">
        <f t="shared" si="4"/>
        <v>0</v>
      </c>
      <c r="J16" s="18"/>
      <c r="K16" s="18"/>
      <c r="L16" s="72">
        <f t="shared" si="5"/>
        <v>0</v>
      </c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/>
      <c r="G17" s="18">
        <f t="shared" si="7"/>
        <v>0</v>
      </c>
      <c r="H17" s="19">
        <f t="shared" si="3"/>
        <v>0</v>
      </c>
      <c r="I17" s="19">
        <f t="shared" si="4"/>
        <v>0</v>
      </c>
      <c r="J17" s="18"/>
      <c r="K17" s="18"/>
      <c r="L17" s="72">
        <f t="shared" si="5"/>
        <v>0</v>
      </c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/>
      <c r="G18" s="18">
        <f t="shared" si="7"/>
        <v>0</v>
      </c>
      <c r="H18" s="19">
        <f t="shared" si="3"/>
        <v>0</v>
      </c>
      <c r="I18" s="19">
        <f t="shared" si="4"/>
        <v>0</v>
      </c>
      <c r="J18" s="18"/>
      <c r="K18" s="18"/>
      <c r="L18" s="72">
        <f t="shared" si="5"/>
        <v>0</v>
      </c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/>
      <c r="G19" s="18">
        <f t="shared" si="7"/>
        <v>0</v>
      </c>
      <c r="H19" s="19">
        <f t="shared" si="3"/>
        <v>0</v>
      </c>
      <c r="I19" s="19">
        <f t="shared" si="4"/>
        <v>0</v>
      </c>
      <c r="J19" s="18"/>
      <c r="K19" s="18"/>
      <c r="L19" s="72">
        <f t="shared" si="5"/>
        <v>0</v>
      </c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/>
      <c r="G20" s="18">
        <f t="shared" si="7"/>
        <v>0</v>
      </c>
      <c r="H20" s="19">
        <f t="shared" si="3"/>
        <v>0</v>
      </c>
      <c r="I20" s="19">
        <f t="shared" si="4"/>
        <v>0</v>
      </c>
      <c r="J20" s="18"/>
      <c r="K20" s="18"/>
      <c r="L20" s="72">
        <f t="shared" si="5"/>
        <v>0</v>
      </c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/>
      <c r="G21" s="18">
        <f t="shared" si="7"/>
        <v>0</v>
      </c>
      <c r="H21" s="19">
        <f t="shared" si="3"/>
        <v>0</v>
      </c>
      <c r="I21" s="19">
        <f t="shared" si="4"/>
        <v>0</v>
      </c>
      <c r="J21" s="18"/>
      <c r="K21" s="18"/>
      <c r="L21" s="72">
        <f t="shared" si="5"/>
        <v>0</v>
      </c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/>
      <c r="G22" s="18">
        <f t="shared" si="7"/>
        <v>0</v>
      </c>
      <c r="H22" s="19">
        <f t="shared" si="3"/>
        <v>0</v>
      </c>
      <c r="I22" s="19">
        <f t="shared" si="4"/>
        <v>0</v>
      </c>
      <c r="J22" s="18"/>
      <c r="K22" s="18"/>
      <c r="L22" s="72">
        <f t="shared" si="5"/>
        <v>0</v>
      </c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/>
      <c r="G23" s="18">
        <f t="shared" si="7"/>
        <v>0</v>
      </c>
      <c r="H23" s="19">
        <f t="shared" si="3"/>
        <v>0</v>
      </c>
      <c r="I23" s="19">
        <f t="shared" si="4"/>
        <v>0</v>
      </c>
      <c r="J23" s="18"/>
      <c r="K23" s="18"/>
      <c r="L23" s="72">
        <f t="shared" si="5"/>
        <v>0</v>
      </c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/>
      <c r="G24" s="18">
        <f t="shared" si="7"/>
        <v>0</v>
      </c>
      <c r="H24" s="19">
        <f t="shared" si="3"/>
        <v>0</v>
      </c>
      <c r="I24" s="19">
        <f t="shared" si="4"/>
        <v>0</v>
      </c>
      <c r="J24" s="18"/>
      <c r="K24" s="18"/>
      <c r="L24" s="72">
        <f t="shared" si="5"/>
        <v>0</v>
      </c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/>
      <c r="G25" s="18">
        <f t="shared" si="7"/>
        <v>0</v>
      </c>
      <c r="H25" s="19">
        <f t="shared" si="3"/>
        <v>0</v>
      </c>
      <c r="I25" s="19">
        <f t="shared" si="4"/>
        <v>0</v>
      </c>
      <c r="J25" s="18"/>
      <c r="K25" s="18"/>
      <c r="L25" s="72">
        <f t="shared" si="5"/>
        <v>0</v>
      </c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/>
      <c r="G26" s="18">
        <f t="shared" si="7"/>
        <v>0</v>
      </c>
      <c r="H26" s="19">
        <f t="shared" si="3"/>
        <v>0</v>
      </c>
      <c r="I26" s="19">
        <f t="shared" si="4"/>
        <v>0</v>
      </c>
      <c r="J26" s="18"/>
      <c r="K26" s="18"/>
      <c r="L26" s="72">
        <f t="shared" si="5"/>
        <v>0</v>
      </c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/>
      <c r="G27" s="18">
        <f t="shared" si="7"/>
        <v>0</v>
      </c>
      <c r="H27" s="19">
        <f t="shared" si="3"/>
        <v>0</v>
      </c>
      <c r="I27" s="19">
        <f t="shared" si="4"/>
        <v>0</v>
      </c>
      <c r="J27" s="18"/>
      <c r="K27" s="18"/>
      <c r="L27" s="72">
        <f t="shared" si="5"/>
        <v>0</v>
      </c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/>
      <c r="G28" s="18">
        <f t="shared" si="7"/>
        <v>0</v>
      </c>
      <c r="H28" s="19">
        <f t="shared" si="3"/>
        <v>0</v>
      </c>
      <c r="I28" s="19">
        <f t="shared" si="4"/>
        <v>0</v>
      </c>
      <c r="J28" s="18"/>
      <c r="K28" s="18"/>
      <c r="L28" s="72">
        <f t="shared" si="5"/>
        <v>0</v>
      </c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/>
      <c r="G29" s="18">
        <f t="shared" si="7"/>
        <v>0</v>
      </c>
      <c r="H29" s="19">
        <f t="shared" si="3"/>
        <v>0</v>
      </c>
      <c r="I29" s="19">
        <f t="shared" si="4"/>
        <v>0</v>
      </c>
      <c r="J29" s="18"/>
      <c r="K29" s="18"/>
      <c r="L29" s="72">
        <f t="shared" si="5"/>
        <v>0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/>
      <c r="G30" s="18">
        <f t="shared" si="7"/>
        <v>0</v>
      </c>
      <c r="H30" s="19">
        <f t="shared" si="3"/>
        <v>0</v>
      </c>
      <c r="I30" s="19">
        <f t="shared" si="4"/>
        <v>0</v>
      </c>
      <c r="J30" s="18"/>
      <c r="K30" s="18"/>
      <c r="L30" s="72">
        <f t="shared" si="5"/>
        <v>0</v>
      </c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/>
      <c r="G31" s="18">
        <f t="shared" si="7"/>
        <v>0</v>
      </c>
      <c r="H31" s="19">
        <f t="shared" si="3"/>
        <v>0</v>
      </c>
      <c r="I31" s="19">
        <f t="shared" si="4"/>
        <v>0</v>
      </c>
      <c r="J31" s="18"/>
      <c r="K31" s="18"/>
      <c r="L31" s="72">
        <f t="shared" si="5"/>
        <v>0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/>
      <c r="G32" s="18">
        <f t="shared" si="7"/>
        <v>0</v>
      </c>
      <c r="H32" s="19">
        <f t="shared" si="3"/>
        <v>0</v>
      </c>
      <c r="I32" s="19">
        <f t="shared" si="4"/>
        <v>0</v>
      </c>
      <c r="J32" s="18"/>
      <c r="K32" s="18"/>
      <c r="L32" s="72">
        <f t="shared" si="5"/>
        <v>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 t="shared" si="7"/>
        <v>0</v>
      </c>
      <c r="H33" s="19">
        <f t="shared" si="3"/>
        <v>0</v>
      </c>
      <c r="I33" s="19">
        <f t="shared" si="4"/>
        <v>0</v>
      </c>
      <c r="J33" s="18"/>
      <c r="K33" s="18"/>
      <c r="L33" s="72">
        <f t="shared" si="5"/>
        <v>0</v>
      </c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0</v>
      </c>
      <c r="G34" s="19">
        <f t="shared" si="8"/>
        <v>0</v>
      </c>
      <c r="H34" s="19">
        <f t="shared" si="8"/>
        <v>0</v>
      </c>
      <c r="I34" s="19">
        <f t="shared" si="8"/>
        <v>0</v>
      </c>
      <c r="J34" s="19">
        <f t="shared" si="8"/>
        <v>0</v>
      </c>
      <c r="K34" s="19">
        <f t="shared" si="8"/>
        <v>0</v>
      </c>
      <c r="L34" s="72">
        <f>3000+I34-K34</f>
        <v>3000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0</v>
      </c>
      <c r="J35" s="31"/>
      <c r="K35" s="31"/>
      <c r="L35" s="31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0"/>
    <col customWidth="1" min="2" max="2" width="6.0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183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/>
      <c r="G3" s="17">
        <v>0.0</v>
      </c>
      <c r="H3" s="19">
        <f t="shared" ref="H3:H33" si="3">SUM(F3+G3)</f>
        <v>0</v>
      </c>
      <c r="I3" s="19">
        <f t="shared" ref="I3:I33" si="4">SUM(H3,E3)</f>
        <v>0</v>
      </c>
      <c r="J3" s="18"/>
      <c r="K3" s="18">
        <f t="shared" ref="K3:K33" si="5">SUM(I3-J3)</f>
        <v>0</v>
      </c>
      <c r="L3" s="72">
        <f t="shared" ref="L3:L33" si="6">I3-K3</f>
        <v>0</v>
      </c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/>
      <c r="G4" s="17">
        <v>0.0</v>
      </c>
      <c r="H4" s="19">
        <f t="shared" si="3"/>
        <v>0</v>
      </c>
      <c r="I4" s="19">
        <f t="shared" si="4"/>
        <v>0</v>
      </c>
      <c r="J4" s="18"/>
      <c r="K4" s="18">
        <f t="shared" si="5"/>
        <v>0</v>
      </c>
      <c r="L4" s="72">
        <f t="shared" si="6"/>
        <v>0</v>
      </c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/>
      <c r="G5" s="18">
        <f t="shared" ref="G5:G7" si="7">SUM(F5*0.14)</f>
        <v>0</v>
      </c>
      <c r="H5" s="19">
        <f t="shared" si="3"/>
        <v>0</v>
      </c>
      <c r="I5" s="19">
        <f t="shared" si="4"/>
        <v>0</v>
      </c>
      <c r="J5" s="18"/>
      <c r="K5" s="18">
        <f t="shared" si="5"/>
        <v>0</v>
      </c>
      <c r="L5" s="72">
        <f t="shared" si="6"/>
        <v>0</v>
      </c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/>
      <c r="G6" s="18">
        <f t="shared" si="7"/>
        <v>0</v>
      </c>
      <c r="H6" s="19">
        <f t="shared" si="3"/>
        <v>0</v>
      </c>
      <c r="I6" s="19">
        <f t="shared" si="4"/>
        <v>0</v>
      </c>
      <c r="J6" s="18"/>
      <c r="K6" s="18">
        <f t="shared" si="5"/>
        <v>0</v>
      </c>
      <c r="L6" s="72">
        <f t="shared" si="6"/>
        <v>0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si="7"/>
        <v>0</v>
      </c>
      <c r="H7" s="19">
        <f t="shared" si="3"/>
        <v>0</v>
      </c>
      <c r="I7" s="19">
        <f t="shared" si="4"/>
        <v>0</v>
      </c>
      <c r="J7" s="18"/>
      <c r="K7" s="18">
        <f t="shared" si="5"/>
        <v>0</v>
      </c>
      <c r="L7" s="72">
        <f t="shared" si="6"/>
        <v>0</v>
      </c>
    </row>
    <row r="8">
      <c r="A8" s="15">
        <v>6.0</v>
      </c>
      <c r="B8" s="15">
        <v>31982.0</v>
      </c>
      <c r="C8" s="17">
        <v>6700.0</v>
      </c>
      <c r="D8" s="18">
        <f t="shared" si="1"/>
        <v>1675</v>
      </c>
      <c r="E8" s="19">
        <f t="shared" si="2"/>
        <v>8375</v>
      </c>
      <c r="F8" s="17">
        <v>120.18</v>
      </c>
      <c r="G8" s="17">
        <v>16.82</v>
      </c>
      <c r="H8" s="19">
        <f t="shared" si="3"/>
        <v>137</v>
      </c>
      <c r="I8" s="19">
        <f t="shared" si="4"/>
        <v>8512</v>
      </c>
      <c r="J8" s="17">
        <v>4855.0</v>
      </c>
      <c r="K8" s="18">
        <f t="shared" si="5"/>
        <v>3657</v>
      </c>
      <c r="L8" s="72">
        <f t="shared" si="6"/>
        <v>4855</v>
      </c>
    </row>
    <row r="9">
      <c r="A9" s="15">
        <v>7.0</v>
      </c>
      <c r="B9" s="15">
        <v>32067.0</v>
      </c>
      <c r="C9" s="17">
        <v>5432.0</v>
      </c>
      <c r="D9" s="18">
        <f t="shared" si="1"/>
        <v>1358</v>
      </c>
      <c r="E9" s="19">
        <f t="shared" si="2"/>
        <v>6790</v>
      </c>
      <c r="F9" s="17">
        <v>87.72</v>
      </c>
      <c r="G9" s="18">
        <f>SUM(F9*0.14)</f>
        <v>12.2808</v>
      </c>
      <c r="H9" s="19">
        <f t="shared" si="3"/>
        <v>100.0008</v>
      </c>
      <c r="I9" s="19">
        <f t="shared" si="4"/>
        <v>6890.0008</v>
      </c>
      <c r="J9" s="17">
        <v>4005.0</v>
      </c>
      <c r="K9" s="18">
        <f t="shared" si="5"/>
        <v>2885.0008</v>
      </c>
      <c r="L9" s="72">
        <f t="shared" si="6"/>
        <v>4005</v>
      </c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/>
      <c r="G10" s="17">
        <v>0.0</v>
      </c>
      <c r="H10" s="19">
        <f t="shared" si="3"/>
        <v>0</v>
      </c>
      <c r="I10" s="19">
        <f t="shared" si="4"/>
        <v>0</v>
      </c>
      <c r="J10" s="18"/>
      <c r="K10" s="18">
        <f t="shared" si="5"/>
        <v>0</v>
      </c>
      <c r="L10" s="72">
        <f t="shared" si="6"/>
        <v>0</v>
      </c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/>
      <c r="G11" s="17">
        <v>0.0</v>
      </c>
      <c r="H11" s="19">
        <f t="shared" si="3"/>
        <v>0</v>
      </c>
      <c r="I11" s="19">
        <f t="shared" si="4"/>
        <v>0</v>
      </c>
      <c r="J11" s="18"/>
      <c r="K11" s="18">
        <f t="shared" si="5"/>
        <v>0</v>
      </c>
      <c r="L11" s="72">
        <f t="shared" si="6"/>
        <v>0</v>
      </c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/>
      <c r="G12" s="18">
        <f t="shared" ref="G12:G14" si="8">SUM(F12*0.14)</f>
        <v>0</v>
      </c>
      <c r="H12" s="19">
        <f t="shared" si="3"/>
        <v>0</v>
      </c>
      <c r="I12" s="19">
        <f t="shared" si="4"/>
        <v>0</v>
      </c>
      <c r="J12" s="18"/>
      <c r="K12" s="18">
        <f t="shared" si="5"/>
        <v>0</v>
      </c>
      <c r="L12" s="72">
        <f t="shared" si="6"/>
        <v>0</v>
      </c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/>
      <c r="G13" s="18">
        <f t="shared" si="8"/>
        <v>0</v>
      </c>
      <c r="H13" s="19">
        <f t="shared" si="3"/>
        <v>0</v>
      </c>
      <c r="I13" s="19">
        <f t="shared" si="4"/>
        <v>0</v>
      </c>
      <c r="J13" s="18"/>
      <c r="K13" s="18">
        <f t="shared" si="5"/>
        <v>0</v>
      </c>
      <c r="L13" s="72">
        <f t="shared" si="6"/>
        <v>0</v>
      </c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/>
      <c r="G14" s="18">
        <f t="shared" si="8"/>
        <v>0</v>
      </c>
      <c r="H14" s="19">
        <f t="shared" si="3"/>
        <v>0</v>
      </c>
      <c r="I14" s="19">
        <f t="shared" si="4"/>
        <v>0</v>
      </c>
      <c r="J14" s="18"/>
      <c r="K14" s="18">
        <f t="shared" si="5"/>
        <v>0</v>
      </c>
      <c r="L14" s="72">
        <f t="shared" si="6"/>
        <v>0</v>
      </c>
    </row>
    <row r="15">
      <c r="A15" s="15">
        <v>13.0</v>
      </c>
      <c r="B15" s="15">
        <v>32214.0</v>
      </c>
      <c r="C15" s="17">
        <v>8740.0</v>
      </c>
      <c r="D15" s="18">
        <f t="shared" si="1"/>
        <v>2185</v>
      </c>
      <c r="E15" s="19">
        <f t="shared" si="2"/>
        <v>10925</v>
      </c>
      <c r="F15" s="17">
        <v>381.59</v>
      </c>
      <c r="G15" s="17">
        <v>53.41</v>
      </c>
      <c r="H15" s="19">
        <f t="shared" si="3"/>
        <v>435</v>
      </c>
      <c r="I15" s="19">
        <f t="shared" si="4"/>
        <v>11360</v>
      </c>
      <c r="J15" s="17">
        <v>7475.0</v>
      </c>
      <c r="K15" s="18">
        <f t="shared" si="5"/>
        <v>3885</v>
      </c>
      <c r="L15" s="72">
        <f t="shared" si="6"/>
        <v>7475</v>
      </c>
    </row>
    <row r="16">
      <c r="A16" s="15">
        <v>14.0</v>
      </c>
      <c r="B16" s="15">
        <v>32355.0</v>
      </c>
      <c r="C16" s="17">
        <v>10612.0</v>
      </c>
      <c r="D16" s="18">
        <f t="shared" si="1"/>
        <v>2653</v>
      </c>
      <c r="E16" s="19">
        <f t="shared" si="2"/>
        <v>13265</v>
      </c>
      <c r="F16" s="17">
        <v>543.02</v>
      </c>
      <c r="G16" s="17">
        <v>75.98</v>
      </c>
      <c r="H16" s="19">
        <f t="shared" si="3"/>
        <v>619</v>
      </c>
      <c r="I16" s="19">
        <f t="shared" si="4"/>
        <v>13884</v>
      </c>
      <c r="J16" s="17">
        <v>5959.0</v>
      </c>
      <c r="K16" s="18">
        <f t="shared" si="5"/>
        <v>7925</v>
      </c>
      <c r="L16" s="72">
        <f t="shared" si="6"/>
        <v>5959</v>
      </c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/>
      <c r="G17" s="18">
        <f t="shared" ref="G17:G21" si="9">SUM(F17*0.14)</f>
        <v>0</v>
      </c>
      <c r="H17" s="19">
        <f t="shared" si="3"/>
        <v>0</v>
      </c>
      <c r="I17" s="19">
        <f t="shared" si="4"/>
        <v>0</v>
      </c>
      <c r="J17" s="18"/>
      <c r="K17" s="18">
        <f t="shared" si="5"/>
        <v>0</v>
      </c>
      <c r="L17" s="72">
        <f t="shared" si="6"/>
        <v>0</v>
      </c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/>
      <c r="G18" s="18">
        <f t="shared" si="9"/>
        <v>0</v>
      </c>
      <c r="H18" s="19">
        <f t="shared" si="3"/>
        <v>0</v>
      </c>
      <c r="I18" s="19">
        <f t="shared" si="4"/>
        <v>0</v>
      </c>
      <c r="J18" s="18"/>
      <c r="K18" s="18">
        <f t="shared" si="5"/>
        <v>0</v>
      </c>
      <c r="L18" s="72">
        <f t="shared" si="6"/>
        <v>0</v>
      </c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/>
      <c r="G19" s="18">
        <f t="shared" si="9"/>
        <v>0</v>
      </c>
      <c r="H19" s="19">
        <f t="shared" si="3"/>
        <v>0</v>
      </c>
      <c r="I19" s="19">
        <f t="shared" si="4"/>
        <v>0</v>
      </c>
      <c r="J19" s="18"/>
      <c r="K19" s="18">
        <f t="shared" si="5"/>
        <v>0</v>
      </c>
      <c r="L19" s="72">
        <f t="shared" si="6"/>
        <v>0</v>
      </c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/>
      <c r="G20" s="18">
        <f t="shared" si="9"/>
        <v>0</v>
      </c>
      <c r="H20" s="19">
        <f t="shared" si="3"/>
        <v>0</v>
      </c>
      <c r="I20" s="19">
        <f t="shared" si="4"/>
        <v>0</v>
      </c>
      <c r="J20" s="18"/>
      <c r="K20" s="18">
        <f t="shared" si="5"/>
        <v>0</v>
      </c>
      <c r="L20" s="72">
        <f t="shared" si="6"/>
        <v>0</v>
      </c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/>
      <c r="G21" s="18">
        <f t="shared" si="9"/>
        <v>0</v>
      </c>
      <c r="H21" s="19">
        <f t="shared" si="3"/>
        <v>0</v>
      </c>
      <c r="I21" s="19">
        <f t="shared" si="4"/>
        <v>0</v>
      </c>
      <c r="J21" s="18"/>
      <c r="K21" s="18">
        <f t="shared" si="5"/>
        <v>0</v>
      </c>
      <c r="L21" s="72">
        <f t="shared" si="6"/>
        <v>0</v>
      </c>
    </row>
    <row r="22">
      <c r="A22" s="15">
        <v>20.0</v>
      </c>
      <c r="B22" s="15">
        <v>32529.0</v>
      </c>
      <c r="C22" s="17">
        <v>10944.0</v>
      </c>
      <c r="D22" s="18">
        <f t="shared" si="1"/>
        <v>2736</v>
      </c>
      <c r="E22" s="19">
        <f t="shared" si="2"/>
        <v>13680</v>
      </c>
      <c r="F22" s="17">
        <v>558.82</v>
      </c>
      <c r="G22" s="17">
        <v>78.18</v>
      </c>
      <c r="H22" s="19">
        <f t="shared" si="3"/>
        <v>637</v>
      </c>
      <c r="I22" s="19">
        <f t="shared" si="4"/>
        <v>14317</v>
      </c>
      <c r="J22" s="17">
        <v>6067.0</v>
      </c>
      <c r="K22" s="18">
        <f t="shared" si="5"/>
        <v>8250</v>
      </c>
      <c r="L22" s="72">
        <f t="shared" si="6"/>
        <v>6067</v>
      </c>
    </row>
    <row r="23">
      <c r="A23" s="15">
        <v>21.0</v>
      </c>
      <c r="B23" s="15">
        <v>32649.0</v>
      </c>
      <c r="C23" s="17">
        <v>21652.0</v>
      </c>
      <c r="D23" s="18">
        <f t="shared" si="1"/>
        <v>5413</v>
      </c>
      <c r="E23" s="19">
        <f t="shared" si="2"/>
        <v>27065</v>
      </c>
      <c r="F23" s="17">
        <v>744.79</v>
      </c>
      <c r="G23" s="17">
        <v>104.21</v>
      </c>
      <c r="H23" s="19">
        <f t="shared" si="3"/>
        <v>849</v>
      </c>
      <c r="I23" s="19">
        <f t="shared" si="4"/>
        <v>27914</v>
      </c>
      <c r="J23" s="17">
        <v>13840.0</v>
      </c>
      <c r="K23" s="18">
        <f t="shared" si="5"/>
        <v>14074</v>
      </c>
      <c r="L23" s="72">
        <f t="shared" si="6"/>
        <v>13840</v>
      </c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/>
      <c r="G24" s="18">
        <f t="shared" ref="G24:G26" si="10">SUM(F24*0.14)</f>
        <v>0</v>
      </c>
      <c r="H24" s="19">
        <f t="shared" si="3"/>
        <v>0</v>
      </c>
      <c r="I24" s="19">
        <f t="shared" si="4"/>
        <v>0</v>
      </c>
      <c r="J24" s="18"/>
      <c r="K24" s="18">
        <f t="shared" si="5"/>
        <v>0</v>
      </c>
      <c r="L24" s="72">
        <f t="shared" si="6"/>
        <v>0</v>
      </c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/>
      <c r="G25" s="18">
        <f t="shared" si="10"/>
        <v>0</v>
      </c>
      <c r="H25" s="19">
        <f t="shared" si="3"/>
        <v>0</v>
      </c>
      <c r="I25" s="19">
        <f t="shared" si="4"/>
        <v>0</v>
      </c>
      <c r="J25" s="18"/>
      <c r="K25" s="18">
        <f t="shared" si="5"/>
        <v>0</v>
      </c>
      <c r="L25" s="72">
        <f t="shared" si="6"/>
        <v>0</v>
      </c>
    </row>
    <row r="26">
      <c r="A26" s="15">
        <v>24.0</v>
      </c>
      <c r="B26" s="15">
        <v>32667.0</v>
      </c>
      <c r="C26" s="17">
        <v>852.0</v>
      </c>
      <c r="D26" s="18">
        <f t="shared" si="1"/>
        <v>213</v>
      </c>
      <c r="E26" s="19">
        <f t="shared" si="2"/>
        <v>1065</v>
      </c>
      <c r="F26" s="17">
        <v>17.54</v>
      </c>
      <c r="G26" s="18">
        <f t="shared" si="10"/>
        <v>2.4556</v>
      </c>
      <c r="H26" s="19">
        <f t="shared" si="3"/>
        <v>19.9956</v>
      </c>
      <c r="I26" s="19">
        <f t="shared" si="4"/>
        <v>1084.9956</v>
      </c>
      <c r="J26" s="17">
        <v>365.0</v>
      </c>
      <c r="K26" s="18">
        <f t="shared" si="5"/>
        <v>719.9956</v>
      </c>
      <c r="L26" s="72">
        <f t="shared" si="6"/>
        <v>365</v>
      </c>
    </row>
    <row r="27">
      <c r="A27" s="15">
        <v>25.0</v>
      </c>
      <c r="B27" s="15">
        <v>32696.0</v>
      </c>
      <c r="C27" s="17">
        <v>1348.0</v>
      </c>
      <c r="D27" s="18">
        <f t="shared" si="1"/>
        <v>337</v>
      </c>
      <c r="E27" s="19">
        <f t="shared" si="2"/>
        <v>1685</v>
      </c>
      <c r="F27" s="17">
        <v>35.08</v>
      </c>
      <c r="G27" s="17">
        <v>4.92</v>
      </c>
      <c r="H27" s="19">
        <f t="shared" si="3"/>
        <v>40</v>
      </c>
      <c r="I27" s="19">
        <f t="shared" si="4"/>
        <v>1725</v>
      </c>
      <c r="J27" s="17">
        <v>1350.0</v>
      </c>
      <c r="K27" s="18">
        <f t="shared" si="5"/>
        <v>375</v>
      </c>
      <c r="L27" s="72">
        <f t="shared" si="6"/>
        <v>1350</v>
      </c>
    </row>
    <row r="28">
      <c r="A28" s="15">
        <v>26.0</v>
      </c>
      <c r="B28" s="15">
        <v>32733.0</v>
      </c>
      <c r="C28" s="17">
        <v>2096.0</v>
      </c>
      <c r="D28" s="18">
        <f t="shared" si="1"/>
        <v>524</v>
      </c>
      <c r="E28" s="19">
        <f t="shared" si="2"/>
        <v>2620</v>
      </c>
      <c r="F28" s="17">
        <v>0.0</v>
      </c>
      <c r="G28" s="18">
        <f t="shared" ref="G28:G29" si="11">SUM(F28*0.14)</f>
        <v>0</v>
      </c>
      <c r="H28" s="19">
        <f t="shared" si="3"/>
        <v>0</v>
      </c>
      <c r="I28" s="19">
        <f t="shared" si="4"/>
        <v>2620</v>
      </c>
      <c r="J28" s="17">
        <v>1875.0</v>
      </c>
      <c r="K28" s="18">
        <f t="shared" si="5"/>
        <v>745</v>
      </c>
      <c r="L28" s="72">
        <f t="shared" si="6"/>
        <v>1875</v>
      </c>
    </row>
    <row r="29">
      <c r="A29" s="15">
        <v>27.0</v>
      </c>
      <c r="B29" s="15">
        <v>32767.0</v>
      </c>
      <c r="C29" s="17">
        <v>2044.0</v>
      </c>
      <c r="D29" s="18">
        <f t="shared" si="1"/>
        <v>511</v>
      </c>
      <c r="E29" s="19">
        <f t="shared" si="2"/>
        <v>2555</v>
      </c>
      <c r="F29" s="17">
        <v>78.95</v>
      </c>
      <c r="G29" s="18">
        <f t="shared" si="11"/>
        <v>11.053</v>
      </c>
      <c r="H29" s="19">
        <f t="shared" si="3"/>
        <v>90.003</v>
      </c>
      <c r="I29" s="19">
        <f t="shared" si="4"/>
        <v>2645.003</v>
      </c>
      <c r="J29" s="17">
        <v>1700.0</v>
      </c>
      <c r="K29" s="18">
        <f t="shared" si="5"/>
        <v>945.003</v>
      </c>
      <c r="L29" s="72">
        <f t="shared" si="6"/>
        <v>1700</v>
      </c>
    </row>
    <row r="30">
      <c r="A30" s="15">
        <v>28.0</v>
      </c>
      <c r="B30" s="15">
        <v>32897.0</v>
      </c>
      <c r="C30" s="17">
        <v>23132.0</v>
      </c>
      <c r="D30" s="18">
        <f t="shared" si="1"/>
        <v>5783</v>
      </c>
      <c r="E30" s="19">
        <f t="shared" si="2"/>
        <v>28915</v>
      </c>
      <c r="F30" s="17">
        <v>363.18</v>
      </c>
      <c r="G30" s="17">
        <v>50.82</v>
      </c>
      <c r="H30" s="19">
        <f t="shared" si="3"/>
        <v>414</v>
      </c>
      <c r="I30" s="19">
        <f t="shared" si="4"/>
        <v>29329</v>
      </c>
      <c r="J30" s="17">
        <v>13432.0</v>
      </c>
      <c r="K30" s="18">
        <f t="shared" si="5"/>
        <v>15897</v>
      </c>
      <c r="L30" s="72">
        <f t="shared" si="6"/>
        <v>13432</v>
      </c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/>
      <c r="G31" s="18">
        <f t="shared" ref="G31:G32" si="12">SUM(F31*0.14)</f>
        <v>0</v>
      </c>
      <c r="H31" s="19">
        <f t="shared" si="3"/>
        <v>0</v>
      </c>
      <c r="I31" s="19">
        <f t="shared" si="4"/>
        <v>0</v>
      </c>
      <c r="J31" s="18"/>
      <c r="K31" s="18">
        <f t="shared" si="5"/>
        <v>0</v>
      </c>
      <c r="L31" s="72">
        <f t="shared" si="6"/>
        <v>0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/>
      <c r="G32" s="18">
        <f t="shared" si="12"/>
        <v>0</v>
      </c>
      <c r="H32" s="19">
        <f t="shared" si="3"/>
        <v>0</v>
      </c>
      <c r="I32" s="19">
        <f t="shared" si="4"/>
        <v>0</v>
      </c>
      <c r="J32" s="18"/>
      <c r="K32" s="18">
        <f t="shared" si="5"/>
        <v>0</v>
      </c>
      <c r="L32" s="72">
        <f t="shared" si="6"/>
        <v>0</v>
      </c>
    </row>
    <row r="33">
      <c r="A33" s="15">
        <v>31.0</v>
      </c>
      <c r="B33" s="15">
        <v>32930.0</v>
      </c>
      <c r="C33" s="17">
        <v>1460.0</v>
      </c>
      <c r="D33" s="18">
        <f t="shared" si="1"/>
        <v>365</v>
      </c>
      <c r="E33" s="19">
        <f t="shared" si="2"/>
        <v>1825</v>
      </c>
      <c r="F33" s="17">
        <v>87.71</v>
      </c>
      <c r="G33" s="17">
        <v>12.29</v>
      </c>
      <c r="H33" s="19">
        <f t="shared" si="3"/>
        <v>100</v>
      </c>
      <c r="I33" s="19">
        <f t="shared" si="4"/>
        <v>1925</v>
      </c>
      <c r="J33" s="17">
        <v>1295.0</v>
      </c>
      <c r="K33" s="18">
        <f t="shared" si="5"/>
        <v>630</v>
      </c>
      <c r="L33" s="72">
        <f t="shared" si="6"/>
        <v>1295</v>
      </c>
    </row>
    <row r="34">
      <c r="A34" s="27" t="s">
        <v>12</v>
      </c>
      <c r="B34" s="28"/>
      <c r="C34" s="19">
        <f t="shared" ref="C34:K34" si="13">SUM(C3:C33)</f>
        <v>95012</v>
      </c>
      <c r="D34" s="19">
        <f t="shared" si="13"/>
        <v>23753</v>
      </c>
      <c r="E34" s="19">
        <f t="shared" si="13"/>
        <v>118765</v>
      </c>
      <c r="F34" s="19">
        <f t="shared" si="13"/>
        <v>3018.58</v>
      </c>
      <c r="G34" s="19">
        <f t="shared" si="13"/>
        <v>422.4194</v>
      </c>
      <c r="H34" s="19">
        <f t="shared" si="13"/>
        <v>3440.9994</v>
      </c>
      <c r="I34" s="19">
        <f t="shared" si="13"/>
        <v>122205.9994</v>
      </c>
      <c r="J34" s="19">
        <f t="shared" si="13"/>
        <v>62218</v>
      </c>
      <c r="K34" s="19">
        <f t="shared" si="13"/>
        <v>59987.9994</v>
      </c>
      <c r="L34" s="72">
        <f>3000+I34-K34</f>
        <v>65218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122205.9994</v>
      </c>
      <c r="J35" s="31"/>
      <c r="K35" s="31"/>
      <c r="L35" s="31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88"/>
    <col customWidth="1" min="2" max="2" width="6.0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184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38.2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185</v>
      </c>
    </row>
    <row r="3">
      <c r="A3" s="15">
        <v>1.0</v>
      </c>
      <c r="B3" s="15">
        <v>32972.0</v>
      </c>
      <c r="C3" s="17">
        <v>2020.0</v>
      </c>
      <c r="D3" s="18">
        <f t="shared" ref="D3:D33" si="1">SUM(C3*0.25)</f>
        <v>505</v>
      </c>
      <c r="E3" s="19">
        <f t="shared" ref="E3:E33" si="2">SUM(C3+D3)</f>
        <v>2525</v>
      </c>
      <c r="F3" s="17">
        <v>35.08</v>
      </c>
      <c r="G3" s="17">
        <v>4.92</v>
      </c>
      <c r="H3" s="19">
        <f t="shared" ref="H3:H33" si="3">SUM(F3+G3)</f>
        <v>40</v>
      </c>
      <c r="I3" s="19">
        <f t="shared" ref="I3:I33" si="4">SUM(H3,E3)</f>
        <v>2565</v>
      </c>
      <c r="J3" s="17">
        <v>1500.0</v>
      </c>
      <c r="K3" s="18">
        <f t="shared" ref="K3:K33" si="5">SUM(I3-J3)</f>
        <v>1065</v>
      </c>
      <c r="L3" s="72">
        <f t="shared" ref="L3:L33" si="6">5000+I3-K3</f>
        <v>6500</v>
      </c>
    </row>
    <row r="4">
      <c r="A4" s="15">
        <v>2.0</v>
      </c>
      <c r="B4" s="15">
        <v>33013.0</v>
      </c>
      <c r="C4" s="17">
        <v>2256.0</v>
      </c>
      <c r="D4" s="18">
        <f t="shared" si="1"/>
        <v>564</v>
      </c>
      <c r="E4" s="19">
        <f t="shared" si="2"/>
        <v>2820</v>
      </c>
      <c r="F4" s="17">
        <v>52.62</v>
      </c>
      <c r="G4" s="17">
        <v>7.38</v>
      </c>
      <c r="H4" s="19">
        <f t="shared" si="3"/>
        <v>60</v>
      </c>
      <c r="I4" s="19">
        <f t="shared" si="4"/>
        <v>2880</v>
      </c>
      <c r="J4" s="17">
        <v>1855.0</v>
      </c>
      <c r="K4" s="18">
        <f t="shared" si="5"/>
        <v>1025</v>
      </c>
      <c r="L4" s="72">
        <f t="shared" si="6"/>
        <v>6855</v>
      </c>
    </row>
    <row r="5">
      <c r="A5" s="15">
        <v>3.0</v>
      </c>
      <c r="B5" s="15">
        <v>33111.0</v>
      </c>
      <c r="C5" s="17">
        <v>5124.0</v>
      </c>
      <c r="D5" s="18">
        <f t="shared" si="1"/>
        <v>1281</v>
      </c>
      <c r="E5" s="19">
        <f t="shared" si="2"/>
        <v>6405</v>
      </c>
      <c r="F5" s="17">
        <v>276.32</v>
      </c>
      <c r="G5" s="18">
        <f>SUM(F5*0.14)</f>
        <v>38.6848</v>
      </c>
      <c r="H5" s="19">
        <f t="shared" si="3"/>
        <v>315.0048</v>
      </c>
      <c r="I5" s="19">
        <f t="shared" si="4"/>
        <v>6720.0048</v>
      </c>
      <c r="J5" s="17">
        <v>3855.0</v>
      </c>
      <c r="K5" s="18">
        <f t="shared" si="5"/>
        <v>2865.0048</v>
      </c>
      <c r="L5" s="72">
        <f t="shared" si="6"/>
        <v>8855</v>
      </c>
    </row>
    <row r="6">
      <c r="A6" s="15">
        <v>4.0</v>
      </c>
      <c r="B6" s="15">
        <v>33298.0</v>
      </c>
      <c r="C6" s="17">
        <v>18388.0</v>
      </c>
      <c r="D6" s="18">
        <f t="shared" si="1"/>
        <v>4597</v>
      </c>
      <c r="E6" s="19">
        <f t="shared" si="2"/>
        <v>22985</v>
      </c>
      <c r="F6" s="17">
        <v>831.62</v>
      </c>
      <c r="G6" s="17">
        <v>116.38</v>
      </c>
      <c r="H6" s="19">
        <f t="shared" si="3"/>
        <v>948</v>
      </c>
      <c r="I6" s="19">
        <f t="shared" si="4"/>
        <v>23933</v>
      </c>
      <c r="J6" s="17">
        <v>14798.0</v>
      </c>
      <c r="K6" s="18">
        <f t="shared" si="5"/>
        <v>9135</v>
      </c>
      <c r="L6" s="72">
        <f t="shared" si="6"/>
        <v>19798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ref="G7:G9" si="7">SUM(F7*0.14)</f>
        <v>0</v>
      </c>
      <c r="H7" s="19">
        <f t="shared" si="3"/>
        <v>0</v>
      </c>
      <c r="I7" s="19">
        <f t="shared" si="4"/>
        <v>0</v>
      </c>
      <c r="J7" s="18"/>
      <c r="K7" s="18">
        <f t="shared" si="5"/>
        <v>0</v>
      </c>
      <c r="L7" s="72">
        <f t="shared" si="6"/>
        <v>5000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/>
      <c r="G8" s="18">
        <f t="shared" si="7"/>
        <v>0</v>
      </c>
      <c r="H8" s="19">
        <f t="shared" si="3"/>
        <v>0</v>
      </c>
      <c r="I8" s="19">
        <f t="shared" si="4"/>
        <v>0</v>
      </c>
      <c r="J8" s="18"/>
      <c r="K8" s="18">
        <f t="shared" si="5"/>
        <v>0</v>
      </c>
      <c r="L8" s="72">
        <f t="shared" si="6"/>
        <v>5000</v>
      </c>
    </row>
    <row r="9">
      <c r="A9" s="15">
        <v>7.0</v>
      </c>
      <c r="B9" s="15">
        <v>33326.0</v>
      </c>
      <c r="C9" s="17">
        <v>896.0</v>
      </c>
      <c r="D9" s="18">
        <f t="shared" si="1"/>
        <v>224</v>
      </c>
      <c r="E9" s="19">
        <f t="shared" si="2"/>
        <v>1120</v>
      </c>
      <c r="F9" s="17">
        <v>0.0</v>
      </c>
      <c r="G9" s="18">
        <f t="shared" si="7"/>
        <v>0</v>
      </c>
      <c r="H9" s="19">
        <f t="shared" si="3"/>
        <v>0</v>
      </c>
      <c r="I9" s="19">
        <f t="shared" si="4"/>
        <v>1120</v>
      </c>
      <c r="J9" s="17">
        <v>765.0</v>
      </c>
      <c r="K9" s="18">
        <f t="shared" si="5"/>
        <v>355</v>
      </c>
      <c r="L9" s="72">
        <f t="shared" si="6"/>
        <v>5765</v>
      </c>
    </row>
    <row r="10">
      <c r="A10" s="15">
        <v>8.0</v>
      </c>
      <c r="B10" s="15">
        <v>33357.0</v>
      </c>
      <c r="C10" s="17">
        <v>1752.0</v>
      </c>
      <c r="D10" s="18">
        <f t="shared" si="1"/>
        <v>438</v>
      </c>
      <c r="E10" s="19">
        <f t="shared" si="2"/>
        <v>2190</v>
      </c>
      <c r="F10" s="17">
        <v>52.63</v>
      </c>
      <c r="G10" s="17">
        <v>7.37</v>
      </c>
      <c r="H10" s="19">
        <f t="shared" si="3"/>
        <v>60</v>
      </c>
      <c r="I10" s="19">
        <f t="shared" si="4"/>
        <v>2250</v>
      </c>
      <c r="J10" s="17">
        <v>1515.0</v>
      </c>
      <c r="K10" s="18">
        <f t="shared" si="5"/>
        <v>735</v>
      </c>
      <c r="L10" s="72">
        <f t="shared" si="6"/>
        <v>6515</v>
      </c>
    </row>
    <row r="11">
      <c r="A11" s="15">
        <v>9.0</v>
      </c>
      <c r="B11" s="15">
        <v>33421.0</v>
      </c>
      <c r="C11" s="17">
        <v>2672.0</v>
      </c>
      <c r="D11" s="18">
        <f t="shared" si="1"/>
        <v>668</v>
      </c>
      <c r="E11" s="19">
        <f t="shared" si="2"/>
        <v>3340</v>
      </c>
      <c r="F11" s="17">
        <v>80.7</v>
      </c>
      <c r="G11" s="17">
        <v>11.3</v>
      </c>
      <c r="H11" s="19">
        <f t="shared" si="3"/>
        <v>92</v>
      </c>
      <c r="I11" s="19">
        <f t="shared" si="4"/>
        <v>3432</v>
      </c>
      <c r="J11" s="17">
        <v>2637.0</v>
      </c>
      <c r="K11" s="18">
        <f t="shared" si="5"/>
        <v>795</v>
      </c>
      <c r="L11" s="72">
        <f t="shared" si="6"/>
        <v>7637</v>
      </c>
    </row>
    <row r="12">
      <c r="A12" s="15">
        <v>10.0</v>
      </c>
      <c r="B12" s="15">
        <v>33543.0</v>
      </c>
      <c r="C12" s="17">
        <v>18628.0</v>
      </c>
      <c r="D12" s="18">
        <f t="shared" si="1"/>
        <v>4657</v>
      </c>
      <c r="E12" s="19">
        <f t="shared" si="2"/>
        <v>23285</v>
      </c>
      <c r="F12" s="17">
        <v>608.82</v>
      </c>
      <c r="G12" s="17">
        <v>85.18</v>
      </c>
      <c r="H12" s="19">
        <f t="shared" si="3"/>
        <v>694</v>
      </c>
      <c r="I12" s="19">
        <f t="shared" si="4"/>
        <v>23979</v>
      </c>
      <c r="J12" s="17">
        <v>12690.0</v>
      </c>
      <c r="K12" s="18">
        <f t="shared" si="5"/>
        <v>11289</v>
      </c>
      <c r="L12" s="72">
        <f t="shared" si="6"/>
        <v>17690</v>
      </c>
    </row>
    <row r="13">
      <c r="A13" s="15">
        <v>11.0</v>
      </c>
      <c r="B13" s="15">
        <v>33669.0</v>
      </c>
      <c r="C13" s="17">
        <v>7312.0</v>
      </c>
      <c r="D13" s="18">
        <f t="shared" si="1"/>
        <v>1828</v>
      </c>
      <c r="E13" s="19">
        <f t="shared" si="2"/>
        <v>9140</v>
      </c>
      <c r="F13" s="17">
        <v>465.81</v>
      </c>
      <c r="G13" s="17">
        <v>65.19</v>
      </c>
      <c r="H13" s="19">
        <f t="shared" si="3"/>
        <v>531</v>
      </c>
      <c r="I13" s="19">
        <f t="shared" si="4"/>
        <v>9671</v>
      </c>
      <c r="J13" s="17">
        <v>4535.0</v>
      </c>
      <c r="K13" s="18">
        <f t="shared" si="5"/>
        <v>5136</v>
      </c>
      <c r="L13" s="72">
        <f t="shared" si="6"/>
        <v>9535</v>
      </c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/>
      <c r="G14" s="18">
        <f t="shared" ref="G14:G15" si="8">SUM(F14*0.14)</f>
        <v>0</v>
      </c>
      <c r="H14" s="19">
        <f t="shared" si="3"/>
        <v>0</v>
      </c>
      <c r="I14" s="19">
        <f t="shared" si="4"/>
        <v>0</v>
      </c>
      <c r="J14" s="18"/>
      <c r="K14" s="18">
        <f t="shared" si="5"/>
        <v>0</v>
      </c>
      <c r="L14" s="72">
        <f t="shared" si="6"/>
        <v>5000</v>
      </c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/>
      <c r="G15" s="18">
        <f t="shared" si="8"/>
        <v>0</v>
      </c>
      <c r="H15" s="19">
        <f t="shared" si="3"/>
        <v>0</v>
      </c>
      <c r="I15" s="19">
        <f t="shared" si="4"/>
        <v>0</v>
      </c>
      <c r="J15" s="18"/>
      <c r="K15" s="18">
        <f t="shared" si="5"/>
        <v>0</v>
      </c>
      <c r="L15" s="72">
        <f t="shared" si="6"/>
        <v>5000</v>
      </c>
    </row>
    <row r="16">
      <c r="A16" s="15">
        <v>14.0</v>
      </c>
      <c r="B16" s="15">
        <v>33713.0</v>
      </c>
      <c r="C16" s="17">
        <v>1680.0</v>
      </c>
      <c r="D16" s="18">
        <f t="shared" si="1"/>
        <v>420</v>
      </c>
      <c r="E16" s="19">
        <f t="shared" si="2"/>
        <v>2100</v>
      </c>
      <c r="F16" s="17">
        <v>35.08</v>
      </c>
      <c r="G16" s="17">
        <v>4.92</v>
      </c>
      <c r="H16" s="19">
        <f t="shared" si="3"/>
        <v>40</v>
      </c>
      <c r="I16" s="19">
        <f t="shared" si="4"/>
        <v>2140</v>
      </c>
      <c r="J16" s="17">
        <v>1500.0</v>
      </c>
      <c r="K16" s="18">
        <f t="shared" si="5"/>
        <v>640</v>
      </c>
      <c r="L16" s="72">
        <f t="shared" si="6"/>
        <v>6500</v>
      </c>
    </row>
    <row r="17">
      <c r="A17" s="15">
        <v>15.0</v>
      </c>
      <c r="B17" s="15">
        <v>33743.0</v>
      </c>
      <c r="C17" s="17">
        <v>1632.0</v>
      </c>
      <c r="D17" s="18">
        <f t="shared" si="1"/>
        <v>408</v>
      </c>
      <c r="E17" s="19">
        <f t="shared" si="2"/>
        <v>2040</v>
      </c>
      <c r="F17" s="17">
        <v>17.54</v>
      </c>
      <c r="G17" s="18">
        <f>SUM(F17*0.14)</f>
        <v>2.4556</v>
      </c>
      <c r="H17" s="19">
        <f t="shared" si="3"/>
        <v>19.9956</v>
      </c>
      <c r="I17" s="19">
        <f t="shared" si="4"/>
        <v>2059.9956</v>
      </c>
      <c r="J17" s="17">
        <v>1270.0</v>
      </c>
      <c r="K17" s="18">
        <f t="shared" si="5"/>
        <v>789.9956</v>
      </c>
      <c r="L17" s="72">
        <f t="shared" si="6"/>
        <v>6270</v>
      </c>
    </row>
    <row r="18">
      <c r="A18" s="15">
        <v>16.0</v>
      </c>
      <c r="B18" s="15">
        <v>33828.0</v>
      </c>
      <c r="C18" s="17">
        <v>5052.0</v>
      </c>
      <c r="D18" s="18">
        <f t="shared" si="1"/>
        <v>1263</v>
      </c>
      <c r="E18" s="19">
        <f t="shared" si="2"/>
        <v>6315</v>
      </c>
      <c r="F18" s="17">
        <v>122.8</v>
      </c>
      <c r="G18" s="17">
        <v>17.2</v>
      </c>
      <c r="H18" s="19">
        <f t="shared" si="3"/>
        <v>140</v>
      </c>
      <c r="I18" s="19">
        <f t="shared" si="4"/>
        <v>6455</v>
      </c>
      <c r="J18" s="17">
        <v>3905.0</v>
      </c>
      <c r="K18" s="18">
        <f t="shared" si="5"/>
        <v>2550</v>
      </c>
      <c r="L18" s="72">
        <f t="shared" si="6"/>
        <v>8905</v>
      </c>
    </row>
    <row r="19">
      <c r="A19" s="15">
        <v>17.0</v>
      </c>
      <c r="B19" s="15">
        <v>33890.0</v>
      </c>
      <c r="C19" s="17">
        <v>21052.0</v>
      </c>
      <c r="D19" s="18">
        <f t="shared" si="1"/>
        <v>5263</v>
      </c>
      <c r="E19" s="19">
        <f t="shared" si="2"/>
        <v>26315</v>
      </c>
      <c r="F19" s="17">
        <v>694.8</v>
      </c>
      <c r="G19" s="17">
        <v>97.2</v>
      </c>
      <c r="H19" s="19">
        <f t="shared" si="3"/>
        <v>792</v>
      </c>
      <c r="I19" s="19">
        <f t="shared" si="4"/>
        <v>27107</v>
      </c>
      <c r="J19" s="17">
        <v>11617.0</v>
      </c>
      <c r="K19" s="18">
        <f t="shared" si="5"/>
        <v>15490</v>
      </c>
      <c r="L19" s="72">
        <f t="shared" si="6"/>
        <v>16617</v>
      </c>
    </row>
    <row r="20">
      <c r="A20" s="15">
        <v>18.0</v>
      </c>
      <c r="B20" s="15">
        <v>4679.0</v>
      </c>
      <c r="C20" s="17">
        <v>11304.0</v>
      </c>
      <c r="D20" s="18">
        <f t="shared" si="1"/>
        <v>2826</v>
      </c>
      <c r="E20" s="19">
        <f t="shared" si="2"/>
        <v>14130</v>
      </c>
      <c r="F20" s="17">
        <v>396.53</v>
      </c>
      <c r="G20" s="17">
        <v>55.47</v>
      </c>
      <c r="H20" s="19">
        <f t="shared" si="3"/>
        <v>452</v>
      </c>
      <c r="I20" s="19">
        <f t="shared" si="4"/>
        <v>14582</v>
      </c>
      <c r="J20" s="17">
        <v>7752.0</v>
      </c>
      <c r="K20" s="18">
        <f t="shared" si="5"/>
        <v>6830</v>
      </c>
      <c r="L20" s="72">
        <f t="shared" si="6"/>
        <v>12752</v>
      </c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/>
      <c r="G21" s="18">
        <f t="shared" ref="G21:G24" si="9">SUM(F21*0.14)</f>
        <v>0</v>
      </c>
      <c r="H21" s="19">
        <f t="shared" si="3"/>
        <v>0</v>
      </c>
      <c r="I21" s="19">
        <f t="shared" si="4"/>
        <v>0</v>
      </c>
      <c r="J21" s="18"/>
      <c r="K21" s="18">
        <f t="shared" si="5"/>
        <v>0</v>
      </c>
      <c r="L21" s="72">
        <f t="shared" si="6"/>
        <v>5000</v>
      </c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/>
      <c r="G22" s="18">
        <f t="shared" si="9"/>
        <v>0</v>
      </c>
      <c r="H22" s="19">
        <f t="shared" si="3"/>
        <v>0</v>
      </c>
      <c r="I22" s="19">
        <f t="shared" si="4"/>
        <v>0</v>
      </c>
      <c r="J22" s="18"/>
      <c r="K22" s="18">
        <f t="shared" si="5"/>
        <v>0</v>
      </c>
      <c r="L22" s="72">
        <f t="shared" si="6"/>
        <v>5000</v>
      </c>
    </row>
    <row r="23">
      <c r="A23" s="15">
        <v>21.0</v>
      </c>
      <c r="B23" s="15">
        <v>34062.0</v>
      </c>
      <c r="C23" s="17">
        <v>2400.0</v>
      </c>
      <c r="D23" s="18">
        <f t="shared" si="1"/>
        <v>600</v>
      </c>
      <c r="E23" s="19">
        <f t="shared" si="2"/>
        <v>3000</v>
      </c>
      <c r="F23" s="17">
        <v>17.54</v>
      </c>
      <c r="G23" s="18">
        <f t="shared" si="9"/>
        <v>2.4556</v>
      </c>
      <c r="H23" s="19">
        <f t="shared" si="3"/>
        <v>19.9956</v>
      </c>
      <c r="I23" s="19">
        <f t="shared" si="4"/>
        <v>3019.9956</v>
      </c>
      <c r="J23" s="17">
        <v>2130.0</v>
      </c>
      <c r="K23" s="18">
        <f t="shared" si="5"/>
        <v>889.9956</v>
      </c>
      <c r="L23" s="72">
        <f t="shared" si="6"/>
        <v>7130</v>
      </c>
    </row>
    <row r="24">
      <c r="A24" s="15">
        <v>22.0</v>
      </c>
      <c r="B24" s="15">
        <v>34099.0</v>
      </c>
      <c r="C24" s="17">
        <v>1776.0</v>
      </c>
      <c r="D24" s="18">
        <f t="shared" si="1"/>
        <v>444</v>
      </c>
      <c r="E24" s="19">
        <f t="shared" si="2"/>
        <v>2220</v>
      </c>
      <c r="F24" s="17">
        <v>17.54</v>
      </c>
      <c r="G24" s="18">
        <f t="shared" si="9"/>
        <v>2.4556</v>
      </c>
      <c r="H24" s="19">
        <f t="shared" si="3"/>
        <v>19.9956</v>
      </c>
      <c r="I24" s="19">
        <f t="shared" si="4"/>
        <v>2239.9956</v>
      </c>
      <c r="J24" s="17">
        <v>1845.0</v>
      </c>
      <c r="K24" s="18">
        <f t="shared" si="5"/>
        <v>394.9956</v>
      </c>
      <c r="L24" s="72">
        <f t="shared" si="6"/>
        <v>6845</v>
      </c>
    </row>
    <row r="25">
      <c r="A25" s="15">
        <v>23.0</v>
      </c>
      <c r="B25" s="15">
        <v>34159.0</v>
      </c>
      <c r="C25" s="17">
        <v>3316.0</v>
      </c>
      <c r="D25" s="18">
        <f t="shared" si="1"/>
        <v>829</v>
      </c>
      <c r="E25" s="19">
        <f t="shared" si="2"/>
        <v>4145</v>
      </c>
      <c r="F25" s="17">
        <v>35.08</v>
      </c>
      <c r="G25" s="17">
        <v>4.92</v>
      </c>
      <c r="H25" s="19">
        <f t="shared" si="3"/>
        <v>40</v>
      </c>
      <c r="I25" s="19">
        <f t="shared" si="4"/>
        <v>4185</v>
      </c>
      <c r="J25" s="17">
        <v>2810.0</v>
      </c>
      <c r="K25" s="18">
        <f t="shared" si="5"/>
        <v>1375</v>
      </c>
      <c r="L25" s="72">
        <f t="shared" si="6"/>
        <v>7810</v>
      </c>
    </row>
    <row r="26">
      <c r="A26" s="15">
        <v>24.0</v>
      </c>
      <c r="B26" s="15">
        <v>34409.0</v>
      </c>
      <c r="C26" s="17">
        <v>19712.0</v>
      </c>
      <c r="D26" s="18">
        <f t="shared" si="1"/>
        <v>4928</v>
      </c>
      <c r="E26" s="19">
        <f t="shared" si="2"/>
        <v>24640</v>
      </c>
      <c r="F26" s="17">
        <v>633.34</v>
      </c>
      <c r="G26" s="17">
        <v>88.66</v>
      </c>
      <c r="H26" s="19">
        <f t="shared" si="3"/>
        <v>722</v>
      </c>
      <c r="I26" s="19">
        <f t="shared" si="4"/>
        <v>25362</v>
      </c>
      <c r="J26" s="17">
        <v>14083.0</v>
      </c>
      <c r="K26" s="18">
        <f t="shared" si="5"/>
        <v>11279</v>
      </c>
      <c r="L26" s="72">
        <f t="shared" si="6"/>
        <v>19083</v>
      </c>
    </row>
    <row r="27">
      <c r="A27" s="15">
        <v>25.0</v>
      </c>
      <c r="B27" s="15">
        <v>34601.0</v>
      </c>
      <c r="C27" s="17">
        <v>23764.0</v>
      </c>
      <c r="D27" s="18">
        <f t="shared" si="1"/>
        <v>5941</v>
      </c>
      <c r="E27" s="19">
        <f t="shared" si="2"/>
        <v>29705</v>
      </c>
      <c r="F27" s="17">
        <v>564.92</v>
      </c>
      <c r="G27" s="17">
        <v>79.08</v>
      </c>
      <c r="H27" s="19">
        <f t="shared" si="3"/>
        <v>644</v>
      </c>
      <c r="I27" s="19">
        <f t="shared" si="4"/>
        <v>30349</v>
      </c>
      <c r="J27" s="17">
        <v>13789.0</v>
      </c>
      <c r="K27" s="18">
        <f t="shared" si="5"/>
        <v>16560</v>
      </c>
      <c r="L27" s="72">
        <f t="shared" si="6"/>
        <v>18789</v>
      </c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/>
      <c r="G28" s="18">
        <f t="shared" ref="G28:G31" si="10">SUM(F28*0.14)</f>
        <v>0</v>
      </c>
      <c r="H28" s="19">
        <f t="shared" si="3"/>
        <v>0</v>
      </c>
      <c r="I28" s="19">
        <f t="shared" si="4"/>
        <v>0</v>
      </c>
      <c r="J28" s="18"/>
      <c r="K28" s="18">
        <f t="shared" si="5"/>
        <v>0</v>
      </c>
      <c r="L28" s="72">
        <f t="shared" si="6"/>
        <v>5000</v>
      </c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/>
      <c r="G29" s="18">
        <f t="shared" si="10"/>
        <v>0</v>
      </c>
      <c r="H29" s="19">
        <f t="shared" si="3"/>
        <v>0</v>
      </c>
      <c r="I29" s="19">
        <f t="shared" si="4"/>
        <v>0</v>
      </c>
      <c r="J29" s="18"/>
      <c r="K29" s="18">
        <f t="shared" si="5"/>
        <v>0</v>
      </c>
      <c r="L29" s="72">
        <f t="shared" si="6"/>
        <v>5000</v>
      </c>
    </row>
    <row r="30">
      <c r="A30" s="15">
        <v>28.0</v>
      </c>
      <c r="B30" s="15">
        <v>34645.0</v>
      </c>
      <c r="C30" s="17">
        <v>1328.0</v>
      </c>
      <c r="D30" s="18">
        <f t="shared" si="1"/>
        <v>332</v>
      </c>
      <c r="E30" s="19">
        <f t="shared" si="2"/>
        <v>1660</v>
      </c>
      <c r="F30" s="17">
        <v>30.7</v>
      </c>
      <c r="G30" s="18">
        <f t="shared" si="10"/>
        <v>4.298</v>
      </c>
      <c r="H30" s="19">
        <f t="shared" si="3"/>
        <v>34.998</v>
      </c>
      <c r="I30" s="19">
        <f t="shared" si="4"/>
        <v>1694.998</v>
      </c>
      <c r="J30" s="17">
        <v>1640.0</v>
      </c>
      <c r="K30" s="18">
        <f t="shared" si="5"/>
        <v>54.998</v>
      </c>
      <c r="L30" s="72">
        <f t="shared" si="6"/>
        <v>6640</v>
      </c>
    </row>
    <row r="31">
      <c r="A31" s="15">
        <v>29.0</v>
      </c>
      <c r="B31" s="15">
        <v>34705.0</v>
      </c>
      <c r="C31" s="17">
        <v>2712.0</v>
      </c>
      <c r="D31" s="18">
        <f t="shared" si="1"/>
        <v>678</v>
      </c>
      <c r="E31" s="19">
        <f t="shared" si="2"/>
        <v>3390</v>
      </c>
      <c r="F31" s="17">
        <v>140.35</v>
      </c>
      <c r="G31" s="18">
        <f t="shared" si="10"/>
        <v>19.649</v>
      </c>
      <c r="H31" s="19">
        <f t="shared" si="3"/>
        <v>159.999</v>
      </c>
      <c r="I31" s="19">
        <f t="shared" si="4"/>
        <v>3549.999</v>
      </c>
      <c r="J31" s="17">
        <v>2260.0</v>
      </c>
      <c r="K31" s="18">
        <f t="shared" si="5"/>
        <v>1289.999</v>
      </c>
      <c r="L31" s="72">
        <f t="shared" si="6"/>
        <v>7260</v>
      </c>
    </row>
    <row r="32">
      <c r="A32" s="15">
        <v>30.0</v>
      </c>
      <c r="B32" s="15">
        <v>34772.0</v>
      </c>
      <c r="C32" s="17">
        <v>3876.0</v>
      </c>
      <c r="D32" s="18">
        <f t="shared" si="1"/>
        <v>969</v>
      </c>
      <c r="E32" s="19">
        <f t="shared" si="2"/>
        <v>4845</v>
      </c>
      <c r="F32" s="17">
        <v>87.7</v>
      </c>
      <c r="G32" s="17">
        <v>12.3</v>
      </c>
      <c r="H32" s="19">
        <f t="shared" si="3"/>
        <v>100</v>
      </c>
      <c r="I32" s="19">
        <f t="shared" si="4"/>
        <v>4945</v>
      </c>
      <c r="J32" s="17">
        <v>2525.0</v>
      </c>
      <c r="K32" s="18">
        <f t="shared" si="5"/>
        <v>2420</v>
      </c>
      <c r="L32" s="72">
        <f t="shared" si="6"/>
        <v>7525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>SUM(F33*0.14)</f>
        <v>0</v>
      </c>
      <c r="H33" s="19">
        <f t="shared" si="3"/>
        <v>0</v>
      </c>
      <c r="I33" s="19">
        <f t="shared" si="4"/>
        <v>0</v>
      </c>
      <c r="J33" s="18"/>
      <c r="K33" s="18">
        <f t="shared" si="5"/>
        <v>0</v>
      </c>
      <c r="L33" s="72">
        <f t="shared" si="6"/>
        <v>5000</v>
      </c>
    </row>
    <row r="34">
      <c r="A34" s="27" t="s">
        <v>12</v>
      </c>
      <c r="B34" s="28"/>
      <c r="C34" s="19">
        <f t="shared" ref="C34:K34" si="11">SUM(C3:C33)</f>
        <v>158652</v>
      </c>
      <c r="D34" s="19">
        <f t="shared" si="11"/>
        <v>39663</v>
      </c>
      <c r="E34" s="19">
        <f t="shared" si="11"/>
        <v>198315</v>
      </c>
      <c r="F34" s="19">
        <f t="shared" si="11"/>
        <v>5197.52</v>
      </c>
      <c r="G34" s="19">
        <f t="shared" si="11"/>
        <v>727.4686</v>
      </c>
      <c r="H34" s="90">
        <f t="shared" si="11"/>
        <v>5924.9886</v>
      </c>
      <c r="I34" s="90">
        <f t="shared" si="11"/>
        <v>204239.9886</v>
      </c>
      <c r="J34" s="19">
        <f t="shared" si="11"/>
        <v>111276</v>
      </c>
      <c r="K34" s="90">
        <f t="shared" si="11"/>
        <v>92963.9886</v>
      </c>
      <c r="L34" s="72">
        <f>3000+I34-K34</f>
        <v>114276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5">
        <f>SUM(E34,H34)</f>
        <v>204239.9886</v>
      </c>
      <c r="J35" s="31"/>
      <c r="K35" s="31"/>
      <c r="L35" s="31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>
      <c r="A37" s="83" t="s">
        <v>186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>
      <c r="A38" s="83" t="s">
        <v>187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75"/>
    <col customWidth="1" min="2" max="2" width="5.88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188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38.2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189</v>
      </c>
    </row>
    <row r="3">
      <c r="A3" s="15">
        <v>1.0</v>
      </c>
      <c r="B3" s="15">
        <v>34895.0</v>
      </c>
      <c r="C3" s="17">
        <v>15876.0</v>
      </c>
      <c r="D3" s="18">
        <f t="shared" ref="D3:D33" si="1">SUM(C3*0.25)</f>
        <v>3969</v>
      </c>
      <c r="E3" s="19">
        <f t="shared" ref="E3:E33" si="2">SUM(C3+D3)</f>
        <v>19845</v>
      </c>
      <c r="F3" s="17">
        <v>546.53</v>
      </c>
      <c r="G3" s="17">
        <v>76.47</v>
      </c>
      <c r="H3" s="19">
        <f t="shared" ref="H3:H33" si="3">SUM(F3+G3)</f>
        <v>623</v>
      </c>
      <c r="I3" s="19">
        <f t="shared" ref="I3:I33" si="4">SUM(H3,E3)</f>
        <v>20468</v>
      </c>
      <c r="J3" s="17">
        <v>10371.0</v>
      </c>
      <c r="K3" s="18">
        <f t="shared" ref="K3:K33" si="5">SUM(I3-J3)</f>
        <v>10097</v>
      </c>
      <c r="L3" s="72">
        <f t="shared" ref="L3:L33" si="6">6000+I3-K3</f>
        <v>16371</v>
      </c>
    </row>
    <row r="4">
      <c r="A4" s="15">
        <v>2.0</v>
      </c>
      <c r="B4" s="15">
        <v>35061.0</v>
      </c>
      <c r="C4" s="17">
        <v>19248.0</v>
      </c>
      <c r="D4" s="18">
        <f t="shared" si="1"/>
        <v>4812</v>
      </c>
      <c r="E4" s="19">
        <f t="shared" si="2"/>
        <v>24060</v>
      </c>
      <c r="F4" s="17">
        <v>644.77</v>
      </c>
      <c r="G4" s="17">
        <v>90.23</v>
      </c>
      <c r="H4" s="19">
        <f t="shared" si="3"/>
        <v>735</v>
      </c>
      <c r="I4" s="19">
        <f t="shared" si="4"/>
        <v>24795</v>
      </c>
      <c r="J4" s="17">
        <v>12625.0</v>
      </c>
      <c r="K4" s="18">
        <f t="shared" si="5"/>
        <v>12170</v>
      </c>
      <c r="L4" s="72">
        <f t="shared" si="6"/>
        <v>18625</v>
      </c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/>
      <c r="G5" s="18">
        <f t="shared" ref="G5:G9" si="7">SUM(F5*0.14)</f>
        <v>0</v>
      </c>
      <c r="H5" s="19">
        <f t="shared" si="3"/>
        <v>0</v>
      </c>
      <c r="I5" s="19">
        <f t="shared" si="4"/>
        <v>0</v>
      </c>
      <c r="J5" s="18"/>
      <c r="K5" s="18">
        <f t="shared" si="5"/>
        <v>0</v>
      </c>
      <c r="L5" s="72">
        <f t="shared" si="6"/>
        <v>6000</v>
      </c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/>
      <c r="G6" s="18">
        <f t="shared" si="7"/>
        <v>0</v>
      </c>
      <c r="H6" s="19">
        <f t="shared" si="3"/>
        <v>0</v>
      </c>
      <c r="I6" s="19">
        <f t="shared" si="4"/>
        <v>0</v>
      </c>
      <c r="J6" s="18"/>
      <c r="K6" s="18">
        <f t="shared" si="5"/>
        <v>0</v>
      </c>
      <c r="L6" s="72">
        <f t="shared" si="6"/>
        <v>6000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si="7"/>
        <v>0</v>
      </c>
      <c r="H7" s="19">
        <f t="shared" si="3"/>
        <v>0</v>
      </c>
      <c r="I7" s="19">
        <f t="shared" si="4"/>
        <v>0</v>
      </c>
      <c r="J7" s="18"/>
      <c r="K7" s="18">
        <f t="shared" si="5"/>
        <v>0</v>
      </c>
      <c r="L7" s="72">
        <f t="shared" si="6"/>
        <v>6000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/>
      <c r="G8" s="18">
        <f t="shared" si="7"/>
        <v>0</v>
      </c>
      <c r="H8" s="19">
        <f t="shared" si="3"/>
        <v>0</v>
      </c>
      <c r="I8" s="19">
        <f t="shared" si="4"/>
        <v>0</v>
      </c>
      <c r="J8" s="18"/>
      <c r="K8" s="18">
        <f t="shared" si="5"/>
        <v>0</v>
      </c>
      <c r="L8" s="72">
        <f t="shared" si="6"/>
        <v>6000</v>
      </c>
    </row>
    <row r="9">
      <c r="A9" s="15">
        <v>7.0</v>
      </c>
      <c r="B9" s="15">
        <v>35325.0</v>
      </c>
      <c r="C9" s="17">
        <v>16692.0</v>
      </c>
      <c r="D9" s="18">
        <f t="shared" si="1"/>
        <v>4173</v>
      </c>
      <c r="E9" s="19">
        <f t="shared" si="2"/>
        <v>20865</v>
      </c>
      <c r="F9" s="17">
        <v>510.53</v>
      </c>
      <c r="G9" s="18">
        <f t="shared" si="7"/>
        <v>71.4742</v>
      </c>
      <c r="H9" s="19">
        <f t="shared" si="3"/>
        <v>582.0042</v>
      </c>
      <c r="I9" s="19">
        <f t="shared" si="4"/>
        <v>21447.0042</v>
      </c>
      <c r="J9" s="17">
        <v>12368.0</v>
      </c>
      <c r="K9" s="18">
        <f t="shared" si="5"/>
        <v>9079.0042</v>
      </c>
      <c r="L9" s="72">
        <f t="shared" si="6"/>
        <v>18368</v>
      </c>
    </row>
    <row r="10">
      <c r="A10" s="15">
        <v>8.0</v>
      </c>
      <c r="B10" s="15">
        <v>35514.0</v>
      </c>
      <c r="C10" s="17">
        <v>18465.6</v>
      </c>
      <c r="D10" s="18">
        <f t="shared" si="1"/>
        <v>4616.4</v>
      </c>
      <c r="E10" s="19">
        <f t="shared" si="2"/>
        <v>23082</v>
      </c>
      <c r="F10" s="17">
        <v>569.33</v>
      </c>
      <c r="G10" s="17">
        <v>79.67</v>
      </c>
      <c r="H10" s="19">
        <f t="shared" si="3"/>
        <v>649</v>
      </c>
      <c r="I10" s="19">
        <f t="shared" si="4"/>
        <v>23731</v>
      </c>
      <c r="J10" s="17">
        <v>8884.0</v>
      </c>
      <c r="K10" s="18">
        <f t="shared" si="5"/>
        <v>14847</v>
      </c>
      <c r="L10" s="72">
        <f t="shared" si="6"/>
        <v>14884</v>
      </c>
    </row>
    <row r="11">
      <c r="A11" s="15">
        <v>9.0</v>
      </c>
      <c r="B11" s="15">
        <v>35664.0</v>
      </c>
      <c r="C11" s="17">
        <v>10632.0</v>
      </c>
      <c r="D11" s="18">
        <f t="shared" si="1"/>
        <v>2658</v>
      </c>
      <c r="E11" s="19">
        <f t="shared" si="2"/>
        <v>13290</v>
      </c>
      <c r="F11" s="17">
        <v>471.97</v>
      </c>
      <c r="G11" s="17">
        <v>66.03</v>
      </c>
      <c r="H11" s="19">
        <f t="shared" si="3"/>
        <v>538</v>
      </c>
      <c r="I11" s="19">
        <f t="shared" si="4"/>
        <v>13828</v>
      </c>
      <c r="J11" s="17">
        <v>8349.0</v>
      </c>
      <c r="K11" s="18">
        <f t="shared" si="5"/>
        <v>5479</v>
      </c>
      <c r="L11" s="72">
        <f t="shared" si="6"/>
        <v>14349</v>
      </c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/>
      <c r="G12" s="18">
        <f t="shared" ref="G12:G13" si="8">SUM(F12*0.14)</f>
        <v>0</v>
      </c>
      <c r="H12" s="19">
        <f t="shared" si="3"/>
        <v>0</v>
      </c>
      <c r="I12" s="19">
        <f t="shared" si="4"/>
        <v>0</v>
      </c>
      <c r="J12" s="18"/>
      <c r="K12" s="18">
        <f t="shared" si="5"/>
        <v>0</v>
      </c>
      <c r="L12" s="72">
        <f t="shared" si="6"/>
        <v>6000</v>
      </c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/>
      <c r="G13" s="18">
        <f t="shared" si="8"/>
        <v>0</v>
      </c>
      <c r="H13" s="19">
        <f t="shared" si="3"/>
        <v>0</v>
      </c>
      <c r="I13" s="19">
        <f t="shared" si="4"/>
        <v>0</v>
      </c>
      <c r="J13" s="18"/>
      <c r="K13" s="18">
        <f t="shared" si="5"/>
        <v>0</v>
      </c>
      <c r="L13" s="72">
        <f t="shared" si="6"/>
        <v>6000</v>
      </c>
    </row>
    <row r="14">
      <c r="A14" s="15">
        <v>12.0</v>
      </c>
      <c r="B14" s="15">
        <v>35762.0</v>
      </c>
      <c r="C14" s="17">
        <v>4380.0</v>
      </c>
      <c r="D14" s="18">
        <f t="shared" si="1"/>
        <v>1095</v>
      </c>
      <c r="E14" s="19">
        <f t="shared" si="2"/>
        <v>5475</v>
      </c>
      <c r="F14" s="17">
        <v>87.7</v>
      </c>
      <c r="G14" s="17">
        <v>12.3</v>
      </c>
      <c r="H14" s="19">
        <f t="shared" si="3"/>
        <v>100</v>
      </c>
      <c r="I14" s="19">
        <f t="shared" si="4"/>
        <v>5575</v>
      </c>
      <c r="J14" s="17">
        <v>3360.0</v>
      </c>
      <c r="K14" s="18">
        <f t="shared" si="5"/>
        <v>2215</v>
      </c>
      <c r="L14" s="72">
        <f t="shared" si="6"/>
        <v>9360</v>
      </c>
    </row>
    <row r="15">
      <c r="A15" s="15">
        <v>13.0</v>
      </c>
      <c r="B15" s="15">
        <v>35808.0</v>
      </c>
      <c r="C15" s="17">
        <v>2808.0</v>
      </c>
      <c r="D15" s="18">
        <f t="shared" si="1"/>
        <v>702</v>
      </c>
      <c r="E15" s="19">
        <f t="shared" si="2"/>
        <v>3510</v>
      </c>
      <c r="F15" s="17">
        <v>17.54</v>
      </c>
      <c r="G15" s="18">
        <f>SUM(F15*0.14)</f>
        <v>2.4556</v>
      </c>
      <c r="H15" s="19">
        <f t="shared" si="3"/>
        <v>19.9956</v>
      </c>
      <c r="I15" s="19">
        <f t="shared" si="4"/>
        <v>3529.9956</v>
      </c>
      <c r="J15" s="17">
        <v>2160.0</v>
      </c>
      <c r="K15" s="18">
        <f t="shared" si="5"/>
        <v>1369.9956</v>
      </c>
      <c r="L15" s="72">
        <f t="shared" si="6"/>
        <v>8160</v>
      </c>
    </row>
    <row r="16">
      <c r="A16" s="15">
        <v>14.0</v>
      </c>
      <c r="B16" s="15">
        <v>35855.0</v>
      </c>
      <c r="C16" s="17">
        <v>2572.0</v>
      </c>
      <c r="D16" s="18">
        <f t="shared" si="1"/>
        <v>643</v>
      </c>
      <c r="E16" s="19">
        <f t="shared" si="2"/>
        <v>3215</v>
      </c>
      <c r="F16" s="17">
        <v>17.54</v>
      </c>
      <c r="G16" s="17">
        <v>2.46</v>
      </c>
      <c r="H16" s="19">
        <f t="shared" si="3"/>
        <v>20</v>
      </c>
      <c r="I16" s="19">
        <f t="shared" si="4"/>
        <v>3235</v>
      </c>
      <c r="J16" s="17">
        <v>2435.0</v>
      </c>
      <c r="K16" s="18">
        <f t="shared" si="5"/>
        <v>800</v>
      </c>
      <c r="L16" s="72">
        <f t="shared" si="6"/>
        <v>8435</v>
      </c>
    </row>
    <row r="17">
      <c r="A17" s="15">
        <v>15.0</v>
      </c>
      <c r="B17" s="15">
        <v>36035.0</v>
      </c>
      <c r="C17" s="17">
        <v>15460.0</v>
      </c>
      <c r="D17" s="18">
        <f t="shared" si="1"/>
        <v>3865</v>
      </c>
      <c r="E17" s="19">
        <f t="shared" si="2"/>
        <v>19325</v>
      </c>
      <c r="F17" s="17">
        <v>426.36</v>
      </c>
      <c r="G17" s="17">
        <v>59.64</v>
      </c>
      <c r="H17" s="19">
        <f t="shared" si="3"/>
        <v>486</v>
      </c>
      <c r="I17" s="19">
        <f t="shared" si="4"/>
        <v>19811</v>
      </c>
      <c r="J17" s="17">
        <v>10589.0</v>
      </c>
      <c r="K17" s="18">
        <f t="shared" si="5"/>
        <v>9222</v>
      </c>
      <c r="L17" s="72">
        <f t="shared" si="6"/>
        <v>16589</v>
      </c>
    </row>
    <row r="18">
      <c r="A18" s="15">
        <v>16.0</v>
      </c>
      <c r="B18" s="15">
        <v>36035.0</v>
      </c>
      <c r="C18" s="17">
        <v>37528.0</v>
      </c>
      <c r="D18" s="18">
        <f t="shared" si="1"/>
        <v>9382</v>
      </c>
      <c r="E18" s="19">
        <f t="shared" si="2"/>
        <v>46910</v>
      </c>
      <c r="F18" s="17">
        <v>988.61</v>
      </c>
      <c r="G18" s="17">
        <v>138.39</v>
      </c>
      <c r="H18" s="19">
        <f t="shared" si="3"/>
        <v>1127</v>
      </c>
      <c r="I18" s="19">
        <f t="shared" si="4"/>
        <v>48037</v>
      </c>
      <c r="J18" s="17">
        <v>22172.0</v>
      </c>
      <c r="K18" s="18">
        <f t="shared" si="5"/>
        <v>25865</v>
      </c>
      <c r="L18" s="72">
        <f t="shared" si="6"/>
        <v>28172</v>
      </c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/>
      <c r="G19" s="18">
        <f t="shared" ref="G19:G20" si="9">SUM(F19*0.14)</f>
        <v>0</v>
      </c>
      <c r="H19" s="19">
        <f t="shared" si="3"/>
        <v>0</v>
      </c>
      <c r="I19" s="19">
        <f t="shared" si="4"/>
        <v>0</v>
      </c>
      <c r="J19" s="18"/>
      <c r="K19" s="18">
        <f t="shared" si="5"/>
        <v>0</v>
      </c>
      <c r="L19" s="72">
        <f t="shared" si="6"/>
        <v>6000</v>
      </c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/>
      <c r="G20" s="18">
        <f t="shared" si="9"/>
        <v>0</v>
      </c>
      <c r="H20" s="19">
        <f t="shared" si="3"/>
        <v>0</v>
      </c>
      <c r="I20" s="19">
        <f t="shared" si="4"/>
        <v>0</v>
      </c>
      <c r="J20" s="18"/>
      <c r="K20" s="18">
        <f t="shared" si="5"/>
        <v>0</v>
      </c>
      <c r="L20" s="72">
        <f t="shared" si="6"/>
        <v>6000</v>
      </c>
    </row>
    <row r="21">
      <c r="A21" s="15">
        <v>19.0</v>
      </c>
      <c r="B21" s="15">
        <v>36736.0</v>
      </c>
      <c r="C21" s="17">
        <v>3428.0</v>
      </c>
      <c r="D21" s="18">
        <f t="shared" si="1"/>
        <v>857</v>
      </c>
      <c r="E21" s="19">
        <f t="shared" si="2"/>
        <v>4285</v>
      </c>
      <c r="F21" s="17">
        <v>52.62</v>
      </c>
      <c r="G21" s="17">
        <v>7.38</v>
      </c>
      <c r="H21" s="19">
        <f t="shared" si="3"/>
        <v>60</v>
      </c>
      <c r="I21" s="19">
        <f t="shared" si="4"/>
        <v>4345</v>
      </c>
      <c r="J21" s="17">
        <v>2975.0</v>
      </c>
      <c r="K21" s="18">
        <f t="shared" si="5"/>
        <v>1370</v>
      </c>
      <c r="L21" s="72">
        <f t="shared" si="6"/>
        <v>8975</v>
      </c>
    </row>
    <row r="22">
      <c r="A22" s="15">
        <v>20.0</v>
      </c>
      <c r="B22" s="15">
        <v>36432.0</v>
      </c>
      <c r="C22" s="17">
        <v>2284.0</v>
      </c>
      <c r="D22" s="18">
        <f t="shared" si="1"/>
        <v>571</v>
      </c>
      <c r="E22" s="19">
        <f t="shared" si="2"/>
        <v>2855</v>
      </c>
      <c r="F22" s="17">
        <v>17.54</v>
      </c>
      <c r="G22" s="18">
        <f>SUM(F22*0.14)</f>
        <v>2.4556</v>
      </c>
      <c r="H22" s="19">
        <f t="shared" si="3"/>
        <v>19.9956</v>
      </c>
      <c r="I22" s="19">
        <f t="shared" si="4"/>
        <v>2874.9956</v>
      </c>
      <c r="J22" s="17">
        <v>2140.0</v>
      </c>
      <c r="K22" s="18">
        <f t="shared" si="5"/>
        <v>734.9956</v>
      </c>
      <c r="L22" s="72">
        <f t="shared" si="6"/>
        <v>8140</v>
      </c>
    </row>
    <row r="23">
      <c r="A23" s="15">
        <v>21.0</v>
      </c>
      <c r="B23" s="15">
        <v>36477.0</v>
      </c>
      <c r="C23" s="17">
        <v>2324.0</v>
      </c>
      <c r="D23" s="18">
        <f t="shared" si="1"/>
        <v>581</v>
      </c>
      <c r="E23" s="19">
        <f t="shared" si="2"/>
        <v>2905</v>
      </c>
      <c r="F23" s="17">
        <v>52.62</v>
      </c>
      <c r="G23" s="17">
        <v>7.38</v>
      </c>
      <c r="H23" s="19">
        <f t="shared" si="3"/>
        <v>60</v>
      </c>
      <c r="I23" s="19">
        <f t="shared" si="4"/>
        <v>2965</v>
      </c>
      <c r="J23" s="17">
        <v>1945.0</v>
      </c>
      <c r="K23" s="18">
        <f t="shared" si="5"/>
        <v>1020</v>
      </c>
      <c r="L23" s="72">
        <f t="shared" si="6"/>
        <v>7945</v>
      </c>
    </row>
    <row r="24">
      <c r="A24" s="15">
        <v>22.0</v>
      </c>
      <c r="B24" s="15">
        <v>36624.0</v>
      </c>
      <c r="C24" s="17">
        <v>9680.0</v>
      </c>
      <c r="D24" s="18">
        <f t="shared" si="1"/>
        <v>2420</v>
      </c>
      <c r="E24" s="19">
        <f t="shared" si="2"/>
        <v>12100</v>
      </c>
      <c r="F24" s="17">
        <v>246.5</v>
      </c>
      <c r="G24" s="18">
        <f>SUM(F24*0.14)</f>
        <v>34.51</v>
      </c>
      <c r="H24" s="19">
        <f t="shared" si="3"/>
        <v>281.01</v>
      </c>
      <c r="I24" s="19">
        <f t="shared" si="4"/>
        <v>12381.01</v>
      </c>
      <c r="J24" s="17">
        <v>6814.0</v>
      </c>
      <c r="K24" s="18">
        <f t="shared" si="5"/>
        <v>5567.01</v>
      </c>
      <c r="L24" s="72">
        <f t="shared" si="6"/>
        <v>12814</v>
      </c>
    </row>
    <row r="25">
      <c r="A25" s="15">
        <v>23.0</v>
      </c>
      <c r="B25" s="15">
        <v>36930.0</v>
      </c>
      <c r="C25" s="17">
        <v>30512.0</v>
      </c>
      <c r="D25" s="18">
        <f t="shared" si="1"/>
        <v>7628</v>
      </c>
      <c r="E25" s="19">
        <f t="shared" si="2"/>
        <v>38140</v>
      </c>
      <c r="F25" s="17">
        <v>781.63</v>
      </c>
      <c r="G25" s="17">
        <v>109.37</v>
      </c>
      <c r="H25" s="19">
        <f t="shared" si="3"/>
        <v>891</v>
      </c>
      <c r="I25" s="19">
        <f t="shared" si="4"/>
        <v>39031</v>
      </c>
      <c r="J25" s="17">
        <v>19304.0</v>
      </c>
      <c r="K25" s="18">
        <f t="shared" si="5"/>
        <v>19727</v>
      </c>
      <c r="L25" s="72">
        <f t="shared" si="6"/>
        <v>25304</v>
      </c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/>
      <c r="G26" s="18">
        <f t="shared" ref="G26:G30" si="10">SUM(F26*0.14)</f>
        <v>0</v>
      </c>
      <c r="H26" s="19">
        <f t="shared" si="3"/>
        <v>0</v>
      </c>
      <c r="I26" s="19">
        <f t="shared" si="4"/>
        <v>0</v>
      </c>
      <c r="J26" s="18"/>
      <c r="K26" s="18">
        <f t="shared" si="5"/>
        <v>0</v>
      </c>
      <c r="L26" s="72">
        <f t="shared" si="6"/>
        <v>6000</v>
      </c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/>
      <c r="G27" s="18">
        <f t="shared" si="10"/>
        <v>0</v>
      </c>
      <c r="H27" s="19">
        <f t="shared" si="3"/>
        <v>0</v>
      </c>
      <c r="I27" s="19">
        <f t="shared" si="4"/>
        <v>0</v>
      </c>
      <c r="J27" s="18"/>
      <c r="K27" s="18">
        <f t="shared" si="5"/>
        <v>0</v>
      </c>
      <c r="L27" s="72">
        <f t="shared" si="6"/>
        <v>6000</v>
      </c>
    </row>
    <row r="28">
      <c r="A28" s="15">
        <v>26.0</v>
      </c>
      <c r="B28" s="15">
        <v>36977.0</v>
      </c>
      <c r="C28" s="17">
        <v>1868.0</v>
      </c>
      <c r="D28" s="18">
        <f t="shared" si="1"/>
        <v>467</v>
      </c>
      <c r="E28" s="19">
        <f t="shared" si="2"/>
        <v>2335</v>
      </c>
      <c r="F28" s="17">
        <v>0.0</v>
      </c>
      <c r="G28" s="18">
        <f t="shared" si="10"/>
        <v>0</v>
      </c>
      <c r="H28" s="19">
        <f t="shared" si="3"/>
        <v>0</v>
      </c>
      <c r="I28" s="19">
        <f t="shared" si="4"/>
        <v>2335</v>
      </c>
      <c r="J28" s="17">
        <v>1790.0</v>
      </c>
      <c r="K28" s="18">
        <f t="shared" si="5"/>
        <v>545</v>
      </c>
      <c r="L28" s="72">
        <f t="shared" si="6"/>
        <v>7790</v>
      </c>
    </row>
    <row r="29">
      <c r="A29" s="15">
        <v>27.0</v>
      </c>
      <c r="B29" s="15">
        <v>36999.0</v>
      </c>
      <c r="C29" s="17">
        <v>1124.0</v>
      </c>
      <c r="D29" s="18">
        <f t="shared" si="1"/>
        <v>281</v>
      </c>
      <c r="E29" s="19">
        <f t="shared" si="2"/>
        <v>1405</v>
      </c>
      <c r="F29" s="17">
        <v>17.54</v>
      </c>
      <c r="G29" s="18">
        <f t="shared" si="10"/>
        <v>2.4556</v>
      </c>
      <c r="H29" s="19">
        <f t="shared" si="3"/>
        <v>19.9956</v>
      </c>
      <c r="I29" s="19">
        <f t="shared" si="4"/>
        <v>1424.9956</v>
      </c>
      <c r="J29" s="17">
        <v>640.0</v>
      </c>
      <c r="K29" s="18">
        <f t="shared" si="5"/>
        <v>784.9956</v>
      </c>
      <c r="L29" s="72">
        <f t="shared" si="6"/>
        <v>6640</v>
      </c>
    </row>
    <row r="30">
      <c r="A30" s="15">
        <v>28.0</v>
      </c>
      <c r="B30" s="15">
        <v>37013.0</v>
      </c>
      <c r="C30" s="17">
        <v>744.0</v>
      </c>
      <c r="D30" s="18">
        <f t="shared" si="1"/>
        <v>186</v>
      </c>
      <c r="E30" s="19">
        <f t="shared" si="2"/>
        <v>930</v>
      </c>
      <c r="F30" s="17">
        <v>0.0</v>
      </c>
      <c r="G30" s="18">
        <f t="shared" si="10"/>
        <v>0</v>
      </c>
      <c r="H30" s="19">
        <f t="shared" si="3"/>
        <v>0</v>
      </c>
      <c r="I30" s="19">
        <f t="shared" si="4"/>
        <v>930</v>
      </c>
      <c r="J30" s="17">
        <v>605.0</v>
      </c>
      <c r="K30" s="18">
        <f t="shared" si="5"/>
        <v>325</v>
      </c>
      <c r="L30" s="72">
        <f t="shared" si="6"/>
        <v>6605</v>
      </c>
    </row>
    <row r="31">
      <c r="A31" s="15">
        <v>29.0</v>
      </c>
      <c r="B31" s="15">
        <v>37200.0</v>
      </c>
      <c r="C31" s="17">
        <v>12996.0</v>
      </c>
      <c r="D31" s="18">
        <f t="shared" si="1"/>
        <v>3249</v>
      </c>
      <c r="E31" s="19">
        <f t="shared" si="2"/>
        <v>16245</v>
      </c>
      <c r="F31" s="17">
        <v>443.0</v>
      </c>
      <c r="G31" s="17">
        <v>62.0</v>
      </c>
      <c r="H31" s="19">
        <f t="shared" si="3"/>
        <v>505</v>
      </c>
      <c r="I31" s="19">
        <f t="shared" si="4"/>
        <v>16750</v>
      </c>
      <c r="J31" s="17">
        <v>10245.0</v>
      </c>
      <c r="K31" s="18">
        <f t="shared" si="5"/>
        <v>6505</v>
      </c>
      <c r="L31" s="72">
        <f t="shared" si="6"/>
        <v>16245</v>
      </c>
    </row>
    <row r="32">
      <c r="A32" s="15">
        <v>30.0</v>
      </c>
      <c r="B32" s="15">
        <v>37444.0</v>
      </c>
      <c r="C32" s="17">
        <v>31312.0</v>
      </c>
      <c r="D32" s="18">
        <f t="shared" si="1"/>
        <v>7828</v>
      </c>
      <c r="E32" s="19">
        <f t="shared" si="2"/>
        <v>39140</v>
      </c>
      <c r="F32" s="17">
        <v>645.66</v>
      </c>
      <c r="G32" s="17">
        <v>90.34</v>
      </c>
      <c r="H32" s="19">
        <f t="shared" si="3"/>
        <v>736</v>
      </c>
      <c r="I32" s="19">
        <f t="shared" si="4"/>
        <v>39876</v>
      </c>
      <c r="J32" s="17">
        <v>22914.0</v>
      </c>
      <c r="K32" s="18">
        <f t="shared" si="5"/>
        <v>16962</v>
      </c>
      <c r="L32" s="72">
        <f t="shared" si="6"/>
        <v>28914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>SUM(F33*0.14)</f>
        <v>0</v>
      </c>
      <c r="H33" s="19">
        <f t="shared" si="3"/>
        <v>0</v>
      </c>
      <c r="I33" s="19">
        <f t="shared" si="4"/>
        <v>0</v>
      </c>
      <c r="J33" s="18"/>
      <c r="K33" s="18">
        <f t="shared" si="5"/>
        <v>0</v>
      </c>
      <c r="L33" s="72">
        <f t="shared" si="6"/>
        <v>6000</v>
      </c>
    </row>
    <row r="34">
      <c r="A34" s="27" t="s">
        <v>12</v>
      </c>
      <c r="B34" s="28"/>
      <c r="C34" s="19">
        <f t="shared" ref="C34:K34" si="11">SUM(C3:C33)</f>
        <v>239933.6</v>
      </c>
      <c r="D34" s="19">
        <f t="shared" si="11"/>
        <v>59983.4</v>
      </c>
      <c r="E34" s="19">
        <f t="shared" si="11"/>
        <v>299917</v>
      </c>
      <c r="F34" s="19">
        <f t="shared" si="11"/>
        <v>6537.99</v>
      </c>
      <c r="G34" s="19">
        <f t="shared" si="11"/>
        <v>915.011</v>
      </c>
      <c r="H34" s="19">
        <f t="shared" si="11"/>
        <v>7453.001</v>
      </c>
      <c r="I34" s="19">
        <f t="shared" si="11"/>
        <v>307370.001</v>
      </c>
      <c r="J34" s="19">
        <f t="shared" si="11"/>
        <v>162685</v>
      </c>
      <c r="K34" s="19">
        <f t="shared" si="11"/>
        <v>144685.001</v>
      </c>
      <c r="L34" s="72">
        <f>3000+I34-K34</f>
        <v>165685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307370.001</v>
      </c>
      <c r="J35" s="31"/>
      <c r="K35" s="31"/>
      <c r="L35" s="31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5"/>
    <col customWidth="1" min="2" max="2" width="7.0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190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/>
      <c r="G3" s="18">
        <f>SUM(F3*0.14)</f>
        <v>0</v>
      </c>
      <c r="H3" s="19">
        <f t="shared" ref="H3:H33" si="3">SUM(F3+G3)</f>
        <v>0</v>
      </c>
      <c r="I3" s="19">
        <f t="shared" ref="I3:I33" si="4">SUM(H3,E3)</f>
        <v>0</v>
      </c>
      <c r="J3" s="18"/>
      <c r="K3" s="18">
        <f t="shared" ref="K3:K33" si="5">SUM(I3-J3)</f>
        <v>0</v>
      </c>
      <c r="L3" s="72">
        <f t="shared" ref="L3:L33" si="6">I3-K3</f>
        <v>0</v>
      </c>
    </row>
    <row r="4">
      <c r="A4" s="15">
        <v>2.0</v>
      </c>
      <c r="B4" s="15">
        <v>37485.0</v>
      </c>
      <c r="C4" s="17">
        <v>1640.0</v>
      </c>
      <c r="D4" s="18">
        <f t="shared" si="1"/>
        <v>410</v>
      </c>
      <c r="E4" s="19">
        <f t="shared" si="2"/>
        <v>2050</v>
      </c>
      <c r="F4" s="17">
        <v>35.08</v>
      </c>
      <c r="G4" s="17">
        <v>4.92</v>
      </c>
      <c r="H4" s="19">
        <f t="shared" si="3"/>
        <v>40</v>
      </c>
      <c r="I4" s="19">
        <f t="shared" si="4"/>
        <v>2090</v>
      </c>
      <c r="J4" s="17">
        <v>1375.0</v>
      </c>
      <c r="K4" s="18">
        <f t="shared" si="5"/>
        <v>715</v>
      </c>
      <c r="L4" s="72">
        <f t="shared" si="6"/>
        <v>1375</v>
      </c>
    </row>
    <row r="5">
      <c r="A5" s="15">
        <v>3.0</v>
      </c>
      <c r="B5" s="15">
        <v>37511.0</v>
      </c>
      <c r="C5" s="17">
        <v>1048.0</v>
      </c>
      <c r="D5" s="18">
        <f t="shared" si="1"/>
        <v>262</v>
      </c>
      <c r="E5" s="19">
        <f t="shared" si="2"/>
        <v>1310</v>
      </c>
      <c r="F5" s="17">
        <v>17.54</v>
      </c>
      <c r="G5" s="18">
        <f>SUM(F5*0.14)</f>
        <v>2.4556</v>
      </c>
      <c r="H5" s="19">
        <f t="shared" si="3"/>
        <v>19.9956</v>
      </c>
      <c r="I5" s="19">
        <f t="shared" si="4"/>
        <v>1329.9956</v>
      </c>
      <c r="J5" s="17">
        <v>785.0</v>
      </c>
      <c r="K5" s="18">
        <f t="shared" si="5"/>
        <v>544.9956</v>
      </c>
      <c r="L5" s="72">
        <f t="shared" si="6"/>
        <v>785</v>
      </c>
    </row>
    <row r="6">
      <c r="A6" s="15">
        <v>4.0</v>
      </c>
      <c r="B6" s="15">
        <v>37537.0</v>
      </c>
      <c r="C6" s="17">
        <v>1268.0</v>
      </c>
      <c r="D6" s="18">
        <f t="shared" si="1"/>
        <v>317</v>
      </c>
      <c r="E6" s="19">
        <f t="shared" si="2"/>
        <v>1585</v>
      </c>
      <c r="F6" s="17">
        <v>70.16</v>
      </c>
      <c r="G6" s="17">
        <v>9.84</v>
      </c>
      <c r="H6" s="19">
        <f t="shared" si="3"/>
        <v>80</v>
      </c>
      <c r="I6" s="19">
        <f t="shared" si="4"/>
        <v>1665</v>
      </c>
      <c r="J6" s="17">
        <v>820.0</v>
      </c>
      <c r="K6" s="18">
        <f t="shared" si="5"/>
        <v>845</v>
      </c>
      <c r="L6" s="72">
        <f t="shared" si="6"/>
        <v>820</v>
      </c>
    </row>
    <row r="7">
      <c r="A7" s="15">
        <v>5.0</v>
      </c>
      <c r="B7" s="15">
        <v>37662.0</v>
      </c>
      <c r="C7" s="17">
        <v>9256.0</v>
      </c>
      <c r="D7" s="18">
        <f t="shared" si="1"/>
        <v>2314</v>
      </c>
      <c r="E7" s="19">
        <f t="shared" si="2"/>
        <v>11570</v>
      </c>
      <c r="F7" s="17">
        <v>442.13</v>
      </c>
      <c r="G7" s="17">
        <v>61.87</v>
      </c>
      <c r="H7" s="19">
        <f t="shared" si="3"/>
        <v>504</v>
      </c>
      <c r="I7" s="19">
        <f t="shared" si="4"/>
        <v>12074</v>
      </c>
      <c r="J7" s="17">
        <v>5512.0</v>
      </c>
      <c r="K7" s="18">
        <f t="shared" si="5"/>
        <v>6562</v>
      </c>
      <c r="L7" s="72">
        <f t="shared" si="6"/>
        <v>5512</v>
      </c>
    </row>
    <row r="8">
      <c r="A8" s="15">
        <v>6.0</v>
      </c>
      <c r="B8" s="15">
        <v>37929.0</v>
      </c>
      <c r="C8" s="17">
        <v>23544.0</v>
      </c>
      <c r="D8" s="18">
        <f t="shared" si="1"/>
        <v>5886</v>
      </c>
      <c r="E8" s="19">
        <f t="shared" si="2"/>
        <v>29430</v>
      </c>
      <c r="F8" s="17">
        <v>934.28</v>
      </c>
      <c r="G8" s="17">
        <v>130.72</v>
      </c>
      <c r="H8" s="19">
        <f t="shared" si="3"/>
        <v>1065</v>
      </c>
      <c r="I8" s="19">
        <f t="shared" si="4"/>
        <v>30495</v>
      </c>
      <c r="J8" s="17">
        <v>18271.0</v>
      </c>
      <c r="K8" s="18">
        <f t="shared" si="5"/>
        <v>12224</v>
      </c>
      <c r="L8" s="72">
        <f t="shared" si="6"/>
        <v>18271</v>
      </c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/>
      <c r="G9" s="18">
        <f t="shared" ref="G9:G10" si="7">SUM(F9*0.14)</f>
        <v>0</v>
      </c>
      <c r="H9" s="19">
        <f t="shared" si="3"/>
        <v>0</v>
      </c>
      <c r="I9" s="19">
        <f t="shared" si="4"/>
        <v>0</v>
      </c>
      <c r="J9" s="18"/>
      <c r="K9" s="18">
        <f t="shared" si="5"/>
        <v>0</v>
      </c>
      <c r="L9" s="72">
        <f t="shared" si="6"/>
        <v>0</v>
      </c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/>
      <c r="G10" s="18">
        <f t="shared" si="7"/>
        <v>0</v>
      </c>
      <c r="H10" s="19">
        <f t="shared" si="3"/>
        <v>0</v>
      </c>
      <c r="I10" s="19">
        <f t="shared" si="4"/>
        <v>0</v>
      </c>
      <c r="J10" s="18"/>
      <c r="K10" s="18">
        <f t="shared" si="5"/>
        <v>0</v>
      </c>
      <c r="L10" s="72">
        <f t="shared" si="6"/>
        <v>0</v>
      </c>
    </row>
    <row r="11">
      <c r="A11" s="15">
        <v>9.0</v>
      </c>
      <c r="B11" s="15">
        <v>37989.0</v>
      </c>
      <c r="C11" s="17">
        <v>3200.0</v>
      </c>
      <c r="D11" s="18">
        <f t="shared" si="1"/>
        <v>800</v>
      </c>
      <c r="E11" s="19">
        <f t="shared" si="2"/>
        <v>4000</v>
      </c>
      <c r="F11" s="17">
        <v>52.62</v>
      </c>
      <c r="G11" s="17">
        <v>7.38</v>
      </c>
      <c r="H11" s="19">
        <f t="shared" si="3"/>
        <v>60</v>
      </c>
      <c r="I11" s="19">
        <f t="shared" si="4"/>
        <v>4060</v>
      </c>
      <c r="J11" s="17">
        <v>2775.0</v>
      </c>
      <c r="K11" s="18">
        <f t="shared" si="5"/>
        <v>1285</v>
      </c>
      <c r="L11" s="72">
        <f t="shared" si="6"/>
        <v>2775</v>
      </c>
    </row>
    <row r="12">
      <c r="A12" s="15">
        <v>10.0</v>
      </c>
      <c r="B12" s="15">
        <v>38020.0</v>
      </c>
      <c r="C12" s="17">
        <v>1392.0</v>
      </c>
      <c r="D12" s="18">
        <f t="shared" si="1"/>
        <v>348</v>
      </c>
      <c r="E12" s="19">
        <f t="shared" si="2"/>
        <v>1740</v>
      </c>
      <c r="F12" s="17">
        <v>17.54</v>
      </c>
      <c r="G12" s="18">
        <f t="shared" ref="G12:G14" si="8">SUM(F12*0.14)</f>
        <v>2.4556</v>
      </c>
      <c r="H12" s="19">
        <f t="shared" si="3"/>
        <v>19.9956</v>
      </c>
      <c r="I12" s="19">
        <f t="shared" si="4"/>
        <v>1759.9956</v>
      </c>
      <c r="J12" s="17">
        <v>980.0</v>
      </c>
      <c r="K12" s="18">
        <f t="shared" si="5"/>
        <v>779.9956</v>
      </c>
      <c r="L12" s="72">
        <f t="shared" si="6"/>
        <v>980</v>
      </c>
    </row>
    <row r="13">
      <c r="A13" s="15">
        <v>11.0</v>
      </c>
      <c r="B13" s="15">
        <v>38073.0</v>
      </c>
      <c r="C13" s="17">
        <v>2628.0</v>
      </c>
      <c r="D13" s="18">
        <f t="shared" si="1"/>
        <v>657</v>
      </c>
      <c r="E13" s="19">
        <f t="shared" si="2"/>
        <v>3285</v>
      </c>
      <c r="F13" s="17">
        <v>52.63</v>
      </c>
      <c r="G13" s="18">
        <f t="shared" si="8"/>
        <v>7.3682</v>
      </c>
      <c r="H13" s="19">
        <f t="shared" si="3"/>
        <v>59.9982</v>
      </c>
      <c r="I13" s="19">
        <f t="shared" si="4"/>
        <v>3344.9982</v>
      </c>
      <c r="J13" s="17">
        <v>1950.0</v>
      </c>
      <c r="K13" s="18">
        <f t="shared" si="5"/>
        <v>1394.9982</v>
      </c>
      <c r="L13" s="72">
        <f t="shared" si="6"/>
        <v>1950</v>
      </c>
    </row>
    <row r="14">
      <c r="A14" s="15">
        <v>12.0</v>
      </c>
      <c r="B14" s="15">
        <v>38139.0</v>
      </c>
      <c r="C14" s="17">
        <v>7180.0</v>
      </c>
      <c r="D14" s="18">
        <f t="shared" si="1"/>
        <v>1795</v>
      </c>
      <c r="E14" s="19">
        <f t="shared" si="2"/>
        <v>8975</v>
      </c>
      <c r="F14" s="17">
        <v>225.44</v>
      </c>
      <c r="G14" s="18">
        <f t="shared" si="8"/>
        <v>31.5616</v>
      </c>
      <c r="H14" s="19">
        <f t="shared" si="3"/>
        <v>257.0016</v>
      </c>
      <c r="I14" s="19">
        <f t="shared" si="4"/>
        <v>9232.0016</v>
      </c>
      <c r="J14" s="17">
        <v>3692.0</v>
      </c>
      <c r="K14" s="18">
        <f t="shared" si="5"/>
        <v>5540.0016</v>
      </c>
      <c r="L14" s="72">
        <f t="shared" si="6"/>
        <v>3692</v>
      </c>
    </row>
    <row r="15">
      <c r="A15" s="15">
        <v>13.0</v>
      </c>
      <c r="B15" s="15">
        <v>38251.0</v>
      </c>
      <c r="C15" s="17">
        <v>29372.0</v>
      </c>
      <c r="D15" s="18">
        <f t="shared" si="1"/>
        <v>7343</v>
      </c>
      <c r="E15" s="19">
        <f t="shared" si="2"/>
        <v>36715</v>
      </c>
      <c r="F15" s="17">
        <v>793.24</v>
      </c>
      <c r="G15" s="17">
        <v>111.01</v>
      </c>
      <c r="H15" s="19">
        <f t="shared" si="3"/>
        <v>904.25</v>
      </c>
      <c r="I15" s="19">
        <f t="shared" si="4"/>
        <v>37619.25</v>
      </c>
      <c r="J15" s="17">
        <v>18627.75</v>
      </c>
      <c r="K15" s="18">
        <f t="shared" si="5"/>
        <v>18991.5</v>
      </c>
      <c r="L15" s="72">
        <f t="shared" si="6"/>
        <v>18627.75</v>
      </c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/>
      <c r="G16" s="18">
        <f t="shared" ref="G16:G18" si="9">SUM(F16*0.14)</f>
        <v>0</v>
      </c>
      <c r="H16" s="19">
        <f t="shared" si="3"/>
        <v>0</v>
      </c>
      <c r="I16" s="19">
        <f t="shared" si="4"/>
        <v>0</v>
      </c>
      <c r="J16" s="18"/>
      <c r="K16" s="18">
        <f t="shared" si="5"/>
        <v>0</v>
      </c>
      <c r="L16" s="72">
        <f t="shared" si="6"/>
        <v>0</v>
      </c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/>
      <c r="G17" s="18">
        <f t="shared" si="9"/>
        <v>0</v>
      </c>
      <c r="H17" s="19">
        <f t="shared" si="3"/>
        <v>0</v>
      </c>
      <c r="I17" s="19">
        <f t="shared" si="4"/>
        <v>0</v>
      </c>
      <c r="J17" s="18"/>
      <c r="K17" s="18">
        <f t="shared" si="5"/>
        <v>0</v>
      </c>
      <c r="L17" s="72">
        <f t="shared" si="6"/>
        <v>0</v>
      </c>
    </row>
    <row r="18">
      <c r="A18" s="15">
        <v>16.0</v>
      </c>
      <c r="B18" s="15">
        <v>38328.0</v>
      </c>
      <c r="C18" s="17">
        <v>4116.0</v>
      </c>
      <c r="D18" s="18">
        <f t="shared" si="1"/>
        <v>1029</v>
      </c>
      <c r="E18" s="19">
        <f t="shared" si="2"/>
        <v>5145</v>
      </c>
      <c r="F18" s="17">
        <v>0.0</v>
      </c>
      <c r="G18" s="18">
        <f t="shared" si="9"/>
        <v>0</v>
      </c>
      <c r="H18" s="19">
        <f t="shared" si="3"/>
        <v>0</v>
      </c>
      <c r="I18" s="19">
        <f t="shared" si="4"/>
        <v>5145</v>
      </c>
      <c r="J18" s="17">
        <v>3240.0</v>
      </c>
      <c r="K18" s="18">
        <f t="shared" si="5"/>
        <v>1905</v>
      </c>
      <c r="L18" s="72">
        <f t="shared" si="6"/>
        <v>3240</v>
      </c>
    </row>
    <row r="19">
      <c r="A19" s="15">
        <v>17.0</v>
      </c>
      <c r="B19" s="15">
        <v>38379.0</v>
      </c>
      <c r="C19" s="17">
        <v>2388.0</v>
      </c>
      <c r="D19" s="18">
        <f t="shared" si="1"/>
        <v>597</v>
      </c>
      <c r="E19" s="19">
        <f t="shared" si="2"/>
        <v>2985</v>
      </c>
      <c r="F19" s="17">
        <v>52.62</v>
      </c>
      <c r="G19" s="17">
        <v>7.38</v>
      </c>
      <c r="H19" s="19">
        <f t="shared" si="3"/>
        <v>60</v>
      </c>
      <c r="I19" s="19">
        <f t="shared" si="4"/>
        <v>3045</v>
      </c>
      <c r="J19" s="17">
        <v>1860.0</v>
      </c>
      <c r="K19" s="18">
        <f t="shared" si="5"/>
        <v>1185</v>
      </c>
      <c r="L19" s="72">
        <f t="shared" si="6"/>
        <v>1860</v>
      </c>
    </row>
    <row r="20">
      <c r="A20" s="15">
        <v>18.0</v>
      </c>
      <c r="B20" s="15">
        <v>38409.0</v>
      </c>
      <c r="C20" s="17">
        <v>1092.0</v>
      </c>
      <c r="D20" s="18">
        <f t="shared" si="1"/>
        <v>273</v>
      </c>
      <c r="E20" s="19">
        <f t="shared" si="2"/>
        <v>1365</v>
      </c>
      <c r="F20" s="17">
        <v>17.54</v>
      </c>
      <c r="G20" s="18">
        <f>SUM(F20*0.14)</f>
        <v>2.4556</v>
      </c>
      <c r="H20" s="19">
        <f t="shared" si="3"/>
        <v>19.9956</v>
      </c>
      <c r="I20" s="19">
        <f t="shared" si="4"/>
        <v>1384.9956</v>
      </c>
      <c r="J20" s="17">
        <v>775.0</v>
      </c>
      <c r="K20" s="18">
        <f t="shared" si="5"/>
        <v>609.9956</v>
      </c>
      <c r="L20" s="72">
        <f t="shared" si="6"/>
        <v>775</v>
      </c>
    </row>
    <row r="21">
      <c r="A21" s="15">
        <v>19.0</v>
      </c>
      <c r="B21" s="15">
        <v>38566.0</v>
      </c>
      <c r="C21" s="17">
        <v>9540.0</v>
      </c>
      <c r="D21" s="18">
        <f t="shared" si="1"/>
        <v>2385</v>
      </c>
      <c r="E21" s="19">
        <f t="shared" si="2"/>
        <v>11925</v>
      </c>
      <c r="F21" s="17">
        <v>400.89</v>
      </c>
      <c r="G21" s="17">
        <v>56.11</v>
      </c>
      <c r="H21" s="19">
        <f t="shared" si="3"/>
        <v>457</v>
      </c>
      <c r="I21" s="19">
        <f t="shared" si="4"/>
        <v>12382</v>
      </c>
      <c r="J21" s="17">
        <v>8407.0</v>
      </c>
      <c r="K21" s="18">
        <f t="shared" si="5"/>
        <v>3975</v>
      </c>
      <c r="L21" s="72">
        <f t="shared" si="6"/>
        <v>8407</v>
      </c>
    </row>
    <row r="22">
      <c r="A22" s="15">
        <v>20.0</v>
      </c>
      <c r="B22" s="15">
        <v>38781.0</v>
      </c>
      <c r="C22" s="17">
        <v>27572.0</v>
      </c>
      <c r="D22" s="18">
        <f t="shared" si="1"/>
        <v>6893</v>
      </c>
      <c r="E22" s="19">
        <f t="shared" si="2"/>
        <v>34465</v>
      </c>
      <c r="F22" s="17">
        <v>909.68</v>
      </c>
      <c r="G22" s="17">
        <v>127.32</v>
      </c>
      <c r="H22" s="19">
        <f t="shared" si="3"/>
        <v>1037</v>
      </c>
      <c r="I22" s="19">
        <f t="shared" si="4"/>
        <v>35502</v>
      </c>
      <c r="J22" s="17">
        <v>21035.0</v>
      </c>
      <c r="K22" s="18">
        <f t="shared" si="5"/>
        <v>14467</v>
      </c>
      <c r="L22" s="72">
        <f t="shared" si="6"/>
        <v>21035</v>
      </c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/>
      <c r="G23" s="18">
        <f t="shared" ref="G23:G25" si="10">SUM(F23*0.14)</f>
        <v>0</v>
      </c>
      <c r="H23" s="19">
        <f t="shared" si="3"/>
        <v>0</v>
      </c>
      <c r="I23" s="19">
        <f t="shared" si="4"/>
        <v>0</v>
      </c>
      <c r="J23" s="18"/>
      <c r="K23" s="18">
        <f t="shared" si="5"/>
        <v>0</v>
      </c>
      <c r="L23" s="72">
        <f t="shared" si="6"/>
        <v>0</v>
      </c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/>
      <c r="G24" s="18">
        <f t="shared" si="10"/>
        <v>0</v>
      </c>
      <c r="H24" s="19">
        <f t="shared" si="3"/>
        <v>0</v>
      </c>
      <c r="I24" s="19">
        <f t="shared" si="4"/>
        <v>0</v>
      </c>
      <c r="J24" s="18"/>
      <c r="K24" s="18">
        <f t="shared" si="5"/>
        <v>0</v>
      </c>
      <c r="L24" s="72">
        <f t="shared" si="6"/>
        <v>0</v>
      </c>
    </row>
    <row r="25">
      <c r="A25" s="15">
        <v>23.0</v>
      </c>
      <c r="B25" s="15">
        <v>38814.0</v>
      </c>
      <c r="C25" s="17">
        <v>1424.0</v>
      </c>
      <c r="D25" s="18">
        <f t="shared" si="1"/>
        <v>356</v>
      </c>
      <c r="E25" s="19">
        <f t="shared" si="2"/>
        <v>1780</v>
      </c>
      <c r="F25" s="17">
        <v>0.0</v>
      </c>
      <c r="G25" s="18">
        <f t="shared" si="10"/>
        <v>0</v>
      </c>
      <c r="H25" s="19">
        <f t="shared" si="3"/>
        <v>0</v>
      </c>
      <c r="I25" s="19">
        <f t="shared" si="4"/>
        <v>1780</v>
      </c>
      <c r="J25" s="17">
        <v>1135.0</v>
      </c>
      <c r="K25" s="18">
        <f t="shared" si="5"/>
        <v>645</v>
      </c>
      <c r="L25" s="72">
        <f t="shared" si="6"/>
        <v>1135</v>
      </c>
    </row>
    <row r="26">
      <c r="A26" s="15">
        <v>24.0</v>
      </c>
      <c r="B26" s="15">
        <v>38861.0</v>
      </c>
      <c r="C26" s="17">
        <v>3468.0</v>
      </c>
      <c r="D26" s="18">
        <f t="shared" si="1"/>
        <v>867</v>
      </c>
      <c r="E26" s="19">
        <f t="shared" si="2"/>
        <v>4335</v>
      </c>
      <c r="F26" s="17">
        <v>70.17</v>
      </c>
      <c r="G26" s="17">
        <v>9.83</v>
      </c>
      <c r="H26" s="19">
        <f t="shared" si="3"/>
        <v>80</v>
      </c>
      <c r="I26" s="19">
        <f t="shared" si="4"/>
        <v>4415</v>
      </c>
      <c r="J26" s="17">
        <v>2975.0</v>
      </c>
      <c r="K26" s="18">
        <f t="shared" si="5"/>
        <v>1440</v>
      </c>
      <c r="L26" s="72">
        <f t="shared" si="6"/>
        <v>2975</v>
      </c>
    </row>
    <row r="27">
      <c r="A27" s="15">
        <v>25.0</v>
      </c>
      <c r="B27" s="15">
        <v>38912.0</v>
      </c>
      <c r="C27" s="17">
        <v>2496.0</v>
      </c>
      <c r="D27" s="18">
        <f t="shared" si="1"/>
        <v>624</v>
      </c>
      <c r="E27" s="19">
        <f t="shared" si="2"/>
        <v>3120</v>
      </c>
      <c r="F27" s="17">
        <v>35.08</v>
      </c>
      <c r="G27" s="17">
        <v>4.92</v>
      </c>
      <c r="H27" s="19">
        <f t="shared" si="3"/>
        <v>40</v>
      </c>
      <c r="I27" s="19">
        <f t="shared" si="4"/>
        <v>3160</v>
      </c>
      <c r="J27" s="17">
        <v>2475.0</v>
      </c>
      <c r="K27" s="18">
        <f t="shared" si="5"/>
        <v>685</v>
      </c>
      <c r="L27" s="72">
        <f t="shared" si="6"/>
        <v>2475</v>
      </c>
    </row>
    <row r="28">
      <c r="A28" s="15">
        <v>26.0</v>
      </c>
      <c r="B28" s="15">
        <v>39058.0</v>
      </c>
      <c r="C28" s="17">
        <v>12696.0</v>
      </c>
      <c r="D28" s="18">
        <f t="shared" si="1"/>
        <v>3174</v>
      </c>
      <c r="E28" s="19">
        <f t="shared" si="2"/>
        <v>15870</v>
      </c>
      <c r="F28" s="17">
        <v>557.06</v>
      </c>
      <c r="G28" s="17">
        <v>77.94</v>
      </c>
      <c r="H28" s="19">
        <f t="shared" si="3"/>
        <v>635</v>
      </c>
      <c r="I28" s="19">
        <f t="shared" si="4"/>
        <v>16505</v>
      </c>
      <c r="J28" s="17">
        <v>9120.0</v>
      </c>
      <c r="K28" s="18">
        <f t="shared" si="5"/>
        <v>7385</v>
      </c>
      <c r="L28" s="72">
        <f t="shared" si="6"/>
        <v>9120</v>
      </c>
    </row>
    <row r="29">
      <c r="A29" s="15">
        <v>27.0</v>
      </c>
      <c r="B29" s="15">
        <v>39187.0</v>
      </c>
      <c r="C29" s="17">
        <v>25992.0</v>
      </c>
      <c r="D29" s="18">
        <f t="shared" si="1"/>
        <v>6498</v>
      </c>
      <c r="E29" s="19">
        <f t="shared" si="2"/>
        <v>32490</v>
      </c>
      <c r="F29" s="17">
        <v>938.65</v>
      </c>
      <c r="G29" s="17">
        <v>131.35</v>
      </c>
      <c r="H29" s="19">
        <f t="shared" si="3"/>
        <v>1070</v>
      </c>
      <c r="I29" s="19">
        <f t="shared" si="4"/>
        <v>33560</v>
      </c>
      <c r="J29" s="17">
        <v>20880.0</v>
      </c>
      <c r="K29" s="18">
        <f t="shared" si="5"/>
        <v>12680</v>
      </c>
      <c r="L29" s="72">
        <f t="shared" si="6"/>
        <v>20880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/>
      <c r="G30" s="18">
        <f t="shared" ref="G30:G33" si="11">SUM(F30*0.14)</f>
        <v>0</v>
      </c>
      <c r="H30" s="19">
        <f t="shared" si="3"/>
        <v>0</v>
      </c>
      <c r="I30" s="19">
        <f t="shared" si="4"/>
        <v>0</v>
      </c>
      <c r="J30" s="18"/>
      <c r="K30" s="18">
        <f t="shared" si="5"/>
        <v>0</v>
      </c>
      <c r="L30" s="72">
        <f t="shared" si="6"/>
        <v>0</v>
      </c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/>
      <c r="G31" s="18">
        <f t="shared" si="11"/>
        <v>0</v>
      </c>
      <c r="H31" s="19">
        <f t="shared" si="3"/>
        <v>0</v>
      </c>
      <c r="I31" s="19">
        <f t="shared" si="4"/>
        <v>0</v>
      </c>
      <c r="J31" s="18"/>
      <c r="K31" s="18">
        <f t="shared" si="5"/>
        <v>0</v>
      </c>
      <c r="L31" s="72">
        <f t="shared" si="6"/>
        <v>0</v>
      </c>
    </row>
    <row r="32">
      <c r="A32" s="15">
        <v>30.0</v>
      </c>
      <c r="B32" s="15">
        <v>39234.0</v>
      </c>
      <c r="C32" s="17">
        <v>2008.0</v>
      </c>
      <c r="D32" s="18">
        <f t="shared" si="1"/>
        <v>502</v>
      </c>
      <c r="E32" s="19">
        <f t="shared" si="2"/>
        <v>2510</v>
      </c>
      <c r="F32" s="17">
        <v>17.54</v>
      </c>
      <c r="G32" s="18">
        <f t="shared" si="11"/>
        <v>2.4556</v>
      </c>
      <c r="H32" s="19">
        <f t="shared" si="3"/>
        <v>19.9956</v>
      </c>
      <c r="I32" s="19">
        <f t="shared" si="4"/>
        <v>2529.9956</v>
      </c>
      <c r="J32" s="17">
        <v>1870.0</v>
      </c>
      <c r="K32" s="18">
        <f t="shared" si="5"/>
        <v>659.9956</v>
      </c>
      <c r="L32" s="72">
        <f t="shared" si="6"/>
        <v>1870</v>
      </c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/>
      <c r="G33" s="18">
        <f t="shared" si="11"/>
        <v>0</v>
      </c>
      <c r="H33" s="19">
        <f t="shared" si="3"/>
        <v>0</v>
      </c>
      <c r="I33" s="19">
        <f t="shared" si="4"/>
        <v>0</v>
      </c>
      <c r="J33" s="18"/>
      <c r="K33" s="18">
        <f t="shared" si="5"/>
        <v>0</v>
      </c>
      <c r="L33" s="72">
        <f t="shared" si="6"/>
        <v>0</v>
      </c>
    </row>
    <row r="34">
      <c r="A34" s="27" t="s">
        <v>12</v>
      </c>
      <c r="B34" s="28"/>
      <c r="C34" s="19">
        <f t="shared" ref="C34:K34" si="12">SUM(C3:C33)</f>
        <v>173320</v>
      </c>
      <c r="D34" s="19">
        <f t="shared" si="12"/>
        <v>43330</v>
      </c>
      <c r="E34" s="19">
        <f t="shared" si="12"/>
        <v>216650</v>
      </c>
      <c r="F34" s="19">
        <f t="shared" si="12"/>
        <v>5639.89</v>
      </c>
      <c r="G34" s="19">
        <f t="shared" si="12"/>
        <v>789.3422</v>
      </c>
      <c r="H34" s="19">
        <f t="shared" si="12"/>
        <v>6429.2322</v>
      </c>
      <c r="I34" s="19">
        <f t="shared" si="12"/>
        <v>223079.2322</v>
      </c>
      <c r="J34" s="19">
        <f t="shared" si="12"/>
        <v>128559.75</v>
      </c>
      <c r="K34" s="19">
        <f t="shared" si="12"/>
        <v>94519.4822</v>
      </c>
      <c r="L34" s="72">
        <f>3000+I34-K34</f>
        <v>131559.75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93">
        <f>SUM(E34,H34)</f>
        <v>223079.2322</v>
      </c>
      <c r="J35" s="31"/>
      <c r="K35" s="31"/>
      <c r="L35" s="31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5"/>
    <col customWidth="1" min="2" max="2" width="7.0"/>
    <col customWidth="1" min="3" max="9" width="10.13"/>
    <col customWidth="1" min="10" max="11" width="10.75"/>
    <col customWidth="1" min="12" max="12" width="9.88"/>
  </cols>
  <sheetData>
    <row r="1" ht="16.5" customHeight="1">
      <c r="A1" s="74" t="s">
        <v>191</v>
      </c>
      <c r="B1" s="48"/>
      <c r="C1" s="48"/>
      <c r="D1" s="3"/>
      <c r="E1" s="3"/>
      <c r="F1" s="48"/>
      <c r="G1" s="3"/>
      <c r="H1" s="3"/>
      <c r="I1" s="48"/>
      <c r="J1" s="48"/>
      <c r="K1" s="85"/>
      <c r="L1" s="8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173</v>
      </c>
      <c r="G2" s="8" t="s">
        <v>174</v>
      </c>
      <c r="H2" s="9" t="s">
        <v>175</v>
      </c>
      <c r="I2" s="50" t="s">
        <v>9</v>
      </c>
      <c r="J2" s="51" t="s">
        <v>10</v>
      </c>
      <c r="K2" s="7" t="s">
        <v>11</v>
      </c>
      <c r="L2" s="87" t="s">
        <v>101</v>
      </c>
    </row>
    <row r="3">
      <c r="A3" s="15">
        <v>1.0</v>
      </c>
      <c r="B3" s="15">
        <v>39255.0</v>
      </c>
      <c r="C3" s="17">
        <v>788.0</v>
      </c>
      <c r="D3" s="18">
        <f t="shared" ref="D3:D33" si="1">SUM(C3*0.25)</f>
        <v>197</v>
      </c>
      <c r="E3" s="19">
        <f t="shared" ref="E3:E33" si="2">SUM(C3+D3)</f>
        <v>985</v>
      </c>
      <c r="F3" s="17">
        <v>0.0</v>
      </c>
      <c r="G3" s="18">
        <f t="shared" ref="G3:G4" si="3">SUM(F3*0.14)</f>
        <v>0</v>
      </c>
      <c r="H3" s="19">
        <f t="shared" ref="H3:H33" si="4">SUM(F3+G3)</f>
        <v>0</v>
      </c>
      <c r="I3" s="19">
        <f t="shared" ref="I3:I33" si="5">SUM(H3,E3)</f>
        <v>985</v>
      </c>
      <c r="J3" s="17">
        <v>480.0</v>
      </c>
      <c r="K3" s="18">
        <f t="shared" ref="K3:K33" si="6">SUM(I3-J3)</f>
        <v>505</v>
      </c>
      <c r="L3" s="72">
        <f t="shared" ref="L3:L33" si="7">I3-K3</f>
        <v>480</v>
      </c>
    </row>
    <row r="4">
      <c r="A4" s="15">
        <v>2.0</v>
      </c>
      <c r="B4" s="15">
        <v>39308.0</v>
      </c>
      <c r="C4" s="17">
        <v>2668.0</v>
      </c>
      <c r="D4" s="18">
        <f t="shared" si="1"/>
        <v>667</v>
      </c>
      <c r="E4" s="19">
        <f t="shared" si="2"/>
        <v>3335</v>
      </c>
      <c r="F4" s="17">
        <v>52.63</v>
      </c>
      <c r="G4" s="18">
        <f t="shared" si="3"/>
        <v>7.3682</v>
      </c>
      <c r="H4" s="19">
        <f t="shared" si="4"/>
        <v>59.9982</v>
      </c>
      <c r="I4" s="19">
        <f t="shared" si="5"/>
        <v>3394.9982</v>
      </c>
      <c r="J4" s="17">
        <v>2460.0</v>
      </c>
      <c r="K4" s="18">
        <f t="shared" si="6"/>
        <v>934.9982</v>
      </c>
      <c r="L4" s="72">
        <f t="shared" si="7"/>
        <v>2460</v>
      </c>
    </row>
    <row r="5">
      <c r="A5" s="15">
        <v>3.0</v>
      </c>
      <c r="B5" s="15">
        <v>39350.0</v>
      </c>
      <c r="C5" s="17">
        <v>2560.0</v>
      </c>
      <c r="D5" s="18">
        <f t="shared" si="1"/>
        <v>640</v>
      </c>
      <c r="E5" s="19">
        <f t="shared" si="2"/>
        <v>3200</v>
      </c>
      <c r="F5" s="17">
        <v>70.18</v>
      </c>
      <c r="G5" s="17">
        <v>9.82</v>
      </c>
      <c r="H5" s="19">
        <f t="shared" si="4"/>
        <v>80</v>
      </c>
      <c r="I5" s="19">
        <f t="shared" si="5"/>
        <v>3280</v>
      </c>
      <c r="J5" s="17">
        <v>1985.0</v>
      </c>
      <c r="K5" s="18">
        <f t="shared" si="6"/>
        <v>1295</v>
      </c>
      <c r="L5" s="72">
        <f t="shared" si="7"/>
        <v>1985</v>
      </c>
    </row>
    <row r="6">
      <c r="A6" s="15">
        <v>4.0</v>
      </c>
      <c r="B6" s="15">
        <v>39549.0</v>
      </c>
      <c r="C6" s="17">
        <v>21348.0</v>
      </c>
      <c r="D6" s="18">
        <f t="shared" si="1"/>
        <v>5337</v>
      </c>
      <c r="E6" s="19">
        <f t="shared" si="2"/>
        <v>26685</v>
      </c>
      <c r="F6" s="17">
        <v>543.87</v>
      </c>
      <c r="G6" s="17">
        <v>76.13</v>
      </c>
      <c r="H6" s="19">
        <f t="shared" si="4"/>
        <v>620</v>
      </c>
      <c r="I6" s="19">
        <f t="shared" si="5"/>
        <v>27305</v>
      </c>
      <c r="J6" s="17">
        <v>17930.0</v>
      </c>
      <c r="K6" s="18">
        <f t="shared" si="6"/>
        <v>9375</v>
      </c>
      <c r="L6" s="72">
        <f t="shared" si="7"/>
        <v>17930</v>
      </c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/>
      <c r="G7" s="18">
        <f t="shared" ref="G7:G11" si="8">SUM(F7*0.14)</f>
        <v>0</v>
      </c>
      <c r="H7" s="19">
        <f t="shared" si="4"/>
        <v>0</v>
      </c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/>
      <c r="G8" s="18">
        <f t="shared" si="8"/>
        <v>0</v>
      </c>
      <c r="H8" s="19">
        <f t="shared" si="4"/>
        <v>0</v>
      </c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</row>
    <row r="9">
      <c r="A9" s="15">
        <v>7.0</v>
      </c>
      <c r="B9" s="15">
        <v>39565.0</v>
      </c>
      <c r="C9" s="17">
        <v>384.0</v>
      </c>
      <c r="D9" s="18">
        <f t="shared" si="1"/>
        <v>96</v>
      </c>
      <c r="E9" s="19">
        <f t="shared" si="2"/>
        <v>480</v>
      </c>
      <c r="F9" s="17">
        <v>0.0</v>
      </c>
      <c r="G9" s="18">
        <f t="shared" si="8"/>
        <v>0</v>
      </c>
      <c r="H9" s="19">
        <f t="shared" si="4"/>
        <v>0</v>
      </c>
      <c r="I9" s="19">
        <f t="shared" si="5"/>
        <v>480</v>
      </c>
      <c r="J9" s="17">
        <v>375.0</v>
      </c>
      <c r="K9" s="18">
        <f t="shared" si="6"/>
        <v>105</v>
      </c>
      <c r="L9" s="72">
        <f t="shared" si="7"/>
        <v>375</v>
      </c>
    </row>
    <row r="10">
      <c r="A10" s="15">
        <v>8.0</v>
      </c>
      <c r="B10" s="15">
        <v>39615.0</v>
      </c>
      <c r="C10" s="17">
        <v>2608.0</v>
      </c>
      <c r="D10" s="18">
        <f t="shared" si="1"/>
        <v>652</v>
      </c>
      <c r="E10" s="19">
        <f t="shared" si="2"/>
        <v>3260</v>
      </c>
      <c r="F10" s="17">
        <v>10.53</v>
      </c>
      <c r="G10" s="18">
        <f t="shared" si="8"/>
        <v>1.4742</v>
      </c>
      <c r="H10" s="19">
        <f t="shared" si="4"/>
        <v>12.0042</v>
      </c>
      <c r="I10" s="19">
        <f t="shared" si="5"/>
        <v>3272.0042</v>
      </c>
      <c r="J10" s="17">
        <v>2822.0</v>
      </c>
      <c r="K10" s="18">
        <f t="shared" si="6"/>
        <v>450.0042</v>
      </c>
      <c r="L10" s="72">
        <f t="shared" si="7"/>
        <v>2822</v>
      </c>
    </row>
    <row r="11">
      <c r="A11" s="15">
        <v>9.0</v>
      </c>
      <c r="B11" s="15">
        <v>39625.0</v>
      </c>
      <c r="C11" s="17">
        <v>428.0</v>
      </c>
      <c r="D11" s="18">
        <f t="shared" si="1"/>
        <v>107</v>
      </c>
      <c r="E11" s="19">
        <f t="shared" si="2"/>
        <v>535</v>
      </c>
      <c r="F11" s="17">
        <v>0.0</v>
      </c>
      <c r="G11" s="18">
        <f t="shared" si="8"/>
        <v>0</v>
      </c>
      <c r="H11" s="19">
        <f t="shared" si="4"/>
        <v>0</v>
      </c>
      <c r="I11" s="19">
        <f t="shared" si="5"/>
        <v>535</v>
      </c>
      <c r="J11" s="17">
        <v>385.0</v>
      </c>
      <c r="K11" s="18">
        <f t="shared" si="6"/>
        <v>150</v>
      </c>
      <c r="L11" s="72">
        <f t="shared" si="7"/>
        <v>385</v>
      </c>
    </row>
    <row r="12">
      <c r="A12" s="15">
        <v>10.0</v>
      </c>
      <c r="B12" s="15">
        <v>39678.0</v>
      </c>
      <c r="C12" s="17">
        <v>3448.0</v>
      </c>
      <c r="D12" s="18">
        <f t="shared" si="1"/>
        <v>862</v>
      </c>
      <c r="E12" s="19">
        <f t="shared" si="2"/>
        <v>4310</v>
      </c>
      <c r="F12" s="17">
        <v>70.17</v>
      </c>
      <c r="G12" s="17">
        <v>9.83</v>
      </c>
      <c r="H12" s="19">
        <f t="shared" si="4"/>
        <v>80</v>
      </c>
      <c r="I12" s="19">
        <f t="shared" si="5"/>
        <v>4390</v>
      </c>
      <c r="J12" s="17">
        <v>2240.0</v>
      </c>
      <c r="K12" s="18">
        <f t="shared" si="6"/>
        <v>2150</v>
      </c>
      <c r="L12" s="72">
        <f t="shared" si="7"/>
        <v>2240</v>
      </c>
    </row>
    <row r="13">
      <c r="A13" s="15">
        <v>11.0</v>
      </c>
      <c r="B13" s="15">
        <v>39793.0</v>
      </c>
      <c r="C13" s="17">
        <v>7420.0</v>
      </c>
      <c r="D13" s="18">
        <f t="shared" si="1"/>
        <v>1855</v>
      </c>
      <c r="E13" s="19">
        <f t="shared" si="2"/>
        <v>9275</v>
      </c>
      <c r="F13" s="17">
        <v>385.95</v>
      </c>
      <c r="G13" s="17">
        <v>54.05</v>
      </c>
      <c r="H13" s="19">
        <f t="shared" si="4"/>
        <v>440</v>
      </c>
      <c r="I13" s="19">
        <f t="shared" si="5"/>
        <v>9715</v>
      </c>
      <c r="J13" s="17">
        <v>5195.0</v>
      </c>
      <c r="K13" s="18">
        <f t="shared" si="6"/>
        <v>4520</v>
      </c>
      <c r="L13" s="72">
        <f t="shared" si="7"/>
        <v>5195</v>
      </c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/>
      <c r="G14" s="18">
        <f t="shared" ref="G14:G18" si="9">SUM(F14*0.14)</f>
        <v>0</v>
      </c>
      <c r="H14" s="19">
        <f t="shared" si="4"/>
        <v>0</v>
      </c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/>
      <c r="G15" s="18">
        <f t="shared" si="9"/>
        <v>0</v>
      </c>
      <c r="H15" s="19">
        <f t="shared" si="4"/>
        <v>0</v>
      </c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</row>
    <row r="16">
      <c r="A16" s="15">
        <v>14.0</v>
      </c>
      <c r="B16" s="15">
        <v>39809.0</v>
      </c>
      <c r="C16" s="17">
        <v>640.0</v>
      </c>
      <c r="D16" s="18">
        <f t="shared" si="1"/>
        <v>160</v>
      </c>
      <c r="E16" s="19">
        <f t="shared" si="2"/>
        <v>800</v>
      </c>
      <c r="F16" s="17">
        <v>0.0</v>
      </c>
      <c r="G16" s="18">
        <f t="shared" si="9"/>
        <v>0</v>
      </c>
      <c r="H16" s="19">
        <f t="shared" si="4"/>
        <v>0</v>
      </c>
      <c r="I16" s="19">
        <f t="shared" si="5"/>
        <v>800</v>
      </c>
      <c r="J16" s="17">
        <v>350.0</v>
      </c>
      <c r="K16" s="18">
        <f t="shared" si="6"/>
        <v>450</v>
      </c>
      <c r="L16" s="72">
        <f t="shared" si="7"/>
        <v>350</v>
      </c>
    </row>
    <row r="17">
      <c r="A17" s="15">
        <v>15.0</v>
      </c>
      <c r="B17" s="15">
        <v>39813.0</v>
      </c>
      <c r="C17" s="17">
        <v>20.0</v>
      </c>
      <c r="D17" s="18">
        <f t="shared" si="1"/>
        <v>5</v>
      </c>
      <c r="E17" s="19">
        <f t="shared" si="2"/>
        <v>25</v>
      </c>
      <c r="F17" s="17">
        <v>0.0</v>
      </c>
      <c r="G17" s="18">
        <f t="shared" si="9"/>
        <v>0</v>
      </c>
      <c r="H17" s="19">
        <f t="shared" si="4"/>
        <v>0</v>
      </c>
      <c r="I17" s="19">
        <f t="shared" si="5"/>
        <v>25</v>
      </c>
      <c r="J17" s="17">
        <v>25.0</v>
      </c>
      <c r="K17" s="18">
        <f t="shared" si="6"/>
        <v>0</v>
      </c>
      <c r="L17" s="72">
        <f t="shared" si="7"/>
        <v>25</v>
      </c>
    </row>
    <row r="18">
      <c r="A18" s="15">
        <v>16.0</v>
      </c>
      <c r="B18" s="15">
        <v>39819.0</v>
      </c>
      <c r="C18" s="17">
        <v>68.0</v>
      </c>
      <c r="D18" s="18">
        <f t="shared" si="1"/>
        <v>17</v>
      </c>
      <c r="E18" s="19">
        <f t="shared" si="2"/>
        <v>85</v>
      </c>
      <c r="F18" s="17">
        <v>0.0</v>
      </c>
      <c r="G18" s="18">
        <f t="shared" si="9"/>
        <v>0</v>
      </c>
      <c r="H18" s="19">
        <f t="shared" si="4"/>
        <v>0</v>
      </c>
      <c r="I18" s="19">
        <f t="shared" si="5"/>
        <v>85</v>
      </c>
      <c r="J18" s="17">
        <v>85.0</v>
      </c>
      <c r="K18" s="18">
        <f t="shared" si="6"/>
        <v>0</v>
      </c>
      <c r="L18" s="72">
        <f t="shared" si="7"/>
        <v>85</v>
      </c>
    </row>
    <row r="19">
      <c r="A19" s="15">
        <v>17.0</v>
      </c>
      <c r="B19" s="15">
        <v>39880.0</v>
      </c>
      <c r="C19" s="17">
        <v>5088.0</v>
      </c>
      <c r="D19" s="18">
        <f t="shared" si="1"/>
        <v>1272</v>
      </c>
      <c r="E19" s="19">
        <f t="shared" si="2"/>
        <v>6360</v>
      </c>
      <c r="F19" s="17">
        <v>192.99</v>
      </c>
      <c r="G19" s="17">
        <v>27.01</v>
      </c>
      <c r="H19" s="19">
        <f t="shared" si="4"/>
        <v>220</v>
      </c>
      <c r="I19" s="19">
        <f t="shared" si="5"/>
        <v>6580</v>
      </c>
      <c r="J19" s="17">
        <v>4300.0</v>
      </c>
      <c r="K19" s="18">
        <f t="shared" si="6"/>
        <v>2280</v>
      </c>
      <c r="L19" s="72">
        <f t="shared" si="7"/>
        <v>4300</v>
      </c>
    </row>
    <row r="20">
      <c r="A20" s="15">
        <v>18.0</v>
      </c>
      <c r="B20" s="15">
        <v>39975.0</v>
      </c>
      <c r="C20" s="17">
        <v>10040.0</v>
      </c>
      <c r="D20" s="18">
        <f t="shared" si="1"/>
        <v>2510</v>
      </c>
      <c r="E20" s="19">
        <f t="shared" si="2"/>
        <v>12550</v>
      </c>
      <c r="F20" s="17">
        <v>666.67</v>
      </c>
      <c r="G20" s="18">
        <f t="shared" ref="G20:G22" si="10">SUM(F20*0.14)</f>
        <v>93.3338</v>
      </c>
      <c r="H20" s="19">
        <f t="shared" si="4"/>
        <v>760.0038</v>
      </c>
      <c r="I20" s="19">
        <f t="shared" si="5"/>
        <v>13310.0038</v>
      </c>
      <c r="J20" s="17">
        <v>6695.0</v>
      </c>
      <c r="K20" s="18">
        <f t="shared" si="6"/>
        <v>6615.0038</v>
      </c>
      <c r="L20" s="72">
        <f t="shared" si="7"/>
        <v>6695</v>
      </c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/>
      <c r="G21" s="18">
        <f t="shared" si="10"/>
        <v>0</v>
      </c>
      <c r="H21" s="19">
        <f t="shared" si="4"/>
        <v>0</v>
      </c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/>
      <c r="G22" s="18">
        <f t="shared" si="10"/>
        <v>0</v>
      </c>
      <c r="H22" s="19">
        <f t="shared" si="4"/>
        <v>0</v>
      </c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</row>
    <row r="23">
      <c r="A23" s="15">
        <v>21.0</v>
      </c>
      <c r="B23" s="15">
        <v>40023.0</v>
      </c>
      <c r="C23" s="17">
        <v>2144.0</v>
      </c>
      <c r="D23" s="18">
        <f t="shared" si="1"/>
        <v>536</v>
      </c>
      <c r="E23" s="19">
        <f t="shared" si="2"/>
        <v>2680</v>
      </c>
      <c r="F23" s="17">
        <v>87.71</v>
      </c>
      <c r="G23" s="17">
        <v>12.29</v>
      </c>
      <c r="H23" s="19">
        <f t="shared" si="4"/>
        <v>100</v>
      </c>
      <c r="I23" s="19">
        <f t="shared" si="5"/>
        <v>2780</v>
      </c>
      <c r="J23" s="17">
        <v>1600.0</v>
      </c>
      <c r="K23" s="18">
        <f t="shared" si="6"/>
        <v>1180</v>
      </c>
      <c r="L23" s="72">
        <f t="shared" si="7"/>
        <v>1600</v>
      </c>
    </row>
    <row r="24">
      <c r="A24" s="15">
        <v>22.0</v>
      </c>
      <c r="B24" s="15">
        <v>40063.0</v>
      </c>
      <c r="C24" s="17">
        <v>2328.0</v>
      </c>
      <c r="D24" s="18">
        <f t="shared" si="1"/>
        <v>582</v>
      </c>
      <c r="E24" s="19">
        <f t="shared" si="2"/>
        <v>2910</v>
      </c>
      <c r="F24" s="17">
        <v>17.54</v>
      </c>
      <c r="G24" s="18">
        <f>SUM(F24*0.14)</f>
        <v>2.4556</v>
      </c>
      <c r="H24" s="19">
        <f t="shared" si="4"/>
        <v>19.9956</v>
      </c>
      <c r="I24" s="19">
        <f t="shared" si="5"/>
        <v>2929.9956</v>
      </c>
      <c r="J24" s="17">
        <v>1365.0</v>
      </c>
      <c r="K24" s="18">
        <f t="shared" si="6"/>
        <v>1564.9956</v>
      </c>
      <c r="L24" s="72">
        <f t="shared" si="7"/>
        <v>1365</v>
      </c>
    </row>
    <row r="25">
      <c r="A25" s="15">
        <v>23.0</v>
      </c>
      <c r="B25" s="15">
        <v>40098.0</v>
      </c>
      <c r="C25" s="17">
        <v>2564.0</v>
      </c>
      <c r="D25" s="18">
        <f t="shared" si="1"/>
        <v>641</v>
      </c>
      <c r="E25" s="19">
        <f t="shared" si="2"/>
        <v>3205</v>
      </c>
      <c r="F25" s="17">
        <v>70.17</v>
      </c>
      <c r="G25" s="17">
        <v>9.83</v>
      </c>
      <c r="H25" s="19">
        <f t="shared" si="4"/>
        <v>80</v>
      </c>
      <c r="I25" s="19">
        <f t="shared" si="5"/>
        <v>3285</v>
      </c>
      <c r="J25" s="17">
        <v>1625.0</v>
      </c>
      <c r="K25" s="18">
        <f t="shared" si="6"/>
        <v>1660</v>
      </c>
      <c r="L25" s="72">
        <f t="shared" si="7"/>
        <v>1625</v>
      </c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/>
      <c r="G26" s="18">
        <f t="shared" ref="G26:G32" si="11">SUM(F26*0.14)</f>
        <v>0</v>
      </c>
      <c r="H26" s="19">
        <f t="shared" si="4"/>
        <v>0</v>
      </c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/>
      <c r="G27" s="18">
        <f t="shared" si="11"/>
        <v>0</v>
      </c>
      <c r="H27" s="19">
        <f t="shared" si="4"/>
        <v>0</v>
      </c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/>
      <c r="G28" s="18">
        <f t="shared" si="11"/>
        <v>0</v>
      </c>
      <c r="H28" s="19">
        <f t="shared" si="4"/>
        <v>0</v>
      </c>
      <c r="I28" s="19">
        <f t="shared" si="5"/>
        <v>0</v>
      </c>
      <c r="J28" s="18"/>
      <c r="K28" s="18">
        <f t="shared" si="6"/>
        <v>0</v>
      </c>
      <c r="L28" s="72">
        <f t="shared" si="7"/>
        <v>0</v>
      </c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/>
      <c r="G29" s="18">
        <f t="shared" si="11"/>
        <v>0</v>
      </c>
      <c r="H29" s="19">
        <f t="shared" si="4"/>
        <v>0</v>
      </c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/>
      <c r="G30" s="18">
        <f t="shared" si="11"/>
        <v>0</v>
      </c>
      <c r="H30" s="19">
        <f t="shared" si="4"/>
        <v>0</v>
      </c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/>
      <c r="G31" s="18">
        <f t="shared" si="11"/>
        <v>0</v>
      </c>
      <c r="H31" s="19">
        <f t="shared" si="4"/>
        <v>0</v>
      </c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/>
      <c r="G32" s="18">
        <f t="shared" si="11"/>
        <v>0</v>
      </c>
      <c r="H32" s="19">
        <f t="shared" si="4"/>
        <v>0</v>
      </c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</row>
    <row r="33">
      <c r="A33" s="15">
        <v>31.0</v>
      </c>
      <c r="B33" s="15">
        <v>40244.0</v>
      </c>
      <c r="C33" s="17">
        <v>11128.0</v>
      </c>
      <c r="D33" s="18">
        <f t="shared" si="1"/>
        <v>2782</v>
      </c>
      <c r="E33" s="19">
        <f t="shared" si="2"/>
        <v>13910</v>
      </c>
      <c r="F33" s="17">
        <v>912.29</v>
      </c>
      <c r="G33" s="17">
        <v>127.71</v>
      </c>
      <c r="H33" s="19">
        <f t="shared" si="4"/>
        <v>1040</v>
      </c>
      <c r="I33" s="19">
        <f t="shared" si="5"/>
        <v>14950</v>
      </c>
      <c r="J33" s="17">
        <v>9215.0</v>
      </c>
      <c r="K33" s="18">
        <f t="shared" si="6"/>
        <v>5735</v>
      </c>
      <c r="L33" s="72">
        <f t="shared" si="7"/>
        <v>9215</v>
      </c>
    </row>
    <row r="34">
      <c r="A34" s="27" t="s">
        <v>12</v>
      </c>
      <c r="B34" s="28"/>
      <c r="C34" s="19">
        <f t="shared" ref="C34:K34" si="12">SUM(C3:C33)</f>
        <v>75672</v>
      </c>
      <c r="D34" s="19">
        <f t="shared" si="12"/>
        <v>18918</v>
      </c>
      <c r="E34" s="19">
        <f t="shared" si="12"/>
        <v>94590</v>
      </c>
      <c r="F34" s="19">
        <f t="shared" si="12"/>
        <v>3080.7</v>
      </c>
      <c r="G34" s="19">
        <f t="shared" si="12"/>
        <v>431.3018</v>
      </c>
      <c r="H34" s="19">
        <f t="shared" si="12"/>
        <v>3512.0018</v>
      </c>
      <c r="I34" s="19">
        <f t="shared" si="12"/>
        <v>98102.0018</v>
      </c>
      <c r="J34" s="19">
        <f t="shared" si="12"/>
        <v>59132</v>
      </c>
      <c r="K34" s="19">
        <f t="shared" si="12"/>
        <v>38970.0018</v>
      </c>
      <c r="L34" s="72">
        <f>3000+I34-K34</f>
        <v>62132</v>
      </c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98102.0018</v>
      </c>
      <c r="J35" s="18"/>
      <c r="K35" s="58"/>
      <c r="L35" s="31"/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13"/>
    <col customWidth="1" min="2" max="2" width="12.0"/>
    <col customWidth="1" min="3" max="6" width="10.13"/>
  </cols>
  <sheetData>
    <row r="1">
      <c r="A1" s="84" t="s">
        <v>192</v>
      </c>
      <c r="B1" s="84" t="s">
        <v>193</v>
      </c>
      <c r="C1" s="6"/>
      <c r="D1" s="6"/>
      <c r="E1" s="6"/>
      <c r="F1" s="6"/>
    </row>
    <row r="2">
      <c r="A2" s="83" t="s">
        <v>72</v>
      </c>
      <c r="B2" s="96">
        <f>SUM('201101'!E34,'201101'!H34)</f>
        <v>140626.81</v>
      </c>
      <c r="C2" s="6"/>
      <c r="D2" s="6"/>
      <c r="E2" s="6"/>
      <c r="F2" s="6"/>
    </row>
    <row r="3">
      <c r="A3" s="83" t="s">
        <v>73</v>
      </c>
      <c r="B3" s="96">
        <f>SUM('201102'!E34,'201102'!H34)</f>
        <v>226718</v>
      </c>
      <c r="C3" s="6"/>
      <c r="D3" s="6"/>
      <c r="E3" s="6"/>
      <c r="F3" s="6"/>
    </row>
    <row r="4">
      <c r="A4" s="83" t="s">
        <v>74</v>
      </c>
      <c r="B4" s="96">
        <f>SUM('201103'!E34,'201103'!H34)</f>
        <v>138063.0144</v>
      </c>
      <c r="C4" s="6"/>
      <c r="D4" s="6"/>
      <c r="E4" s="6"/>
      <c r="F4" s="6"/>
    </row>
    <row r="5">
      <c r="A5" s="83" t="s">
        <v>75</v>
      </c>
      <c r="B5" s="96">
        <f>SUM('201104'!E34,'201104'!H34)</f>
        <v>37740.9754</v>
      </c>
      <c r="C5" s="6"/>
      <c r="D5" s="6"/>
      <c r="E5" s="6"/>
      <c r="F5" s="6"/>
    </row>
    <row r="6">
      <c r="A6" s="83" t="s">
        <v>76</v>
      </c>
      <c r="B6" s="96">
        <f>SUM('201105'!E34,'201105'!H34)</f>
        <v>132511.9906</v>
      </c>
      <c r="C6" s="6"/>
      <c r="D6" s="6"/>
      <c r="E6" s="6"/>
      <c r="F6" s="6"/>
    </row>
    <row r="7">
      <c r="A7" s="83" t="s">
        <v>77</v>
      </c>
      <c r="B7" s="96">
        <f>SUM('201106'!E34,'201106'!H34)</f>
        <v>144026.0032</v>
      </c>
      <c r="C7" s="6"/>
      <c r="D7" s="6"/>
      <c r="E7" s="6"/>
      <c r="F7" s="6"/>
    </row>
    <row r="8">
      <c r="A8" s="83" t="s">
        <v>78</v>
      </c>
      <c r="B8" s="96">
        <f>SUM('201107'!E43,'201107'!H34)</f>
        <v>0</v>
      </c>
      <c r="C8" s="6"/>
      <c r="D8" s="6"/>
      <c r="E8" s="6"/>
      <c r="F8" s="6"/>
    </row>
    <row r="9">
      <c r="A9" s="83" t="s">
        <v>79</v>
      </c>
      <c r="B9" s="96">
        <f>SUM('201108'!E34,'201108'!H34)</f>
        <v>122205.9994</v>
      </c>
      <c r="C9" s="6"/>
      <c r="D9" s="6"/>
      <c r="E9" s="6"/>
      <c r="F9" s="6"/>
    </row>
    <row r="10">
      <c r="A10" s="83" t="s">
        <v>80</v>
      </c>
      <c r="B10" s="96">
        <f>SUM('201109'!E34,'201109'!H34)</f>
        <v>204239.9886</v>
      </c>
      <c r="C10" s="6"/>
      <c r="D10" s="6"/>
      <c r="E10" s="6"/>
      <c r="F10" s="6"/>
    </row>
    <row r="11">
      <c r="A11" s="83" t="s">
        <v>81</v>
      </c>
      <c r="B11" s="96">
        <f>SUM('201110'!E34,'201110'!H34)</f>
        <v>307370.001</v>
      </c>
      <c r="C11" s="6"/>
      <c r="D11" s="6"/>
      <c r="E11" s="6"/>
      <c r="F11" s="6"/>
    </row>
    <row r="12">
      <c r="A12" s="83" t="s">
        <v>82</v>
      </c>
      <c r="B12" s="96">
        <f>SUM('201111'!E34,'201111'!H34)</f>
        <v>223079.2322</v>
      </c>
      <c r="C12" s="6"/>
      <c r="D12" s="6"/>
      <c r="E12" s="6"/>
      <c r="F12" s="6"/>
    </row>
    <row r="13">
      <c r="A13" s="83" t="s">
        <v>83</v>
      </c>
      <c r="B13" s="96">
        <f>SUM('201201'!E34,'201201'!H34)</f>
        <v>354795</v>
      </c>
      <c r="C13" s="6"/>
      <c r="D13" s="6"/>
      <c r="E13" s="6"/>
      <c r="F13" s="6"/>
    </row>
    <row r="14">
      <c r="A14" s="84" t="s">
        <v>194</v>
      </c>
      <c r="B14" s="97">
        <f>SUM(B2:B13)</f>
        <v>2031377.015</v>
      </c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118298.0</v>
      </c>
      <c r="C3" s="17">
        <v>2620.8</v>
      </c>
      <c r="D3" s="18">
        <f t="shared" ref="D3:D33" si="1">SUM(C3*0.25)</f>
        <v>655.2</v>
      </c>
      <c r="E3" s="19">
        <f t="shared" ref="E3:E33" si="2">SUM(C3+D3)</f>
        <v>3276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3276</v>
      </c>
      <c r="J3" s="21">
        <v>315.0</v>
      </c>
      <c r="K3" s="22">
        <f t="shared" ref="K3:K33" si="6">SUM(I3-J3)</f>
        <v>2961</v>
      </c>
      <c r="L3" s="23"/>
      <c r="M3" s="24"/>
      <c r="N3" s="24"/>
      <c r="O3" s="24"/>
    </row>
    <row r="4">
      <c r="A4" s="15">
        <v>2.0</v>
      </c>
      <c r="B4" s="16">
        <v>118305.0</v>
      </c>
      <c r="C4" s="17">
        <v>344.0</v>
      </c>
      <c r="D4" s="18">
        <f t="shared" si="1"/>
        <v>86</v>
      </c>
      <c r="E4" s="19">
        <f t="shared" si="2"/>
        <v>430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430</v>
      </c>
      <c r="J4" s="21">
        <v>90.0</v>
      </c>
      <c r="K4" s="22">
        <f t="shared" si="6"/>
        <v>340</v>
      </c>
      <c r="L4" s="23"/>
      <c r="M4" s="6"/>
      <c r="N4" s="6"/>
      <c r="O4" s="6"/>
    </row>
    <row r="5">
      <c r="A5" s="15">
        <v>3.0</v>
      </c>
      <c r="B5" s="16">
        <v>118329.0</v>
      </c>
      <c r="C5" s="17">
        <v>1652.0</v>
      </c>
      <c r="D5" s="18">
        <f t="shared" si="1"/>
        <v>413</v>
      </c>
      <c r="E5" s="19">
        <f t="shared" si="2"/>
        <v>2065</v>
      </c>
      <c r="F5" s="17">
        <v>86.95</v>
      </c>
      <c r="G5" s="18">
        <f t="shared" si="3"/>
        <v>13.0425</v>
      </c>
      <c r="H5" s="19">
        <f t="shared" si="4"/>
        <v>99.9925</v>
      </c>
      <c r="I5" s="20">
        <f t="shared" si="5"/>
        <v>2164.9925</v>
      </c>
      <c r="J5" s="21">
        <v>70.0</v>
      </c>
      <c r="K5" s="22">
        <f t="shared" si="6"/>
        <v>2094.9925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7"/>
      <c r="G6" s="18">
        <f t="shared" si="3"/>
        <v>0</v>
      </c>
      <c r="H6" s="19">
        <f t="shared" si="4"/>
        <v>0</v>
      </c>
      <c r="I6" s="20">
        <f t="shared" si="5"/>
        <v>0</v>
      </c>
      <c r="J6" s="21"/>
      <c r="K6" s="22">
        <f t="shared" si="6"/>
        <v>0</v>
      </c>
      <c r="L6" s="23"/>
      <c r="M6" s="6"/>
      <c r="N6" s="6"/>
      <c r="O6" s="6"/>
    </row>
    <row r="7">
      <c r="A7" s="15">
        <v>5.0</v>
      </c>
      <c r="B7" s="16">
        <v>118378.0</v>
      </c>
      <c r="C7" s="17">
        <v>3856.0</v>
      </c>
      <c r="D7" s="18">
        <f t="shared" si="1"/>
        <v>964</v>
      </c>
      <c r="E7" s="19">
        <f t="shared" si="2"/>
        <v>4820</v>
      </c>
      <c r="F7" s="17">
        <v>69.56</v>
      </c>
      <c r="G7" s="18">
        <f t="shared" si="3"/>
        <v>10.434</v>
      </c>
      <c r="H7" s="19">
        <f t="shared" si="4"/>
        <v>79.994</v>
      </c>
      <c r="I7" s="20">
        <f t="shared" si="5"/>
        <v>4899.994</v>
      </c>
      <c r="J7" s="21">
        <v>385.0</v>
      </c>
      <c r="K7" s="22">
        <f t="shared" si="6"/>
        <v>4514.994</v>
      </c>
      <c r="L7" s="23"/>
      <c r="M7" s="6"/>
      <c r="N7" s="6"/>
      <c r="O7" s="6"/>
    </row>
    <row r="8">
      <c r="A8" s="15">
        <v>6.0</v>
      </c>
      <c r="B8" s="16">
        <v>118477.0</v>
      </c>
      <c r="C8" s="17">
        <v>8808.0</v>
      </c>
      <c r="D8" s="18">
        <f t="shared" si="1"/>
        <v>2202</v>
      </c>
      <c r="E8" s="19">
        <f t="shared" si="2"/>
        <v>11010</v>
      </c>
      <c r="F8" s="17">
        <v>286.95</v>
      </c>
      <c r="G8" s="18">
        <f t="shared" si="3"/>
        <v>43.0425</v>
      </c>
      <c r="H8" s="19">
        <f t="shared" si="4"/>
        <v>329.9925</v>
      </c>
      <c r="I8" s="20">
        <f t="shared" si="5"/>
        <v>11339.9925</v>
      </c>
      <c r="J8" s="21">
        <v>1180.0</v>
      </c>
      <c r="K8" s="22">
        <f t="shared" si="6"/>
        <v>10159.9925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20">
        <f t="shared" si="5"/>
        <v>0</v>
      </c>
      <c r="J9" s="21"/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/>
      <c r="G10" s="18">
        <f t="shared" si="3"/>
        <v>0</v>
      </c>
      <c r="H10" s="19">
        <f t="shared" si="4"/>
        <v>0</v>
      </c>
      <c r="I10" s="20">
        <f t="shared" si="5"/>
        <v>0</v>
      </c>
      <c r="J10" s="21"/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118620.0</v>
      </c>
      <c r="C11" s="17">
        <v>9950.4</v>
      </c>
      <c r="D11" s="18">
        <f t="shared" si="1"/>
        <v>2487.6</v>
      </c>
      <c r="E11" s="19">
        <f t="shared" si="2"/>
        <v>12438</v>
      </c>
      <c r="F11" s="17">
        <v>39.13</v>
      </c>
      <c r="G11" s="18">
        <f t="shared" si="3"/>
        <v>5.8695</v>
      </c>
      <c r="H11" s="19">
        <f t="shared" si="4"/>
        <v>44.9995</v>
      </c>
      <c r="I11" s="20">
        <f t="shared" si="5"/>
        <v>12482.9995</v>
      </c>
      <c r="J11" s="21">
        <v>2123.0</v>
      </c>
      <c r="K11" s="22">
        <f t="shared" si="6"/>
        <v>10359.9995</v>
      </c>
      <c r="L11" s="23"/>
      <c r="M11" s="6"/>
      <c r="N11" s="6"/>
      <c r="O11" s="6"/>
    </row>
    <row r="12">
      <c r="A12" s="15">
        <v>10.0</v>
      </c>
      <c r="B12" s="16">
        <v>118728.0</v>
      </c>
      <c r="C12" s="17">
        <v>9573.6</v>
      </c>
      <c r="D12" s="18">
        <f t="shared" si="1"/>
        <v>2393.4</v>
      </c>
      <c r="E12" s="19">
        <f t="shared" si="2"/>
        <v>11967</v>
      </c>
      <c r="F12" s="17">
        <v>217.38</v>
      </c>
      <c r="G12" s="18">
        <f t="shared" si="3"/>
        <v>32.607</v>
      </c>
      <c r="H12" s="19">
        <f t="shared" si="4"/>
        <v>249.987</v>
      </c>
      <c r="I12" s="20">
        <f t="shared" si="5"/>
        <v>12216.987</v>
      </c>
      <c r="J12" s="21">
        <v>601.0</v>
      </c>
      <c r="K12" s="22">
        <f t="shared" si="6"/>
        <v>11615.987</v>
      </c>
      <c r="L12" s="23"/>
      <c r="M12" s="6"/>
      <c r="N12" s="6"/>
      <c r="O12" s="6"/>
    </row>
    <row r="13">
      <c r="A13" s="15">
        <v>11.0</v>
      </c>
      <c r="B13" s="16">
        <v>118781.0</v>
      </c>
      <c r="C13" s="17">
        <v>4240.8</v>
      </c>
      <c r="D13" s="18">
        <f t="shared" si="1"/>
        <v>1060.2</v>
      </c>
      <c r="E13" s="19">
        <f t="shared" si="2"/>
        <v>5301</v>
      </c>
      <c r="F13" s="17">
        <v>39.13</v>
      </c>
      <c r="G13" s="18">
        <f t="shared" si="3"/>
        <v>5.8695</v>
      </c>
      <c r="H13" s="19">
        <f t="shared" si="4"/>
        <v>44.9995</v>
      </c>
      <c r="I13" s="20">
        <f t="shared" si="5"/>
        <v>5345.9995</v>
      </c>
      <c r="J13" s="21">
        <v>358.0</v>
      </c>
      <c r="K13" s="22">
        <f t="shared" si="6"/>
        <v>4987.9995</v>
      </c>
      <c r="L13" s="23"/>
      <c r="M13" s="6"/>
      <c r="N13" s="6"/>
      <c r="O13" s="6"/>
    </row>
    <row r="14">
      <c r="A14" s="15">
        <v>12.0</v>
      </c>
      <c r="B14" s="16">
        <v>118972.0</v>
      </c>
      <c r="C14" s="17">
        <v>36386.48</v>
      </c>
      <c r="D14" s="18">
        <f t="shared" si="1"/>
        <v>9096.62</v>
      </c>
      <c r="E14" s="19">
        <f t="shared" si="2"/>
        <v>45483.1</v>
      </c>
      <c r="F14" s="17">
        <v>665.17</v>
      </c>
      <c r="G14" s="18">
        <f t="shared" si="3"/>
        <v>99.7755</v>
      </c>
      <c r="H14" s="19">
        <f t="shared" si="4"/>
        <v>764.9455</v>
      </c>
      <c r="I14" s="20">
        <f t="shared" si="5"/>
        <v>46248.0455</v>
      </c>
      <c r="J14" s="21">
        <v>3208.0</v>
      </c>
      <c r="K14" s="22">
        <f t="shared" si="6"/>
        <v>43040.0455</v>
      </c>
      <c r="L14" s="23"/>
      <c r="M14" s="6"/>
      <c r="N14" s="6"/>
      <c r="O14" s="6"/>
    </row>
    <row r="15">
      <c r="A15" s="15">
        <v>13.0</v>
      </c>
      <c r="B15" s="16">
        <v>119238.0</v>
      </c>
      <c r="C15" s="17">
        <v>39928.8</v>
      </c>
      <c r="D15" s="18">
        <f t="shared" si="1"/>
        <v>9982.2</v>
      </c>
      <c r="E15" s="19">
        <f t="shared" si="2"/>
        <v>49911</v>
      </c>
      <c r="F15" s="17">
        <v>939.11</v>
      </c>
      <c r="G15" s="18">
        <f t="shared" si="3"/>
        <v>140.8665</v>
      </c>
      <c r="H15" s="19">
        <f t="shared" si="4"/>
        <v>1079.9765</v>
      </c>
      <c r="I15" s="20">
        <f t="shared" si="5"/>
        <v>50990.9765</v>
      </c>
      <c r="J15" s="21">
        <v>4443.0</v>
      </c>
      <c r="K15" s="22">
        <f t="shared" si="6"/>
        <v>46547.9765</v>
      </c>
      <c r="L15" s="23"/>
      <c r="M15" s="6"/>
      <c r="N15" s="6"/>
      <c r="O15" s="6"/>
    </row>
    <row r="16">
      <c r="A16" s="15">
        <v>14.0</v>
      </c>
      <c r="B16" s="16">
        <v>119264.0</v>
      </c>
      <c r="C16" s="17">
        <v>1136.8</v>
      </c>
      <c r="D16" s="18">
        <f t="shared" si="1"/>
        <v>284.2</v>
      </c>
      <c r="E16" s="19">
        <f t="shared" si="2"/>
        <v>1421</v>
      </c>
      <c r="F16" s="17">
        <v>34.78</v>
      </c>
      <c r="G16" s="18">
        <f t="shared" si="3"/>
        <v>5.217</v>
      </c>
      <c r="H16" s="19">
        <f t="shared" si="4"/>
        <v>39.997</v>
      </c>
      <c r="I16" s="20">
        <f t="shared" si="5"/>
        <v>1460.997</v>
      </c>
      <c r="J16" s="21">
        <v>119.0</v>
      </c>
      <c r="K16" s="22">
        <f t="shared" si="6"/>
        <v>1341.997</v>
      </c>
      <c r="L16" s="23"/>
      <c r="M16" s="6"/>
      <c r="N16" s="6"/>
      <c r="O16" s="6"/>
    </row>
    <row r="17">
      <c r="A17" s="15">
        <v>15.0</v>
      </c>
      <c r="B17" s="16">
        <v>119294.0</v>
      </c>
      <c r="C17" s="17">
        <v>1808.0</v>
      </c>
      <c r="D17" s="18">
        <f t="shared" si="1"/>
        <v>452</v>
      </c>
      <c r="E17" s="19">
        <f t="shared" si="2"/>
        <v>2260</v>
      </c>
      <c r="F17" s="17">
        <v>78.26</v>
      </c>
      <c r="G17" s="18">
        <f t="shared" si="3"/>
        <v>11.739</v>
      </c>
      <c r="H17" s="19">
        <f t="shared" si="4"/>
        <v>89.999</v>
      </c>
      <c r="I17" s="20">
        <f t="shared" si="5"/>
        <v>2349.999</v>
      </c>
      <c r="J17" s="21">
        <v>38.0</v>
      </c>
      <c r="K17" s="22">
        <f t="shared" si="6"/>
        <v>2311.999</v>
      </c>
      <c r="L17" s="23"/>
      <c r="M17" s="6"/>
      <c r="N17" s="6"/>
      <c r="O17" s="6"/>
    </row>
    <row r="18">
      <c r="A18" s="15">
        <v>16.0</v>
      </c>
      <c r="B18" s="16">
        <v>119323.0</v>
      </c>
      <c r="C18" s="17">
        <v>1997.6</v>
      </c>
      <c r="D18" s="18">
        <f t="shared" si="1"/>
        <v>499.4</v>
      </c>
      <c r="E18" s="19">
        <f t="shared" si="2"/>
        <v>2497</v>
      </c>
      <c r="F18" s="17">
        <v>39.13</v>
      </c>
      <c r="G18" s="18">
        <f t="shared" si="3"/>
        <v>5.8695</v>
      </c>
      <c r="H18" s="19">
        <f t="shared" si="4"/>
        <v>44.9995</v>
      </c>
      <c r="I18" s="20">
        <f t="shared" si="5"/>
        <v>2541.9995</v>
      </c>
      <c r="J18" s="21">
        <v>319.0</v>
      </c>
      <c r="K18" s="22">
        <f t="shared" si="6"/>
        <v>2222.9995</v>
      </c>
      <c r="L18" s="23"/>
      <c r="M18" s="6"/>
      <c r="N18" s="6"/>
      <c r="O18" s="6"/>
    </row>
    <row r="19">
      <c r="A19" s="15">
        <v>17.0</v>
      </c>
      <c r="B19" s="16">
        <v>119517.0</v>
      </c>
      <c r="C19" s="17">
        <v>16016.8</v>
      </c>
      <c r="D19" s="18">
        <f t="shared" si="1"/>
        <v>4004.2</v>
      </c>
      <c r="E19" s="19">
        <f t="shared" si="2"/>
        <v>20021</v>
      </c>
      <c r="F19" s="17">
        <v>217.38</v>
      </c>
      <c r="G19" s="18">
        <f t="shared" si="3"/>
        <v>32.607</v>
      </c>
      <c r="H19" s="19">
        <f t="shared" si="4"/>
        <v>249.987</v>
      </c>
      <c r="I19" s="20">
        <f t="shared" si="5"/>
        <v>20270.987</v>
      </c>
      <c r="J19" s="21">
        <v>1509.0</v>
      </c>
      <c r="K19" s="22">
        <f t="shared" si="6"/>
        <v>18761.987</v>
      </c>
      <c r="L19" s="23"/>
      <c r="M19" s="6"/>
      <c r="N19" s="6"/>
      <c r="O19" s="6"/>
    </row>
    <row r="20">
      <c r="A20" s="15">
        <v>18.0</v>
      </c>
      <c r="B20" s="16">
        <v>119661.0</v>
      </c>
      <c r="C20" s="17">
        <v>11875.2</v>
      </c>
      <c r="D20" s="18">
        <f t="shared" si="1"/>
        <v>2968.8</v>
      </c>
      <c r="E20" s="19">
        <f t="shared" si="2"/>
        <v>14844</v>
      </c>
      <c r="F20" s="17">
        <v>269.55</v>
      </c>
      <c r="G20" s="18">
        <f t="shared" si="3"/>
        <v>40.4325</v>
      </c>
      <c r="H20" s="19">
        <f t="shared" si="4"/>
        <v>309.9825</v>
      </c>
      <c r="I20" s="20">
        <f t="shared" si="5"/>
        <v>15153.9825</v>
      </c>
      <c r="J20" s="21">
        <v>887.0</v>
      </c>
      <c r="K20" s="22">
        <f t="shared" si="6"/>
        <v>14266.9825</v>
      </c>
      <c r="L20" s="23"/>
      <c r="M20" s="6"/>
      <c r="N20" s="6"/>
      <c r="O20" s="6"/>
    </row>
    <row r="21">
      <c r="A21" s="15">
        <v>19.0</v>
      </c>
      <c r="B21" s="16">
        <v>119912.0</v>
      </c>
      <c r="C21" s="17">
        <v>42160.0</v>
      </c>
      <c r="D21" s="18">
        <f t="shared" si="1"/>
        <v>10540</v>
      </c>
      <c r="E21" s="19">
        <f t="shared" si="2"/>
        <v>52700</v>
      </c>
      <c r="F21" s="17">
        <v>878.19</v>
      </c>
      <c r="G21" s="18">
        <f t="shared" si="3"/>
        <v>131.7285</v>
      </c>
      <c r="H21" s="19">
        <f t="shared" si="4"/>
        <v>1009.9185</v>
      </c>
      <c r="I21" s="20">
        <f t="shared" si="5"/>
        <v>53709.9185</v>
      </c>
      <c r="J21" s="21">
        <v>1336.0</v>
      </c>
      <c r="K21" s="22">
        <f t="shared" si="6"/>
        <v>52373.9185</v>
      </c>
      <c r="L21" s="23"/>
      <c r="M21" s="6"/>
      <c r="N21" s="6"/>
      <c r="O21" s="6"/>
    </row>
    <row r="22">
      <c r="A22" s="15">
        <v>20.0</v>
      </c>
      <c r="B22" s="16">
        <v>120189.0</v>
      </c>
      <c r="C22" s="17">
        <v>51358.4</v>
      </c>
      <c r="D22" s="18">
        <f t="shared" si="1"/>
        <v>12839.6</v>
      </c>
      <c r="E22" s="19">
        <f t="shared" si="2"/>
        <v>64198</v>
      </c>
      <c r="F22" s="17">
        <v>1178.2</v>
      </c>
      <c r="G22" s="18">
        <f t="shared" si="3"/>
        <v>176.73</v>
      </c>
      <c r="H22" s="19">
        <f t="shared" si="4"/>
        <v>1354.93</v>
      </c>
      <c r="I22" s="20">
        <f t="shared" si="5"/>
        <v>65552.93</v>
      </c>
      <c r="J22" s="21">
        <v>3042.0</v>
      </c>
      <c r="K22" s="22">
        <f t="shared" si="6"/>
        <v>62510.93</v>
      </c>
      <c r="L22" s="23"/>
      <c r="M22" s="6"/>
      <c r="N22" s="6"/>
      <c r="O22" s="6"/>
    </row>
    <row r="23">
      <c r="A23" s="15">
        <v>21.0</v>
      </c>
      <c r="B23" s="16">
        <v>120318.0</v>
      </c>
      <c r="C23" s="17">
        <v>9484.8</v>
      </c>
      <c r="D23" s="18">
        <f t="shared" si="1"/>
        <v>2371.2</v>
      </c>
      <c r="E23" s="19">
        <f t="shared" si="2"/>
        <v>11856</v>
      </c>
      <c r="F23" s="17">
        <v>156.53</v>
      </c>
      <c r="G23" s="18">
        <f t="shared" si="3"/>
        <v>23.4795</v>
      </c>
      <c r="H23" s="19">
        <f t="shared" si="4"/>
        <v>180.0095</v>
      </c>
      <c r="I23" s="20">
        <f t="shared" si="5"/>
        <v>12036.0095</v>
      </c>
      <c r="J23" s="21">
        <v>552.0</v>
      </c>
      <c r="K23" s="22">
        <f t="shared" si="6"/>
        <v>11484.0095</v>
      </c>
      <c r="L23" s="23"/>
      <c r="M23" s="6"/>
      <c r="N23" s="6"/>
      <c r="O23" s="6"/>
    </row>
    <row r="24">
      <c r="A24" s="15">
        <v>22.0</v>
      </c>
      <c r="B24" s="16">
        <v>120363.0</v>
      </c>
      <c r="C24" s="17">
        <v>3549.6</v>
      </c>
      <c r="D24" s="18">
        <f t="shared" si="1"/>
        <v>887.4</v>
      </c>
      <c r="E24" s="19">
        <f t="shared" si="2"/>
        <v>4437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4437</v>
      </c>
      <c r="J24" s="21">
        <v>232.0</v>
      </c>
      <c r="K24" s="22">
        <f t="shared" si="6"/>
        <v>4205</v>
      </c>
      <c r="L24" s="23"/>
      <c r="M24" s="6"/>
      <c r="N24" s="6"/>
      <c r="O24" s="6"/>
    </row>
    <row r="25">
      <c r="A25" s="15">
        <v>23.0</v>
      </c>
      <c r="B25" s="16">
        <v>120429.0</v>
      </c>
      <c r="C25" s="17">
        <v>5377.6</v>
      </c>
      <c r="D25" s="18">
        <f t="shared" si="1"/>
        <v>1344.4</v>
      </c>
      <c r="E25" s="19">
        <f t="shared" si="2"/>
        <v>6722</v>
      </c>
      <c r="F25" s="17">
        <v>78.26</v>
      </c>
      <c r="G25" s="18">
        <f t="shared" si="3"/>
        <v>11.739</v>
      </c>
      <c r="H25" s="19">
        <f t="shared" si="4"/>
        <v>89.999</v>
      </c>
      <c r="I25" s="20">
        <f t="shared" si="5"/>
        <v>6811.999</v>
      </c>
      <c r="J25" s="21">
        <v>840.0</v>
      </c>
      <c r="K25" s="22">
        <f t="shared" si="6"/>
        <v>5971.999</v>
      </c>
      <c r="L25" s="23"/>
      <c r="M25" s="6"/>
      <c r="N25" s="6"/>
      <c r="O25" s="6"/>
    </row>
    <row r="26">
      <c r="A26" s="15">
        <v>24.0</v>
      </c>
      <c r="B26" s="16">
        <v>120508.0</v>
      </c>
      <c r="C26" s="17">
        <v>7651.2</v>
      </c>
      <c r="D26" s="18">
        <f t="shared" si="1"/>
        <v>1912.8</v>
      </c>
      <c r="E26" s="19">
        <f t="shared" si="2"/>
        <v>9564</v>
      </c>
      <c r="F26" s="17">
        <v>117.39</v>
      </c>
      <c r="G26" s="18">
        <f t="shared" si="3"/>
        <v>17.6085</v>
      </c>
      <c r="H26" s="19">
        <f t="shared" si="4"/>
        <v>134.9985</v>
      </c>
      <c r="I26" s="20">
        <f t="shared" si="5"/>
        <v>9698.9985</v>
      </c>
      <c r="J26" s="21">
        <v>84.0</v>
      </c>
      <c r="K26" s="22">
        <f t="shared" si="6"/>
        <v>9614.9985</v>
      </c>
      <c r="L26" s="23"/>
      <c r="M26" s="6"/>
      <c r="N26" s="6"/>
      <c r="O26" s="6"/>
    </row>
    <row r="27">
      <c r="A27" s="15">
        <v>25.0</v>
      </c>
      <c r="B27" s="16">
        <v>120576.0</v>
      </c>
      <c r="C27" s="17">
        <v>6045.6</v>
      </c>
      <c r="D27" s="18">
        <f t="shared" si="1"/>
        <v>1511.4</v>
      </c>
      <c r="E27" s="19">
        <f t="shared" si="2"/>
        <v>7557</v>
      </c>
      <c r="F27" s="17">
        <v>39.13</v>
      </c>
      <c r="G27" s="18">
        <f t="shared" si="3"/>
        <v>5.8695</v>
      </c>
      <c r="H27" s="19">
        <f t="shared" si="4"/>
        <v>44.9995</v>
      </c>
      <c r="I27" s="20">
        <f t="shared" si="5"/>
        <v>7601.9995</v>
      </c>
      <c r="J27" s="21">
        <v>529.0</v>
      </c>
      <c r="K27" s="22">
        <f t="shared" si="6"/>
        <v>7072.9995</v>
      </c>
      <c r="L27" s="23"/>
      <c r="M27" s="6"/>
      <c r="N27" s="6"/>
      <c r="O27" s="6"/>
    </row>
    <row r="28">
      <c r="A28" s="15">
        <v>26.0</v>
      </c>
      <c r="B28" s="16">
        <v>120811.0</v>
      </c>
      <c r="C28" s="17">
        <v>41792.0</v>
      </c>
      <c r="D28" s="18">
        <f t="shared" si="1"/>
        <v>10448</v>
      </c>
      <c r="E28" s="19">
        <f t="shared" si="2"/>
        <v>52240</v>
      </c>
      <c r="F28" s="17">
        <v>1152.17</v>
      </c>
      <c r="G28" s="18">
        <f t="shared" si="3"/>
        <v>172.8255</v>
      </c>
      <c r="H28" s="19">
        <f t="shared" si="4"/>
        <v>1324.9955</v>
      </c>
      <c r="I28" s="20">
        <f t="shared" si="5"/>
        <v>53564.9955</v>
      </c>
      <c r="J28" s="21">
        <v>2617.0</v>
      </c>
      <c r="K28" s="26">
        <f t="shared" si="6"/>
        <v>50947.9955</v>
      </c>
      <c r="L28" s="23"/>
      <c r="M28" s="6"/>
      <c r="N28" s="6"/>
      <c r="O28" s="6"/>
    </row>
    <row r="29">
      <c r="A29" s="15">
        <v>27.0</v>
      </c>
      <c r="B29" s="16">
        <v>121051.0</v>
      </c>
      <c r="C29" s="17">
        <v>34983.2</v>
      </c>
      <c r="D29" s="18">
        <f t="shared" si="1"/>
        <v>8745.8</v>
      </c>
      <c r="E29" s="19">
        <f t="shared" si="2"/>
        <v>43729</v>
      </c>
      <c r="F29" s="17">
        <v>1252.15</v>
      </c>
      <c r="G29" s="18">
        <f t="shared" si="3"/>
        <v>187.8225</v>
      </c>
      <c r="H29" s="19">
        <f t="shared" si="4"/>
        <v>1439.9725</v>
      </c>
      <c r="I29" s="20">
        <f t="shared" si="5"/>
        <v>45168.9725</v>
      </c>
      <c r="J29" s="21">
        <v>2583.0</v>
      </c>
      <c r="K29" s="22">
        <f t="shared" si="6"/>
        <v>42585.9725</v>
      </c>
      <c r="L29" s="23"/>
      <c r="M29" s="6"/>
      <c r="N29" s="6"/>
      <c r="O29" s="6"/>
    </row>
    <row r="30">
      <c r="A30" s="15">
        <v>28.0</v>
      </c>
      <c r="B30" s="16">
        <v>121152.0</v>
      </c>
      <c r="C30" s="17">
        <v>6963.2</v>
      </c>
      <c r="D30" s="18">
        <f t="shared" si="1"/>
        <v>1740.8</v>
      </c>
      <c r="E30" s="19">
        <f t="shared" si="2"/>
        <v>8704</v>
      </c>
      <c r="F30" s="17">
        <v>56.53</v>
      </c>
      <c r="G30" s="18">
        <f t="shared" si="3"/>
        <v>8.4795</v>
      </c>
      <c r="H30" s="19">
        <f t="shared" si="4"/>
        <v>65.0095</v>
      </c>
      <c r="I30" s="20">
        <f t="shared" si="5"/>
        <v>8769.0095</v>
      </c>
      <c r="J30" s="21">
        <v>952.0</v>
      </c>
      <c r="K30" s="22">
        <f t="shared" si="6"/>
        <v>7817.0095</v>
      </c>
      <c r="L30" s="23"/>
      <c r="M30" s="6"/>
      <c r="N30" s="6"/>
      <c r="O30" s="6"/>
    </row>
    <row r="31">
      <c r="A31" s="15">
        <v>29.0</v>
      </c>
      <c r="B31" s="16">
        <v>121311.0</v>
      </c>
      <c r="C31" s="17">
        <v>12744.8</v>
      </c>
      <c r="D31" s="18">
        <f t="shared" si="1"/>
        <v>3186.2</v>
      </c>
      <c r="E31" s="19">
        <f t="shared" si="2"/>
        <v>15931</v>
      </c>
      <c r="F31" s="17">
        <v>356.52</v>
      </c>
      <c r="G31" s="18">
        <f t="shared" si="3"/>
        <v>53.478</v>
      </c>
      <c r="H31" s="19">
        <f t="shared" si="4"/>
        <v>409.998</v>
      </c>
      <c r="I31" s="20">
        <f t="shared" si="5"/>
        <v>16340.998</v>
      </c>
      <c r="J31" s="21">
        <v>1329.0</v>
      </c>
      <c r="K31" s="22">
        <f t="shared" si="6"/>
        <v>15011.998</v>
      </c>
      <c r="L31" s="23"/>
      <c r="M31" s="6"/>
      <c r="N31" s="6"/>
      <c r="O31" s="6"/>
    </row>
    <row r="32">
      <c r="A32" s="15">
        <v>30.0</v>
      </c>
      <c r="B32" s="16">
        <v>121379.0</v>
      </c>
      <c r="C32" s="17">
        <v>5033.6</v>
      </c>
      <c r="D32" s="18">
        <f t="shared" si="1"/>
        <v>1258.4</v>
      </c>
      <c r="E32" s="19">
        <f t="shared" si="2"/>
        <v>6292</v>
      </c>
      <c r="F32" s="17">
        <v>126.09</v>
      </c>
      <c r="G32" s="18">
        <f t="shared" si="3"/>
        <v>18.9135</v>
      </c>
      <c r="H32" s="19">
        <f t="shared" si="4"/>
        <v>145.0035</v>
      </c>
      <c r="I32" s="20">
        <f t="shared" si="5"/>
        <v>6437.0035</v>
      </c>
      <c r="J32" s="21">
        <v>374.0</v>
      </c>
      <c r="K32" s="22">
        <f t="shared" si="6"/>
        <v>6063.0035</v>
      </c>
      <c r="L32" s="23"/>
      <c r="M32" s="6"/>
      <c r="N32" s="6"/>
      <c r="O32" s="6"/>
    </row>
    <row r="33">
      <c r="A33" s="15">
        <v>31.0</v>
      </c>
      <c r="B33" s="16">
        <v>121379.0</v>
      </c>
      <c r="C33" s="17">
        <v>11470.4</v>
      </c>
      <c r="D33" s="18">
        <f t="shared" si="1"/>
        <v>2867.6</v>
      </c>
      <c r="E33" s="19">
        <f t="shared" si="2"/>
        <v>14338</v>
      </c>
      <c r="F33" s="17">
        <v>230.44</v>
      </c>
      <c r="G33" s="18">
        <f t="shared" si="3"/>
        <v>34.566</v>
      </c>
      <c r="H33" s="19">
        <f t="shared" si="4"/>
        <v>265.006</v>
      </c>
      <c r="I33" s="20">
        <f t="shared" si="5"/>
        <v>14603.006</v>
      </c>
      <c r="J33" s="21">
        <v>814.0</v>
      </c>
      <c r="K33" s="22">
        <f t="shared" si="6"/>
        <v>13789.006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388809.68</v>
      </c>
      <c r="D34" s="19">
        <f t="shared" si="7"/>
        <v>97202.42</v>
      </c>
      <c r="E34" s="19">
        <f t="shared" si="7"/>
        <v>486012.1</v>
      </c>
      <c r="F34" s="19">
        <f t="shared" si="7"/>
        <v>8604.08</v>
      </c>
      <c r="G34" s="19">
        <f t="shared" si="7"/>
        <v>1290.612</v>
      </c>
      <c r="H34" s="19">
        <f t="shared" si="7"/>
        <v>9894.692</v>
      </c>
      <c r="I34" s="20">
        <f t="shared" si="7"/>
        <v>495906.792</v>
      </c>
      <c r="J34" s="20">
        <f t="shared" si="7"/>
        <v>30929</v>
      </c>
      <c r="K34" s="20">
        <f t="shared" si="7"/>
        <v>464977.792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495906.792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121568.0</v>
      </c>
      <c r="C3" s="17">
        <v>5797.6</v>
      </c>
      <c r="D3" s="18">
        <f t="shared" ref="D3:D33" si="1">SUM(C3*0.25)</f>
        <v>1449.4</v>
      </c>
      <c r="E3" s="19">
        <f t="shared" ref="E3:E33" si="2">SUM(C3+D3)</f>
        <v>7247</v>
      </c>
      <c r="F3" s="17">
        <v>156.52</v>
      </c>
      <c r="G3" s="18">
        <f t="shared" ref="G3:G33" si="3">SUM(F3*0.15)</f>
        <v>23.478</v>
      </c>
      <c r="H3" s="19">
        <f t="shared" ref="H3:H33" si="4">SUM(F3+G3)</f>
        <v>179.998</v>
      </c>
      <c r="I3" s="20">
        <f t="shared" ref="I3:I33" si="5">SUM(H3,E3)</f>
        <v>7426.998</v>
      </c>
      <c r="J3" s="21">
        <v>494.0</v>
      </c>
      <c r="K3" s="22">
        <f t="shared" ref="K3:K33" si="6">SUM(I3-J3)</f>
        <v>6932.998</v>
      </c>
      <c r="L3" s="23"/>
      <c r="M3" s="24"/>
      <c r="N3" s="24"/>
      <c r="O3" s="24"/>
    </row>
    <row r="4">
      <c r="A4" s="15">
        <v>2.0</v>
      </c>
      <c r="B4" s="16">
        <v>121790.0</v>
      </c>
      <c r="C4" s="17">
        <v>27272.8</v>
      </c>
      <c r="D4" s="18">
        <f t="shared" si="1"/>
        <v>6818.2</v>
      </c>
      <c r="E4" s="19">
        <f t="shared" si="2"/>
        <v>34091</v>
      </c>
      <c r="F4" s="17">
        <v>378.26</v>
      </c>
      <c r="G4" s="18">
        <f t="shared" si="3"/>
        <v>56.739</v>
      </c>
      <c r="H4" s="19">
        <f t="shared" si="4"/>
        <v>434.999</v>
      </c>
      <c r="I4" s="20">
        <f t="shared" si="5"/>
        <v>34525.999</v>
      </c>
      <c r="J4" s="21">
        <v>2037.0</v>
      </c>
      <c r="K4" s="22">
        <f t="shared" si="6"/>
        <v>32488.999</v>
      </c>
      <c r="L4" s="23"/>
      <c r="M4" s="6"/>
      <c r="N4" s="6"/>
      <c r="O4" s="6"/>
    </row>
    <row r="5">
      <c r="A5" s="15">
        <v>3.0</v>
      </c>
      <c r="B5" s="16">
        <v>122105.0</v>
      </c>
      <c r="C5" s="17">
        <v>64906.4</v>
      </c>
      <c r="D5" s="18">
        <f t="shared" si="1"/>
        <v>16226.6</v>
      </c>
      <c r="E5" s="19">
        <f t="shared" si="2"/>
        <v>81133</v>
      </c>
      <c r="F5" s="17">
        <v>984.33</v>
      </c>
      <c r="G5" s="18">
        <f t="shared" si="3"/>
        <v>147.6495</v>
      </c>
      <c r="H5" s="19">
        <f t="shared" si="4"/>
        <v>1131.9795</v>
      </c>
      <c r="I5" s="20">
        <f t="shared" si="5"/>
        <v>82264.9795</v>
      </c>
      <c r="J5" s="21">
        <v>4289.0</v>
      </c>
      <c r="K5" s="22">
        <f t="shared" si="6"/>
        <v>77975.9795</v>
      </c>
      <c r="L5" s="23"/>
      <c r="M5" s="6"/>
      <c r="N5" s="6"/>
      <c r="O5" s="6"/>
    </row>
    <row r="6">
      <c r="A6" s="15">
        <v>4.0</v>
      </c>
      <c r="B6" s="16">
        <v>122209.0</v>
      </c>
      <c r="C6" s="17">
        <v>7596.0</v>
      </c>
      <c r="D6" s="18">
        <f t="shared" si="1"/>
        <v>1899</v>
      </c>
      <c r="E6" s="19">
        <f t="shared" si="2"/>
        <v>9495</v>
      </c>
      <c r="F6" s="17">
        <v>195.64</v>
      </c>
      <c r="G6" s="18">
        <f t="shared" si="3"/>
        <v>29.346</v>
      </c>
      <c r="H6" s="19">
        <f t="shared" si="4"/>
        <v>224.986</v>
      </c>
      <c r="I6" s="20">
        <f t="shared" si="5"/>
        <v>9719.986</v>
      </c>
      <c r="J6" s="21">
        <v>1317.0</v>
      </c>
      <c r="K6" s="22">
        <f t="shared" si="6"/>
        <v>8402.986</v>
      </c>
      <c r="L6" s="23"/>
      <c r="M6" s="6"/>
      <c r="N6" s="6"/>
      <c r="O6" s="6"/>
    </row>
    <row r="7">
      <c r="A7" s="15">
        <v>5.0</v>
      </c>
      <c r="B7" s="16">
        <v>122328.0</v>
      </c>
      <c r="C7" s="17">
        <v>11959.2</v>
      </c>
      <c r="D7" s="18">
        <f t="shared" si="1"/>
        <v>2989.8</v>
      </c>
      <c r="E7" s="19">
        <f t="shared" si="2"/>
        <v>14949</v>
      </c>
      <c r="F7" s="17">
        <v>226.07</v>
      </c>
      <c r="G7" s="18">
        <f t="shared" si="3"/>
        <v>33.9105</v>
      </c>
      <c r="H7" s="19">
        <f t="shared" si="4"/>
        <v>259.9805</v>
      </c>
      <c r="I7" s="20">
        <f t="shared" si="5"/>
        <v>15208.9805</v>
      </c>
      <c r="J7" s="21">
        <v>1140.0</v>
      </c>
      <c r="K7" s="22">
        <f t="shared" si="6"/>
        <v>14068.9805</v>
      </c>
      <c r="L7" s="23"/>
      <c r="M7" s="6"/>
      <c r="N7" s="6"/>
      <c r="O7" s="6"/>
    </row>
    <row r="8">
      <c r="A8" s="15">
        <v>6.0</v>
      </c>
      <c r="B8" s="16">
        <v>122421.0</v>
      </c>
      <c r="C8" s="17">
        <v>6508.8</v>
      </c>
      <c r="D8" s="18">
        <f t="shared" si="1"/>
        <v>1627.2</v>
      </c>
      <c r="E8" s="19">
        <f t="shared" si="2"/>
        <v>8136</v>
      </c>
      <c r="F8" s="17">
        <v>108.69</v>
      </c>
      <c r="G8" s="18">
        <f t="shared" si="3"/>
        <v>16.3035</v>
      </c>
      <c r="H8" s="19">
        <f t="shared" si="4"/>
        <v>124.9935</v>
      </c>
      <c r="I8" s="20">
        <f t="shared" si="5"/>
        <v>8260.9935</v>
      </c>
      <c r="J8" s="21">
        <v>898.0</v>
      </c>
      <c r="K8" s="22">
        <f t="shared" si="6"/>
        <v>7362.9935</v>
      </c>
      <c r="L8" s="23"/>
      <c r="M8" s="6"/>
      <c r="N8" s="6"/>
      <c r="O8" s="6"/>
    </row>
    <row r="9">
      <c r="A9" s="15">
        <v>7.0</v>
      </c>
      <c r="B9" s="16">
        <v>122608.0</v>
      </c>
      <c r="C9" s="17">
        <v>19687.2</v>
      </c>
      <c r="D9" s="18">
        <f t="shared" si="1"/>
        <v>4921.8</v>
      </c>
      <c r="E9" s="19">
        <f t="shared" si="2"/>
        <v>24609</v>
      </c>
      <c r="F9" s="17">
        <v>339.11</v>
      </c>
      <c r="G9" s="18">
        <f t="shared" si="3"/>
        <v>50.8665</v>
      </c>
      <c r="H9" s="19">
        <f t="shared" si="4"/>
        <v>389.9765</v>
      </c>
      <c r="I9" s="20">
        <f t="shared" si="5"/>
        <v>24998.9765</v>
      </c>
      <c r="J9" s="21">
        <v>1968.0</v>
      </c>
      <c r="K9" s="22">
        <f t="shared" si="6"/>
        <v>23030.9765</v>
      </c>
      <c r="L9" s="23"/>
      <c r="M9" s="25"/>
      <c r="N9" s="6"/>
      <c r="O9" s="6"/>
    </row>
    <row r="10">
      <c r="A10" s="15">
        <v>8.0</v>
      </c>
      <c r="B10" s="16">
        <v>122831.0</v>
      </c>
      <c r="C10" s="17">
        <v>17363.2</v>
      </c>
      <c r="D10" s="18">
        <f t="shared" si="1"/>
        <v>4340.8</v>
      </c>
      <c r="E10" s="19">
        <f t="shared" si="2"/>
        <v>21704</v>
      </c>
      <c r="F10" s="17">
        <v>395.63</v>
      </c>
      <c r="G10" s="18">
        <f t="shared" si="3"/>
        <v>59.3445</v>
      </c>
      <c r="H10" s="19">
        <f t="shared" si="4"/>
        <v>454.9745</v>
      </c>
      <c r="I10" s="20">
        <f t="shared" si="5"/>
        <v>22158.9745</v>
      </c>
      <c r="J10" s="21">
        <v>2087.0</v>
      </c>
      <c r="K10" s="22">
        <f t="shared" si="6"/>
        <v>20071.9745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7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122957.0</v>
      </c>
      <c r="C12" s="17">
        <v>10764.8</v>
      </c>
      <c r="D12" s="18">
        <f t="shared" si="1"/>
        <v>2691.2</v>
      </c>
      <c r="E12" s="19">
        <f t="shared" si="2"/>
        <v>13456</v>
      </c>
      <c r="F12" s="17">
        <v>460.87</v>
      </c>
      <c r="G12" s="18">
        <f t="shared" si="3"/>
        <v>69.1305</v>
      </c>
      <c r="H12" s="19">
        <f t="shared" si="4"/>
        <v>530.0005</v>
      </c>
      <c r="I12" s="20">
        <f t="shared" si="5"/>
        <v>13986.0005</v>
      </c>
      <c r="J12" s="21">
        <v>495.0</v>
      </c>
      <c r="K12" s="22">
        <f t="shared" si="6"/>
        <v>13491.0005</v>
      </c>
      <c r="L12" s="23"/>
      <c r="M12" s="6"/>
      <c r="N12" s="6"/>
      <c r="O12" s="6"/>
    </row>
    <row r="13">
      <c r="A13" s="15">
        <v>11.0</v>
      </c>
      <c r="B13" s="16">
        <v>123125.0</v>
      </c>
      <c r="C13" s="17">
        <v>13128.8</v>
      </c>
      <c r="D13" s="18">
        <f t="shared" si="1"/>
        <v>3282.2</v>
      </c>
      <c r="E13" s="19">
        <f t="shared" si="2"/>
        <v>16411</v>
      </c>
      <c r="F13" s="17">
        <v>256.51</v>
      </c>
      <c r="G13" s="18">
        <f t="shared" si="3"/>
        <v>38.4765</v>
      </c>
      <c r="H13" s="19">
        <f t="shared" si="4"/>
        <v>294.9865</v>
      </c>
      <c r="I13" s="20">
        <f t="shared" si="5"/>
        <v>16705.9865</v>
      </c>
      <c r="J13" s="21">
        <v>1688.0</v>
      </c>
      <c r="K13" s="22">
        <f t="shared" si="6"/>
        <v>15017.9865</v>
      </c>
      <c r="L13" s="23"/>
      <c r="M13" s="6"/>
      <c r="N13" s="6"/>
      <c r="O13" s="6"/>
    </row>
    <row r="14">
      <c r="A14" s="15">
        <v>12.0</v>
      </c>
      <c r="B14" s="16">
        <v>123182.0</v>
      </c>
      <c r="C14" s="17">
        <v>4749.6</v>
      </c>
      <c r="D14" s="18">
        <f t="shared" si="1"/>
        <v>1187.4</v>
      </c>
      <c r="E14" s="19">
        <f t="shared" si="2"/>
        <v>5937</v>
      </c>
      <c r="F14" s="17">
        <v>69.56</v>
      </c>
      <c r="G14" s="18">
        <f t="shared" si="3"/>
        <v>10.434</v>
      </c>
      <c r="H14" s="19">
        <f t="shared" si="4"/>
        <v>79.994</v>
      </c>
      <c r="I14" s="20">
        <f t="shared" si="5"/>
        <v>6016.994</v>
      </c>
      <c r="J14" s="21">
        <v>483.0</v>
      </c>
      <c r="K14" s="22">
        <f t="shared" si="6"/>
        <v>5533.994</v>
      </c>
      <c r="L14" s="23"/>
      <c r="M14" s="6"/>
      <c r="N14" s="6"/>
      <c r="O14" s="6"/>
    </row>
    <row r="15">
      <c r="A15" s="15">
        <v>13.0</v>
      </c>
      <c r="B15" s="16">
        <v>123276.0</v>
      </c>
      <c r="C15" s="17">
        <v>6181.6</v>
      </c>
      <c r="D15" s="18">
        <f t="shared" si="1"/>
        <v>1545.4</v>
      </c>
      <c r="E15" s="19">
        <f t="shared" si="2"/>
        <v>7727</v>
      </c>
      <c r="F15" s="17">
        <v>243.47</v>
      </c>
      <c r="G15" s="18">
        <f t="shared" si="3"/>
        <v>36.5205</v>
      </c>
      <c r="H15" s="19">
        <f t="shared" si="4"/>
        <v>279.9905</v>
      </c>
      <c r="I15" s="20">
        <f t="shared" si="5"/>
        <v>8006.9905</v>
      </c>
      <c r="J15" s="21">
        <v>1354.0</v>
      </c>
      <c r="K15" s="22">
        <f t="shared" si="6"/>
        <v>6652.9905</v>
      </c>
      <c r="L15" s="23"/>
      <c r="M15" s="6"/>
      <c r="N15" s="6"/>
      <c r="O15" s="6"/>
    </row>
    <row r="16">
      <c r="A16" s="15">
        <v>14.0</v>
      </c>
      <c r="B16" s="16">
        <v>123371.0</v>
      </c>
      <c r="C16" s="17">
        <v>9606.4</v>
      </c>
      <c r="D16" s="18">
        <f t="shared" si="1"/>
        <v>2401.6</v>
      </c>
      <c r="E16" s="19">
        <f t="shared" si="2"/>
        <v>12008</v>
      </c>
      <c r="F16" s="17">
        <v>173.91</v>
      </c>
      <c r="G16" s="18">
        <f t="shared" si="3"/>
        <v>26.0865</v>
      </c>
      <c r="H16" s="19">
        <f t="shared" si="4"/>
        <v>199.9965</v>
      </c>
      <c r="I16" s="20">
        <f t="shared" si="5"/>
        <v>12207.9965</v>
      </c>
      <c r="J16" s="21">
        <v>329.0</v>
      </c>
      <c r="K16" s="22">
        <f t="shared" si="6"/>
        <v>11878.9965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/>
      <c r="G17" s="18">
        <f t="shared" si="3"/>
        <v>0</v>
      </c>
      <c r="H17" s="19">
        <f t="shared" si="4"/>
        <v>0</v>
      </c>
      <c r="I17" s="20">
        <f t="shared" si="5"/>
        <v>0</v>
      </c>
      <c r="J17" s="21"/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123661.0</v>
      </c>
      <c r="C18" s="17">
        <v>33193.6</v>
      </c>
      <c r="D18" s="18">
        <f t="shared" si="1"/>
        <v>8298.4</v>
      </c>
      <c r="E18" s="19">
        <f t="shared" si="2"/>
        <v>41492</v>
      </c>
      <c r="F18" s="17">
        <v>786.94</v>
      </c>
      <c r="G18" s="18">
        <f t="shared" si="3"/>
        <v>118.041</v>
      </c>
      <c r="H18" s="19">
        <f t="shared" si="4"/>
        <v>904.981</v>
      </c>
      <c r="I18" s="20">
        <f t="shared" si="5"/>
        <v>42396.981</v>
      </c>
      <c r="J18" s="21">
        <v>2276.0</v>
      </c>
      <c r="K18" s="22">
        <f t="shared" si="6"/>
        <v>40120.981</v>
      </c>
      <c r="L18" s="23"/>
      <c r="M18" s="6"/>
      <c r="N18" s="6"/>
      <c r="O18" s="6"/>
    </row>
    <row r="19">
      <c r="A19" s="15">
        <v>17.0</v>
      </c>
      <c r="B19" s="16">
        <v>123837.0</v>
      </c>
      <c r="C19" s="17">
        <v>24202.4</v>
      </c>
      <c r="D19" s="18">
        <f t="shared" si="1"/>
        <v>6050.6</v>
      </c>
      <c r="E19" s="19">
        <f t="shared" si="2"/>
        <v>30253</v>
      </c>
      <c r="F19" s="17">
        <v>704.33</v>
      </c>
      <c r="G19" s="18">
        <f t="shared" si="3"/>
        <v>105.6495</v>
      </c>
      <c r="H19" s="19">
        <f t="shared" si="4"/>
        <v>809.9795</v>
      </c>
      <c r="I19" s="20">
        <f t="shared" si="5"/>
        <v>31062.9795</v>
      </c>
      <c r="J19" s="21">
        <v>2323.0</v>
      </c>
      <c r="K19" s="22">
        <f t="shared" si="6"/>
        <v>28739.9795</v>
      </c>
      <c r="L19" s="23"/>
      <c r="M19" s="6"/>
      <c r="N19" s="6"/>
      <c r="O19" s="6"/>
    </row>
    <row r="20">
      <c r="A20" s="15">
        <v>18.0</v>
      </c>
      <c r="B20" s="16">
        <v>123899.0</v>
      </c>
      <c r="C20" s="17">
        <v>6909.6</v>
      </c>
      <c r="D20" s="18">
        <f t="shared" si="1"/>
        <v>1727.4</v>
      </c>
      <c r="E20" s="19">
        <f t="shared" si="2"/>
        <v>8637</v>
      </c>
      <c r="F20" s="17">
        <v>286.97</v>
      </c>
      <c r="G20" s="18">
        <f t="shared" si="3"/>
        <v>43.0455</v>
      </c>
      <c r="H20" s="19">
        <f t="shared" si="4"/>
        <v>330.0155</v>
      </c>
      <c r="I20" s="20">
        <f t="shared" si="5"/>
        <v>8967.0155</v>
      </c>
      <c r="J20" s="21">
        <v>1165.0</v>
      </c>
      <c r="K20" s="22">
        <f t="shared" si="6"/>
        <v>7802.0155</v>
      </c>
      <c r="L20" s="23"/>
      <c r="M20" s="6"/>
      <c r="N20" s="6"/>
      <c r="O20" s="6"/>
    </row>
    <row r="21">
      <c r="A21" s="15">
        <v>19.0</v>
      </c>
      <c r="B21" s="16">
        <v>123970.0</v>
      </c>
      <c r="C21" s="17">
        <v>10590.0</v>
      </c>
      <c r="D21" s="18">
        <f t="shared" si="1"/>
        <v>2647.5</v>
      </c>
      <c r="E21" s="19">
        <f t="shared" si="2"/>
        <v>13237.5</v>
      </c>
      <c r="F21" s="17">
        <v>256.2</v>
      </c>
      <c r="G21" s="18">
        <f t="shared" si="3"/>
        <v>38.43</v>
      </c>
      <c r="H21" s="19">
        <f t="shared" si="4"/>
        <v>294.63</v>
      </c>
      <c r="I21" s="20">
        <f t="shared" si="5"/>
        <v>13532.13</v>
      </c>
      <c r="J21" s="21">
        <v>468.0</v>
      </c>
      <c r="K21" s="22">
        <f t="shared" si="6"/>
        <v>13064.13</v>
      </c>
      <c r="L21" s="23"/>
      <c r="M21" s="6"/>
      <c r="N21" s="6"/>
      <c r="O21" s="6"/>
    </row>
    <row r="22">
      <c r="A22" s="15">
        <v>20.0</v>
      </c>
      <c r="B22" s="16">
        <v>124120.0</v>
      </c>
      <c r="C22" s="17">
        <v>14607.2</v>
      </c>
      <c r="D22" s="18">
        <f t="shared" si="1"/>
        <v>3651.8</v>
      </c>
      <c r="E22" s="19">
        <f t="shared" si="2"/>
        <v>18259</v>
      </c>
      <c r="F22" s="17">
        <v>239.11</v>
      </c>
      <c r="G22" s="18">
        <f t="shared" si="3"/>
        <v>35.8665</v>
      </c>
      <c r="H22" s="19">
        <f t="shared" si="4"/>
        <v>274.9765</v>
      </c>
      <c r="I22" s="20">
        <f t="shared" si="5"/>
        <v>18533.9765</v>
      </c>
      <c r="J22" s="21">
        <v>2520.0</v>
      </c>
      <c r="K22" s="22">
        <f t="shared" si="6"/>
        <v>16013.9765</v>
      </c>
      <c r="L22" s="23"/>
      <c r="M22" s="6"/>
      <c r="N22" s="6"/>
      <c r="O22" s="6"/>
    </row>
    <row r="23">
      <c r="A23" s="15">
        <v>21.0</v>
      </c>
      <c r="B23" s="16">
        <v>124269.0</v>
      </c>
      <c r="C23" s="17">
        <v>17407.2</v>
      </c>
      <c r="D23" s="18">
        <f t="shared" si="1"/>
        <v>4351.8</v>
      </c>
      <c r="E23" s="19">
        <f t="shared" si="2"/>
        <v>21759</v>
      </c>
      <c r="F23" s="17">
        <v>200.0</v>
      </c>
      <c r="G23" s="18">
        <f t="shared" si="3"/>
        <v>30</v>
      </c>
      <c r="H23" s="19">
        <f t="shared" si="4"/>
        <v>230</v>
      </c>
      <c r="I23" s="20">
        <f t="shared" si="5"/>
        <v>21989</v>
      </c>
      <c r="J23" s="21">
        <v>534.0</v>
      </c>
      <c r="K23" s="22">
        <f t="shared" si="6"/>
        <v>21455</v>
      </c>
      <c r="L23" s="23"/>
      <c r="M23" s="6"/>
      <c r="N23" s="6"/>
      <c r="O23" s="6"/>
    </row>
    <row r="24">
      <c r="A24" s="15">
        <v>22.0</v>
      </c>
      <c r="B24" s="16">
        <v>124397.0</v>
      </c>
      <c r="C24" s="17">
        <v>12035.2</v>
      </c>
      <c r="D24" s="18">
        <f t="shared" si="1"/>
        <v>3008.8</v>
      </c>
      <c r="E24" s="19">
        <f t="shared" si="2"/>
        <v>15044</v>
      </c>
      <c r="F24" s="17">
        <v>443.45</v>
      </c>
      <c r="G24" s="18">
        <f t="shared" si="3"/>
        <v>66.5175</v>
      </c>
      <c r="H24" s="19">
        <f t="shared" si="4"/>
        <v>509.9675</v>
      </c>
      <c r="I24" s="20">
        <f t="shared" si="5"/>
        <v>15553.9675</v>
      </c>
      <c r="J24" s="21">
        <v>992.0</v>
      </c>
      <c r="K24" s="22">
        <f t="shared" si="6"/>
        <v>14561.9675</v>
      </c>
      <c r="L24" s="23"/>
      <c r="M24" s="6"/>
      <c r="N24" s="6"/>
      <c r="O24" s="6"/>
    </row>
    <row r="25">
      <c r="A25" s="15">
        <v>23.0</v>
      </c>
      <c r="B25" s="16">
        <v>124548.0</v>
      </c>
      <c r="C25" s="17">
        <v>14279.2</v>
      </c>
      <c r="D25" s="18">
        <f t="shared" si="1"/>
        <v>3569.8</v>
      </c>
      <c r="E25" s="19">
        <f t="shared" si="2"/>
        <v>17849</v>
      </c>
      <c r="F25" s="17">
        <v>117.39</v>
      </c>
      <c r="G25" s="18">
        <f t="shared" si="3"/>
        <v>17.6085</v>
      </c>
      <c r="H25" s="19">
        <f t="shared" si="4"/>
        <v>134.9985</v>
      </c>
      <c r="I25" s="20">
        <f t="shared" si="5"/>
        <v>17983.9985</v>
      </c>
      <c r="J25" s="21">
        <v>1443.0</v>
      </c>
      <c r="K25" s="22">
        <f t="shared" si="6"/>
        <v>16540.9985</v>
      </c>
      <c r="L25" s="23"/>
      <c r="M25" s="6"/>
      <c r="N25" s="6"/>
      <c r="O25" s="6"/>
    </row>
    <row r="26">
      <c r="A26" s="15">
        <v>24.0</v>
      </c>
      <c r="B26" s="16">
        <v>124797.0</v>
      </c>
      <c r="C26" s="17">
        <v>26952.8</v>
      </c>
      <c r="D26" s="18">
        <f t="shared" si="1"/>
        <v>6738.2</v>
      </c>
      <c r="E26" s="19">
        <f t="shared" si="2"/>
        <v>33691</v>
      </c>
      <c r="F26" s="17">
        <v>678.23</v>
      </c>
      <c r="G26" s="18">
        <f t="shared" si="3"/>
        <v>101.7345</v>
      </c>
      <c r="H26" s="19">
        <f t="shared" si="4"/>
        <v>779.9645</v>
      </c>
      <c r="I26" s="20">
        <f t="shared" si="5"/>
        <v>34470.9645</v>
      </c>
      <c r="J26" s="21">
        <v>2606.0</v>
      </c>
      <c r="K26" s="22">
        <f t="shared" si="6"/>
        <v>31864.9645</v>
      </c>
      <c r="L26" s="23"/>
      <c r="M26" s="6"/>
      <c r="N26" s="6"/>
      <c r="O26" s="6"/>
    </row>
    <row r="27">
      <c r="A27" s="15">
        <v>25.0</v>
      </c>
      <c r="B27" s="16">
        <v>124845.0</v>
      </c>
      <c r="C27" s="17">
        <v>3961.6</v>
      </c>
      <c r="D27" s="18">
        <f t="shared" si="1"/>
        <v>990.4</v>
      </c>
      <c r="E27" s="19">
        <f t="shared" si="2"/>
        <v>4952</v>
      </c>
      <c r="F27" s="17">
        <v>95.85</v>
      </c>
      <c r="G27" s="18">
        <f t="shared" si="3"/>
        <v>14.3775</v>
      </c>
      <c r="H27" s="19">
        <f t="shared" si="4"/>
        <v>110.2275</v>
      </c>
      <c r="I27" s="20">
        <f t="shared" si="5"/>
        <v>5062.2275</v>
      </c>
      <c r="J27" s="21">
        <v>481.0</v>
      </c>
      <c r="K27" s="22">
        <f t="shared" si="6"/>
        <v>4581.2275</v>
      </c>
      <c r="L27" s="23"/>
      <c r="M27" s="6"/>
      <c r="N27" s="6"/>
      <c r="O27" s="6"/>
    </row>
    <row r="28">
      <c r="A28" s="15">
        <v>26.0</v>
      </c>
      <c r="B28" s="16">
        <v>124918.0</v>
      </c>
      <c r="C28" s="17">
        <v>4654.4</v>
      </c>
      <c r="D28" s="18">
        <f t="shared" si="1"/>
        <v>1163.6</v>
      </c>
      <c r="E28" s="19">
        <f t="shared" si="2"/>
        <v>5818</v>
      </c>
      <c r="F28" s="17">
        <v>69.56</v>
      </c>
      <c r="G28" s="18">
        <f t="shared" si="3"/>
        <v>10.434</v>
      </c>
      <c r="H28" s="19">
        <f t="shared" si="4"/>
        <v>79.994</v>
      </c>
      <c r="I28" s="20">
        <f t="shared" si="5"/>
        <v>5897.994</v>
      </c>
      <c r="J28" s="21">
        <v>368.0</v>
      </c>
      <c r="K28" s="26">
        <f t="shared" si="6"/>
        <v>5529.994</v>
      </c>
      <c r="L28" s="23"/>
      <c r="M28" s="6"/>
      <c r="N28" s="6"/>
      <c r="O28" s="6"/>
    </row>
    <row r="29">
      <c r="A29" s="15">
        <v>27.0</v>
      </c>
      <c r="B29" s="16">
        <v>124979.0</v>
      </c>
      <c r="C29" s="17">
        <v>4854.4</v>
      </c>
      <c r="D29" s="18">
        <f t="shared" si="1"/>
        <v>1213.6</v>
      </c>
      <c r="E29" s="19">
        <f t="shared" si="2"/>
        <v>6068</v>
      </c>
      <c r="F29" s="17">
        <v>143.48</v>
      </c>
      <c r="G29" s="18">
        <f t="shared" si="3"/>
        <v>21.522</v>
      </c>
      <c r="H29" s="19">
        <f t="shared" si="4"/>
        <v>165.002</v>
      </c>
      <c r="I29" s="20">
        <f t="shared" si="5"/>
        <v>6233.002</v>
      </c>
      <c r="J29" s="21">
        <v>434.0</v>
      </c>
      <c r="K29" s="22">
        <f t="shared" si="6"/>
        <v>5799.002</v>
      </c>
      <c r="L29" s="23"/>
      <c r="M29" s="6"/>
      <c r="N29" s="6"/>
      <c r="O29" s="6"/>
    </row>
    <row r="30">
      <c r="A30" s="15">
        <v>28.0</v>
      </c>
      <c r="B30" s="16">
        <v>125115.0</v>
      </c>
      <c r="C30" s="17">
        <v>11571.2</v>
      </c>
      <c r="D30" s="18">
        <f t="shared" si="1"/>
        <v>2892.8</v>
      </c>
      <c r="E30" s="19">
        <f t="shared" si="2"/>
        <v>14464</v>
      </c>
      <c r="F30" s="17">
        <v>313.03</v>
      </c>
      <c r="G30" s="18">
        <f t="shared" si="3"/>
        <v>46.9545</v>
      </c>
      <c r="H30" s="19">
        <f t="shared" si="4"/>
        <v>359.9845</v>
      </c>
      <c r="I30" s="20">
        <f t="shared" si="5"/>
        <v>14823.9845</v>
      </c>
      <c r="J30" s="21">
        <v>771.0</v>
      </c>
      <c r="K30" s="22">
        <f t="shared" si="6"/>
        <v>14052.9845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390741.2</v>
      </c>
      <c r="D34" s="19">
        <f t="shared" si="7"/>
        <v>97685.3</v>
      </c>
      <c r="E34" s="19">
        <f t="shared" si="7"/>
        <v>488426.5</v>
      </c>
      <c r="F34" s="19">
        <f t="shared" si="7"/>
        <v>8323.11</v>
      </c>
      <c r="G34" s="19">
        <f t="shared" si="7"/>
        <v>1248.4665</v>
      </c>
      <c r="H34" s="19">
        <f t="shared" si="7"/>
        <v>9571.5765</v>
      </c>
      <c r="I34" s="20">
        <f t="shared" si="7"/>
        <v>497998.0765</v>
      </c>
      <c r="J34" s="20">
        <f t="shared" si="7"/>
        <v>34960</v>
      </c>
      <c r="K34" s="20">
        <f t="shared" si="7"/>
        <v>463038.0765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497998.0765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125212.0</v>
      </c>
      <c r="C3" s="17">
        <v>7166.4</v>
      </c>
      <c r="D3" s="18">
        <f t="shared" ref="D3:D33" si="1">SUM(C3*0.25)</f>
        <v>1791.6</v>
      </c>
      <c r="E3" s="19">
        <f t="shared" ref="E3:E33" si="2">SUM(C3+D3)</f>
        <v>8958</v>
      </c>
      <c r="F3" s="17">
        <v>108.69</v>
      </c>
      <c r="G3" s="18">
        <f t="shared" ref="G3:G33" si="3">SUM(F3*0.15)</f>
        <v>16.3035</v>
      </c>
      <c r="H3" s="19">
        <f t="shared" ref="H3:H33" si="4">SUM(F3+G3)</f>
        <v>124.9935</v>
      </c>
      <c r="I3" s="20">
        <f t="shared" ref="I3:I33" si="5">SUM(H3,E3)</f>
        <v>9082.9935</v>
      </c>
      <c r="J3" s="21">
        <v>1144.0</v>
      </c>
      <c r="K3" s="22">
        <f t="shared" ref="K3:K33" si="6">SUM(I3-J3)</f>
        <v>7938.9935</v>
      </c>
      <c r="L3" s="23"/>
      <c r="M3" s="24"/>
      <c r="N3" s="24"/>
      <c r="O3" s="24"/>
    </row>
    <row r="4">
      <c r="A4" s="15">
        <v>2.0</v>
      </c>
      <c r="B4" s="16">
        <v>125372.0</v>
      </c>
      <c r="C4" s="17">
        <v>14072.8</v>
      </c>
      <c r="D4" s="18">
        <f t="shared" si="1"/>
        <v>3518.2</v>
      </c>
      <c r="E4" s="19">
        <f t="shared" si="2"/>
        <v>17591</v>
      </c>
      <c r="F4" s="17">
        <v>369.57</v>
      </c>
      <c r="G4" s="18">
        <f t="shared" si="3"/>
        <v>55.4355</v>
      </c>
      <c r="H4" s="19">
        <f t="shared" si="4"/>
        <v>425.0055</v>
      </c>
      <c r="I4" s="20">
        <f t="shared" si="5"/>
        <v>18016.0055</v>
      </c>
      <c r="J4" s="21">
        <v>1033.0</v>
      </c>
      <c r="K4" s="22">
        <f t="shared" si="6"/>
        <v>16983.0055</v>
      </c>
      <c r="L4" s="23"/>
      <c r="M4" s="6"/>
      <c r="N4" s="6"/>
      <c r="O4" s="6"/>
    </row>
    <row r="5">
      <c r="A5" s="15">
        <v>3.0</v>
      </c>
      <c r="B5" s="16">
        <v>124663.0</v>
      </c>
      <c r="C5" s="17">
        <v>9137.6</v>
      </c>
      <c r="D5" s="18">
        <f t="shared" si="1"/>
        <v>2284.4</v>
      </c>
      <c r="E5" s="19">
        <f t="shared" si="2"/>
        <v>11422</v>
      </c>
      <c r="F5" s="17">
        <v>178.26</v>
      </c>
      <c r="G5" s="18">
        <f t="shared" si="3"/>
        <v>26.739</v>
      </c>
      <c r="H5" s="19">
        <f t="shared" si="4"/>
        <v>204.999</v>
      </c>
      <c r="I5" s="20">
        <f t="shared" si="5"/>
        <v>11626.999</v>
      </c>
      <c r="J5" s="21">
        <v>900.0</v>
      </c>
      <c r="K5" s="22">
        <f t="shared" si="6"/>
        <v>10726.999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7"/>
      <c r="G6" s="18">
        <f t="shared" si="3"/>
        <v>0</v>
      </c>
      <c r="H6" s="19">
        <f t="shared" si="4"/>
        <v>0</v>
      </c>
      <c r="I6" s="20">
        <f t="shared" si="5"/>
        <v>0</v>
      </c>
      <c r="J6" s="21"/>
      <c r="K6" s="22">
        <f t="shared" si="6"/>
        <v>0</v>
      </c>
      <c r="L6" s="23"/>
      <c r="M6" s="6"/>
      <c r="N6" s="6"/>
      <c r="O6" s="6"/>
    </row>
    <row r="7">
      <c r="A7" s="15">
        <v>5.0</v>
      </c>
      <c r="B7" s="16">
        <v>125523.0</v>
      </c>
      <c r="C7" s="17">
        <v>4300.8</v>
      </c>
      <c r="D7" s="18">
        <f t="shared" si="1"/>
        <v>1075.2</v>
      </c>
      <c r="E7" s="19">
        <f t="shared" si="2"/>
        <v>5376</v>
      </c>
      <c r="F7" s="17">
        <v>178.25</v>
      </c>
      <c r="G7" s="18">
        <f t="shared" si="3"/>
        <v>26.7375</v>
      </c>
      <c r="H7" s="19">
        <f t="shared" si="4"/>
        <v>204.9875</v>
      </c>
      <c r="I7" s="20">
        <f t="shared" si="5"/>
        <v>5580.9875</v>
      </c>
      <c r="J7" s="21">
        <v>1195.0</v>
      </c>
      <c r="K7" s="22">
        <f t="shared" si="6"/>
        <v>4385.9875</v>
      </c>
      <c r="L7" s="23"/>
      <c r="M7" s="6"/>
      <c r="N7" s="6"/>
      <c r="O7" s="6"/>
    </row>
    <row r="8">
      <c r="A8" s="15">
        <v>6.0</v>
      </c>
      <c r="B8" s="16">
        <v>125584.0</v>
      </c>
      <c r="C8" s="17">
        <v>4452.8</v>
      </c>
      <c r="D8" s="18">
        <f t="shared" si="1"/>
        <v>1113.2</v>
      </c>
      <c r="E8" s="19">
        <f t="shared" si="2"/>
        <v>5566</v>
      </c>
      <c r="F8" s="17">
        <v>104.34</v>
      </c>
      <c r="G8" s="18">
        <f t="shared" si="3"/>
        <v>15.651</v>
      </c>
      <c r="H8" s="19">
        <f t="shared" si="4"/>
        <v>119.991</v>
      </c>
      <c r="I8" s="20">
        <f t="shared" si="5"/>
        <v>5685.991</v>
      </c>
      <c r="J8" s="21">
        <v>955.0</v>
      </c>
      <c r="K8" s="22">
        <f t="shared" si="6"/>
        <v>4730.991</v>
      </c>
      <c r="L8" s="23"/>
      <c r="M8" s="6"/>
      <c r="N8" s="6"/>
      <c r="O8" s="6"/>
    </row>
    <row r="9">
      <c r="A9" s="15">
        <v>7.0</v>
      </c>
      <c r="B9" s="16">
        <v>125588.0</v>
      </c>
      <c r="C9" s="17">
        <v>5708.8</v>
      </c>
      <c r="D9" s="18">
        <f t="shared" si="1"/>
        <v>1427.2</v>
      </c>
      <c r="E9" s="19">
        <f t="shared" si="2"/>
        <v>7136</v>
      </c>
      <c r="F9" s="17">
        <v>143.48</v>
      </c>
      <c r="G9" s="18">
        <f t="shared" si="3"/>
        <v>21.522</v>
      </c>
      <c r="H9" s="19">
        <f t="shared" si="4"/>
        <v>165.002</v>
      </c>
      <c r="I9" s="20">
        <f t="shared" si="5"/>
        <v>7301.002</v>
      </c>
      <c r="J9" s="21">
        <v>1178.0</v>
      </c>
      <c r="K9" s="22">
        <f t="shared" si="6"/>
        <v>6123.002</v>
      </c>
      <c r="L9" s="23"/>
      <c r="M9" s="25"/>
      <c r="N9" s="6"/>
      <c r="O9" s="6"/>
    </row>
    <row r="10">
      <c r="A10" s="15">
        <v>8.0</v>
      </c>
      <c r="B10" s="16">
        <v>125627.0</v>
      </c>
      <c r="C10" s="17">
        <v>3671.2</v>
      </c>
      <c r="D10" s="18">
        <f t="shared" si="1"/>
        <v>917.8</v>
      </c>
      <c r="E10" s="19">
        <f t="shared" si="2"/>
        <v>4589</v>
      </c>
      <c r="F10" s="17">
        <v>65.22</v>
      </c>
      <c r="G10" s="18">
        <f t="shared" si="3"/>
        <v>9.783</v>
      </c>
      <c r="H10" s="19">
        <f t="shared" si="4"/>
        <v>75.003</v>
      </c>
      <c r="I10" s="20">
        <f t="shared" si="5"/>
        <v>4664.003</v>
      </c>
      <c r="J10" s="21">
        <v>935.0</v>
      </c>
      <c r="K10" s="22">
        <f t="shared" si="6"/>
        <v>3729.003</v>
      </c>
      <c r="L10" s="23"/>
      <c r="M10" s="6"/>
      <c r="N10" s="6"/>
      <c r="O10" s="6"/>
    </row>
    <row r="11">
      <c r="A11" s="15">
        <v>9.0</v>
      </c>
      <c r="B11" s="16">
        <v>125727.0</v>
      </c>
      <c r="C11" s="17">
        <v>9218.4</v>
      </c>
      <c r="D11" s="18">
        <f t="shared" si="1"/>
        <v>2304.6</v>
      </c>
      <c r="E11" s="19">
        <f t="shared" si="2"/>
        <v>11523</v>
      </c>
      <c r="F11" s="17">
        <v>278.27</v>
      </c>
      <c r="G11" s="18">
        <f t="shared" si="3"/>
        <v>41.7405</v>
      </c>
      <c r="H11" s="19">
        <f t="shared" si="4"/>
        <v>320.0105</v>
      </c>
      <c r="I11" s="20">
        <f t="shared" si="5"/>
        <v>11843.0105</v>
      </c>
      <c r="J11" s="21">
        <v>859.0</v>
      </c>
      <c r="K11" s="22">
        <f t="shared" si="6"/>
        <v>10984.0105</v>
      </c>
      <c r="L11" s="23"/>
      <c r="M11" s="6"/>
      <c r="N11" s="6"/>
      <c r="O11" s="6"/>
    </row>
    <row r="12">
      <c r="A12" s="15">
        <v>10.0</v>
      </c>
      <c r="B12" s="16">
        <v>125941.0</v>
      </c>
      <c r="C12" s="17">
        <v>28932.8</v>
      </c>
      <c r="D12" s="18">
        <f t="shared" si="1"/>
        <v>7233.2</v>
      </c>
      <c r="E12" s="19">
        <f t="shared" si="2"/>
        <v>36166</v>
      </c>
      <c r="F12" s="17">
        <v>856.5</v>
      </c>
      <c r="G12" s="18">
        <f t="shared" si="3"/>
        <v>128.475</v>
      </c>
      <c r="H12" s="19">
        <f t="shared" si="4"/>
        <v>984.975</v>
      </c>
      <c r="I12" s="20">
        <f t="shared" si="5"/>
        <v>37150.975</v>
      </c>
      <c r="J12" s="21">
        <v>2843.0</v>
      </c>
      <c r="K12" s="22">
        <f t="shared" si="6"/>
        <v>34307.975</v>
      </c>
      <c r="L12" s="23"/>
      <c r="M12" s="6"/>
      <c r="N12" s="6"/>
      <c r="O12" s="6"/>
    </row>
    <row r="13">
      <c r="A13" s="15">
        <v>11.0</v>
      </c>
      <c r="B13" s="16">
        <v>126075.0</v>
      </c>
      <c r="C13" s="17">
        <v>20416.8</v>
      </c>
      <c r="D13" s="18">
        <f t="shared" si="1"/>
        <v>5104.2</v>
      </c>
      <c r="E13" s="19">
        <f t="shared" si="2"/>
        <v>25521</v>
      </c>
      <c r="F13" s="17">
        <v>295.62</v>
      </c>
      <c r="G13" s="18">
        <f t="shared" si="3"/>
        <v>44.343</v>
      </c>
      <c r="H13" s="19">
        <f t="shared" si="4"/>
        <v>339.963</v>
      </c>
      <c r="I13" s="20">
        <f t="shared" si="5"/>
        <v>25860.963</v>
      </c>
      <c r="J13" s="21">
        <v>1913.0</v>
      </c>
      <c r="K13" s="22">
        <f t="shared" si="6"/>
        <v>23947.963</v>
      </c>
      <c r="L13" s="23"/>
      <c r="M13" s="6"/>
      <c r="N13" s="6"/>
      <c r="O13" s="6"/>
    </row>
    <row r="14">
      <c r="A14" s="15">
        <v>12.0</v>
      </c>
      <c r="B14" s="16">
        <v>126136.0</v>
      </c>
      <c r="C14" s="17">
        <v>4780.9</v>
      </c>
      <c r="D14" s="18">
        <f t="shared" si="1"/>
        <v>1195.225</v>
      </c>
      <c r="E14" s="19">
        <f t="shared" si="2"/>
        <v>5976.125</v>
      </c>
      <c r="F14" s="17">
        <v>217.38</v>
      </c>
      <c r="G14" s="18">
        <f t="shared" si="3"/>
        <v>32.607</v>
      </c>
      <c r="H14" s="19">
        <f t="shared" si="4"/>
        <v>249.987</v>
      </c>
      <c r="I14" s="20">
        <f t="shared" si="5"/>
        <v>6226.112</v>
      </c>
      <c r="J14" s="21">
        <v>310.0</v>
      </c>
      <c r="K14" s="22">
        <f t="shared" si="6"/>
        <v>5916.112</v>
      </c>
      <c r="L14" s="23"/>
      <c r="M14" s="6"/>
      <c r="N14" s="6"/>
      <c r="O14" s="6"/>
    </row>
    <row r="15">
      <c r="A15" s="15">
        <v>13.0</v>
      </c>
      <c r="B15" s="16">
        <v>126195.0</v>
      </c>
      <c r="C15" s="17">
        <v>7016.0</v>
      </c>
      <c r="D15" s="18">
        <f t="shared" si="1"/>
        <v>1754</v>
      </c>
      <c r="E15" s="19">
        <f t="shared" si="2"/>
        <v>8770</v>
      </c>
      <c r="F15" s="17">
        <v>234.78</v>
      </c>
      <c r="G15" s="18">
        <f t="shared" si="3"/>
        <v>35.217</v>
      </c>
      <c r="H15" s="19">
        <f t="shared" si="4"/>
        <v>269.997</v>
      </c>
      <c r="I15" s="20">
        <f t="shared" si="5"/>
        <v>9039.997</v>
      </c>
      <c r="J15" s="21">
        <v>654.0</v>
      </c>
      <c r="K15" s="22">
        <f t="shared" si="6"/>
        <v>8385.997</v>
      </c>
      <c r="L15" s="23"/>
      <c r="M15" s="6"/>
      <c r="N15" s="6"/>
      <c r="O15" s="6"/>
    </row>
    <row r="16">
      <c r="A16" s="15">
        <v>14.0</v>
      </c>
      <c r="B16" s="16">
        <v>126301.0</v>
      </c>
      <c r="C16" s="17">
        <v>7460.0</v>
      </c>
      <c r="D16" s="18">
        <f t="shared" si="1"/>
        <v>1865</v>
      </c>
      <c r="E16" s="19">
        <f t="shared" si="2"/>
        <v>9325</v>
      </c>
      <c r="F16" s="17">
        <v>256.51</v>
      </c>
      <c r="G16" s="18">
        <f t="shared" si="3"/>
        <v>38.4765</v>
      </c>
      <c r="H16" s="19">
        <f t="shared" si="4"/>
        <v>294.9865</v>
      </c>
      <c r="I16" s="20">
        <f t="shared" si="5"/>
        <v>9619.9865</v>
      </c>
      <c r="J16" s="21">
        <v>435.0</v>
      </c>
      <c r="K16" s="22">
        <f t="shared" si="6"/>
        <v>9184.9865</v>
      </c>
      <c r="L16" s="23"/>
      <c r="M16" s="6"/>
      <c r="N16" s="6"/>
      <c r="O16" s="6"/>
    </row>
    <row r="17">
      <c r="A17" s="15">
        <v>15.0</v>
      </c>
      <c r="B17" s="16">
        <v>126351.0</v>
      </c>
      <c r="C17" s="17">
        <v>4316.8</v>
      </c>
      <c r="D17" s="18">
        <f t="shared" si="1"/>
        <v>1079.2</v>
      </c>
      <c r="E17" s="19">
        <f t="shared" si="2"/>
        <v>5396</v>
      </c>
      <c r="F17" s="17">
        <v>95.66</v>
      </c>
      <c r="G17" s="18">
        <f t="shared" si="3"/>
        <v>14.349</v>
      </c>
      <c r="H17" s="19">
        <f t="shared" si="4"/>
        <v>110.009</v>
      </c>
      <c r="I17" s="20">
        <f t="shared" si="5"/>
        <v>5506.009</v>
      </c>
      <c r="J17" s="21">
        <v>255.0</v>
      </c>
      <c r="K17" s="22">
        <f t="shared" si="6"/>
        <v>5251.009</v>
      </c>
      <c r="L17" s="23"/>
      <c r="M17" s="6"/>
      <c r="N17" s="6"/>
      <c r="O17" s="6"/>
    </row>
    <row r="18">
      <c r="A18" s="15">
        <v>16.0</v>
      </c>
      <c r="B18" s="16">
        <v>126627.0</v>
      </c>
      <c r="C18" s="17">
        <v>37140.0</v>
      </c>
      <c r="D18" s="18">
        <f t="shared" si="1"/>
        <v>9285</v>
      </c>
      <c r="E18" s="19">
        <f t="shared" si="2"/>
        <v>46425</v>
      </c>
      <c r="F18" s="17">
        <v>1056.51</v>
      </c>
      <c r="G18" s="18">
        <f t="shared" si="3"/>
        <v>158.4765</v>
      </c>
      <c r="H18" s="19">
        <f t="shared" si="4"/>
        <v>1214.9865</v>
      </c>
      <c r="I18" s="20">
        <f t="shared" si="5"/>
        <v>47639.9865</v>
      </c>
      <c r="J18" s="21">
        <v>2408.0</v>
      </c>
      <c r="K18" s="22">
        <f t="shared" si="6"/>
        <v>45231.9865</v>
      </c>
      <c r="L18" s="23"/>
      <c r="M18" s="6"/>
      <c r="N18" s="6"/>
      <c r="O18" s="6"/>
    </row>
    <row r="19">
      <c r="A19" s="15">
        <v>17.0</v>
      </c>
      <c r="B19" s="16">
        <v>126744.0</v>
      </c>
      <c r="C19" s="17">
        <v>13428.0</v>
      </c>
      <c r="D19" s="18">
        <f t="shared" si="1"/>
        <v>3357</v>
      </c>
      <c r="E19" s="19">
        <f t="shared" si="2"/>
        <v>16785</v>
      </c>
      <c r="F19" s="17">
        <v>252.18</v>
      </c>
      <c r="G19" s="18">
        <f t="shared" si="3"/>
        <v>37.827</v>
      </c>
      <c r="H19" s="19">
        <f t="shared" si="4"/>
        <v>290.007</v>
      </c>
      <c r="I19" s="20">
        <f t="shared" si="5"/>
        <v>17075.007</v>
      </c>
      <c r="J19" s="21">
        <v>1311.0</v>
      </c>
      <c r="K19" s="22">
        <f t="shared" si="6"/>
        <v>15764.007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7"/>
      <c r="G20" s="18">
        <f t="shared" si="3"/>
        <v>0</v>
      </c>
      <c r="H20" s="19">
        <f t="shared" si="4"/>
        <v>0</v>
      </c>
      <c r="I20" s="20">
        <f t="shared" si="5"/>
        <v>0</v>
      </c>
      <c r="J20" s="21"/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127070.0</v>
      </c>
      <c r="C22" s="17">
        <v>26023.2</v>
      </c>
      <c r="D22" s="18">
        <f t="shared" si="1"/>
        <v>6505.8</v>
      </c>
      <c r="E22" s="19">
        <f t="shared" si="2"/>
        <v>32529</v>
      </c>
      <c r="F22" s="17">
        <v>291.3</v>
      </c>
      <c r="G22" s="18">
        <f t="shared" si="3"/>
        <v>43.695</v>
      </c>
      <c r="H22" s="19">
        <f t="shared" si="4"/>
        <v>334.995</v>
      </c>
      <c r="I22" s="20">
        <f t="shared" si="5"/>
        <v>32863.995</v>
      </c>
      <c r="J22" s="21">
        <v>3658.0</v>
      </c>
      <c r="K22" s="22">
        <f t="shared" si="6"/>
        <v>29205.995</v>
      </c>
      <c r="L22" s="23"/>
      <c r="M22" s="6"/>
      <c r="N22" s="6"/>
      <c r="O22" s="6"/>
    </row>
    <row r="23">
      <c r="A23" s="15">
        <v>21.0</v>
      </c>
      <c r="B23" s="16">
        <v>127208.0</v>
      </c>
      <c r="C23" s="17">
        <v>11935.2</v>
      </c>
      <c r="D23" s="18">
        <f t="shared" si="1"/>
        <v>2983.8</v>
      </c>
      <c r="E23" s="19">
        <f t="shared" si="2"/>
        <v>14919</v>
      </c>
      <c r="F23" s="17">
        <v>291.3</v>
      </c>
      <c r="G23" s="18">
        <f t="shared" si="3"/>
        <v>43.695</v>
      </c>
      <c r="H23" s="19">
        <f t="shared" si="4"/>
        <v>334.995</v>
      </c>
      <c r="I23" s="20">
        <f t="shared" si="5"/>
        <v>15253.995</v>
      </c>
      <c r="J23" s="21">
        <v>704.0</v>
      </c>
      <c r="K23" s="22">
        <f t="shared" si="6"/>
        <v>14549.995</v>
      </c>
      <c r="L23" s="23"/>
      <c r="M23" s="6"/>
      <c r="N23" s="6"/>
      <c r="O23" s="6"/>
    </row>
    <row r="24">
      <c r="A24" s="15">
        <v>22.0</v>
      </c>
      <c r="B24" s="16">
        <v>127241.0</v>
      </c>
      <c r="C24" s="17">
        <v>2944.8</v>
      </c>
      <c r="D24" s="18">
        <f t="shared" si="1"/>
        <v>736.2</v>
      </c>
      <c r="E24" s="19">
        <f t="shared" si="2"/>
        <v>3681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3681</v>
      </c>
      <c r="J24" s="21">
        <v>340.0</v>
      </c>
      <c r="K24" s="22">
        <f t="shared" si="6"/>
        <v>3341</v>
      </c>
      <c r="L24" s="23"/>
      <c r="M24" s="6"/>
      <c r="N24" s="6"/>
      <c r="O24" s="6"/>
    </row>
    <row r="25">
      <c r="A25" s="15">
        <v>23.0</v>
      </c>
      <c r="B25" s="16">
        <v>127445.0</v>
      </c>
      <c r="C25" s="17">
        <v>28380.3</v>
      </c>
      <c r="D25" s="18">
        <f t="shared" si="1"/>
        <v>7095.075</v>
      </c>
      <c r="E25" s="19">
        <f t="shared" si="2"/>
        <v>35475.375</v>
      </c>
      <c r="F25" s="17">
        <v>1021.71</v>
      </c>
      <c r="G25" s="18">
        <f t="shared" si="3"/>
        <v>153.2565</v>
      </c>
      <c r="H25" s="19">
        <f t="shared" si="4"/>
        <v>1174.9665</v>
      </c>
      <c r="I25" s="20">
        <f t="shared" si="5"/>
        <v>36650.3415</v>
      </c>
      <c r="J25" s="21">
        <v>1988.0</v>
      </c>
      <c r="K25" s="22">
        <f t="shared" si="6"/>
        <v>34662.3415</v>
      </c>
      <c r="L25" s="23"/>
      <c r="M25" s="6"/>
      <c r="N25" s="6"/>
      <c r="O25" s="6"/>
    </row>
    <row r="26">
      <c r="A26" s="15">
        <v>24.0</v>
      </c>
      <c r="B26" s="16">
        <v>127664.0</v>
      </c>
      <c r="C26" s="17">
        <v>14738.4</v>
      </c>
      <c r="D26" s="18">
        <f t="shared" si="1"/>
        <v>3684.6</v>
      </c>
      <c r="E26" s="19">
        <f t="shared" si="2"/>
        <v>18423</v>
      </c>
      <c r="F26" s="17">
        <v>452.16</v>
      </c>
      <c r="G26" s="18">
        <f t="shared" si="3"/>
        <v>67.824</v>
      </c>
      <c r="H26" s="19">
        <f t="shared" si="4"/>
        <v>519.984</v>
      </c>
      <c r="I26" s="20">
        <f t="shared" si="5"/>
        <v>18942.984</v>
      </c>
      <c r="J26" s="21">
        <v>1654.0</v>
      </c>
      <c r="K26" s="22">
        <f t="shared" si="6"/>
        <v>17288.984</v>
      </c>
      <c r="L26" s="23"/>
      <c r="M26" s="6"/>
      <c r="N26" s="6"/>
      <c r="O26" s="6"/>
    </row>
    <row r="27">
      <c r="A27" s="15">
        <v>25.0</v>
      </c>
      <c r="B27" s="16">
        <v>127638.0</v>
      </c>
      <c r="C27" s="17">
        <v>5856.8</v>
      </c>
      <c r="D27" s="18">
        <f t="shared" si="1"/>
        <v>1464.2</v>
      </c>
      <c r="E27" s="19">
        <f t="shared" si="2"/>
        <v>7321</v>
      </c>
      <c r="F27" s="17">
        <v>30.43</v>
      </c>
      <c r="G27" s="18">
        <f t="shared" si="3"/>
        <v>4.5645</v>
      </c>
      <c r="H27" s="19">
        <f t="shared" si="4"/>
        <v>34.9945</v>
      </c>
      <c r="I27" s="20">
        <f t="shared" si="5"/>
        <v>7355.9945</v>
      </c>
      <c r="J27" s="21">
        <v>771.0</v>
      </c>
      <c r="K27" s="22">
        <f t="shared" si="6"/>
        <v>6584.9945</v>
      </c>
      <c r="L27" s="23"/>
      <c r="M27" s="6"/>
      <c r="N27" s="6"/>
      <c r="O27" s="6"/>
    </row>
    <row r="28">
      <c r="A28" s="15">
        <v>26.0</v>
      </c>
      <c r="B28" s="16">
        <v>127673.0</v>
      </c>
      <c r="C28" s="17">
        <v>2087.2</v>
      </c>
      <c r="D28" s="18">
        <f t="shared" si="1"/>
        <v>521.8</v>
      </c>
      <c r="E28" s="19">
        <f t="shared" si="2"/>
        <v>2609</v>
      </c>
      <c r="F28" s="17">
        <v>17.39</v>
      </c>
      <c r="G28" s="18">
        <f t="shared" si="3"/>
        <v>2.6085</v>
      </c>
      <c r="H28" s="19">
        <f t="shared" si="4"/>
        <v>19.9985</v>
      </c>
      <c r="I28" s="20">
        <f t="shared" si="5"/>
        <v>2628.9985</v>
      </c>
      <c r="J28" s="21">
        <v>326.0</v>
      </c>
      <c r="K28" s="26">
        <f t="shared" si="6"/>
        <v>2302.9985</v>
      </c>
      <c r="L28" s="23"/>
      <c r="M28" s="6"/>
      <c r="N28" s="6"/>
      <c r="O28" s="6"/>
    </row>
    <row r="29">
      <c r="A29" s="15">
        <v>27.0</v>
      </c>
      <c r="B29" s="16">
        <v>127722.0</v>
      </c>
      <c r="C29" s="17">
        <v>3084.8</v>
      </c>
      <c r="D29" s="18">
        <f t="shared" si="1"/>
        <v>771.2</v>
      </c>
      <c r="E29" s="19">
        <f t="shared" si="2"/>
        <v>3856</v>
      </c>
      <c r="F29" s="17">
        <v>39.13</v>
      </c>
      <c r="G29" s="18">
        <f t="shared" si="3"/>
        <v>5.8695</v>
      </c>
      <c r="H29" s="19">
        <f t="shared" si="4"/>
        <v>44.9995</v>
      </c>
      <c r="I29" s="20">
        <f t="shared" si="5"/>
        <v>3900.9995</v>
      </c>
      <c r="J29" s="21">
        <v>333.0</v>
      </c>
      <c r="K29" s="22">
        <f t="shared" si="6"/>
        <v>3567.9995</v>
      </c>
      <c r="L29" s="23"/>
      <c r="M29" s="6"/>
      <c r="N29" s="6"/>
      <c r="O29" s="6"/>
    </row>
    <row r="30">
      <c r="A30" s="15">
        <v>28.0</v>
      </c>
      <c r="B30" s="16">
        <v>127798.0</v>
      </c>
      <c r="C30" s="17">
        <v>8304.8</v>
      </c>
      <c r="D30" s="18">
        <f t="shared" si="1"/>
        <v>2076.2</v>
      </c>
      <c r="E30" s="19">
        <f t="shared" si="2"/>
        <v>10381</v>
      </c>
      <c r="F30" s="17">
        <v>226.07</v>
      </c>
      <c r="G30" s="18">
        <f t="shared" si="3"/>
        <v>33.9105</v>
      </c>
      <c r="H30" s="19">
        <f t="shared" si="4"/>
        <v>259.9805</v>
      </c>
      <c r="I30" s="20">
        <f t="shared" si="5"/>
        <v>10640.9805</v>
      </c>
      <c r="J30" s="21">
        <v>157.0</v>
      </c>
      <c r="K30" s="22">
        <f t="shared" si="6"/>
        <v>10483.9805</v>
      </c>
      <c r="L30" s="23"/>
      <c r="M30" s="6"/>
      <c r="N30" s="6"/>
      <c r="O30" s="6"/>
    </row>
    <row r="31">
      <c r="A31" s="15">
        <v>29.0</v>
      </c>
      <c r="B31" s="16">
        <v>127857.0</v>
      </c>
      <c r="C31" s="17">
        <v>4331.2</v>
      </c>
      <c r="D31" s="18">
        <f t="shared" si="1"/>
        <v>1082.8</v>
      </c>
      <c r="E31" s="19">
        <f t="shared" si="2"/>
        <v>5414</v>
      </c>
      <c r="F31" s="17">
        <v>165.221</v>
      </c>
      <c r="G31" s="18">
        <f t="shared" si="3"/>
        <v>24.78315</v>
      </c>
      <c r="H31" s="19">
        <f t="shared" si="4"/>
        <v>190.00415</v>
      </c>
      <c r="I31" s="20">
        <f t="shared" si="5"/>
        <v>5604.00415</v>
      </c>
      <c r="J31" s="21">
        <v>394.0</v>
      </c>
      <c r="K31" s="22">
        <f t="shared" si="6"/>
        <v>5210.00415</v>
      </c>
      <c r="L31" s="23"/>
      <c r="M31" s="6"/>
      <c r="N31" s="6"/>
      <c r="O31" s="6"/>
    </row>
    <row r="32">
      <c r="A32" s="15">
        <v>30.0</v>
      </c>
      <c r="B32" s="16">
        <v>127931.0</v>
      </c>
      <c r="C32" s="17">
        <v>6920.0</v>
      </c>
      <c r="D32" s="18">
        <f t="shared" si="1"/>
        <v>1730</v>
      </c>
      <c r="E32" s="19">
        <f t="shared" si="2"/>
        <v>8650</v>
      </c>
      <c r="F32" s="17">
        <v>400.0</v>
      </c>
      <c r="G32" s="18">
        <f t="shared" si="3"/>
        <v>60</v>
      </c>
      <c r="H32" s="19">
        <f t="shared" si="4"/>
        <v>460</v>
      </c>
      <c r="I32" s="20">
        <f t="shared" si="5"/>
        <v>9110</v>
      </c>
      <c r="J32" s="21">
        <v>721.0</v>
      </c>
      <c r="K32" s="22">
        <f t="shared" si="6"/>
        <v>8389</v>
      </c>
      <c r="L32" s="23"/>
      <c r="M32" s="6"/>
      <c r="N32" s="6"/>
      <c r="O32" s="6"/>
    </row>
    <row r="33">
      <c r="A33" s="15">
        <v>31.0</v>
      </c>
      <c r="B33" s="17">
        <v>128105.0</v>
      </c>
      <c r="C33" s="17">
        <v>15819.2</v>
      </c>
      <c r="D33" s="18">
        <f t="shared" si="1"/>
        <v>3954.8</v>
      </c>
      <c r="E33" s="19">
        <f t="shared" si="2"/>
        <v>19774</v>
      </c>
      <c r="F33" s="17">
        <v>434.77</v>
      </c>
      <c r="G33" s="18">
        <f t="shared" si="3"/>
        <v>65.2155</v>
      </c>
      <c r="H33" s="19">
        <f t="shared" si="4"/>
        <v>499.9855</v>
      </c>
      <c r="I33" s="20">
        <f t="shared" si="5"/>
        <v>20273.9855</v>
      </c>
      <c r="J33" s="21">
        <v>1925.0</v>
      </c>
      <c r="K33" s="22">
        <f t="shared" si="6"/>
        <v>18348.9855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311646</v>
      </c>
      <c r="D34" s="19">
        <f t="shared" si="7"/>
        <v>77911.5</v>
      </c>
      <c r="E34" s="19">
        <f t="shared" si="7"/>
        <v>389557.5</v>
      </c>
      <c r="F34" s="19">
        <f t="shared" si="7"/>
        <v>8060.701</v>
      </c>
      <c r="G34" s="19">
        <f t="shared" si="7"/>
        <v>1209.10515</v>
      </c>
      <c r="H34" s="19">
        <f t="shared" si="7"/>
        <v>9269.80615</v>
      </c>
      <c r="I34" s="20">
        <f t="shared" si="7"/>
        <v>398827.3062</v>
      </c>
      <c r="J34" s="20">
        <f t="shared" si="7"/>
        <v>31299</v>
      </c>
      <c r="K34" s="20">
        <f t="shared" si="7"/>
        <v>367528.3062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398827.3062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7"/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0</v>
      </c>
      <c r="J3" s="21"/>
      <c r="K3" s="22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128163.0</v>
      </c>
      <c r="C4" s="17">
        <v>1346.4</v>
      </c>
      <c r="D4" s="18">
        <f t="shared" si="1"/>
        <v>336.6</v>
      </c>
      <c r="E4" s="19">
        <f t="shared" si="2"/>
        <v>1683</v>
      </c>
      <c r="F4" s="17">
        <v>47.82</v>
      </c>
      <c r="G4" s="18">
        <f t="shared" si="3"/>
        <v>7.173</v>
      </c>
      <c r="H4" s="19">
        <f t="shared" si="4"/>
        <v>54.993</v>
      </c>
      <c r="I4" s="20">
        <f t="shared" si="5"/>
        <v>1737.993</v>
      </c>
      <c r="J4" s="21">
        <v>155.0</v>
      </c>
      <c r="K4" s="22">
        <f t="shared" si="6"/>
        <v>1582.993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7"/>
      <c r="G5" s="18">
        <f t="shared" si="3"/>
        <v>0</v>
      </c>
      <c r="H5" s="19">
        <f t="shared" si="4"/>
        <v>0</v>
      </c>
      <c r="I5" s="20">
        <f t="shared" si="5"/>
        <v>0</v>
      </c>
      <c r="J5" s="21"/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>
        <v>128236.0</v>
      </c>
      <c r="C6" s="17">
        <v>6544.0</v>
      </c>
      <c r="D6" s="18">
        <f t="shared" si="1"/>
        <v>1636</v>
      </c>
      <c r="E6" s="19">
        <f t="shared" si="2"/>
        <v>8180</v>
      </c>
      <c r="F6" s="17">
        <v>243.46</v>
      </c>
      <c r="G6" s="18">
        <f t="shared" si="3"/>
        <v>36.519</v>
      </c>
      <c r="H6" s="19">
        <f t="shared" si="4"/>
        <v>279.979</v>
      </c>
      <c r="I6" s="20">
        <f t="shared" si="5"/>
        <v>8459.979</v>
      </c>
      <c r="J6" s="21">
        <v>1407.0</v>
      </c>
      <c r="K6" s="22">
        <f t="shared" si="6"/>
        <v>7052.979</v>
      </c>
      <c r="L6" s="23"/>
      <c r="M6" s="6"/>
      <c r="N6" s="6"/>
      <c r="O6" s="6"/>
    </row>
    <row r="7">
      <c r="A7" s="15">
        <v>5.0</v>
      </c>
      <c r="B7" s="16">
        <v>128277.0</v>
      </c>
      <c r="C7" s="17">
        <v>2842.4</v>
      </c>
      <c r="D7" s="18">
        <f t="shared" si="1"/>
        <v>710.6</v>
      </c>
      <c r="E7" s="19">
        <f t="shared" si="2"/>
        <v>3553</v>
      </c>
      <c r="F7" s="17">
        <v>147.82</v>
      </c>
      <c r="G7" s="18">
        <f t="shared" si="3"/>
        <v>22.173</v>
      </c>
      <c r="H7" s="19">
        <f t="shared" si="4"/>
        <v>169.993</v>
      </c>
      <c r="I7" s="20">
        <f t="shared" si="5"/>
        <v>3722.993</v>
      </c>
      <c r="J7" s="21">
        <v>170.0</v>
      </c>
      <c r="K7" s="22">
        <f t="shared" si="6"/>
        <v>3552.993</v>
      </c>
      <c r="L7" s="23"/>
      <c r="M7" s="6"/>
      <c r="N7" s="6"/>
      <c r="O7" s="6"/>
    </row>
    <row r="8">
      <c r="A8" s="15">
        <v>6.0</v>
      </c>
      <c r="B8" s="16">
        <v>128330.0</v>
      </c>
      <c r="C8" s="17">
        <v>4480.0</v>
      </c>
      <c r="D8" s="18">
        <f t="shared" si="1"/>
        <v>1120</v>
      </c>
      <c r="E8" s="19">
        <f t="shared" si="2"/>
        <v>5600</v>
      </c>
      <c r="F8" s="17">
        <v>360.88</v>
      </c>
      <c r="G8" s="18">
        <f t="shared" si="3"/>
        <v>54.132</v>
      </c>
      <c r="H8" s="19">
        <f t="shared" si="4"/>
        <v>415.012</v>
      </c>
      <c r="I8" s="20">
        <f t="shared" si="5"/>
        <v>6015.012</v>
      </c>
      <c r="J8" s="21">
        <v>691.0</v>
      </c>
      <c r="K8" s="22">
        <f t="shared" si="6"/>
        <v>5324.012</v>
      </c>
      <c r="L8" s="23"/>
      <c r="M8" s="6"/>
      <c r="N8" s="6"/>
      <c r="O8" s="6"/>
    </row>
    <row r="9">
      <c r="A9" s="15">
        <v>7.0</v>
      </c>
      <c r="B9" s="16">
        <v>128440.0</v>
      </c>
      <c r="C9" s="17">
        <v>10105.6</v>
      </c>
      <c r="D9" s="18">
        <f t="shared" si="1"/>
        <v>2526.4</v>
      </c>
      <c r="E9" s="19">
        <f t="shared" si="2"/>
        <v>12632</v>
      </c>
      <c r="F9" s="17">
        <v>327.83</v>
      </c>
      <c r="G9" s="18">
        <f t="shared" si="3"/>
        <v>49.1745</v>
      </c>
      <c r="H9" s="19">
        <f t="shared" si="4"/>
        <v>377.0045</v>
      </c>
      <c r="I9" s="20">
        <f t="shared" si="5"/>
        <v>13009.0045</v>
      </c>
      <c r="J9" s="21">
        <v>667.0</v>
      </c>
      <c r="K9" s="22">
        <f t="shared" si="6"/>
        <v>12342.0045</v>
      </c>
      <c r="L9" s="23"/>
      <c r="M9" s="25"/>
      <c r="N9" s="6"/>
      <c r="O9" s="6"/>
    </row>
    <row r="10">
      <c r="A10" s="15">
        <v>8.0</v>
      </c>
      <c r="B10" s="16">
        <v>128461.0</v>
      </c>
      <c r="C10" s="17">
        <v>1727.2</v>
      </c>
      <c r="D10" s="18">
        <f t="shared" si="1"/>
        <v>431.8</v>
      </c>
      <c r="E10" s="19">
        <f t="shared" si="2"/>
        <v>2159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2159</v>
      </c>
      <c r="J10" s="21">
        <v>169.0</v>
      </c>
      <c r="K10" s="22">
        <f t="shared" si="6"/>
        <v>1990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7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128503.0</v>
      </c>
      <c r="C12" s="17">
        <v>3065.6</v>
      </c>
      <c r="D12" s="18">
        <f t="shared" si="1"/>
        <v>766.4</v>
      </c>
      <c r="E12" s="19">
        <f t="shared" si="2"/>
        <v>3832</v>
      </c>
      <c r="F12" s="17">
        <v>34.78</v>
      </c>
      <c r="G12" s="18">
        <f t="shared" si="3"/>
        <v>5.217</v>
      </c>
      <c r="H12" s="19">
        <f t="shared" si="4"/>
        <v>39.997</v>
      </c>
      <c r="I12" s="20">
        <f t="shared" si="5"/>
        <v>3871.997</v>
      </c>
      <c r="J12" s="21">
        <v>1076.0</v>
      </c>
      <c r="K12" s="22">
        <f t="shared" si="6"/>
        <v>2795.997</v>
      </c>
      <c r="L12" s="23"/>
      <c r="M12" s="6"/>
      <c r="N12" s="6"/>
      <c r="O12" s="6"/>
    </row>
    <row r="13">
      <c r="A13" s="15">
        <v>11.0</v>
      </c>
      <c r="B13" s="16">
        <v>25.0</v>
      </c>
      <c r="C13" s="17">
        <v>2065.6</v>
      </c>
      <c r="D13" s="18">
        <f t="shared" si="1"/>
        <v>516.4</v>
      </c>
      <c r="E13" s="19">
        <f t="shared" si="2"/>
        <v>2582</v>
      </c>
      <c r="F13" s="17">
        <v>63.48</v>
      </c>
      <c r="G13" s="18">
        <f t="shared" si="3"/>
        <v>9.522</v>
      </c>
      <c r="H13" s="19">
        <f t="shared" si="4"/>
        <v>73.002</v>
      </c>
      <c r="I13" s="20">
        <f t="shared" si="5"/>
        <v>2655.002</v>
      </c>
      <c r="J13" s="21">
        <v>69.0</v>
      </c>
      <c r="K13" s="22">
        <f t="shared" si="6"/>
        <v>2586.002</v>
      </c>
      <c r="L13" s="23"/>
      <c r="M13" s="6"/>
      <c r="N13" s="6"/>
      <c r="O13" s="6"/>
    </row>
    <row r="14">
      <c r="A14" s="15">
        <v>12.0</v>
      </c>
      <c r="B14" s="16">
        <v>48.0</v>
      </c>
      <c r="C14" s="17">
        <v>1680.8</v>
      </c>
      <c r="D14" s="18">
        <f t="shared" si="1"/>
        <v>420.2</v>
      </c>
      <c r="E14" s="19">
        <f t="shared" si="2"/>
        <v>2101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2101</v>
      </c>
      <c r="J14" s="21">
        <v>274.0</v>
      </c>
      <c r="K14" s="22">
        <f t="shared" si="6"/>
        <v>1827</v>
      </c>
      <c r="L14" s="23"/>
      <c r="M14" s="6"/>
      <c r="N14" s="6"/>
      <c r="O14" s="6"/>
    </row>
    <row r="15">
      <c r="A15" s="15">
        <v>13.0</v>
      </c>
      <c r="B15" s="16">
        <v>96.0</v>
      </c>
      <c r="C15" s="17">
        <v>3936.0</v>
      </c>
      <c r="D15" s="18">
        <f t="shared" si="1"/>
        <v>984</v>
      </c>
      <c r="E15" s="19">
        <f t="shared" si="2"/>
        <v>4920</v>
      </c>
      <c r="F15" s="17">
        <v>108.7</v>
      </c>
      <c r="G15" s="18">
        <f t="shared" si="3"/>
        <v>16.305</v>
      </c>
      <c r="H15" s="19">
        <f t="shared" si="4"/>
        <v>125.005</v>
      </c>
      <c r="I15" s="20">
        <f t="shared" si="5"/>
        <v>5045.005</v>
      </c>
      <c r="J15" s="21">
        <v>156.0</v>
      </c>
      <c r="K15" s="22">
        <f t="shared" si="6"/>
        <v>4889.005</v>
      </c>
      <c r="L15" s="23"/>
      <c r="M15" s="6"/>
      <c r="N15" s="6"/>
      <c r="O15" s="6"/>
    </row>
    <row r="16">
      <c r="A16" s="15">
        <v>14.0</v>
      </c>
      <c r="B16" s="16">
        <v>167.0</v>
      </c>
      <c r="C16" s="17">
        <v>5838.4</v>
      </c>
      <c r="D16" s="18">
        <f t="shared" si="1"/>
        <v>1459.6</v>
      </c>
      <c r="E16" s="19">
        <f t="shared" si="2"/>
        <v>7298</v>
      </c>
      <c r="F16" s="17">
        <v>8.7</v>
      </c>
      <c r="G16" s="18">
        <f t="shared" si="3"/>
        <v>1.305</v>
      </c>
      <c r="H16" s="19">
        <f t="shared" si="4"/>
        <v>10.005</v>
      </c>
      <c r="I16" s="20">
        <f t="shared" si="5"/>
        <v>7308.005</v>
      </c>
      <c r="J16" s="21">
        <v>484.0</v>
      </c>
      <c r="K16" s="22">
        <f t="shared" si="6"/>
        <v>6824.005</v>
      </c>
      <c r="L16" s="23"/>
      <c r="M16" s="6"/>
      <c r="N16" s="6"/>
      <c r="O16" s="6"/>
    </row>
    <row r="17">
      <c r="A17" s="15">
        <v>15.0</v>
      </c>
      <c r="B17" s="16">
        <v>212.0</v>
      </c>
      <c r="C17" s="17">
        <v>3752.8</v>
      </c>
      <c r="D17" s="18">
        <f t="shared" si="1"/>
        <v>938.2</v>
      </c>
      <c r="E17" s="19">
        <f t="shared" si="2"/>
        <v>4691</v>
      </c>
      <c r="F17" s="17">
        <v>173.04</v>
      </c>
      <c r="G17" s="18">
        <f t="shared" si="3"/>
        <v>25.956</v>
      </c>
      <c r="H17" s="19">
        <f t="shared" si="4"/>
        <v>198.996</v>
      </c>
      <c r="I17" s="20">
        <f t="shared" si="5"/>
        <v>4889.996</v>
      </c>
      <c r="J17" s="21">
        <v>216.0</v>
      </c>
      <c r="K17" s="22">
        <f t="shared" si="6"/>
        <v>4673.996</v>
      </c>
      <c r="L17" s="23"/>
      <c r="M17" s="6"/>
      <c r="N17" s="6"/>
      <c r="O17" s="6"/>
    </row>
    <row r="18">
      <c r="A18" s="15">
        <v>16.0</v>
      </c>
      <c r="B18" s="16">
        <v>236.0</v>
      </c>
      <c r="C18" s="17">
        <v>1982.4</v>
      </c>
      <c r="D18" s="18">
        <f t="shared" si="1"/>
        <v>495.6</v>
      </c>
      <c r="E18" s="19">
        <f t="shared" si="2"/>
        <v>2478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2478</v>
      </c>
      <c r="J18" s="21">
        <v>1.0</v>
      </c>
      <c r="K18" s="22">
        <f t="shared" si="6"/>
        <v>2477</v>
      </c>
      <c r="L18" s="23"/>
      <c r="M18" s="6"/>
      <c r="N18" s="6"/>
      <c r="O18" s="6"/>
    </row>
    <row r="19">
      <c r="A19" s="15">
        <v>17.0</v>
      </c>
      <c r="B19" s="16">
        <v>271.0</v>
      </c>
      <c r="C19" s="17">
        <v>2728.8</v>
      </c>
      <c r="D19" s="18">
        <f t="shared" si="1"/>
        <v>682.2</v>
      </c>
      <c r="E19" s="19">
        <f t="shared" si="2"/>
        <v>3411</v>
      </c>
      <c r="F19" s="17">
        <v>33.04</v>
      </c>
      <c r="G19" s="18">
        <f t="shared" si="3"/>
        <v>4.956</v>
      </c>
      <c r="H19" s="19">
        <f t="shared" si="4"/>
        <v>37.996</v>
      </c>
      <c r="I19" s="20">
        <f t="shared" si="5"/>
        <v>3448.996</v>
      </c>
      <c r="J19" s="21">
        <v>373.0</v>
      </c>
      <c r="K19" s="22">
        <f t="shared" si="6"/>
        <v>3075.996</v>
      </c>
      <c r="L19" s="23"/>
      <c r="M19" s="6"/>
      <c r="N19" s="6"/>
      <c r="O19" s="6"/>
    </row>
    <row r="20">
      <c r="A20" s="15">
        <v>18.0</v>
      </c>
      <c r="B20" s="16">
        <v>318.0</v>
      </c>
      <c r="C20" s="17">
        <v>4013.6</v>
      </c>
      <c r="D20" s="18">
        <f t="shared" si="1"/>
        <v>1003.4</v>
      </c>
      <c r="E20" s="19">
        <f t="shared" si="2"/>
        <v>5017</v>
      </c>
      <c r="F20" s="17">
        <v>154.76</v>
      </c>
      <c r="G20" s="18">
        <f t="shared" si="3"/>
        <v>23.214</v>
      </c>
      <c r="H20" s="19">
        <f t="shared" si="4"/>
        <v>177.974</v>
      </c>
      <c r="I20" s="20">
        <f t="shared" si="5"/>
        <v>5194.974</v>
      </c>
      <c r="J20" s="21">
        <v>725.0</v>
      </c>
      <c r="K20" s="22">
        <f t="shared" si="6"/>
        <v>4469.974</v>
      </c>
      <c r="L20" s="23"/>
      <c r="M20" s="6"/>
      <c r="N20" s="6"/>
      <c r="O20" s="6"/>
    </row>
    <row r="21">
      <c r="A21" s="15">
        <v>19.0</v>
      </c>
      <c r="B21" s="16">
        <v>365.0</v>
      </c>
      <c r="C21" s="17">
        <v>4537.6</v>
      </c>
      <c r="D21" s="18">
        <f t="shared" si="1"/>
        <v>1134.4</v>
      </c>
      <c r="E21" s="19">
        <f t="shared" si="2"/>
        <v>5672</v>
      </c>
      <c r="F21" s="17">
        <v>52.18</v>
      </c>
      <c r="G21" s="18">
        <f t="shared" si="3"/>
        <v>7.827</v>
      </c>
      <c r="H21" s="19">
        <f t="shared" si="4"/>
        <v>60.007</v>
      </c>
      <c r="I21" s="20">
        <f t="shared" si="5"/>
        <v>5732.007</v>
      </c>
      <c r="J21" s="21">
        <v>400.0</v>
      </c>
      <c r="K21" s="22">
        <f t="shared" si="6"/>
        <v>5332.007</v>
      </c>
      <c r="L21" s="23"/>
      <c r="M21" s="6"/>
      <c r="N21" s="6"/>
      <c r="O21" s="6"/>
    </row>
    <row r="22">
      <c r="A22" s="15">
        <v>20.0</v>
      </c>
      <c r="B22" s="16">
        <v>397.0</v>
      </c>
      <c r="C22" s="17">
        <v>2886.4</v>
      </c>
      <c r="D22" s="18">
        <f t="shared" si="1"/>
        <v>721.6</v>
      </c>
      <c r="E22" s="19">
        <f t="shared" si="2"/>
        <v>3608</v>
      </c>
      <c r="F22" s="17">
        <v>26.09</v>
      </c>
      <c r="G22" s="18">
        <f t="shared" si="3"/>
        <v>3.9135</v>
      </c>
      <c r="H22" s="19">
        <f t="shared" si="4"/>
        <v>30.0035</v>
      </c>
      <c r="I22" s="20">
        <f t="shared" si="5"/>
        <v>3638.0035</v>
      </c>
      <c r="J22" s="21">
        <v>0.0</v>
      </c>
      <c r="K22" s="22">
        <f t="shared" si="6"/>
        <v>3638.0035</v>
      </c>
      <c r="L22" s="23"/>
      <c r="M22" s="6"/>
      <c r="N22" s="6"/>
      <c r="O22" s="6"/>
    </row>
    <row r="23">
      <c r="A23" s="15">
        <v>21.0</v>
      </c>
      <c r="B23" s="16">
        <v>438.0</v>
      </c>
      <c r="C23" s="17">
        <v>3991.2</v>
      </c>
      <c r="D23" s="18">
        <f t="shared" si="1"/>
        <v>997.8</v>
      </c>
      <c r="E23" s="19">
        <f t="shared" si="2"/>
        <v>4989</v>
      </c>
      <c r="F23" s="17">
        <v>30.43</v>
      </c>
      <c r="G23" s="18">
        <f t="shared" si="3"/>
        <v>4.5645</v>
      </c>
      <c r="H23" s="19">
        <f t="shared" si="4"/>
        <v>34.9945</v>
      </c>
      <c r="I23" s="20">
        <f t="shared" si="5"/>
        <v>5023.9945</v>
      </c>
      <c r="J23" s="21">
        <v>161.0</v>
      </c>
      <c r="K23" s="22">
        <f t="shared" si="6"/>
        <v>4862.9945</v>
      </c>
      <c r="L23" s="23"/>
      <c r="M23" s="6"/>
      <c r="N23" s="6"/>
      <c r="O23" s="6"/>
    </row>
    <row r="24">
      <c r="A24" s="15">
        <v>22.0</v>
      </c>
      <c r="B24" s="16">
        <v>483.0</v>
      </c>
      <c r="C24" s="17">
        <v>3630.4</v>
      </c>
      <c r="D24" s="18">
        <f t="shared" si="1"/>
        <v>907.6</v>
      </c>
      <c r="E24" s="19">
        <f t="shared" si="2"/>
        <v>4538</v>
      </c>
      <c r="F24" s="17">
        <v>67.82</v>
      </c>
      <c r="G24" s="18">
        <f t="shared" si="3"/>
        <v>10.173</v>
      </c>
      <c r="H24" s="19">
        <f t="shared" si="4"/>
        <v>77.993</v>
      </c>
      <c r="I24" s="20">
        <f t="shared" si="5"/>
        <v>4615.993</v>
      </c>
      <c r="J24" s="21">
        <v>42.0</v>
      </c>
      <c r="K24" s="22">
        <f t="shared" si="6"/>
        <v>4573.993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497.0</v>
      </c>
      <c r="C26" s="17">
        <v>788.8</v>
      </c>
      <c r="D26" s="18">
        <f t="shared" si="1"/>
        <v>197.2</v>
      </c>
      <c r="E26" s="19">
        <f t="shared" si="2"/>
        <v>986</v>
      </c>
      <c r="F26" s="17"/>
      <c r="G26" s="18">
        <f t="shared" si="3"/>
        <v>0</v>
      </c>
      <c r="H26" s="19">
        <f t="shared" si="4"/>
        <v>0</v>
      </c>
      <c r="I26" s="20">
        <f t="shared" si="5"/>
        <v>986</v>
      </c>
      <c r="J26" s="21">
        <v>0.0</v>
      </c>
      <c r="K26" s="22">
        <f t="shared" si="6"/>
        <v>986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7"/>
      <c r="G27" s="18">
        <f t="shared" si="3"/>
        <v>0</v>
      </c>
      <c r="H27" s="19">
        <f t="shared" si="4"/>
        <v>0</v>
      </c>
      <c r="I27" s="20">
        <f t="shared" si="5"/>
        <v>0</v>
      </c>
      <c r="J27" s="21"/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534.0</v>
      </c>
      <c r="C29" s="17">
        <v>3745.6</v>
      </c>
      <c r="D29" s="18">
        <f t="shared" si="1"/>
        <v>936.4</v>
      </c>
      <c r="E29" s="19">
        <f t="shared" si="2"/>
        <v>4682</v>
      </c>
      <c r="F29" s="17">
        <v>102.61</v>
      </c>
      <c r="G29" s="18">
        <f t="shared" si="3"/>
        <v>15.3915</v>
      </c>
      <c r="H29" s="19">
        <f t="shared" si="4"/>
        <v>118.0015</v>
      </c>
      <c r="I29" s="20">
        <f t="shared" si="5"/>
        <v>4800.0015</v>
      </c>
      <c r="J29" s="21">
        <v>470.0</v>
      </c>
      <c r="K29" s="22">
        <f t="shared" si="6"/>
        <v>4330.0015</v>
      </c>
      <c r="L29" s="23"/>
      <c r="M29" s="6"/>
      <c r="N29" s="6"/>
      <c r="O29" s="6"/>
    </row>
    <row r="30">
      <c r="A30" s="15">
        <v>28.0</v>
      </c>
      <c r="B30" s="16">
        <v>636.0</v>
      </c>
      <c r="C30" s="17">
        <v>9582.4</v>
      </c>
      <c r="D30" s="18">
        <f t="shared" si="1"/>
        <v>2395.6</v>
      </c>
      <c r="E30" s="19">
        <f t="shared" si="2"/>
        <v>11978</v>
      </c>
      <c r="F30" s="17">
        <v>206.95</v>
      </c>
      <c r="G30" s="18">
        <f t="shared" si="3"/>
        <v>31.0425</v>
      </c>
      <c r="H30" s="19">
        <f t="shared" si="4"/>
        <v>237.9925</v>
      </c>
      <c r="I30" s="20">
        <f t="shared" si="5"/>
        <v>12215.9925</v>
      </c>
      <c r="J30" s="21">
        <v>384.0</v>
      </c>
      <c r="K30" s="22">
        <f t="shared" si="6"/>
        <v>11831.9925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643.0</v>
      </c>
      <c r="C32" s="17">
        <v>349.6</v>
      </c>
      <c r="D32" s="18">
        <f t="shared" si="1"/>
        <v>87.4</v>
      </c>
      <c r="E32" s="19">
        <f t="shared" si="2"/>
        <v>437</v>
      </c>
      <c r="F32" s="17"/>
      <c r="G32" s="18">
        <f t="shared" si="3"/>
        <v>0</v>
      </c>
      <c r="H32" s="19">
        <f t="shared" si="4"/>
        <v>0</v>
      </c>
      <c r="I32" s="20">
        <f t="shared" si="5"/>
        <v>437</v>
      </c>
      <c r="J32" s="21">
        <v>0.0</v>
      </c>
      <c r="K32" s="22">
        <f t="shared" si="6"/>
        <v>437</v>
      </c>
      <c r="L32" s="23"/>
      <c r="M32" s="6"/>
      <c r="N32" s="6"/>
      <c r="O32" s="6"/>
    </row>
    <row r="33">
      <c r="A33" s="15">
        <v>31.0</v>
      </c>
      <c r="B33" s="17"/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85621.6</v>
      </c>
      <c r="D34" s="19">
        <f t="shared" si="7"/>
        <v>21405.4</v>
      </c>
      <c r="E34" s="19">
        <f t="shared" si="7"/>
        <v>107027</v>
      </c>
      <c r="F34" s="19">
        <f t="shared" si="7"/>
        <v>2190.39</v>
      </c>
      <c r="G34" s="19">
        <f t="shared" si="7"/>
        <v>328.5585</v>
      </c>
      <c r="H34" s="19">
        <f t="shared" si="7"/>
        <v>2518.9485</v>
      </c>
      <c r="I34" s="20">
        <f t="shared" si="7"/>
        <v>109545.9485</v>
      </c>
      <c r="J34" s="20">
        <f t="shared" si="7"/>
        <v>8090</v>
      </c>
      <c r="K34" s="20">
        <f t="shared" si="7"/>
        <v>101455.9485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109545.9485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873.0</v>
      </c>
      <c r="C3" s="17">
        <v>23431.2</v>
      </c>
      <c r="D3" s="18">
        <f t="shared" ref="D3:D33" si="1">SUM(C3*0.25)</f>
        <v>5857.8</v>
      </c>
      <c r="E3" s="19">
        <f t="shared" ref="E3:E33" si="2">SUM(C3+D3)</f>
        <v>29289</v>
      </c>
      <c r="F3" s="17">
        <v>366.07</v>
      </c>
      <c r="G3" s="18">
        <f t="shared" ref="G3:G33" si="3">SUM(F3*0.15)</f>
        <v>54.9105</v>
      </c>
      <c r="H3" s="19">
        <f t="shared" ref="H3:H33" si="4">SUM(F3+G3)</f>
        <v>420.9805</v>
      </c>
      <c r="I3" s="20">
        <f t="shared" ref="I3:I33" si="5">SUM(H3,E3)</f>
        <v>29709.9805</v>
      </c>
      <c r="J3" s="21">
        <v>2563.0</v>
      </c>
      <c r="K3" s="22">
        <f t="shared" ref="K3:K33" si="6">SUM(I3-J3)</f>
        <v>27146.9805</v>
      </c>
      <c r="L3" s="23"/>
      <c r="M3" s="24"/>
      <c r="N3" s="24"/>
      <c r="O3" s="24"/>
    </row>
    <row r="4">
      <c r="A4" s="15">
        <v>2.0</v>
      </c>
      <c r="B4" s="16">
        <v>881.0</v>
      </c>
      <c r="C4" s="17">
        <v>455.2</v>
      </c>
      <c r="D4" s="18">
        <f t="shared" si="1"/>
        <v>113.8</v>
      </c>
      <c r="E4" s="19">
        <f t="shared" si="2"/>
        <v>569</v>
      </c>
      <c r="F4" s="17"/>
      <c r="G4" s="18">
        <f t="shared" si="3"/>
        <v>0</v>
      </c>
      <c r="H4" s="19">
        <f t="shared" si="4"/>
        <v>0</v>
      </c>
      <c r="I4" s="20">
        <f t="shared" si="5"/>
        <v>569</v>
      </c>
      <c r="J4" s="21">
        <v>0.0</v>
      </c>
      <c r="K4" s="22">
        <f t="shared" si="6"/>
        <v>569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7"/>
      <c r="G5" s="18">
        <f t="shared" si="3"/>
        <v>0</v>
      </c>
      <c r="H5" s="19">
        <f t="shared" si="4"/>
        <v>0</v>
      </c>
      <c r="I5" s="20">
        <f t="shared" si="5"/>
        <v>0</v>
      </c>
      <c r="J5" s="21"/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>
        <v>983.0</v>
      </c>
      <c r="C6" s="17">
        <v>9456.8</v>
      </c>
      <c r="D6" s="18">
        <f t="shared" si="1"/>
        <v>2364.2</v>
      </c>
      <c r="E6" s="19">
        <f t="shared" si="2"/>
        <v>11821</v>
      </c>
      <c r="F6" s="17">
        <v>30.43</v>
      </c>
      <c r="G6" s="18">
        <f t="shared" si="3"/>
        <v>4.5645</v>
      </c>
      <c r="H6" s="19">
        <f t="shared" si="4"/>
        <v>34.9945</v>
      </c>
      <c r="I6" s="20">
        <f t="shared" si="5"/>
        <v>11855.9945</v>
      </c>
      <c r="J6" s="21">
        <v>434.0</v>
      </c>
      <c r="K6" s="22">
        <f t="shared" si="6"/>
        <v>11421.9945</v>
      </c>
      <c r="L6" s="23"/>
      <c r="M6" s="6"/>
      <c r="N6" s="6"/>
      <c r="O6" s="6"/>
    </row>
    <row r="7">
      <c r="A7" s="15">
        <v>5.0</v>
      </c>
      <c r="B7" s="16">
        <v>1185.0</v>
      </c>
      <c r="C7" s="17">
        <v>22640.8</v>
      </c>
      <c r="D7" s="18">
        <f t="shared" si="1"/>
        <v>5660.2</v>
      </c>
      <c r="E7" s="19">
        <f t="shared" si="2"/>
        <v>28301</v>
      </c>
      <c r="F7" s="17">
        <v>187.81</v>
      </c>
      <c r="G7" s="18">
        <f t="shared" si="3"/>
        <v>28.1715</v>
      </c>
      <c r="H7" s="19">
        <f t="shared" si="4"/>
        <v>215.9815</v>
      </c>
      <c r="I7" s="20">
        <f t="shared" si="5"/>
        <v>28516.9815</v>
      </c>
      <c r="J7" s="21">
        <v>1528.0</v>
      </c>
      <c r="K7" s="22">
        <f t="shared" si="6"/>
        <v>26988.9815</v>
      </c>
      <c r="L7" s="23"/>
      <c r="M7" s="6"/>
      <c r="N7" s="6"/>
      <c r="O7" s="6"/>
    </row>
    <row r="8">
      <c r="A8" s="15">
        <v>6.0</v>
      </c>
      <c r="B8" s="16">
        <v>20.0</v>
      </c>
      <c r="C8" s="17">
        <v>1116.8</v>
      </c>
      <c r="D8" s="18">
        <f t="shared" si="1"/>
        <v>279.2</v>
      </c>
      <c r="E8" s="19">
        <f t="shared" si="2"/>
        <v>1396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1396</v>
      </c>
      <c r="J8" s="21">
        <v>80.0</v>
      </c>
      <c r="K8" s="22">
        <f t="shared" si="6"/>
        <v>1316</v>
      </c>
      <c r="L8" s="23"/>
      <c r="M8" s="6"/>
      <c r="N8" s="6"/>
      <c r="O8" s="6"/>
    </row>
    <row r="9">
      <c r="A9" s="15">
        <v>7.0</v>
      </c>
      <c r="B9" s="16">
        <v>1198.0</v>
      </c>
      <c r="C9" s="17">
        <v>858.4</v>
      </c>
      <c r="D9" s="18">
        <f t="shared" si="1"/>
        <v>214.6</v>
      </c>
      <c r="E9" s="19">
        <f t="shared" si="2"/>
        <v>1073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1073</v>
      </c>
      <c r="J9" s="21">
        <v>0.0</v>
      </c>
      <c r="K9" s="22">
        <f t="shared" si="6"/>
        <v>1073</v>
      </c>
      <c r="L9" s="23"/>
      <c r="M9" s="25"/>
      <c r="N9" s="6"/>
      <c r="O9" s="6"/>
    </row>
    <row r="10">
      <c r="A10" s="15">
        <v>8.0</v>
      </c>
      <c r="B10" s="16">
        <v>1239.0</v>
      </c>
      <c r="C10" s="17">
        <v>12630.4</v>
      </c>
      <c r="D10" s="18">
        <f t="shared" si="1"/>
        <v>3157.6</v>
      </c>
      <c r="E10" s="19">
        <f t="shared" si="2"/>
        <v>15788</v>
      </c>
      <c r="F10" s="17"/>
      <c r="G10" s="18">
        <f t="shared" si="3"/>
        <v>0</v>
      </c>
      <c r="H10" s="19">
        <f t="shared" si="4"/>
        <v>0</v>
      </c>
      <c r="I10" s="20">
        <f t="shared" si="5"/>
        <v>15788</v>
      </c>
      <c r="J10" s="21">
        <v>42.0</v>
      </c>
      <c r="K10" s="22">
        <f t="shared" si="6"/>
        <v>15746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7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7"/>
      <c r="G12" s="18">
        <f t="shared" si="3"/>
        <v>0</v>
      </c>
      <c r="H12" s="19">
        <f t="shared" si="4"/>
        <v>0</v>
      </c>
      <c r="I12" s="20">
        <f t="shared" si="5"/>
        <v>0</v>
      </c>
      <c r="J12" s="21"/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2238.0</v>
      </c>
      <c r="C13" s="17">
        <v>5711.2</v>
      </c>
      <c r="D13" s="18">
        <f t="shared" si="1"/>
        <v>1427.8</v>
      </c>
      <c r="E13" s="19">
        <f t="shared" si="2"/>
        <v>7139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7139</v>
      </c>
      <c r="J13" s="21">
        <v>568.0</v>
      </c>
      <c r="K13" s="22">
        <f t="shared" si="6"/>
        <v>6571</v>
      </c>
      <c r="L13" s="23"/>
      <c r="M13" s="6"/>
      <c r="N13" s="6"/>
      <c r="O13" s="6"/>
    </row>
    <row r="14">
      <c r="A14" s="15">
        <v>12.0</v>
      </c>
      <c r="B14" s="16">
        <v>2239.0</v>
      </c>
      <c r="C14" s="17">
        <v>29878.4</v>
      </c>
      <c r="D14" s="18">
        <f t="shared" si="1"/>
        <v>7469.6</v>
      </c>
      <c r="E14" s="19">
        <f t="shared" si="2"/>
        <v>37348</v>
      </c>
      <c r="F14" s="17">
        <v>4.35</v>
      </c>
      <c r="G14" s="18">
        <f t="shared" si="3"/>
        <v>0.6525</v>
      </c>
      <c r="H14" s="19">
        <f t="shared" si="4"/>
        <v>5.0025</v>
      </c>
      <c r="I14" s="20">
        <f t="shared" si="5"/>
        <v>37353.0025</v>
      </c>
      <c r="J14" s="21">
        <v>4470.0</v>
      </c>
      <c r="K14" s="22">
        <f t="shared" si="6"/>
        <v>32883.0025</v>
      </c>
      <c r="L14" s="23"/>
      <c r="M14" s="6"/>
      <c r="N14" s="6"/>
      <c r="O14" s="6"/>
    </row>
    <row r="15">
      <c r="A15" s="15">
        <v>13.0</v>
      </c>
      <c r="B15" s="16">
        <v>1621.0</v>
      </c>
      <c r="C15" s="17">
        <v>3120.8</v>
      </c>
      <c r="D15" s="18">
        <f t="shared" si="1"/>
        <v>780.2</v>
      </c>
      <c r="E15" s="19">
        <f t="shared" si="2"/>
        <v>3901</v>
      </c>
      <c r="F15" s="17">
        <v>34.78</v>
      </c>
      <c r="G15" s="18">
        <f t="shared" si="3"/>
        <v>5.217</v>
      </c>
      <c r="H15" s="19">
        <f t="shared" si="4"/>
        <v>39.997</v>
      </c>
      <c r="I15" s="20">
        <f t="shared" si="5"/>
        <v>3940.997</v>
      </c>
      <c r="J15" s="21">
        <v>475.0</v>
      </c>
      <c r="K15" s="22">
        <f t="shared" si="6"/>
        <v>3465.997</v>
      </c>
      <c r="L15" s="23"/>
      <c r="M15" s="6"/>
      <c r="N15" s="6"/>
      <c r="O15" s="6"/>
    </row>
    <row r="16">
      <c r="A16" s="15">
        <v>14.0</v>
      </c>
      <c r="B16" s="16">
        <v>1651.0</v>
      </c>
      <c r="C16" s="17">
        <v>2116.0</v>
      </c>
      <c r="D16" s="18">
        <f t="shared" si="1"/>
        <v>529</v>
      </c>
      <c r="E16" s="19">
        <f t="shared" si="2"/>
        <v>2645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2645</v>
      </c>
      <c r="J16" s="21">
        <v>240.0</v>
      </c>
      <c r="K16" s="22">
        <f t="shared" si="6"/>
        <v>2405</v>
      </c>
      <c r="L16" s="23"/>
      <c r="M16" s="6"/>
      <c r="N16" s="6"/>
      <c r="O16" s="6"/>
    </row>
    <row r="17">
      <c r="A17" s="15">
        <v>15.0</v>
      </c>
      <c r="B17" s="16">
        <v>1690.0</v>
      </c>
      <c r="C17" s="17">
        <v>2729.6</v>
      </c>
      <c r="D17" s="18">
        <f t="shared" si="1"/>
        <v>682.4</v>
      </c>
      <c r="E17" s="19">
        <f t="shared" si="2"/>
        <v>3412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3412</v>
      </c>
      <c r="J17" s="21">
        <v>236.0</v>
      </c>
      <c r="K17" s="22">
        <f t="shared" si="6"/>
        <v>3176</v>
      </c>
      <c r="L17" s="23"/>
      <c r="M17" s="6"/>
      <c r="N17" s="6"/>
      <c r="O17" s="6"/>
    </row>
    <row r="18">
      <c r="A18" s="15">
        <v>16.0</v>
      </c>
      <c r="B18" s="16">
        <v>1702.0</v>
      </c>
      <c r="C18" s="17">
        <v>645.6</v>
      </c>
      <c r="D18" s="18">
        <f t="shared" si="1"/>
        <v>161.4</v>
      </c>
      <c r="E18" s="19">
        <f t="shared" si="2"/>
        <v>807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807</v>
      </c>
      <c r="J18" s="21">
        <v>0.0</v>
      </c>
      <c r="K18" s="22">
        <f t="shared" si="6"/>
        <v>807</v>
      </c>
      <c r="L18" s="23"/>
      <c r="M18" s="6"/>
      <c r="N18" s="6"/>
      <c r="O18" s="6"/>
    </row>
    <row r="19">
      <c r="A19" s="15">
        <v>17.0</v>
      </c>
      <c r="B19" s="16">
        <v>210.0</v>
      </c>
      <c r="C19" s="17">
        <v>31104.0</v>
      </c>
      <c r="D19" s="18">
        <f t="shared" si="1"/>
        <v>7776</v>
      </c>
      <c r="E19" s="19">
        <f t="shared" si="2"/>
        <v>38880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38880</v>
      </c>
      <c r="J19" s="21">
        <v>723.0</v>
      </c>
      <c r="K19" s="22">
        <f t="shared" si="6"/>
        <v>38157</v>
      </c>
      <c r="L19" s="23"/>
      <c r="M19" s="6"/>
      <c r="N19" s="6"/>
      <c r="O19" s="6"/>
    </row>
    <row r="20">
      <c r="A20" s="15">
        <v>18.0</v>
      </c>
      <c r="B20" s="16">
        <v>1874.0</v>
      </c>
      <c r="C20" s="17">
        <v>8249.6</v>
      </c>
      <c r="D20" s="18">
        <f t="shared" si="1"/>
        <v>2062.4</v>
      </c>
      <c r="E20" s="19">
        <f t="shared" si="2"/>
        <v>10312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10312</v>
      </c>
      <c r="J20" s="21">
        <v>0.0</v>
      </c>
      <c r="K20" s="22">
        <f t="shared" si="6"/>
        <v>10312</v>
      </c>
      <c r="L20" s="23"/>
      <c r="M20" s="6"/>
      <c r="N20" s="6"/>
      <c r="O20" s="6"/>
    </row>
    <row r="21">
      <c r="A21" s="15">
        <v>19.0</v>
      </c>
      <c r="B21" s="16">
        <v>2155.0</v>
      </c>
      <c r="C21" s="17">
        <v>31324.8</v>
      </c>
      <c r="D21" s="18">
        <f t="shared" si="1"/>
        <v>7831.2</v>
      </c>
      <c r="E21" s="19">
        <f t="shared" si="2"/>
        <v>39156</v>
      </c>
      <c r="F21" s="17">
        <v>70.44</v>
      </c>
      <c r="G21" s="18">
        <f t="shared" si="3"/>
        <v>10.566</v>
      </c>
      <c r="H21" s="19">
        <f t="shared" si="4"/>
        <v>81.006</v>
      </c>
      <c r="I21" s="20">
        <f t="shared" si="5"/>
        <v>39237.006</v>
      </c>
      <c r="J21" s="21">
        <v>2090.0</v>
      </c>
      <c r="K21" s="22">
        <f t="shared" si="6"/>
        <v>37147.006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7"/>
      <c r="G22" s="18">
        <f t="shared" si="3"/>
        <v>0</v>
      </c>
      <c r="H22" s="19">
        <f t="shared" si="4"/>
        <v>0</v>
      </c>
      <c r="I22" s="20">
        <f t="shared" si="5"/>
        <v>0</v>
      </c>
      <c r="J22" s="21"/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2201.0</v>
      </c>
      <c r="C23" s="17">
        <v>3972.0</v>
      </c>
      <c r="D23" s="18">
        <f t="shared" si="1"/>
        <v>993</v>
      </c>
      <c r="E23" s="19">
        <f t="shared" si="2"/>
        <v>4965</v>
      </c>
      <c r="F23" s="17">
        <v>17.39</v>
      </c>
      <c r="G23" s="18">
        <f t="shared" si="3"/>
        <v>2.6085</v>
      </c>
      <c r="H23" s="19">
        <f t="shared" si="4"/>
        <v>19.9985</v>
      </c>
      <c r="I23" s="20">
        <f t="shared" si="5"/>
        <v>4984.9985</v>
      </c>
      <c r="J23" s="21">
        <v>428.0</v>
      </c>
      <c r="K23" s="22">
        <f t="shared" si="6"/>
        <v>4556.9985</v>
      </c>
      <c r="L23" s="23"/>
      <c r="M23" s="6"/>
      <c r="N23" s="6"/>
      <c r="O23" s="6"/>
    </row>
    <row r="24">
      <c r="A24" s="15">
        <v>22.0</v>
      </c>
      <c r="B24" s="16">
        <v>2237.0</v>
      </c>
      <c r="C24" s="17">
        <v>2696.0</v>
      </c>
      <c r="D24" s="18">
        <f t="shared" si="1"/>
        <v>674</v>
      </c>
      <c r="E24" s="19">
        <f t="shared" si="2"/>
        <v>3370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3370</v>
      </c>
      <c r="J24" s="21">
        <v>0.0</v>
      </c>
      <c r="K24" s="22">
        <f t="shared" si="6"/>
        <v>3370</v>
      </c>
      <c r="L24" s="23"/>
      <c r="M24" s="6"/>
      <c r="N24" s="6"/>
      <c r="O24" s="6"/>
    </row>
    <row r="25">
      <c r="A25" s="15">
        <v>23.0</v>
      </c>
      <c r="B25" s="16">
        <v>2261.0</v>
      </c>
      <c r="C25" s="16">
        <v>1620.8</v>
      </c>
      <c r="D25" s="18">
        <f t="shared" si="1"/>
        <v>405.2</v>
      </c>
      <c r="E25" s="19">
        <f t="shared" si="2"/>
        <v>2026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2026</v>
      </c>
      <c r="J25" s="21">
        <v>399.0</v>
      </c>
      <c r="K25" s="22">
        <f t="shared" si="6"/>
        <v>1627</v>
      </c>
      <c r="L25" s="23"/>
      <c r="M25" s="6"/>
      <c r="N25" s="6"/>
      <c r="O25" s="6"/>
    </row>
    <row r="26">
      <c r="A26" s="15">
        <v>24.0</v>
      </c>
      <c r="B26" s="16">
        <v>2277.0</v>
      </c>
      <c r="C26" s="17">
        <v>1932.8</v>
      </c>
      <c r="D26" s="18">
        <f t="shared" si="1"/>
        <v>483.2</v>
      </c>
      <c r="E26" s="19">
        <f t="shared" si="2"/>
        <v>2416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2416</v>
      </c>
      <c r="J26" s="21">
        <v>0.0</v>
      </c>
      <c r="K26" s="22">
        <f t="shared" si="6"/>
        <v>2416</v>
      </c>
      <c r="L26" s="23"/>
      <c r="M26" s="6"/>
      <c r="N26" s="6"/>
      <c r="O26" s="6"/>
    </row>
    <row r="27">
      <c r="A27" s="15">
        <v>25.0</v>
      </c>
      <c r="B27" s="16">
        <v>2438.0</v>
      </c>
      <c r="C27" s="17">
        <v>14170.4</v>
      </c>
      <c r="D27" s="18">
        <f t="shared" si="1"/>
        <v>3542.6</v>
      </c>
      <c r="E27" s="19">
        <f t="shared" si="2"/>
        <v>17713</v>
      </c>
      <c r="F27" s="17">
        <v>38.28</v>
      </c>
      <c r="G27" s="18">
        <f t="shared" si="3"/>
        <v>5.742</v>
      </c>
      <c r="H27" s="19">
        <f t="shared" si="4"/>
        <v>44.022</v>
      </c>
      <c r="I27" s="20">
        <f t="shared" si="5"/>
        <v>17757.022</v>
      </c>
      <c r="J27" s="21">
        <v>1619.0</v>
      </c>
      <c r="K27" s="22">
        <f t="shared" si="6"/>
        <v>16138.022</v>
      </c>
      <c r="L27" s="23"/>
      <c r="M27" s="6"/>
      <c r="N27" s="6"/>
      <c r="O27" s="6"/>
    </row>
    <row r="28">
      <c r="A28" s="15">
        <v>26.0</v>
      </c>
      <c r="B28" s="16">
        <v>2663.0</v>
      </c>
      <c r="C28" s="17">
        <v>22460.8</v>
      </c>
      <c r="D28" s="18">
        <f t="shared" si="1"/>
        <v>5615.2</v>
      </c>
      <c r="E28" s="19">
        <f t="shared" si="2"/>
        <v>28076</v>
      </c>
      <c r="F28" s="17">
        <v>8.7</v>
      </c>
      <c r="G28" s="18">
        <f t="shared" si="3"/>
        <v>1.305</v>
      </c>
      <c r="H28" s="19">
        <f t="shared" si="4"/>
        <v>10.005</v>
      </c>
      <c r="I28" s="20">
        <f t="shared" si="5"/>
        <v>28086.005</v>
      </c>
      <c r="J28" s="21">
        <v>975.0</v>
      </c>
      <c r="K28" s="26">
        <f t="shared" si="6"/>
        <v>27111.005</v>
      </c>
      <c r="L28" s="23"/>
      <c r="M28" s="6"/>
      <c r="N28" s="6"/>
      <c r="O28" s="6"/>
    </row>
    <row r="29">
      <c r="A29" s="15">
        <v>27.0</v>
      </c>
      <c r="B29" s="16">
        <v>2676.0</v>
      </c>
      <c r="C29" s="17">
        <v>849.6</v>
      </c>
      <c r="D29" s="18">
        <f t="shared" si="1"/>
        <v>212.4</v>
      </c>
      <c r="E29" s="19">
        <f t="shared" si="2"/>
        <v>1062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1062</v>
      </c>
      <c r="J29" s="21">
        <v>0.0</v>
      </c>
      <c r="K29" s="22">
        <f t="shared" si="6"/>
        <v>1062</v>
      </c>
      <c r="L29" s="23"/>
      <c r="M29" s="6"/>
      <c r="N29" s="6"/>
      <c r="O29" s="6"/>
    </row>
    <row r="30">
      <c r="A30" s="15">
        <v>28.0</v>
      </c>
      <c r="B30" s="16">
        <v>2693.0</v>
      </c>
      <c r="C30" s="17">
        <v>1492.8</v>
      </c>
      <c r="D30" s="18">
        <f t="shared" si="1"/>
        <v>373.2</v>
      </c>
      <c r="E30" s="19">
        <f t="shared" si="2"/>
        <v>1866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1866</v>
      </c>
      <c r="J30" s="21">
        <v>38.0</v>
      </c>
      <c r="K30" s="22">
        <f t="shared" si="6"/>
        <v>1828</v>
      </c>
      <c r="L30" s="23"/>
      <c r="M30" s="6"/>
      <c r="N30" s="6"/>
      <c r="O30" s="6"/>
    </row>
    <row r="31">
      <c r="A31" s="15">
        <v>29.0</v>
      </c>
      <c r="B31" s="16">
        <v>2726.0</v>
      </c>
      <c r="C31" s="17">
        <v>2289.6</v>
      </c>
      <c r="D31" s="18">
        <f t="shared" si="1"/>
        <v>572.4</v>
      </c>
      <c r="E31" s="19">
        <f t="shared" si="2"/>
        <v>2862</v>
      </c>
      <c r="F31" s="17">
        <v>17.39</v>
      </c>
      <c r="G31" s="18">
        <f t="shared" si="3"/>
        <v>2.6085</v>
      </c>
      <c r="H31" s="19">
        <f t="shared" si="4"/>
        <v>19.9985</v>
      </c>
      <c r="I31" s="20">
        <f t="shared" si="5"/>
        <v>2881.9985</v>
      </c>
      <c r="J31" s="21">
        <v>0.0</v>
      </c>
      <c r="K31" s="22">
        <f t="shared" si="6"/>
        <v>2881.9985</v>
      </c>
      <c r="L31" s="23"/>
      <c r="M31" s="6"/>
      <c r="N31" s="6"/>
      <c r="O31" s="6"/>
    </row>
    <row r="32">
      <c r="A32" s="15">
        <v>30.0</v>
      </c>
      <c r="B32" s="16">
        <v>2782.0</v>
      </c>
      <c r="C32" s="17">
        <v>6290.4</v>
      </c>
      <c r="D32" s="18">
        <f t="shared" si="1"/>
        <v>1572.6</v>
      </c>
      <c r="E32" s="19">
        <f t="shared" si="2"/>
        <v>7863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7863</v>
      </c>
      <c r="J32" s="21">
        <v>362.0</v>
      </c>
      <c r="K32" s="22">
        <f t="shared" si="6"/>
        <v>7501</v>
      </c>
      <c r="L32" s="23"/>
      <c r="M32" s="6"/>
      <c r="N32" s="6"/>
      <c r="O32" s="6"/>
    </row>
    <row r="33">
      <c r="A33" s="15">
        <v>31.0</v>
      </c>
      <c r="B33" s="17">
        <v>2890.0</v>
      </c>
      <c r="C33" s="17">
        <v>11027.2</v>
      </c>
      <c r="D33" s="18">
        <f t="shared" si="1"/>
        <v>2756.8</v>
      </c>
      <c r="E33" s="19">
        <f t="shared" si="2"/>
        <v>13784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13784</v>
      </c>
      <c r="J33" s="21">
        <v>785.0</v>
      </c>
      <c r="K33" s="22">
        <f t="shared" si="6"/>
        <v>12999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254272</v>
      </c>
      <c r="D34" s="19">
        <f t="shared" si="7"/>
        <v>63568</v>
      </c>
      <c r="E34" s="19">
        <f t="shared" si="7"/>
        <v>317840</v>
      </c>
      <c r="F34" s="19">
        <f t="shared" si="7"/>
        <v>775.64</v>
      </c>
      <c r="G34" s="19">
        <f t="shared" si="7"/>
        <v>116.346</v>
      </c>
      <c r="H34" s="19">
        <f t="shared" si="7"/>
        <v>891.986</v>
      </c>
      <c r="I34" s="20">
        <f t="shared" si="7"/>
        <v>318731.986</v>
      </c>
      <c r="J34" s="20">
        <f t="shared" si="7"/>
        <v>18055</v>
      </c>
      <c r="K34" s="20">
        <f t="shared" si="7"/>
        <v>300676.986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318731.986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2934.0</v>
      </c>
      <c r="C3" s="17">
        <v>3932.8</v>
      </c>
      <c r="D3" s="18">
        <f t="shared" ref="D3:D33" si="1">SUM(C3*0.25)</f>
        <v>983.2</v>
      </c>
      <c r="E3" s="19">
        <f t="shared" ref="E3:E33" si="2">SUM(C3+D3)</f>
        <v>4916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4916</v>
      </c>
      <c r="J3" s="21">
        <v>0.0</v>
      </c>
      <c r="K3" s="22">
        <f t="shared" ref="K3:K33" si="6">SUM(I3-J3)</f>
        <v>4916</v>
      </c>
      <c r="L3" s="23"/>
      <c r="M3" s="24"/>
      <c r="N3" s="24"/>
      <c r="O3" s="24"/>
    </row>
    <row r="4">
      <c r="A4" s="15">
        <v>2.0</v>
      </c>
      <c r="B4" s="16">
        <v>3216.0</v>
      </c>
      <c r="C4" s="17">
        <v>33256.0</v>
      </c>
      <c r="D4" s="18">
        <f t="shared" si="1"/>
        <v>8314</v>
      </c>
      <c r="E4" s="19">
        <f t="shared" si="2"/>
        <v>41570</v>
      </c>
      <c r="F4" s="17">
        <v>17.39</v>
      </c>
      <c r="G4" s="18">
        <f t="shared" si="3"/>
        <v>2.6085</v>
      </c>
      <c r="H4" s="19">
        <f t="shared" si="4"/>
        <v>19.9985</v>
      </c>
      <c r="I4" s="20">
        <f t="shared" si="5"/>
        <v>41589.9985</v>
      </c>
      <c r="J4" s="21">
        <v>1044.0</v>
      </c>
      <c r="K4" s="22">
        <f t="shared" si="6"/>
        <v>40545.9985</v>
      </c>
      <c r="L4" s="23"/>
      <c r="M4" s="6"/>
      <c r="N4" s="6"/>
      <c r="O4" s="6"/>
    </row>
    <row r="5">
      <c r="A5" s="15">
        <v>3.0</v>
      </c>
      <c r="B5" s="16">
        <v>3240.0</v>
      </c>
      <c r="C5" s="17">
        <v>1761.6</v>
      </c>
      <c r="D5" s="18">
        <f t="shared" si="1"/>
        <v>440.4</v>
      </c>
      <c r="E5" s="19">
        <f t="shared" si="2"/>
        <v>2202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2202</v>
      </c>
      <c r="J5" s="21">
        <v>97.0</v>
      </c>
      <c r="K5" s="22">
        <f t="shared" si="6"/>
        <v>2105</v>
      </c>
      <c r="L5" s="23"/>
      <c r="M5" s="6"/>
      <c r="N5" s="6"/>
      <c r="O5" s="6"/>
    </row>
    <row r="6">
      <c r="A6" s="15">
        <v>4.0</v>
      </c>
      <c r="B6" s="16">
        <v>3282.0</v>
      </c>
      <c r="C6" s="17">
        <v>5356.8</v>
      </c>
      <c r="D6" s="18">
        <f t="shared" si="1"/>
        <v>1339.2</v>
      </c>
      <c r="E6" s="19">
        <f t="shared" si="2"/>
        <v>6696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6696</v>
      </c>
      <c r="J6" s="21">
        <v>0.0</v>
      </c>
      <c r="K6" s="22">
        <f t="shared" si="6"/>
        <v>6696</v>
      </c>
      <c r="L6" s="23"/>
      <c r="M6" s="6"/>
      <c r="N6" s="6"/>
      <c r="O6" s="6"/>
    </row>
    <row r="7">
      <c r="A7" s="15">
        <v>5.0</v>
      </c>
      <c r="B7" s="16">
        <v>3298.0</v>
      </c>
      <c r="C7" s="17">
        <v>1471.2</v>
      </c>
      <c r="D7" s="18">
        <f t="shared" si="1"/>
        <v>367.8</v>
      </c>
      <c r="E7" s="19">
        <f t="shared" si="2"/>
        <v>1839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1839</v>
      </c>
      <c r="J7" s="21">
        <v>211.0</v>
      </c>
      <c r="K7" s="22">
        <f t="shared" si="6"/>
        <v>1628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7"/>
      <c r="G8" s="18">
        <f t="shared" si="3"/>
        <v>0</v>
      </c>
      <c r="H8" s="19">
        <f t="shared" si="4"/>
        <v>0</v>
      </c>
      <c r="I8" s="20">
        <f t="shared" si="5"/>
        <v>0</v>
      </c>
      <c r="J8" s="21"/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16">
        <v>3364.0</v>
      </c>
      <c r="C9" s="17">
        <v>7372.8</v>
      </c>
      <c r="D9" s="18">
        <f t="shared" si="1"/>
        <v>1843.2</v>
      </c>
      <c r="E9" s="19">
        <f t="shared" si="2"/>
        <v>9216</v>
      </c>
      <c r="F9" s="17">
        <v>231.29</v>
      </c>
      <c r="G9" s="18">
        <f t="shared" si="3"/>
        <v>34.6935</v>
      </c>
      <c r="H9" s="19">
        <f t="shared" si="4"/>
        <v>265.9835</v>
      </c>
      <c r="I9" s="20">
        <f t="shared" si="5"/>
        <v>9481.9835</v>
      </c>
      <c r="J9" s="21">
        <v>2314.0</v>
      </c>
      <c r="K9" s="22">
        <f t="shared" si="6"/>
        <v>7167.9835</v>
      </c>
      <c r="L9" s="23"/>
      <c r="M9" s="25"/>
      <c r="N9" s="6"/>
      <c r="O9" s="6"/>
    </row>
    <row r="10">
      <c r="A10" s="15">
        <v>8.0</v>
      </c>
      <c r="B10" s="16">
        <v>3449.0</v>
      </c>
      <c r="C10" s="17">
        <v>7932.0</v>
      </c>
      <c r="D10" s="18">
        <f t="shared" si="1"/>
        <v>1983</v>
      </c>
      <c r="E10" s="19">
        <f t="shared" si="2"/>
        <v>9915</v>
      </c>
      <c r="F10" s="17">
        <v>170.43</v>
      </c>
      <c r="G10" s="18">
        <f t="shared" si="3"/>
        <v>25.5645</v>
      </c>
      <c r="H10" s="19">
        <f t="shared" si="4"/>
        <v>195.9945</v>
      </c>
      <c r="I10" s="20">
        <f t="shared" si="5"/>
        <v>10110.9945</v>
      </c>
      <c r="J10" s="21">
        <v>910.0</v>
      </c>
      <c r="K10" s="22">
        <f t="shared" si="6"/>
        <v>9200.9945</v>
      </c>
      <c r="L10" s="23"/>
      <c r="M10" s="6"/>
      <c r="N10" s="6"/>
      <c r="O10" s="6"/>
    </row>
    <row r="11">
      <c r="A11" s="15">
        <v>9.0</v>
      </c>
      <c r="B11" s="16">
        <v>3634.0</v>
      </c>
      <c r="C11" s="17">
        <v>17073.6</v>
      </c>
      <c r="D11" s="18">
        <f t="shared" si="1"/>
        <v>4268.4</v>
      </c>
      <c r="E11" s="19">
        <f t="shared" si="2"/>
        <v>21342</v>
      </c>
      <c r="F11" s="17">
        <v>343.47</v>
      </c>
      <c r="G11" s="18">
        <f t="shared" si="3"/>
        <v>51.5205</v>
      </c>
      <c r="H11" s="19">
        <f t="shared" si="4"/>
        <v>394.9905</v>
      </c>
      <c r="I11" s="20">
        <f t="shared" si="5"/>
        <v>21736.9905</v>
      </c>
      <c r="J11" s="21">
        <v>2802.0</v>
      </c>
      <c r="K11" s="22">
        <f t="shared" si="6"/>
        <v>18934.9905</v>
      </c>
      <c r="L11" s="23"/>
      <c r="M11" s="6"/>
      <c r="N11" s="6"/>
      <c r="O11" s="6"/>
    </row>
    <row r="12">
      <c r="A12" s="15">
        <v>10.0</v>
      </c>
      <c r="B12" s="16">
        <v>4017.0</v>
      </c>
      <c r="C12" s="17">
        <v>48495.2</v>
      </c>
      <c r="D12" s="18">
        <f t="shared" si="1"/>
        <v>12123.8</v>
      </c>
      <c r="E12" s="19">
        <f t="shared" si="2"/>
        <v>60619</v>
      </c>
      <c r="F12" s="17">
        <v>44.36</v>
      </c>
      <c r="G12" s="18">
        <f t="shared" si="3"/>
        <v>6.654</v>
      </c>
      <c r="H12" s="19">
        <f t="shared" si="4"/>
        <v>51.014</v>
      </c>
      <c r="I12" s="20">
        <f t="shared" si="5"/>
        <v>60670.014</v>
      </c>
      <c r="J12" s="21">
        <v>7737.0</v>
      </c>
      <c r="K12" s="22">
        <f t="shared" si="6"/>
        <v>52933.014</v>
      </c>
      <c r="L12" s="23"/>
      <c r="M12" s="6"/>
      <c r="N12" s="6"/>
      <c r="O12" s="6"/>
    </row>
    <row r="13">
      <c r="A13" s="15">
        <v>11.0</v>
      </c>
      <c r="B13" s="16">
        <v>4048.0</v>
      </c>
      <c r="C13" s="17">
        <v>2032.8</v>
      </c>
      <c r="D13" s="18">
        <f t="shared" si="1"/>
        <v>508.2</v>
      </c>
      <c r="E13" s="19">
        <f t="shared" si="2"/>
        <v>2541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2541</v>
      </c>
      <c r="J13" s="21">
        <v>398.0</v>
      </c>
      <c r="K13" s="22">
        <f t="shared" si="6"/>
        <v>2143</v>
      </c>
      <c r="L13" s="23"/>
      <c r="M13" s="6"/>
      <c r="N13" s="6"/>
      <c r="O13" s="6"/>
    </row>
    <row r="14">
      <c r="A14" s="15">
        <v>12.0</v>
      </c>
      <c r="B14" s="16">
        <v>4064.0</v>
      </c>
      <c r="C14" s="17">
        <v>1420.8</v>
      </c>
      <c r="D14" s="18">
        <f t="shared" si="1"/>
        <v>355.2</v>
      </c>
      <c r="E14" s="19">
        <f t="shared" si="2"/>
        <v>1776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1776</v>
      </c>
      <c r="J14" s="21">
        <v>159.0</v>
      </c>
      <c r="K14" s="22">
        <f t="shared" si="6"/>
        <v>1617</v>
      </c>
      <c r="L14" s="23"/>
      <c r="M14" s="6"/>
      <c r="N14" s="6"/>
      <c r="O14" s="6"/>
    </row>
    <row r="15">
      <c r="A15" s="15">
        <v>13.0</v>
      </c>
      <c r="B15" s="16">
        <v>4076.0</v>
      </c>
      <c r="C15" s="17">
        <v>855.2</v>
      </c>
      <c r="D15" s="18">
        <f t="shared" si="1"/>
        <v>213.8</v>
      </c>
      <c r="E15" s="19">
        <f t="shared" si="2"/>
        <v>1069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1069</v>
      </c>
      <c r="J15" s="21">
        <v>0.0</v>
      </c>
      <c r="K15" s="22">
        <f t="shared" si="6"/>
        <v>1069</v>
      </c>
      <c r="L15" s="23"/>
      <c r="M15" s="6"/>
      <c r="N15" s="6"/>
      <c r="O15" s="6"/>
    </row>
    <row r="16">
      <c r="A16" s="15">
        <v>14.0</v>
      </c>
      <c r="B16" s="16">
        <v>4106.0</v>
      </c>
      <c r="C16" s="17">
        <v>2264.8</v>
      </c>
      <c r="D16" s="18">
        <f t="shared" si="1"/>
        <v>566.2</v>
      </c>
      <c r="E16" s="19">
        <f t="shared" si="2"/>
        <v>2831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2831</v>
      </c>
      <c r="J16" s="21">
        <v>42.0</v>
      </c>
      <c r="K16" s="22">
        <f t="shared" si="6"/>
        <v>2789</v>
      </c>
      <c r="L16" s="23"/>
      <c r="M16" s="6"/>
      <c r="N16" s="6"/>
      <c r="O16" s="6"/>
    </row>
    <row r="17">
      <c r="A17" s="15">
        <v>15.0</v>
      </c>
      <c r="B17" s="16">
        <v>4262.0</v>
      </c>
      <c r="C17" s="17">
        <v>14705.6</v>
      </c>
      <c r="D17" s="18">
        <f t="shared" si="1"/>
        <v>3676.4</v>
      </c>
      <c r="E17" s="19">
        <f t="shared" si="2"/>
        <v>18382</v>
      </c>
      <c r="F17" s="17">
        <v>43.48</v>
      </c>
      <c r="G17" s="18">
        <f t="shared" si="3"/>
        <v>6.522</v>
      </c>
      <c r="H17" s="19">
        <f t="shared" si="4"/>
        <v>50.002</v>
      </c>
      <c r="I17" s="20">
        <f t="shared" si="5"/>
        <v>18432.002</v>
      </c>
      <c r="J17" s="17">
        <v>2202.0</v>
      </c>
      <c r="K17" s="22">
        <f t="shared" si="6"/>
        <v>16230.002</v>
      </c>
      <c r="L17" s="23"/>
      <c r="M17" s="6"/>
      <c r="N17" s="6"/>
      <c r="O17" s="6"/>
    </row>
    <row r="18">
      <c r="A18" s="15">
        <v>16.0</v>
      </c>
      <c r="B18" s="16">
        <v>4458.0</v>
      </c>
      <c r="C18" s="17">
        <v>20047.2</v>
      </c>
      <c r="D18" s="18">
        <f t="shared" si="1"/>
        <v>5011.8</v>
      </c>
      <c r="E18" s="19">
        <f t="shared" si="2"/>
        <v>25059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25059</v>
      </c>
      <c r="J18" s="21">
        <v>1678.0</v>
      </c>
      <c r="K18" s="22">
        <f t="shared" si="6"/>
        <v>23381</v>
      </c>
      <c r="L18" s="23"/>
      <c r="M18" s="6"/>
      <c r="N18" s="6"/>
      <c r="O18" s="6"/>
    </row>
    <row r="19">
      <c r="A19" s="15">
        <v>17.0</v>
      </c>
      <c r="B19" s="16">
        <v>4480.0</v>
      </c>
      <c r="C19" s="17">
        <v>5224.9</v>
      </c>
      <c r="D19" s="18">
        <f t="shared" si="1"/>
        <v>1306.225</v>
      </c>
      <c r="E19" s="19">
        <f t="shared" si="2"/>
        <v>6531.125</v>
      </c>
      <c r="F19" s="17">
        <v>130.43</v>
      </c>
      <c r="G19" s="18">
        <f t="shared" si="3"/>
        <v>19.5645</v>
      </c>
      <c r="H19" s="19">
        <f t="shared" si="4"/>
        <v>149.9945</v>
      </c>
      <c r="I19" s="20">
        <f t="shared" si="5"/>
        <v>6681.1195</v>
      </c>
      <c r="J19" s="21">
        <v>0.0</v>
      </c>
      <c r="K19" s="22">
        <f t="shared" si="6"/>
        <v>6681.1195</v>
      </c>
      <c r="L19" s="23"/>
      <c r="M19" s="6"/>
      <c r="N19" s="6"/>
      <c r="O19" s="6"/>
    </row>
    <row r="20">
      <c r="A20" s="15">
        <v>18.0</v>
      </c>
      <c r="B20" s="16">
        <v>4547.0</v>
      </c>
      <c r="C20" s="17">
        <v>3800.0</v>
      </c>
      <c r="D20" s="18">
        <f t="shared" si="1"/>
        <v>950</v>
      </c>
      <c r="E20" s="19">
        <f t="shared" si="2"/>
        <v>4750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4750</v>
      </c>
      <c r="J20" s="21">
        <v>635.0</v>
      </c>
      <c r="K20" s="22">
        <f t="shared" si="6"/>
        <v>4115</v>
      </c>
      <c r="L20" s="23"/>
      <c r="M20" s="6"/>
      <c r="N20" s="6"/>
      <c r="O20" s="6"/>
    </row>
    <row r="21">
      <c r="A21" s="15">
        <v>19.0</v>
      </c>
      <c r="B21" s="16">
        <v>4593.0</v>
      </c>
      <c r="C21" s="17">
        <v>3232.8</v>
      </c>
      <c r="D21" s="18">
        <f t="shared" si="1"/>
        <v>808.2</v>
      </c>
      <c r="E21" s="19">
        <f t="shared" si="2"/>
        <v>4041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4041</v>
      </c>
      <c r="J21" s="21">
        <v>591.0</v>
      </c>
      <c r="K21" s="22">
        <f t="shared" si="6"/>
        <v>3450</v>
      </c>
      <c r="L21" s="23"/>
      <c r="M21" s="6"/>
      <c r="N21" s="6"/>
      <c r="O21" s="6"/>
    </row>
    <row r="22">
      <c r="A22" s="15">
        <v>20.0</v>
      </c>
      <c r="B22" s="16">
        <v>4628.0</v>
      </c>
      <c r="C22" s="17">
        <v>2728.0</v>
      </c>
      <c r="D22" s="18">
        <f t="shared" si="1"/>
        <v>682</v>
      </c>
      <c r="E22" s="19">
        <f t="shared" si="2"/>
        <v>3410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3410</v>
      </c>
      <c r="J22" s="21">
        <v>370.0</v>
      </c>
      <c r="K22" s="22">
        <f t="shared" si="6"/>
        <v>3040</v>
      </c>
      <c r="L22" s="23"/>
      <c r="M22" s="6"/>
      <c r="N22" s="6"/>
      <c r="O22" s="6"/>
    </row>
    <row r="23">
      <c r="A23" s="15">
        <v>21.0</v>
      </c>
      <c r="B23" s="16">
        <v>4670.0</v>
      </c>
      <c r="C23" s="17">
        <v>3811.2</v>
      </c>
      <c r="D23" s="18">
        <f t="shared" si="1"/>
        <v>952.8</v>
      </c>
      <c r="E23" s="19">
        <f t="shared" si="2"/>
        <v>4764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4764</v>
      </c>
      <c r="J23" s="21">
        <v>0.0</v>
      </c>
      <c r="K23" s="22">
        <f t="shared" si="6"/>
        <v>4764</v>
      </c>
      <c r="L23" s="23"/>
      <c r="M23" s="6"/>
      <c r="N23" s="6"/>
      <c r="O23" s="6"/>
    </row>
    <row r="24">
      <c r="A24" s="15">
        <v>22.0</v>
      </c>
      <c r="B24" s="16">
        <v>4810.0</v>
      </c>
      <c r="C24" s="17">
        <v>15095.2</v>
      </c>
      <c r="D24" s="18">
        <f t="shared" si="1"/>
        <v>3773.8</v>
      </c>
      <c r="E24" s="19">
        <f t="shared" si="2"/>
        <v>18869</v>
      </c>
      <c r="F24" s="17">
        <v>26.1</v>
      </c>
      <c r="G24" s="18">
        <f t="shared" si="3"/>
        <v>3.915</v>
      </c>
      <c r="H24" s="19">
        <f t="shared" si="4"/>
        <v>30.015</v>
      </c>
      <c r="I24" s="20">
        <f t="shared" si="5"/>
        <v>18899.015</v>
      </c>
      <c r="J24" s="21">
        <v>1025.0</v>
      </c>
      <c r="K24" s="22">
        <f t="shared" si="6"/>
        <v>17874.015</v>
      </c>
      <c r="L24" s="23"/>
      <c r="M24" s="6"/>
      <c r="N24" s="6"/>
      <c r="O24" s="6"/>
    </row>
    <row r="25">
      <c r="A25" s="15">
        <v>23.0</v>
      </c>
      <c r="B25" s="16">
        <v>5086.0</v>
      </c>
      <c r="C25" s="17">
        <v>30916.8</v>
      </c>
      <c r="D25" s="18">
        <f t="shared" si="1"/>
        <v>7729.2</v>
      </c>
      <c r="E25" s="19">
        <f t="shared" si="2"/>
        <v>38646</v>
      </c>
      <c r="F25" s="17">
        <v>40.88</v>
      </c>
      <c r="G25" s="18">
        <f t="shared" si="3"/>
        <v>6.132</v>
      </c>
      <c r="H25" s="19">
        <f t="shared" si="4"/>
        <v>47.012</v>
      </c>
      <c r="I25" s="20">
        <f t="shared" si="5"/>
        <v>38693.012</v>
      </c>
      <c r="J25" s="21">
        <v>1717.0</v>
      </c>
      <c r="K25" s="22">
        <f t="shared" si="6"/>
        <v>36976.012</v>
      </c>
      <c r="L25" s="23"/>
      <c r="M25" s="6"/>
      <c r="N25" s="6"/>
      <c r="O25" s="6"/>
    </row>
    <row r="26">
      <c r="A26" s="15">
        <v>24.0</v>
      </c>
      <c r="B26" s="16">
        <v>5154.0</v>
      </c>
      <c r="C26" s="17">
        <v>6932.8</v>
      </c>
      <c r="D26" s="18">
        <f t="shared" si="1"/>
        <v>1733.2</v>
      </c>
      <c r="E26" s="19">
        <f t="shared" si="2"/>
        <v>8666</v>
      </c>
      <c r="F26" s="17">
        <v>8.7</v>
      </c>
      <c r="G26" s="18">
        <f t="shared" si="3"/>
        <v>1.305</v>
      </c>
      <c r="H26" s="19">
        <f t="shared" si="4"/>
        <v>10.005</v>
      </c>
      <c r="I26" s="20">
        <f t="shared" si="5"/>
        <v>8676.005</v>
      </c>
      <c r="J26" s="21">
        <v>1101.0</v>
      </c>
      <c r="K26" s="22">
        <f t="shared" si="6"/>
        <v>7575.005</v>
      </c>
      <c r="L26" s="23"/>
      <c r="M26" s="6"/>
      <c r="N26" s="6"/>
      <c r="O26" s="6"/>
    </row>
    <row r="27">
      <c r="A27" s="15">
        <v>25.0</v>
      </c>
      <c r="B27" s="16">
        <v>5186.0</v>
      </c>
      <c r="C27" s="17">
        <v>2505.6</v>
      </c>
      <c r="D27" s="18">
        <f t="shared" si="1"/>
        <v>626.4</v>
      </c>
      <c r="E27" s="19">
        <f t="shared" si="2"/>
        <v>3132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3132</v>
      </c>
      <c r="J27" s="21">
        <v>197.0</v>
      </c>
      <c r="K27" s="22">
        <f t="shared" si="6"/>
        <v>2935</v>
      </c>
      <c r="L27" s="23"/>
      <c r="M27" s="6"/>
      <c r="N27" s="6"/>
      <c r="O27" s="6"/>
    </row>
    <row r="28">
      <c r="A28" s="15">
        <v>26.0</v>
      </c>
      <c r="B28" s="16">
        <v>5228.0</v>
      </c>
      <c r="C28" s="17">
        <v>3153.6</v>
      </c>
      <c r="D28" s="18">
        <f t="shared" si="1"/>
        <v>788.4</v>
      </c>
      <c r="E28" s="19">
        <f t="shared" si="2"/>
        <v>3942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3942</v>
      </c>
      <c r="J28" s="21">
        <v>669.0</v>
      </c>
      <c r="K28" s="26">
        <f t="shared" si="6"/>
        <v>3273</v>
      </c>
      <c r="L28" s="23"/>
      <c r="M28" s="6"/>
      <c r="N28" s="6"/>
      <c r="O28" s="6"/>
    </row>
    <row r="29">
      <c r="A29" s="15">
        <v>27.0</v>
      </c>
      <c r="B29" s="16">
        <v>5285.0</v>
      </c>
      <c r="C29" s="17">
        <v>5264.8</v>
      </c>
      <c r="D29" s="18">
        <f t="shared" si="1"/>
        <v>1316.2</v>
      </c>
      <c r="E29" s="19">
        <f t="shared" si="2"/>
        <v>6581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6581</v>
      </c>
      <c r="J29" s="21">
        <v>463.0</v>
      </c>
      <c r="K29" s="22">
        <f t="shared" si="6"/>
        <v>6118</v>
      </c>
      <c r="L29" s="23"/>
      <c r="M29" s="6"/>
      <c r="N29" s="6"/>
      <c r="O29" s="6"/>
    </row>
    <row r="30">
      <c r="A30" s="15">
        <v>28.0</v>
      </c>
      <c r="B30" s="16">
        <v>5318.0</v>
      </c>
      <c r="C30" s="17">
        <v>2809.6</v>
      </c>
      <c r="D30" s="18">
        <f t="shared" si="1"/>
        <v>702.4</v>
      </c>
      <c r="E30" s="19">
        <f t="shared" si="2"/>
        <v>3512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3512</v>
      </c>
      <c r="J30" s="21">
        <v>281.0</v>
      </c>
      <c r="K30" s="22">
        <f t="shared" si="6"/>
        <v>3231</v>
      </c>
      <c r="L30" s="23"/>
      <c r="M30" s="6"/>
      <c r="N30" s="6"/>
      <c r="O30" s="6"/>
    </row>
    <row r="31">
      <c r="A31" s="15">
        <v>29.0</v>
      </c>
      <c r="B31" s="16">
        <v>5424.0</v>
      </c>
      <c r="C31" s="17">
        <v>10008.0</v>
      </c>
      <c r="D31" s="18">
        <f t="shared" si="1"/>
        <v>2502</v>
      </c>
      <c r="E31" s="19">
        <f t="shared" si="2"/>
        <v>12510</v>
      </c>
      <c r="F31" s="17">
        <v>26.97</v>
      </c>
      <c r="G31" s="18">
        <f t="shared" si="3"/>
        <v>4.0455</v>
      </c>
      <c r="H31" s="19">
        <f t="shared" si="4"/>
        <v>31.0155</v>
      </c>
      <c r="I31" s="20">
        <f t="shared" si="5"/>
        <v>12541.0155</v>
      </c>
      <c r="J31" s="21">
        <v>0.0</v>
      </c>
      <c r="K31" s="22">
        <f t="shared" si="6"/>
        <v>12541.0155</v>
      </c>
      <c r="L31" s="23"/>
      <c r="M31" s="6"/>
      <c r="N31" s="6"/>
      <c r="O31" s="6"/>
    </row>
    <row r="32">
      <c r="A32" s="15">
        <v>30.0</v>
      </c>
      <c r="B32" s="16">
        <v>5615.0</v>
      </c>
      <c r="C32" s="17">
        <v>20088.0</v>
      </c>
      <c r="D32" s="18">
        <f t="shared" si="1"/>
        <v>5022</v>
      </c>
      <c r="E32" s="19">
        <f t="shared" si="2"/>
        <v>25110</v>
      </c>
      <c r="F32" s="17">
        <v>52.19</v>
      </c>
      <c r="G32" s="18">
        <f t="shared" si="3"/>
        <v>7.8285</v>
      </c>
      <c r="H32" s="19">
        <f t="shared" si="4"/>
        <v>60.0185</v>
      </c>
      <c r="I32" s="20">
        <f t="shared" si="5"/>
        <v>25170.0185</v>
      </c>
      <c r="J32" s="21">
        <v>857.0</v>
      </c>
      <c r="K32" s="22">
        <f t="shared" si="6"/>
        <v>24313.0185</v>
      </c>
      <c r="L32" s="23"/>
      <c r="M32" s="6"/>
      <c r="N32" s="6"/>
      <c r="O32" s="6"/>
    </row>
    <row r="33">
      <c r="A33" s="15">
        <v>31.0</v>
      </c>
      <c r="B33" s="17"/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283549.7</v>
      </c>
      <c r="D34" s="19">
        <f t="shared" si="7"/>
        <v>70887.425</v>
      </c>
      <c r="E34" s="19">
        <f t="shared" si="7"/>
        <v>354437.125</v>
      </c>
      <c r="F34" s="19">
        <f t="shared" si="7"/>
        <v>1135.69</v>
      </c>
      <c r="G34" s="19">
        <f t="shared" si="7"/>
        <v>170.3535</v>
      </c>
      <c r="H34" s="19">
        <f t="shared" si="7"/>
        <v>1306.0435</v>
      </c>
      <c r="I34" s="20">
        <f t="shared" si="7"/>
        <v>355743.1685</v>
      </c>
      <c r="J34" s="20">
        <f t="shared" si="7"/>
        <v>27500</v>
      </c>
      <c r="K34" s="20">
        <f t="shared" si="7"/>
        <v>328243.1685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355743.1685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5666.0</v>
      </c>
      <c r="C3" s="17">
        <v>7260.0</v>
      </c>
      <c r="D3" s="18">
        <f t="shared" ref="D3:D33" si="1">SUM(C3*0.25)</f>
        <v>1815</v>
      </c>
      <c r="E3" s="19">
        <f t="shared" ref="E3:E33" si="2">SUM(C3+D3)</f>
        <v>9075</v>
      </c>
      <c r="F3" s="17">
        <v>4.35</v>
      </c>
      <c r="G3" s="18">
        <f t="shared" ref="G3:G33" si="3">SUM(F3*0.15)</f>
        <v>0.6525</v>
      </c>
      <c r="H3" s="19">
        <f t="shared" ref="H3:H33" si="4">SUM(F3+G3)</f>
        <v>5.0025</v>
      </c>
      <c r="I3" s="20">
        <f t="shared" ref="I3:I33" si="5">SUM(H3,E3)</f>
        <v>9080.0025</v>
      </c>
      <c r="J3" s="21">
        <v>847.0</v>
      </c>
      <c r="K3" s="22">
        <f t="shared" ref="K3:K33" si="6">SUM(I3-J3)</f>
        <v>8233.0025</v>
      </c>
      <c r="L3" s="23"/>
      <c r="M3" s="24"/>
      <c r="N3" s="24"/>
      <c r="O3" s="24"/>
    </row>
    <row r="4">
      <c r="A4" s="15">
        <v>2.0</v>
      </c>
      <c r="B4" s="16">
        <v>5708.0</v>
      </c>
      <c r="C4" s="17">
        <v>4508.8</v>
      </c>
      <c r="D4" s="18">
        <f t="shared" si="1"/>
        <v>1127.2</v>
      </c>
      <c r="E4" s="19">
        <f t="shared" si="2"/>
        <v>5636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5636</v>
      </c>
      <c r="J4" s="21">
        <v>608.0</v>
      </c>
      <c r="K4" s="22">
        <f t="shared" si="6"/>
        <v>5028</v>
      </c>
      <c r="L4" s="23"/>
      <c r="M4" s="6"/>
      <c r="N4" s="6"/>
      <c r="O4" s="6"/>
    </row>
    <row r="5">
      <c r="A5" s="15">
        <v>3.0</v>
      </c>
      <c r="B5" s="16">
        <v>5764.0</v>
      </c>
      <c r="C5" s="17">
        <v>4510.4</v>
      </c>
      <c r="D5" s="18">
        <f t="shared" si="1"/>
        <v>1127.6</v>
      </c>
      <c r="E5" s="19">
        <f t="shared" si="2"/>
        <v>5638</v>
      </c>
      <c r="F5" s="17">
        <v>27.84</v>
      </c>
      <c r="G5" s="18">
        <f t="shared" si="3"/>
        <v>4.176</v>
      </c>
      <c r="H5" s="19">
        <f t="shared" si="4"/>
        <v>32.016</v>
      </c>
      <c r="I5" s="20">
        <f t="shared" si="5"/>
        <v>5670.016</v>
      </c>
      <c r="J5" s="21">
        <v>114.0</v>
      </c>
      <c r="K5" s="22">
        <f t="shared" si="6"/>
        <v>5556.016</v>
      </c>
      <c r="L5" s="23"/>
      <c r="M5" s="6"/>
      <c r="N5" s="6"/>
      <c r="O5" s="6"/>
    </row>
    <row r="6">
      <c r="A6" s="15">
        <v>4.0</v>
      </c>
      <c r="B6" s="16">
        <v>5834.0</v>
      </c>
      <c r="C6" s="17">
        <v>6354.4</v>
      </c>
      <c r="D6" s="18">
        <f t="shared" si="1"/>
        <v>1588.6</v>
      </c>
      <c r="E6" s="19">
        <f t="shared" si="2"/>
        <v>7943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7943</v>
      </c>
      <c r="J6" s="21">
        <v>637.0</v>
      </c>
      <c r="K6" s="22">
        <f t="shared" si="6"/>
        <v>7306</v>
      </c>
      <c r="L6" s="23"/>
      <c r="M6" s="6"/>
      <c r="N6" s="6"/>
      <c r="O6" s="6"/>
    </row>
    <row r="7">
      <c r="A7" s="15">
        <v>5.0</v>
      </c>
      <c r="B7" s="16">
        <v>5868.0</v>
      </c>
      <c r="C7" s="17">
        <v>3116.8</v>
      </c>
      <c r="D7" s="18">
        <f t="shared" si="1"/>
        <v>779.2</v>
      </c>
      <c r="E7" s="19">
        <f t="shared" si="2"/>
        <v>3896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3896</v>
      </c>
      <c r="J7" s="21">
        <v>354.0</v>
      </c>
      <c r="K7" s="22">
        <f t="shared" si="6"/>
        <v>3542</v>
      </c>
      <c r="L7" s="23"/>
      <c r="M7" s="6"/>
      <c r="N7" s="6"/>
      <c r="O7" s="6"/>
    </row>
    <row r="8">
      <c r="A8" s="15">
        <v>6.0</v>
      </c>
      <c r="B8" s="16">
        <v>5928.0</v>
      </c>
      <c r="C8" s="17">
        <v>5544.0</v>
      </c>
      <c r="D8" s="18">
        <f t="shared" si="1"/>
        <v>1386</v>
      </c>
      <c r="E8" s="19">
        <f t="shared" si="2"/>
        <v>6930</v>
      </c>
      <c r="F8" s="17">
        <v>26.09</v>
      </c>
      <c r="G8" s="18">
        <f t="shared" si="3"/>
        <v>3.9135</v>
      </c>
      <c r="H8" s="19">
        <f t="shared" si="4"/>
        <v>30.0035</v>
      </c>
      <c r="I8" s="20">
        <f t="shared" si="5"/>
        <v>6960.0035</v>
      </c>
      <c r="J8" s="21">
        <v>557.0</v>
      </c>
      <c r="K8" s="22">
        <f t="shared" si="6"/>
        <v>6403.0035</v>
      </c>
      <c r="L8" s="23"/>
      <c r="M8" s="6"/>
      <c r="N8" s="6"/>
      <c r="O8" s="6"/>
    </row>
    <row r="9">
      <c r="A9" s="15">
        <v>7.0</v>
      </c>
      <c r="B9" s="16">
        <v>6145.0</v>
      </c>
      <c r="C9" s="17">
        <v>22835.2</v>
      </c>
      <c r="D9" s="18">
        <f t="shared" si="1"/>
        <v>5708.8</v>
      </c>
      <c r="E9" s="19">
        <f t="shared" si="2"/>
        <v>28544</v>
      </c>
      <c r="F9" s="17">
        <v>56.54</v>
      </c>
      <c r="G9" s="18">
        <f t="shared" si="3"/>
        <v>8.481</v>
      </c>
      <c r="H9" s="19">
        <f t="shared" si="4"/>
        <v>65.021</v>
      </c>
      <c r="I9" s="20">
        <f t="shared" si="5"/>
        <v>28609.021</v>
      </c>
      <c r="J9" s="21">
        <v>569.0</v>
      </c>
      <c r="K9" s="22">
        <f t="shared" si="6"/>
        <v>28040.021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7"/>
      <c r="G10" s="18">
        <f t="shared" si="3"/>
        <v>0</v>
      </c>
      <c r="H10" s="19">
        <f t="shared" si="4"/>
        <v>0</v>
      </c>
      <c r="I10" s="20">
        <f t="shared" si="5"/>
        <v>0</v>
      </c>
      <c r="J10" s="21"/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7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7"/>
      <c r="G12" s="18">
        <f t="shared" si="3"/>
        <v>0</v>
      </c>
      <c r="H12" s="19">
        <f t="shared" si="4"/>
        <v>0</v>
      </c>
      <c r="I12" s="20">
        <f t="shared" si="5"/>
        <v>0</v>
      </c>
      <c r="J12" s="21"/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7"/>
      <c r="G13" s="18">
        <f t="shared" si="3"/>
        <v>0</v>
      </c>
      <c r="H13" s="19">
        <f t="shared" si="4"/>
        <v>0</v>
      </c>
      <c r="I13" s="20">
        <f t="shared" si="5"/>
        <v>0</v>
      </c>
      <c r="J13" s="21"/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7"/>
      <c r="G14" s="18">
        <f t="shared" si="3"/>
        <v>0</v>
      </c>
      <c r="H14" s="19">
        <f t="shared" si="4"/>
        <v>0</v>
      </c>
      <c r="I14" s="20">
        <f t="shared" si="5"/>
        <v>0</v>
      </c>
      <c r="J14" s="21"/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7"/>
      <c r="G15" s="18">
        <f t="shared" si="3"/>
        <v>0</v>
      </c>
      <c r="H15" s="19">
        <f t="shared" si="4"/>
        <v>0</v>
      </c>
      <c r="I15" s="20">
        <f t="shared" si="5"/>
        <v>0</v>
      </c>
      <c r="J15" s="21"/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16"/>
      <c r="C16" s="17"/>
      <c r="D16" s="18">
        <f t="shared" si="1"/>
        <v>0</v>
      </c>
      <c r="E16" s="19">
        <f t="shared" si="2"/>
        <v>0</v>
      </c>
      <c r="F16" s="17"/>
      <c r="G16" s="18">
        <f t="shared" si="3"/>
        <v>0</v>
      </c>
      <c r="H16" s="19">
        <f t="shared" si="4"/>
        <v>0</v>
      </c>
      <c r="I16" s="20">
        <f t="shared" si="5"/>
        <v>0</v>
      </c>
      <c r="J16" s="21"/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7"/>
      <c r="G17" s="18">
        <f t="shared" si="3"/>
        <v>0</v>
      </c>
      <c r="H17" s="19">
        <f t="shared" si="4"/>
        <v>0</v>
      </c>
      <c r="I17" s="20">
        <f t="shared" si="5"/>
        <v>0</v>
      </c>
      <c r="J17" s="21"/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16"/>
      <c r="C18" s="17"/>
      <c r="D18" s="18">
        <f t="shared" si="1"/>
        <v>0</v>
      </c>
      <c r="E18" s="19">
        <f t="shared" si="2"/>
        <v>0</v>
      </c>
      <c r="F18" s="17"/>
      <c r="G18" s="18">
        <f t="shared" si="3"/>
        <v>0</v>
      </c>
      <c r="H18" s="19">
        <f t="shared" si="4"/>
        <v>0</v>
      </c>
      <c r="I18" s="20">
        <f t="shared" si="5"/>
        <v>0</v>
      </c>
      <c r="J18" s="21"/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7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7"/>
      <c r="G20" s="18">
        <f t="shared" si="3"/>
        <v>0</v>
      </c>
      <c r="H20" s="19">
        <f t="shared" si="4"/>
        <v>0</v>
      </c>
      <c r="I20" s="20">
        <f t="shared" si="5"/>
        <v>0</v>
      </c>
      <c r="J20" s="21"/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7"/>
      <c r="G22" s="18">
        <f t="shared" si="3"/>
        <v>0</v>
      </c>
      <c r="H22" s="19">
        <f t="shared" si="4"/>
        <v>0</v>
      </c>
      <c r="I22" s="20">
        <f t="shared" si="5"/>
        <v>0</v>
      </c>
      <c r="J22" s="21"/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7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7"/>
      <c r="G24" s="18">
        <f t="shared" si="3"/>
        <v>0</v>
      </c>
      <c r="H24" s="19">
        <f t="shared" si="4"/>
        <v>0</v>
      </c>
      <c r="I24" s="20">
        <f t="shared" si="5"/>
        <v>0</v>
      </c>
      <c r="J24" s="21"/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7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7"/>
      <c r="G27" s="18">
        <f t="shared" si="3"/>
        <v>0</v>
      </c>
      <c r="H27" s="19">
        <f t="shared" si="4"/>
        <v>0</v>
      </c>
      <c r="I27" s="20">
        <f t="shared" si="5"/>
        <v>0</v>
      </c>
      <c r="J27" s="21"/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7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7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17"/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54129.6</v>
      </c>
      <c r="D34" s="19">
        <f t="shared" si="7"/>
        <v>13532.4</v>
      </c>
      <c r="E34" s="19">
        <f t="shared" si="7"/>
        <v>67662</v>
      </c>
      <c r="F34" s="19">
        <f t="shared" si="7"/>
        <v>114.82</v>
      </c>
      <c r="G34" s="19">
        <f t="shared" si="7"/>
        <v>17.223</v>
      </c>
      <c r="H34" s="19">
        <f t="shared" si="7"/>
        <v>132.043</v>
      </c>
      <c r="I34" s="20">
        <f t="shared" si="7"/>
        <v>67794.043</v>
      </c>
      <c r="J34" s="20">
        <f t="shared" si="7"/>
        <v>3686</v>
      </c>
      <c r="K34" s="20">
        <f t="shared" si="7"/>
        <v>64108.043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67794.043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21430.0</v>
      </c>
      <c r="C3" s="17">
        <v>20233.6</v>
      </c>
      <c r="D3" s="18">
        <f t="shared" ref="D3:D33" si="1">SUM(C3*0.25)</f>
        <v>5058.4</v>
      </c>
      <c r="E3" s="19">
        <f t="shared" ref="E3:E33" si="2">SUM(C3+D3)</f>
        <v>25292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25292</v>
      </c>
      <c r="J3" s="21">
        <v>4169.0</v>
      </c>
      <c r="K3" s="22">
        <f t="shared" ref="K3:K33" si="6">SUM(I3-J3)</f>
        <v>21123</v>
      </c>
      <c r="L3" s="23"/>
      <c r="M3" s="24"/>
      <c r="N3" s="24"/>
      <c r="O3" s="24"/>
    </row>
    <row r="4">
      <c r="A4" s="15">
        <v>2.0</v>
      </c>
      <c r="B4" s="16">
        <v>21798.0</v>
      </c>
      <c r="C4" s="17">
        <v>40452.8</v>
      </c>
      <c r="D4" s="18">
        <f t="shared" si="1"/>
        <v>10113.2</v>
      </c>
      <c r="E4" s="19">
        <f t="shared" si="2"/>
        <v>50566</v>
      </c>
      <c r="F4" s="17">
        <v>17.4</v>
      </c>
      <c r="G4" s="18">
        <f t="shared" si="3"/>
        <v>2.61</v>
      </c>
      <c r="H4" s="19">
        <f t="shared" si="4"/>
        <v>20.01</v>
      </c>
      <c r="I4" s="20">
        <f t="shared" si="5"/>
        <v>50586.01</v>
      </c>
      <c r="J4" s="21">
        <v>2667.0</v>
      </c>
      <c r="K4" s="22">
        <f t="shared" si="6"/>
        <v>47919.01</v>
      </c>
      <c r="L4" s="23"/>
      <c r="M4" s="6"/>
      <c r="N4" s="6"/>
      <c r="O4" s="6"/>
    </row>
    <row r="5">
      <c r="A5" s="15">
        <v>3.0</v>
      </c>
      <c r="B5" s="16">
        <v>21830.0</v>
      </c>
      <c r="C5" s="17">
        <v>3207.2</v>
      </c>
      <c r="D5" s="18">
        <f t="shared" si="1"/>
        <v>801.8</v>
      </c>
      <c r="E5" s="19">
        <f t="shared" si="2"/>
        <v>4009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4009</v>
      </c>
      <c r="J5" s="21">
        <v>76.0</v>
      </c>
      <c r="K5" s="22">
        <f t="shared" si="6"/>
        <v>3933</v>
      </c>
      <c r="L5" s="23"/>
      <c r="M5" s="6"/>
      <c r="N5" s="6"/>
      <c r="O5" s="6"/>
    </row>
    <row r="6">
      <c r="A6" s="15">
        <v>4.0</v>
      </c>
      <c r="B6" s="16">
        <v>21893.0</v>
      </c>
      <c r="C6" s="17">
        <v>3735.2</v>
      </c>
      <c r="D6" s="18">
        <f t="shared" si="1"/>
        <v>933.8</v>
      </c>
      <c r="E6" s="19">
        <f t="shared" si="2"/>
        <v>4669</v>
      </c>
      <c r="F6" s="17">
        <v>52.17</v>
      </c>
      <c r="G6" s="18">
        <f t="shared" si="3"/>
        <v>7.8255</v>
      </c>
      <c r="H6" s="19">
        <f t="shared" si="4"/>
        <v>59.9955</v>
      </c>
      <c r="I6" s="20">
        <f t="shared" si="5"/>
        <v>4728.9955</v>
      </c>
      <c r="J6" s="21">
        <v>424.0</v>
      </c>
      <c r="K6" s="22">
        <f t="shared" si="6"/>
        <v>4304.9955</v>
      </c>
      <c r="L6" s="23"/>
      <c r="M6" s="6"/>
      <c r="N6" s="6"/>
      <c r="O6" s="6"/>
    </row>
    <row r="7">
      <c r="A7" s="15">
        <v>5.0</v>
      </c>
      <c r="B7" s="16">
        <v>21980.0</v>
      </c>
      <c r="C7" s="17">
        <v>6316.0</v>
      </c>
      <c r="D7" s="18">
        <f t="shared" si="1"/>
        <v>1579</v>
      </c>
      <c r="E7" s="19">
        <f t="shared" si="2"/>
        <v>7895</v>
      </c>
      <c r="F7" s="17">
        <v>69.56</v>
      </c>
      <c r="G7" s="18">
        <f t="shared" si="3"/>
        <v>10.434</v>
      </c>
      <c r="H7" s="19">
        <f t="shared" si="4"/>
        <v>79.994</v>
      </c>
      <c r="I7" s="20">
        <f t="shared" si="5"/>
        <v>7974.994</v>
      </c>
      <c r="J7" s="21">
        <v>726.0</v>
      </c>
      <c r="K7" s="22">
        <f t="shared" si="6"/>
        <v>7248.994</v>
      </c>
      <c r="L7" s="23"/>
      <c r="M7" s="6"/>
      <c r="N7" s="6"/>
      <c r="O7" s="6"/>
    </row>
    <row r="8">
      <c r="A8" s="15">
        <v>6.0</v>
      </c>
      <c r="B8" s="16">
        <v>22055.0</v>
      </c>
      <c r="C8" s="17">
        <v>8986.8</v>
      </c>
      <c r="D8" s="18">
        <f t="shared" si="1"/>
        <v>2246.7</v>
      </c>
      <c r="E8" s="19">
        <f t="shared" si="2"/>
        <v>11233.5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11233.5</v>
      </c>
      <c r="J8" s="21">
        <v>135.0</v>
      </c>
      <c r="K8" s="22">
        <f t="shared" si="6"/>
        <v>11098.5</v>
      </c>
      <c r="L8" s="23"/>
      <c r="M8" s="6"/>
      <c r="N8" s="6"/>
      <c r="O8" s="6"/>
    </row>
    <row r="9">
      <c r="A9" s="15">
        <v>7.0</v>
      </c>
      <c r="B9" s="21">
        <v>22112.0</v>
      </c>
      <c r="C9" s="17">
        <v>4750.4</v>
      </c>
      <c r="D9" s="18">
        <f t="shared" si="1"/>
        <v>1187.6</v>
      </c>
      <c r="E9" s="19">
        <f t="shared" si="2"/>
        <v>5938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5938</v>
      </c>
      <c r="J9" s="21">
        <v>659.0</v>
      </c>
      <c r="K9" s="22">
        <f t="shared" si="6"/>
        <v>5279</v>
      </c>
      <c r="L9" s="23"/>
      <c r="M9" s="25"/>
      <c r="N9" s="6"/>
      <c r="O9" s="6"/>
    </row>
    <row r="10">
      <c r="A10" s="15">
        <v>8.0</v>
      </c>
      <c r="B10" s="21">
        <v>22228.0</v>
      </c>
      <c r="C10" s="17">
        <v>9995.2</v>
      </c>
      <c r="D10" s="18">
        <f t="shared" si="1"/>
        <v>2498.8</v>
      </c>
      <c r="E10" s="19">
        <f t="shared" si="2"/>
        <v>12494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12494</v>
      </c>
      <c r="J10" s="21">
        <v>1164.0</v>
      </c>
      <c r="K10" s="22">
        <f t="shared" si="6"/>
        <v>11330</v>
      </c>
      <c r="L10" s="23"/>
      <c r="M10" s="6"/>
      <c r="N10" s="6"/>
      <c r="O10" s="6"/>
    </row>
    <row r="11">
      <c r="A11" s="15">
        <v>9.0</v>
      </c>
      <c r="B11" s="21">
        <v>22260.0</v>
      </c>
      <c r="C11" s="17">
        <v>2424.0</v>
      </c>
      <c r="D11" s="18">
        <f t="shared" si="1"/>
        <v>606</v>
      </c>
      <c r="E11" s="19">
        <f t="shared" si="2"/>
        <v>3030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3030</v>
      </c>
      <c r="J11" s="21">
        <v>0.0</v>
      </c>
      <c r="K11" s="22">
        <f t="shared" si="6"/>
        <v>3030</v>
      </c>
      <c r="L11" s="23"/>
      <c r="M11" s="6"/>
      <c r="N11" s="6"/>
      <c r="O11" s="6"/>
    </row>
    <row r="12">
      <c r="A12" s="15">
        <v>10.0</v>
      </c>
      <c r="B12" s="21">
        <v>22277.0</v>
      </c>
      <c r="C12" s="17">
        <v>1613.6</v>
      </c>
      <c r="D12" s="18">
        <f t="shared" si="1"/>
        <v>403.4</v>
      </c>
      <c r="E12" s="19">
        <f t="shared" si="2"/>
        <v>2017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2017</v>
      </c>
      <c r="J12" s="21">
        <v>0.0</v>
      </c>
      <c r="K12" s="22">
        <f t="shared" si="6"/>
        <v>2017</v>
      </c>
      <c r="L12" s="23"/>
      <c r="M12" s="6"/>
      <c r="N12" s="6"/>
      <c r="O12" s="6"/>
    </row>
    <row r="13">
      <c r="A13" s="15">
        <v>11.0</v>
      </c>
      <c r="B13" s="21">
        <v>22283.0</v>
      </c>
      <c r="C13" s="17">
        <v>506.4</v>
      </c>
      <c r="D13" s="18">
        <f t="shared" si="1"/>
        <v>126.6</v>
      </c>
      <c r="E13" s="19">
        <f t="shared" si="2"/>
        <v>633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633</v>
      </c>
      <c r="J13" s="21">
        <v>0.0</v>
      </c>
      <c r="K13" s="22">
        <f t="shared" si="6"/>
        <v>633</v>
      </c>
      <c r="L13" s="23"/>
      <c r="M13" s="6"/>
      <c r="N13" s="6"/>
      <c r="O13" s="6"/>
    </row>
    <row r="14">
      <c r="A14" s="15">
        <v>12.0</v>
      </c>
      <c r="B14" s="21">
        <v>22304.0</v>
      </c>
      <c r="C14" s="17">
        <v>1523.2</v>
      </c>
      <c r="D14" s="18">
        <f t="shared" si="1"/>
        <v>380.8</v>
      </c>
      <c r="E14" s="19">
        <f t="shared" si="2"/>
        <v>1904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1904</v>
      </c>
      <c r="J14" s="21">
        <v>414.0</v>
      </c>
      <c r="K14" s="22">
        <f t="shared" si="6"/>
        <v>1490</v>
      </c>
      <c r="L14" s="23"/>
      <c r="M14" s="6"/>
      <c r="N14" s="6"/>
      <c r="O14" s="6"/>
    </row>
    <row r="15">
      <c r="A15" s="15">
        <v>13.0</v>
      </c>
      <c r="B15" s="21">
        <v>22332.0</v>
      </c>
      <c r="C15" s="17">
        <v>2905.6</v>
      </c>
      <c r="D15" s="18">
        <f t="shared" si="1"/>
        <v>726.4</v>
      </c>
      <c r="E15" s="19">
        <f t="shared" si="2"/>
        <v>3632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3632</v>
      </c>
      <c r="J15" s="21">
        <v>55.0</v>
      </c>
      <c r="K15" s="22">
        <f t="shared" si="6"/>
        <v>3577</v>
      </c>
      <c r="L15" s="23"/>
      <c r="M15" s="6"/>
      <c r="N15" s="6"/>
      <c r="O15" s="6"/>
    </row>
    <row r="16">
      <c r="A16" s="15">
        <v>14.0</v>
      </c>
      <c r="B16" s="21">
        <v>22347.0</v>
      </c>
      <c r="C16" s="17">
        <v>1056.0</v>
      </c>
      <c r="D16" s="18">
        <f t="shared" si="1"/>
        <v>264</v>
      </c>
      <c r="E16" s="19">
        <f t="shared" si="2"/>
        <v>1320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1320</v>
      </c>
      <c r="J16" s="21">
        <v>0.0</v>
      </c>
      <c r="K16" s="22">
        <f t="shared" si="6"/>
        <v>1320</v>
      </c>
      <c r="L16" s="23"/>
      <c r="M16" s="6"/>
      <c r="N16" s="6"/>
      <c r="O16" s="6"/>
    </row>
    <row r="17">
      <c r="A17" s="15">
        <v>15.0</v>
      </c>
      <c r="B17" s="21">
        <v>22408.0</v>
      </c>
      <c r="C17" s="17">
        <v>6039.2</v>
      </c>
      <c r="D17" s="18">
        <f t="shared" si="1"/>
        <v>1509.8</v>
      </c>
      <c r="E17" s="19">
        <f t="shared" si="2"/>
        <v>7549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7549</v>
      </c>
      <c r="J17" s="21">
        <v>97.0</v>
      </c>
      <c r="K17" s="22">
        <f t="shared" si="6"/>
        <v>7452</v>
      </c>
      <c r="L17" s="23"/>
      <c r="M17" s="6"/>
      <c r="N17" s="6"/>
      <c r="O17" s="6"/>
    </row>
    <row r="18">
      <c r="A18" s="15">
        <v>16.0</v>
      </c>
      <c r="B18" s="21">
        <v>22433.0</v>
      </c>
      <c r="C18" s="17">
        <v>2029.6</v>
      </c>
      <c r="D18" s="18">
        <f t="shared" si="1"/>
        <v>507.4</v>
      </c>
      <c r="E18" s="19">
        <f t="shared" si="2"/>
        <v>2537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2537</v>
      </c>
      <c r="J18" s="21">
        <v>397.0</v>
      </c>
      <c r="K18" s="22">
        <f t="shared" si="6"/>
        <v>2140</v>
      </c>
      <c r="L18" s="23"/>
      <c r="M18" s="6"/>
      <c r="N18" s="6"/>
      <c r="O18" s="6"/>
    </row>
    <row r="19">
      <c r="A19" s="15">
        <v>17.0</v>
      </c>
      <c r="B19" s="21">
        <v>22453.0</v>
      </c>
      <c r="C19" s="17">
        <v>2159.2</v>
      </c>
      <c r="D19" s="18">
        <f t="shared" si="1"/>
        <v>539.8</v>
      </c>
      <c r="E19" s="19">
        <f t="shared" si="2"/>
        <v>2699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2699</v>
      </c>
      <c r="J19" s="21">
        <v>0.0</v>
      </c>
      <c r="K19" s="22">
        <f t="shared" si="6"/>
        <v>2699</v>
      </c>
      <c r="L19" s="23"/>
      <c r="M19" s="6"/>
      <c r="N19" s="6"/>
      <c r="O19" s="6"/>
    </row>
    <row r="20">
      <c r="A20" s="16">
        <v>18.0</v>
      </c>
      <c r="B20" s="21">
        <v>22474.0</v>
      </c>
      <c r="C20" s="17">
        <v>1586.4</v>
      </c>
      <c r="D20" s="18">
        <f t="shared" si="1"/>
        <v>396.6</v>
      </c>
      <c r="E20" s="19">
        <f t="shared" si="2"/>
        <v>1983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1983</v>
      </c>
      <c r="J20" s="21">
        <v>0.0</v>
      </c>
      <c r="K20" s="22">
        <f t="shared" si="6"/>
        <v>1983</v>
      </c>
      <c r="L20" s="23"/>
      <c r="M20" s="6"/>
      <c r="N20" s="6"/>
      <c r="O20" s="6"/>
    </row>
    <row r="21">
      <c r="A21" s="15">
        <v>19.0</v>
      </c>
      <c r="B21" s="21">
        <v>22506.0</v>
      </c>
      <c r="C21" s="17">
        <v>2689.6</v>
      </c>
      <c r="D21" s="18">
        <f t="shared" si="1"/>
        <v>672.4</v>
      </c>
      <c r="E21" s="19">
        <f t="shared" si="2"/>
        <v>3362</v>
      </c>
      <c r="F21" s="17">
        <v>17.39</v>
      </c>
      <c r="G21" s="18">
        <f t="shared" si="3"/>
        <v>2.6085</v>
      </c>
      <c r="H21" s="19">
        <f t="shared" si="4"/>
        <v>19.9985</v>
      </c>
      <c r="I21" s="20">
        <f t="shared" si="5"/>
        <v>3381.9985</v>
      </c>
      <c r="J21" s="21">
        <v>15.0</v>
      </c>
      <c r="K21" s="22">
        <f t="shared" si="6"/>
        <v>3366.9985</v>
      </c>
      <c r="L21" s="23"/>
      <c r="M21" s="6"/>
      <c r="N21" s="6"/>
      <c r="O21" s="6"/>
    </row>
    <row r="22">
      <c r="A22" s="15">
        <v>20.0</v>
      </c>
      <c r="B22" s="21" t="s">
        <v>15</v>
      </c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>
        <v>22538.0</v>
      </c>
      <c r="C23" s="17">
        <v>3063.2</v>
      </c>
      <c r="D23" s="18">
        <f t="shared" si="1"/>
        <v>765.8</v>
      </c>
      <c r="E23" s="19">
        <f t="shared" si="2"/>
        <v>3829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3829</v>
      </c>
      <c r="J23" s="21">
        <v>0.0</v>
      </c>
      <c r="K23" s="22">
        <f t="shared" si="6"/>
        <v>3829</v>
      </c>
      <c r="L23" s="23"/>
      <c r="M23" s="6"/>
      <c r="N23" s="6"/>
      <c r="O23" s="6"/>
    </row>
    <row r="24">
      <c r="A24" s="15">
        <v>22.0</v>
      </c>
      <c r="B24" s="21">
        <v>22590.0</v>
      </c>
      <c r="C24" s="17">
        <v>5092.0</v>
      </c>
      <c r="D24" s="18">
        <f t="shared" si="1"/>
        <v>1273</v>
      </c>
      <c r="E24" s="19">
        <f t="shared" si="2"/>
        <v>6365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6365</v>
      </c>
      <c r="J24" s="21">
        <v>286.0</v>
      </c>
      <c r="K24" s="22">
        <f t="shared" si="6"/>
        <v>6079</v>
      </c>
      <c r="L24" s="23"/>
      <c r="M24" s="6"/>
      <c r="N24" s="6"/>
      <c r="O24" s="6"/>
    </row>
    <row r="25">
      <c r="A25" s="15">
        <v>23.0</v>
      </c>
      <c r="B25" s="21">
        <v>22755.0</v>
      </c>
      <c r="C25" s="17">
        <v>16740.0</v>
      </c>
      <c r="D25" s="18">
        <f t="shared" si="1"/>
        <v>4185</v>
      </c>
      <c r="E25" s="19">
        <f t="shared" si="2"/>
        <v>20925</v>
      </c>
      <c r="F25" s="17">
        <v>8.7</v>
      </c>
      <c r="G25" s="18">
        <f t="shared" si="3"/>
        <v>1.305</v>
      </c>
      <c r="H25" s="19">
        <f t="shared" si="4"/>
        <v>10.005</v>
      </c>
      <c r="I25" s="20">
        <f t="shared" si="5"/>
        <v>20935.005</v>
      </c>
      <c r="J25" s="21">
        <v>361.0</v>
      </c>
      <c r="K25" s="22">
        <f t="shared" si="6"/>
        <v>20574.005</v>
      </c>
      <c r="L25" s="23"/>
      <c r="M25" s="6"/>
      <c r="N25" s="6"/>
      <c r="O25" s="6"/>
    </row>
    <row r="26">
      <c r="A26" s="15">
        <v>24.0</v>
      </c>
      <c r="B26" s="21">
        <v>22771.0</v>
      </c>
      <c r="C26" s="17">
        <v>1308.0</v>
      </c>
      <c r="D26" s="18">
        <f t="shared" si="1"/>
        <v>327</v>
      </c>
      <c r="E26" s="19">
        <f t="shared" si="2"/>
        <v>1635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1635</v>
      </c>
      <c r="J26" s="21">
        <v>0.0</v>
      </c>
      <c r="K26" s="22">
        <f t="shared" si="6"/>
        <v>1635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>
        <v>22789.0</v>
      </c>
      <c r="C28" s="17">
        <v>1256.0</v>
      </c>
      <c r="D28" s="18">
        <f t="shared" si="1"/>
        <v>314</v>
      </c>
      <c r="E28" s="19">
        <f t="shared" si="2"/>
        <v>1570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1570</v>
      </c>
      <c r="J28" s="21">
        <v>76.0</v>
      </c>
      <c r="K28" s="26">
        <f t="shared" si="6"/>
        <v>1494</v>
      </c>
      <c r="L28" s="23"/>
      <c r="M28" s="6"/>
      <c r="N28" s="6"/>
      <c r="O28" s="6"/>
    </row>
    <row r="29">
      <c r="A29" s="15">
        <v>27.0</v>
      </c>
      <c r="B29" s="21">
        <v>22836.0</v>
      </c>
      <c r="C29" s="17">
        <v>2966.4</v>
      </c>
      <c r="D29" s="18">
        <f t="shared" si="1"/>
        <v>741.6</v>
      </c>
      <c r="E29" s="19">
        <f t="shared" si="2"/>
        <v>3708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3708</v>
      </c>
      <c r="J29" s="21">
        <v>30.0</v>
      </c>
      <c r="K29" s="22">
        <f t="shared" si="6"/>
        <v>3678</v>
      </c>
      <c r="L29" s="23"/>
      <c r="M29" s="6"/>
      <c r="N29" s="6"/>
      <c r="O29" s="6"/>
    </row>
    <row r="30">
      <c r="A30" s="15">
        <v>28.0</v>
      </c>
      <c r="B30" s="21">
        <v>22856.0</v>
      </c>
      <c r="C30" s="17">
        <v>1794.4</v>
      </c>
      <c r="D30" s="18">
        <f t="shared" si="1"/>
        <v>448.6</v>
      </c>
      <c r="E30" s="19">
        <f t="shared" si="2"/>
        <v>2243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2243</v>
      </c>
      <c r="J30" s="21">
        <v>76.0</v>
      </c>
      <c r="K30" s="22">
        <f t="shared" si="6"/>
        <v>2167</v>
      </c>
      <c r="L30" s="23"/>
      <c r="M30" s="6"/>
      <c r="N30" s="6"/>
      <c r="O30" s="6"/>
    </row>
    <row r="31">
      <c r="A31" s="15">
        <v>29.0</v>
      </c>
      <c r="B31" s="21">
        <v>22914.0</v>
      </c>
      <c r="C31" s="17">
        <v>6236.0</v>
      </c>
      <c r="D31" s="18">
        <f t="shared" si="1"/>
        <v>1559</v>
      </c>
      <c r="E31" s="19">
        <f t="shared" si="2"/>
        <v>7795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7795</v>
      </c>
      <c r="J31" s="21">
        <v>217.0</v>
      </c>
      <c r="K31" s="22">
        <f t="shared" si="6"/>
        <v>7578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160666</v>
      </c>
      <c r="D34" s="19">
        <f t="shared" si="7"/>
        <v>40166.5</v>
      </c>
      <c r="E34" s="19">
        <f t="shared" si="7"/>
        <v>200832.5</v>
      </c>
      <c r="F34" s="19">
        <f t="shared" si="7"/>
        <v>165.22</v>
      </c>
      <c r="G34" s="19">
        <f t="shared" si="7"/>
        <v>24.783</v>
      </c>
      <c r="H34" s="19">
        <f t="shared" si="7"/>
        <v>190.003</v>
      </c>
      <c r="I34" s="20">
        <f t="shared" si="7"/>
        <v>201022.503</v>
      </c>
      <c r="J34" s="20">
        <f t="shared" si="7"/>
        <v>12044</v>
      </c>
      <c r="K34" s="20">
        <f t="shared" si="7"/>
        <v>188978.503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201022.503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6" si="1">SUM(C3*0.25)</f>
        <v>0</v>
      </c>
      <c r="E3" s="19">
        <f t="shared" ref="E3:E36" si="2">SUM(C3+D3)</f>
        <v>0</v>
      </c>
      <c r="F3" s="17"/>
      <c r="G3" s="18">
        <f t="shared" ref="G3:G36" si="3">SUM(F3*0.15)</f>
        <v>0</v>
      </c>
      <c r="H3" s="19">
        <f t="shared" ref="H3:H36" si="4">SUM(F3+G3)</f>
        <v>0</v>
      </c>
      <c r="I3" s="20">
        <f t="shared" ref="I3:I36" si="5">SUM(H3,E3)</f>
        <v>0</v>
      </c>
      <c r="J3" s="21"/>
      <c r="K3" s="22">
        <f t="shared" ref="K3:K36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7"/>
      <c r="G4" s="18">
        <f t="shared" si="3"/>
        <v>0</v>
      </c>
      <c r="H4" s="19">
        <f t="shared" si="4"/>
        <v>0</v>
      </c>
      <c r="I4" s="20">
        <f t="shared" si="5"/>
        <v>0</v>
      </c>
      <c r="J4" s="21"/>
      <c r="K4" s="22">
        <f t="shared" si="6"/>
        <v>0</v>
      </c>
      <c r="L4" s="23"/>
      <c r="M4" s="6"/>
      <c r="N4" s="6"/>
      <c r="O4" s="6"/>
    </row>
    <row r="5">
      <c r="A5" s="15">
        <v>3.0</v>
      </c>
      <c r="B5" s="16">
        <v>6249.0</v>
      </c>
      <c r="C5" s="17">
        <v>9881.6</v>
      </c>
      <c r="D5" s="18">
        <f t="shared" si="1"/>
        <v>2470.4</v>
      </c>
      <c r="E5" s="19">
        <f t="shared" si="2"/>
        <v>12352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12352</v>
      </c>
      <c r="J5" s="21">
        <v>266.0</v>
      </c>
      <c r="K5" s="22">
        <f t="shared" si="6"/>
        <v>12086</v>
      </c>
      <c r="L5" s="23"/>
      <c r="M5" s="6"/>
      <c r="N5" s="6"/>
      <c r="O5" s="6"/>
    </row>
    <row r="6">
      <c r="A6" s="15">
        <v>4.0</v>
      </c>
      <c r="B6" s="16">
        <v>6431.0</v>
      </c>
      <c r="C6" s="17">
        <v>19546.4</v>
      </c>
      <c r="D6" s="18">
        <f t="shared" si="1"/>
        <v>4886.6</v>
      </c>
      <c r="E6" s="19">
        <f t="shared" si="2"/>
        <v>24433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24433</v>
      </c>
      <c r="J6" s="21">
        <v>1696.0</v>
      </c>
      <c r="K6" s="22">
        <f t="shared" si="6"/>
        <v>22737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7"/>
      <c r="G7" s="18">
        <f t="shared" si="3"/>
        <v>0</v>
      </c>
      <c r="H7" s="19">
        <f t="shared" si="4"/>
        <v>0</v>
      </c>
      <c r="I7" s="20">
        <f t="shared" si="5"/>
        <v>0</v>
      </c>
      <c r="J7" s="21"/>
      <c r="K7" s="22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7"/>
      <c r="G8" s="18">
        <f t="shared" si="3"/>
        <v>0</v>
      </c>
      <c r="H8" s="19">
        <f t="shared" si="4"/>
        <v>0</v>
      </c>
      <c r="I8" s="20">
        <f t="shared" si="5"/>
        <v>0</v>
      </c>
      <c r="J8" s="21"/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16">
        <v>6497.0</v>
      </c>
      <c r="C9" s="17">
        <v>5919.2</v>
      </c>
      <c r="D9" s="18">
        <f t="shared" si="1"/>
        <v>1479.8</v>
      </c>
      <c r="E9" s="19">
        <f t="shared" si="2"/>
        <v>7399</v>
      </c>
      <c r="F9" s="17">
        <v>43.48</v>
      </c>
      <c r="G9" s="18">
        <f t="shared" si="3"/>
        <v>6.522</v>
      </c>
      <c r="H9" s="19">
        <f t="shared" si="4"/>
        <v>50.002</v>
      </c>
      <c r="I9" s="20">
        <f t="shared" si="5"/>
        <v>7449.002</v>
      </c>
      <c r="J9" s="21">
        <v>676.0</v>
      </c>
      <c r="K9" s="22">
        <f t="shared" si="6"/>
        <v>6773.002</v>
      </c>
      <c r="L9" s="23"/>
      <c r="M9" s="25"/>
      <c r="N9" s="6"/>
      <c r="O9" s="6"/>
    </row>
    <row r="10">
      <c r="A10" s="15">
        <v>8.0</v>
      </c>
      <c r="B10" s="16">
        <v>6575.0</v>
      </c>
      <c r="C10" s="17">
        <v>7691.2</v>
      </c>
      <c r="D10" s="18">
        <f t="shared" si="1"/>
        <v>1922.8</v>
      </c>
      <c r="E10" s="19">
        <f t="shared" si="2"/>
        <v>9614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9614</v>
      </c>
      <c r="J10" s="21">
        <v>632.0</v>
      </c>
      <c r="K10" s="22">
        <f t="shared" si="6"/>
        <v>8982</v>
      </c>
      <c r="L10" s="23"/>
      <c r="M10" s="6"/>
      <c r="N10" s="6"/>
      <c r="O10" s="6"/>
    </row>
    <row r="11">
      <c r="A11" s="15">
        <v>9.0</v>
      </c>
      <c r="B11" s="16">
        <v>6655.0</v>
      </c>
      <c r="C11" s="17">
        <v>6353.6</v>
      </c>
      <c r="D11" s="18">
        <f t="shared" si="1"/>
        <v>1588.4</v>
      </c>
      <c r="E11" s="19">
        <f t="shared" si="2"/>
        <v>7942</v>
      </c>
      <c r="F11" s="17">
        <v>28.7</v>
      </c>
      <c r="G11" s="18">
        <f t="shared" si="3"/>
        <v>4.305</v>
      </c>
      <c r="H11" s="19">
        <f t="shared" si="4"/>
        <v>33.005</v>
      </c>
      <c r="I11" s="20">
        <f t="shared" si="5"/>
        <v>7975.005</v>
      </c>
      <c r="J11" s="21">
        <v>1279.0</v>
      </c>
      <c r="K11" s="22">
        <f t="shared" si="6"/>
        <v>6696.005</v>
      </c>
      <c r="L11" s="23"/>
      <c r="M11" s="6"/>
      <c r="N11" s="6"/>
      <c r="O11" s="6"/>
    </row>
    <row r="12">
      <c r="A12" s="15">
        <v>10.0</v>
      </c>
      <c r="B12" s="16">
        <v>6699.0</v>
      </c>
      <c r="C12" s="17">
        <v>3792.8</v>
      </c>
      <c r="D12" s="18">
        <f t="shared" si="1"/>
        <v>948.2</v>
      </c>
      <c r="E12" s="19">
        <f t="shared" si="2"/>
        <v>4741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4741</v>
      </c>
      <c r="J12" s="21">
        <v>256.0</v>
      </c>
      <c r="K12" s="22">
        <f t="shared" si="6"/>
        <v>4485</v>
      </c>
      <c r="L12" s="23"/>
      <c r="M12" s="6"/>
      <c r="N12" s="6"/>
      <c r="O12" s="6"/>
    </row>
    <row r="13">
      <c r="A13" s="15">
        <v>11.0</v>
      </c>
      <c r="B13" s="16">
        <v>6865.0</v>
      </c>
      <c r="C13" s="17">
        <v>19591.2</v>
      </c>
      <c r="D13" s="18">
        <f t="shared" si="1"/>
        <v>4897.8</v>
      </c>
      <c r="E13" s="19">
        <f t="shared" si="2"/>
        <v>24489</v>
      </c>
      <c r="F13" s="17">
        <v>39.13</v>
      </c>
      <c r="G13" s="18">
        <f t="shared" si="3"/>
        <v>5.8695</v>
      </c>
      <c r="H13" s="19">
        <f t="shared" si="4"/>
        <v>44.9995</v>
      </c>
      <c r="I13" s="20">
        <f t="shared" si="5"/>
        <v>24533.9995</v>
      </c>
      <c r="J13" s="21">
        <v>1142.0</v>
      </c>
      <c r="K13" s="22">
        <f t="shared" si="6"/>
        <v>23391.9995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7"/>
      <c r="G14" s="18">
        <f t="shared" si="3"/>
        <v>0</v>
      </c>
      <c r="H14" s="19">
        <f t="shared" si="4"/>
        <v>0</v>
      </c>
      <c r="I14" s="20">
        <f t="shared" si="5"/>
        <v>0</v>
      </c>
      <c r="J14" s="21"/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7"/>
      <c r="G15" s="18">
        <f t="shared" si="3"/>
        <v>0</v>
      </c>
      <c r="H15" s="19">
        <f t="shared" si="4"/>
        <v>0</v>
      </c>
      <c r="I15" s="20">
        <f t="shared" si="5"/>
        <v>0</v>
      </c>
      <c r="J15" s="21"/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6921.0</v>
      </c>
      <c r="C16" s="17">
        <v>4587.2</v>
      </c>
      <c r="D16" s="18">
        <f t="shared" si="1"/>
        <v>1146.8</v>
      </c>
      <c r="E16" s="19">
        <f t="shared" si="2"/>
        <v>5734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5734</v>
      </c>
      <c r="J16" s="21">
        <v>2155.0</v>
      </c>
      <c r="K16" s="22">
        <f t="shared" si="6"/>
        <v>3579</v>
      </c>
      <c r="L16" s="23"/>
      <c r="M16" s="6"/>
      <c r="N16" s="6"/>
      <c r="O16" s="6"/>
    </row>
    <row r="17">
      <c r="A17" s="15">
        <v>15.0</v>
      </c>
      <c r="B17" s="16">
        <v>7051.0</v>
      </c>
      <c r="C17" s="17">
        <v>11288.0</v>
      </c>
      <c r="D17" s="18">
        <f t="shared" si="1"/>
        <v>2822</v>
      </c>
      <c r="E17" s="19">
        <f t="shared" si="2"/>
        <v>14110</v>
      </c>
      <c r="F17" s="17">
        <v>139.12</v>
      </c>
      <c r="G17" s="18">
        <f t="shared" si="3"/>
        <v>20.868</v>
      </c>
      <c r="H17" s="19">
        <f t="shared" si="4"/>
        <v>159.988</v>
      </c>
      <c r="I17" s="20">
        <f t="shared" si="5"/>
        <v>14269.988</v>
      </c>
      <c r="J17" s="21">
        <v>1386.0</v>
      </c>
      <c r="K17" s="22">
        <f t="shared" si="6"/>
        <v>12883.988</v>
      </c>
      <c r="L17" s="23"/>
      <c r="M17" s="6"/>
      <c r="N17" s="6"/>
      <c r="O17" s="6"/>
    </row>
    <row r="18">
      <c r="A18" s="15">
        <v>16.0</v>
      </c>
      <c r="B18" s="16">
        <v>7123.0</v>
      </c>
      <c r="C18" s="17">
        <v>4539.2</v>
      </c>
      <c r="D18" s="18">
        <f t="shared" si="1"/>
        <v>1134.8</v>
      </c>
      <c r="E18" s="19">
        <f t="shared" si="2"/>
        <v>5674</v>
      </c>
      <c r="F18" s="17">
        <v>195.67</v>
      </c>
      <c r="G18" s="18">
        <f t="shared" si="3"/>
        <v>29.3505</v>
      </c>
      <c r="H18" s="19">
        <f t="shared" si="4"/>
        <v>225.0205</v>
      </c>
      <c r="I18" s="20">
        <f t="shared" si="5"/>
        <v>5899.0205</v>
      </c>
      <c r="J18" s="21">
        <v>1304.0</v>
      </c>
      <c r="K18" s="22">
        <f t="shared" si="6"/>
        <v>4595.0205</v>
      </c>
      <c r="L18" s="23"/>
      <c r="M18" s="6"/>
      <c r="N18" s="6"/>
      <c r="O18" s="6"/>
    </row>
    <row r="19">
      <c r="A19" s="15">
        <v>17.0</v>
      </c>
      <c r="B19" s="16">
        <v>7166.0</v>
      </c>
      <c r="C19" s="17">
        <v>3825.6</v>
      </c>
      <c r="D19" s="18">
        <f t="shared" si="1"/>
        <v>956.4</v>
      </c>
      <c r="E19" s="19">
        <f t="shared" si="2"/>
        <v>4782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4782</v>
      </c>
      <c r="J19" s="21">
        <v>0.0</v>
      </c>
      <c r="K19" s="22">
        <f t="shared" si="6"/>
        <v>4782</v>
      </c>
      <c r="L19" s="23"/>
      <c r="M19" s="6"/>
      <c r="N19" s="6"/>
      <c r="O19" s="6"/>
    </row>
    <row r="20">
      <c r="A20" s="15">
        <v>18.0</v>
      </c>
      <c r="B20" s="16">
        <v>7497.0</v>
      </c>
      <c r="C20" s="17">
        <v>43885.6</v>
      </c>
      <c r="D20" s="18">
        <f t="shared" si="1"/>
        <v>10971.4</v>
      </c>
      <c r="E20" s="19">
        <f t="shared" si="2"/>
        <v>54857</v>
      </c>
      <c r="F20" s="17">
        <v>69.57</v>
      </c>
      <c r="G20" s="18">
        <f t="shared" si="3"/>
        <v>10.4355</v>
      </c>
      <c r="H20" s="19">
        <f t="shared" si="4"/>
        <v>80.0055</v>
      </c>
      <c r="I20" s="20">
        <f t="shared" si="5"/>
        <v>54937.0055</v>
      </c>
      <c r="J20" s="21">
        <v>2973.0</v>
      </c>
      <c r="K20" s="22">
        <f t="shared" si="6"/>
        <v>51964.0055</v>
      </c>
      <c r="L20" s="23"/>
      <c r="M20" s="6"/>
      <c r="N20" s="6"/>
      <c r="O20" s="6"/>
    </row>
    <row r="21">
      <c r="A21" s="15">
        <v>18.0</v>
      </c>
      <c r="B21" s="16">
        <v>354.0</v>
      </c>
      <c r="C21" s="17">
        <v>6253.6</v>
      </c>
      <c r="D21" s="18">
        <f t="shared" si="1"/>
        <v>1563.4</v>
      </c>
      <c r="E21" s="19">
        <f t="shared" si="2"/>
        <v>7817</v>
      </c>
      <c r="F21" s="17">
        <v>8.7</v>
      </c>
      <c r="G21" s="18">
        <f t="shared" si="3"/>
        <v>1.305</v>
      </c>
      <c r="H21" s="19">
        <f t="shared" si="4"/>
        <v>10.005</v>
      </c>
      <c r="I21" s="20">
        <f t="shared" si="5"/>
        <v>7827.005</v>
      </c>
      <c r="J21" s="21">
        <v>0.0</v>
      </c>
      <c r="K21" s="22">
        <f t="shared" si="6"/>
        <v>7827.005</v>
      </c>
      <c r="L21" s="23"/>
      <c r="M21" s="6"/>
      <c r="N21" s="6"/>
      <c r="O21" s="6"/>
    </row>
    <row r="22">
      <c r="A22" s="15">
        <v>19.0</v>
      </c>
      <c r="B22" s="16">
        <v>7505.0</v>
      </c>
      <c r="C22" s="17">
        <v>1221.6</v>
      </c>
      <c r="D22" s="18">
        <f t="shared" si="1"/>
        <v>305.4</v>
      </c>
      <c r="E22" s="19">
        <f t="shared" si="2"/>
        <v>1527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1527</v>
      </c>
      <c r="J22" s="21">
        <v>0.0</v>
      </c>
      <c r="K22" s="22">
        <f t="shared" si="6"/>
        <v>1527</v>
      </c>
      <c r="L22" s="23"/>
      <c r="M22" s="6"/>
      <c r="N22" s="6"/>
      <c r="O22" s="6"/>
    </row>
    <row r="23">
      <c r="A23" s="15">
        <v>20.0</v>
      </c>
      <c r="B23" s="16">
        <v>7528.0</v>
      </c>
      <c r="C23" s="17">
        <v>2024.0</v>
      </c>
      <c r="D23" s="18">
        <f t="shared" si="1"/>
        <v>506</v>
      </c>
      <c r="E23" s="19">
        <f t="shared" si="2"/>
        <v>2530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2530</v>
      </c>
      <c r="J23" s="21">
        <v>228.0</v>
      </c>
      <c r="K23" s="22">
        <f t="shared" si="6"/>
        <v>2302</v>
      </c>
      <c r="L23" s="23"/>
      <c r="M23" s="6"/>
      <c r="N23" s="6"/>
      <c r="O23" s="6"/>
    </row>
    <row r="24">
      <c r="A24" s="15">
        <v>21.0</v>
      </c>
      <c r="B24" s="16">
        <v>7627.0</v>
      </c>
      <c r="C24" s="17">
        <v>7534.4</v>
      </c>
      <c r="D24" s="18">
        <f t="shared" si="1"/>
        <v>1883.6</v>
      </c>
      <c r="E24" s="19">
        <f t="shared" si="2"/>
        <v>9418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9418</v>
      </c>
      <c r="J24" s="21">
        <v>1287.0</v>
      </c>
      <c r="K24" s="22">
        <f t="shared" si="6"/>
        <v>8131</v>
      </c>
      <c r="L24" s="23"/>
      <c r="M24" s="6"/>
      <c r="N24" s="6"/>
      <c r="O24" s="6"/>
    </row>
    <row r="25">
      <c r="A25" s="15">
        <v>22.0</v>
      </c>
      <c r="B25" s="16">
        <v>7639.0</v>
      </c>
      <c r="C25" s="17">
        <v>929.6</v>
      </c>
      <c r="D25" s="18">
        <f t="shared" si="1"/>
        <v>232.4</v>
      </c>
      <c r="E25" s="19">
        <f t="shared" si="2"/>
        <v>1162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1162</v>
      </c>
      <c r="J25" s="21">
        <v>0.0</v>
      </c>
      <c r="K25" s="22">
        <f t="shared" si="6"/>
        <v>1162</v>
      </c>
      <c r="L25" s="23"/>
      <c r="M25" s="6"/>
      <c r="N25" s="6"/>
      <c r="O25" s="6"/>
    </row>
    <row r="26">
      <c r="A26" s="15">
        <v>23.0</v>
      </c>
      <c r="B26" s="16">
        <v>7673.0</v>
      </c>
      <c r="C26" s="17">
        <v>2982.4</v>
      </c>
      <c r="D26" s="18">
        <f t="shared" si="1"/>
        <v>745.6</v>
      </c>
      <c r="E26" s="19">
        <f t="shared" si="2"/>
        <v>3728</v>
      </c>
      <c r="F26" s="17">
        <v>52.17</v>
      </c>
      <c r="G26" s="18">
        <f t="shared" si="3"/>
        <v>7.8255</v>
      </c>
      <c r="H26" s="19">
        <f t="shared" si="4"/>
        <v>59.9955</v>
      </c>
      <c r="I26" s="20">
        <f t="shared" si="5"/>
        <v>3787.9955</v>
      </c>
      <c r="J26" s="21">
        <v>560.0</v>
      </c>
      <c r="K26" s="22">
        <f t="shared" si="6"/>
        <v>3227.9955</v>
      </c>
      <c r="L26" s="23"/>
      <c r="M26" s="6"/>
      <c r="N26" s="6"/>
      <c r="O26" s="6"/>
    </row>
    <row r="27">
      <c r="A27" s="15">
        <v>24.0</v>
      </c>
      <c r="B27" s="16">
        <v>7927.0</v>
      </c>
      <c r="C27" s="17">
        <v>28311.2</v>
      </c>
      <c r="D27" s="18">
        <f t="shared" si="1"/>
        <v>7077.8</v>
      </c>
      <c r="E27" s="19">
        <f t="shared" si="2"/>
        <v>35389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35389</v>
      </c>
      <c r="J27" s="21">
        <v>1442.0</v>
      </c>
      <c r="K27" s="22">
        <f t="shared" si="6"/>
        <v>33947</v>
      </c>
      <c r="L27" s="23"/>
      <c r="M27" s="6"/>
      <c r="N27" s="6"/>
      <c r="O27" s="6"/>
    </row>
    <row r="28">
      <c r="A28" s="15">
        <v>25.0</v>
      </c>
      <c r="B28" s="16">
        <v>419.0</v>
      </c>
      <c r="C28" s="17">
        <v>7873.6</v>
      </c>
      <c r="D28" s="18">
        <f t="shared" si="1"/>
        <v>1968.4</v>
      </c>
      <c r="E28" s="19">
        <f t="shared" si="2"/>
        <v>9842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9842</v>
      </c>
      <c r="J28" s="21">
        <v>0.0</v>
      </c>
      <c r="K28" s="22">
        <f t="shared" si="6"/>
        <v>9842</v>
      </c>
      <c r="L28" s="23"/>
      <c r="M28" s="6"/>
      <c r="N28" s="6"/>
      <c r="O28" s="6"/>
    </row>
    <row r="29">
      <c r="A29" s="15">
        <v>25.0</v>
      </c>
      <c r="B29" s="16">
        <v>8258.0</v>
      </c>
      <c r="C29" s="17">
        <v>39375.2</v>
      </c>
      <c r="D29" s="18">
        <f t="shared" si="1"/>
        <v>9843.8</v>
      </c>
      <c r="E29" s="19">
        <f t="shared" si="2"/>
        <v>49219</v>
      </c>
      <c r="F29" s="17">
        <v>19.13</v>
      </c>
      <c r="G29" s="18">
        <f t="shared" si="3"/>
        <v>2.8695</v>
      </c>
      <c r="H29" s="19">
        <f t="shared" si="4"/>
        <v>21.9995</v>
      </c>
      <c r="I29" s="20">
        <f t="shared" si="5"/>
        <v>49240.9995</v>
      </c>
      <c r="J29" s="21">
        <v>3161.0</v>
      </c>
      <c r="K29" s="22">
        <f t="shared" si="6"/>
        <v>46079.9995</v>
      </c>
      <c r="L29" s="23"/>
      <c r="M29" s="6"/>
      <c r="N29" s="6"/>
      <c r="O29" s="6"/>
    </row>
    <row r="30">
      <c r="A30" s="15">
        <v>26.0</v>
      </c>
      <c r="B30" s="16">
        <v>8298.0</v>
      </c>
      <c r="C30" s="17">
        <v>4587.2</v>
      </c>
      <c r="D30" s="18">
        <f t="shared" si="1"/>
        <v>1146.8</v>
      </c>
      <c r="E30" s="19">
        <f t="shared" si="2"/>
        <v>5734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5734</v>
      </c>
      <c r="J30" s="21">
        <v>0.0</v>
      </c>
      <c r="K30" s="26">
        <f t="shared" si="6"/>
        <v>5734</v>
      </c>
      <c r="L30" s="23"/>
      <c r="M30" s="6"/>
      <c r="N30" s="6"/>
      <c r="O30" s="6"/>
    </row>
    <row r="31">
      <c r="A31" s="15">
        <v>27.0</v>
      </c>
      <c r="B31" s="16">
        <v>8366.0</v>
      </c>
      <c r="C31" s="17">
        <v>4932.0</v>
      </c>
      <c r="D31" s="18">
        <f t="shared" si="1"/>
        <v>1233</v>
      </c>
      <c r="E31" s="19">
        <f t="shared" si="2"/>
        <v>6165</v>
      </c>
      <c r="F31" s="17">
        <v>17.39</v>
      </c>
      <c r="G31" s="18">
        <f t="shared" si="3"/>
        <v>2.6085</v>
      </c>
      <c r="H31" s="19">
        <f t="shared" si="4"/>
        <v>19.9985</v>
      </c>
      <c r="I31" s="20">
        <f t="shared" si="5"/>
        <v>6184.9985</v>
      </c>
      <c r="J31" s="21">
        <v>969.0</v>
      </c>
      <c r="K31" s="22">
        <f t="shared" si="6"/>
        <v>5215.9985</v>
      </c>
      <c r="L31" s="23"/>
      <c r="M31" s="6"/>
      <c r="N31" s="6"/>
      <c r="O31" s="6"/>
    </row>
    <row r="32">
      <c r="A32" s="15">
        <v>28.0</v>
      </c>
      <c r="B32" s="16">
        <v>8384.0</v>
      </c>
      <c r="C32" s="17">
        <v>1280.8</v>
      </c>
      <c r="D32" s="18">
        <f t="shared" si="1"/>
        <v>320.2</v>
      </c>
      <c r="E32" s="19">
        <f t="shared" si="2"/>
        <v>1601</v>
      </c>
      <c r="F32" s="17">
        <v>21.74</v>
      </c>
      <c r="G32" s="18">
        <f t="shared" si="3"/>
        <v>3.261</v>
      </c>
      <c r="H32" s="19">
        <f t="shared" si="4"/>
        <v>25.001</v>
      </c>
      <c r="I32" s="20">
        <f t="shared" si="5"/>
        <v>1626.001</v>
      </c>
      <c r="J32" s="21">
        <v>412.0</v>
      </c>
      <c r="K32" s="22">
        <f t="shared" si="6"/>
        <v>1214.001</v>
      </c>
      <c r="L32" s="23"/>
      <c r="M32" s="6"/>
      <c r="N32" s="6"/>
      <c r="O32" s="6"/>
    </row>
    <row r="33">
      <c r="A33" s="15">
        <v>29.0</v>
      </c>
      <c r="B33" s="16">
        <v>8413.0</v>
      </c>
      <c r="C33" s="17">
        <v>3545.6</v>
      </c>
      <c r="D33" s="18">
        <f t="shared" si="1"/>
        <v>886.4</v>
      </c>
      <c r="E33" s="19">
        <f t="shared" si="2"/>
        <v>4432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4432</v>
      </c>
      <c r="J33" s="21">
        <v>80.0</v>
      </c>
      <c r="K33" s="22">
        <f t="shared" si="6"/>
        <v>4352</v>
      </c>
      <c r="L33" s="23"/>
      <c r="M33" s="6"/>
      <c r="N33" s="6"/>
      <c r="O33" s="6"/>
    </row>
    <row r="34">
      <c r="A34" s="15">
        <v>30.0</v>
      </c>
      <c r="B34" s="16">
        <v>459.0</v>
      </c>
      <c r="C34" s="17">
        <v>2644.8</v>
      </c>
      <c r="D34" s="18">
        <f t="shared" si="1"/>
        <v>661.2</v>
      </c>
      <c r="E34" s="19">
        <f t="shared" si="2"/>
        <v>3306</v>
      </c>
      <c r="F34" s="17">
        <v>0.0</v>
      </c>
      <c r="G34" s="18">
        <f t="shared" si="3"/>
        <v>0</v>
      </c>
      <c r="H34" s="19">
        <f t="shared" si="4"/>
        <v>0</v>
      </c>
      <c r="I34" s="20">
        <f t="shared" si="5"/>
        <v>3306</v>
      </c>
      <c r="J34" s="21">
        <v>1321.0</v>
      </c>
      <c r="K34" s="22">
        <f t="shared" si="6"/>
        <v>1985</v>
      </c>
      <c r="L34" s="23"/>
      <c r="M34" s="6"/>
      <c r="N34" s="6"/>
      <c r="O34" s="6"/>
    </row>
    <row r="35">
      <c r="A35" s="15">
        <v>30.0</v>
      </c>
      <c r="B35" s="16">
        <v>8433.0</v>
      </c>
      <c r="C35" s="17">
        <v>838.4</v>
      </c>
      <c r="D35" s="18">
        <f t="shared" si="1"/>
        <v>209.6</v>
      </c>
      <c r="E35" s="19">
        <f t="shared" si="2"/>
        <v>1048</v>
      </c>
      <c r="F35" s="17">
        <v>17.39</v>
      </c>
      <c r="G35" s="18">
        <f t="shared" si="3"/>
        <v>2.6085</v>
      </c>
      <c r="H35" s="19">
        <f t="shared" si="4"/>
        <v>19.9985</v>
      </c>
      <c r="I35" s="20">
        <f t="shared" si="5"/>
        <v>1067.9985</v>
      </c>
      <c r="J35" s="21">
        <v>397.0</v>
      </c>
      <c r="K35" s="22">
        <f t="shared" si="6"/>
        <v>670.9985</v>
      </c>
      <c r="L35" s="23"/>
      <c r="M35" s="6"/>
      <c r="N35" s="6"/>
      <c r="O35" s="6"/>
    </row>
    <row r="36">
      <c r="A36" s="15">
        <v>31.0</v>
      </c>
      <c r="B36" s="17">
        <v>8572.0</v>
      </c>
      <c r="C36" s="17">
        <v>13640.0</v>
      </c>
      <c r="D36" s="18">
        <f t="shared" si="1"/>
        <v>3410</v>
      </c>
      <c r="E36" s="19">
        <f t="shared" si="2"/>
        <v>17050</v>
      </c>
      <c r="F36" s="17">
        <v>0.0</v>
      </c>
      <c r="G36" s="18">
        <f t="shared" si="3"/>
        <v>0</v>
      </c>
      <c r="H36" s="19">
        <f t="shared" si="4"/>
        <v>0</v>
      </c>
      <c r="I36" s="20">
        <f t="shared" si="5"/>
        <v>17050</v>
      </c>
      <c r="J36" s="21">
        <v>644.0</v>
      </c>
      <c r="K36" s="22">
        <f t="shared" si="6"/>
        <v>16406</v>
      </c>
      <c r="L36" s="23"/>
      <c r="M36" s="6"/>
      <c r="N36" s="6"/>
      <c r="O36" s="6"/>
    </row>
    <row r="37">
      <c r="A37" s="27" t="s">
        <v>12</v>
      </c>
      <c r="B37" s="28"/>
      <c r="C37" s="19">
        <f t="shared" ref="C37:K37" si="7">SUM(C3:C36)</f>
        <v>268876</v>
      </c>
      <c r="D37" s="19">
        <f t="shared" si="7"/>
        <v>67219</v>
      </c>
      <c r="E37" s="19">
        <f t="shared" si="7"/>
        <v>336095</v>
      </c>
      <c r="F37" s="19">
        <f t="shared" si="7"/>
        <v>652.19</v>
      </c>
      <c r="G37" s="19">
        <f t="shared" si="7"/>
        <v>97.8285</v>
      </c>
      <c r="H37" s="19">
        <f t="shared" si="7"/>
        <v>750.0185</v>
      </c>
      <c r="I37" s="20">
        <f t="shared" si="7"/>
        <v>336845.0185</v>
      </c>
      <c r="J37" s="20">
        <f t="shared" si="7"/>
        <v>24266</v>
      </c>
      <c r="K37" s="20">
        <f t="shared" si="7"/>
        <v>312579.0185</v>
      </c>
      <c r="L37" s="29"/>
      <c r="M37" s="6"/>
      <c r="N37" s="6"/>
      <c r="O37" s="6"/>
    </row>
    <row r="38">
      <c r="A38" s="30"/>
      <c r="B38" s="30"/>
      <c r="C38" s="31"/>
      <c r="D38" s="31"/>
      <c r="E38" s="31"/>
      <c r="F38" s="31"/>
      <c r="G38" s="31"/>
      <c r="H38" s="32" t="s">
        <v>13</v>
      </c>
      <c r="I38" s="33">
        <f>SUM(E37,H37)</f>
        <v>336845.0185</v>
      </c>
      <c r="J38" s="22"/>
      <c r="K38" s="34"/>
      <c r="L38" s="6"/>
      <c r="M38" s="6"/>
      <c r="N38" s="6"/>
      <c r="O38" s="6"/>
    </row>
    <row r="39">
      <c r="A39" s="6"/>
      <c r="B39" s="6"/>
      <c r="C39" s="25"/>
      <c r="D39" s="6"/>
      <c r="E39" s="6"/>
      <c r="F39" s="25"/>
      <c r="G39" s="6"/>
      <c r="H39" s="6"/>
      <c r="I39" s="35"/>
      <c r="J39" s="36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25"/>
      <c r="I40" s="35"/>
      <c r="J40" s="35"/>
      <c r="K40" s="35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35"/>
      <c r="J41" s="35"/>
      <c r="K41" s="35"/>
      <c r="L41" s="6"/>
      <c r="M41" s="6"/>
      <c r="N41" s="6"/>
      <c r="O41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8824.0</v>
      </c>
      <c r="C3" s="17">
        <v>26282.4</v>
      </c>
      <c r="D3" s="18">
        <f t="shared" ref="D3:D39" si="1">SUM(C3*0.25)</f>
        <v>6570.6</v>
      </c>
      <c r="E3" s="19">
        <f t="shared" ref="E3:E39" si="2">SUM(C3+D3)</f>
        <v>32853</v>
      </c>
      <c r="F3" s="17">
        <v>17.39</v>
      </c>
      <c r="G3" s="18">
        <f t="shared" ref="G3:G39" si="3">SUM(F3*0.15)</f>
        <v>2.6085</v>
      </c>
      <c r="H3" s="19">
        <f t="shared" ref="H3:H39" si="4">SUM(F3+G3)</f>
        <v>19.9985</v>
      </c>
      <c r="I3" s="20">
        <f t="shared" ref="I3:I39" si="5">SUM(H3,E3)</f>
        <v>32872.9985</v>
      </c>
      <c r="J3" s="21">
        <v>648.0</v>
      </c>
      <c r="K3" s="22">
        <f t="shared" ref="K3:K39" si="6">SUM(I3-J3)</f>
        <v>32224.9985</v>
      </c>
      <c r="L3" s="23"/>
      <c r="M3" s="24"/>
      <c r="N3" s="24"/>
      <c r="O3" s="24"/>
    </row>
    <row r="4">
      <c r="A4" s="15">
        <v>1.0</v>
      </c>
      <c r="B4" s="16">
        <v>474.0</v>
      </c>
      <c r="C4" s="17">
        <v>785.6</v>
      </c>
      <c r="D4" s="18">
        <f t="shared" si="1"/>
        <v>196.4</v>
      </c>
      <c r="E4" s="19">
        <f t="shared" si="2"/>
        <v>982</v>
      </c>
      <c r="F4" s="17">
        <v>34.78</v>
      </c>
      <c r="G4" s="18">
        <f t="shared" si="3"/>
        <v>5.217</v>
      </c>
      <c r="H4" s="19">
        <f t="shared" si="4"/>
        <v>39.997</v>
      </c>
      <c r="I4" s="20">
        <f t="shared" si="5"/>
        <v>1021.997</v>
      </c>
      <c r="J4" s="21">
        <v>0.0</v>
      </c>
      <c r="K4" s="22">
        <f t="shared" si="6"/>
        <v>1021.997</v>
      </c>
      <c r="L4" s="23"/>
      <c r="M4" s="24"/>
      <c r="N4" s="24"/>
      <c r="O4" s="24"/>
    </row>
    <row r="5">
      <c r="A5" s="15">
        <v>2.0</v>
      </c>
      <c r="B5" s="16">
        <v>8862.0</v>
      </c>
      <c r="C5" s="17">
        <v>3632.8</v>
      </c>
      <c r="D5" s="18">
        <f t="shared" si="1"/>
        <v>908.2</v>
      </c>
      <c r="E5" s="19">
        <f t="shared" si="2"/>
        <v>4541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4541</v>
      </c>
      <c r="J5" s="21">
        <v>0.0</v>
      </c>
      <c r="K5" s="22">
        <f t="shared" si="6"/>
        <v>4541</v>
      </c>
      <c r="L5" s="23"/>
      <c r="M5" s="6"/>
      <c r="N5" s="6"/>
      <c r="O5" s="6"/>
    </row>
    <row r="6">
      <c r="A6" s="15">
        <v>3.0</v>
      </c>
      <c r="B6" s="16">
        <v>8877.0</v>
      </c>
      <c r="C6" s="17">
        <v>1120.0</v>
      </c>
      <c r="D6" s="18">
        <f t="shared" si="1"/>
        <v>280</v>
      </c>
      <c r="E6" s="19">
        <f t="shared" si="2"/>
        <v>1400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1400</v>
      </c>
      <c r="J6" s="21">
        <v>161.0</v>
      </c>
      <c r="K6" s="22">
        <f t="shared" si="6"/>
        <v>1239</v>
      </c>
      <c r="L6" s="23"/>
      <c r="M6" s="6"/>
      <c r="N6" s="6"/>
      <c r="O6" s="6"/>
    </row>
    <row r="7">
      <c r="A7" s="15">
        <v>4.0</v>
      </c>
      <c r="B7" s="16">
        <v>8885.0</v>
      </c>
      <c r="C7" s="17">
        <v>546.4</v>
      </c>
      <c r="D7" s="18">
        <f t="shared" si="1"/>
        <v>136.6</v>
      </c>
      <c r="E7" s="19">
        <f t="shared" si="2"/>
        <v>683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683</v>
      </c>
      <c r="J7" s="21">
        <v>351.0</v>
      </c>
      <c r="K7" s="22">
        <f t="shared" si="6"/>
        <v>332</v>
      </c>
      <c r="L7" s="23"/>
      <c r="M7" s="6"/>
      <c r="N7" s="6"/>
      <c r="O7" s="6"/>
    </row>
    <row r="8">
      <c r="A8" s="15">
        <v>5.0</v>
      </c>
      <c r="B8" s="16">
        <v>8944.0</v>
      </c>
      <c r="C8" s="17">
        <v>5110.4</v>
      </c>
      <c r="D8" s="18">
        <f t="shared" si="1"/>
        <v>1277.6</v>
      </c>
      <c r="E8" s="19">
        <f t="shared" si="2"/>
        <v>6388</v>
      </c>
      <c r="F8" s="17">
        <v>13.05</v>
      </c>
      <c r="G8" s="18">
        <f t="shared" si="3"/>
        <v>1.9575</v>
      </c>
      <c r="H8" s="19">
        <f t="shared" si="4"/>
        <v>15.0075</v>
      </c>
      <c r="I8" s="20">
        <f t="shared" si="5"/>
        <v>6403.0075</v>
      </c>
      <c r="J8" s="21">
        <v>523.0</v>
      </c>
      <c r="K8" s="22">
        <f t="shared" si="6"/>
        <v>5880.0075</v>
      </c>
      <c r="L8" s="23"/>
      <c r="M8" s="6"/>
      <c r="N8" s="6"/>
      <c r="O8" s="6"/>
    </row>
    <row r="9">
      <c r="A9" s="15">
        <v>6.0</v>
      </c>
      <c r="B9" s="16">
        <v>9004.0</v>
      </c>
      <c r="C9" s="17">
        <v>4604.0</v>
      </c>
      <c r="D9" s="18">
        <f t="shared" si="1"/>
        <v>1151</v>
      </c>
      <c r="E9" s="19">
        <f t="shared" si="2"/>
        <v>5755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5755</v>
      </c>
      <c r="J9" s="21">
        <v>579.0</v>
      </c>
      <c r="K9" s="22">
        <f t="shared" si="6"/>
        <v>5176</v>
      </c>
      <c r="L9" s="23"/>
      <c r="M9" s="6"/>
      <c r="N9" s="6"/>
      <c r="O9" s="6"/>
    </row>
    <row r="10">
      <c r="A10" s="15">
        <v>7.0</v>
      </c>
      <c r="B10" s="16">
        <v>9063.0</v>
      </c>
      <c r="C10" s="17">
        <v>5597.6</v>
      </c>
      <c r="D10" s="18">
        <f t="shared" si="1"/>
        <v>1399.4</v>
      </c>
      <c r="E10" s="19">
        <f t="shared" si="2"/>
        <v>6997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6997</v>
      </c>
      <c r="J10" s="21">
        <v>0.0</v>
      </c>
      <c r="K10" s="22">
        <f t="shared" si="6"/>
        <v>6997</v>
      </c>
      <c r="L10" s="23"/>
      <c r="M10" s="25"/>
      <c r="N10" s="6"/>
      <c r="O10" s="6"/>
    </row>
    <row r="11">
      <c r="A11" s="15">
        <v>8.0</v>
      </c>
      <c r="B11" s="16">
        <v>519.0</v>
      </c>
      <c r="C11" s="17">
        <v>4982.4</v>
      </c>
      <c r="D11" s="18">
        <f t="shared" si="1"/>
        <v>1245.6</v>
      </c>
      <c r="E11" s="19">
        <f t="shared" si="2"/>
        <v>6228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6228</v>
      </c>
      <c r="J11" s="21">
        <v>42.0</v>
      </c>
      <c r="K11" s="22">
        <f t="shared" si="6"/>
        <v>6186</v>
      </c>
      <c r="L11" s="23"/>
      <c r="M11" s="6"/>
      <c r="N11" s="6"/>
      <c r="O11" s="6"/>
    </row>
    <row r="12">
      <c r="A12" s="15">
        <v>8.0</v>
      </c>
      <c r="B12" s="16">
        <v>9366.0</v>
      </c>
      <c r="C12" s="17">
        <v>36666.4</v>
      </c>
      <c r="D12" s="18">
        <f t="shared" si="1"/>
        <v>9166.6</v>
      </c>
      <c r="E12" s="19">
        <f t="shared" si="2"/>
        <v>45833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45833</v>
      </c>
      <c r="J12" s="21">
        <v>1524.0</v>
      </c>
      <c r="K12" s="22">
        <f t="shared" si="6"/>
        <v>44309</v>
      </c>
      <c r="L12" s="23"/>
      <c r="M12" s="6"/>
      <c r="N12" s="6"/>
      <c r="O12" s="6"/>
    </row>
    <row r="13">
      <c r="A13" s="15">
        <v>9.0</v>
      </c>
      <c r="B13" s="16">
        <v>9375.0</v>
      </c>
      <c r="C13" s="17">
        <v>607.2</v>
      </c>
      <c r="D13" s="18">
        <f t="shared" si="1"/>
        <v>151.8</v>
      </c>
      <c r="E13" s="19">
        <f t="shared" si="2"/>
        <v>759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759</v>
      </c>
      <c r="J13" s="21">
        <v>0.0</v>
      </c>
      <c r="K13" s="22">
        <f t="shared" si="6"/>
        <v>759</v>
      </c>
      <c r="L13" s="23"/>
      <c r="M13" s="6"/>
      <c r="N13" s="6"/>
      <c r="O13" s="6"/>
    </row>
    <row r="14">
      <c r="A14" s="15">
        <v>10.0</v>
      </c>
      <c r="B14" s="16">
        <v>9388.0</v>
      </c>
      <c r="C14" s="17">
        <v>957.6</v>
      </c>
      <c r="D14" s="18">
        <f t="shared" si="1"/>
        <v>239.4</v>
      </c>
      <c r="E14" s="19">
        <f t="shared" si="2"/>
        <v>1197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1197</v>
      </c>
      <c r="J14" s="21">
        <v>119.0</v>
      </c>
      <c r="K14" s="22">
        <f t="shared" si="6"/>
        <v>1078</v>
      </c>
      <c r="L14" s="23"/>
      <c r="M14" s="6"/>
      <c r="N14" s="6"/>
      <c r="O14" s="6"/>
    </row>
    <row r="15">
      <c r="A15" s="15">
        <v>11.0</v>
      </c>
      <c r="B15" s="16">
        <v>9413.0</v>
      </c>
      <c r="C15" s="17">
        <v>1781.6</v>
      </c>
      <c r="D15" s="18">
        <f t="shared" si="1"/>
        <v>445.4</v>
      </c>
      <c r="E15" s="19">
        <f t="shared" si="2"/>
        <v>2227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2227</v>
      </c>
      <c r="J15" s="21">
        <v>231.0</v>
      </c>
      <c r="K15" s="22">
        <f t="shared" si="6"/>
        <v>1996</v>
      </c>
      <c r="L15" s="23"/>
      <c r="M15" s="6"/>
      <c r="N15" s="6"/>
      <c r="O15" s="6"/>
    </row>
    <row r="16">
      <c r="A16" s="15">
        <v>12.0</v>
      </c>
      <c r="B16" s="16">
        <v>9452.0</v>
      </c>
      <c r="C16" s="17">
        <v>4183.2</v>
      </c>
      <c r="D16" s="18">
        <f t="shared" si="1"/>
        <v>1045.8</v>
      </c>
      <c r="E16" s="19">
        <f t="shared" si="2"/>
        <v>5229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5229</v>
      </c>
      <c r="J16" s="21">
        <v>99.0</v>
      </c>
      <c r="K16" s="22">
        <f t="shared" si="6"/>
        <v>5130</v>
      </c>
      <c r="L16" s="23"/>
      <c r="M16" s="6"/>
      <c r="N16" s="6"/>
      <c r="O16" s="6"/>
    </row>
    <row r="17">
      <c r="A17" s="15">
        <v>13.0</v>
      </c>
      <c r="B17" s="16">
        <v>9562.0</v>
      </c>
      <c r="C17" s="17">
        <v>8489.6</v>
      </c>
      <c r="D17" s="18">
        <f t="shared" si="1"/>
        <v>2122.4</v>
      </c>
      <c r="E17" s="19">
        <f t="shared" si="2"/>
        <v>10612</v>
      </c>
      <c r="F17" s="17">
        <v>34.78</v>
      </c>
      <c r="G17" s="18">
        <f t="shared" si="3"/>
        <v>5.217</v>
      </c>
      <c r="H17" s="19">
        <f t="shared" si="4"/>
        <v>39.997</v>
      </c>
      <c r="I17" s="20">
        <f t="shared" si="5"/>
        <v>10651.997</v>
      </c>
      <c r="J17" s="21">
        <v>1700.0</v>
      </c>
      <c r="K17" s="22">
        <f t="shared" si="6"/>
        <v>8951.997</v>
      </c>
      <c r="L17" s="23"/>
      <c r="M17" s="6"/>
      <c r="N17" s="6"/>
      <c r="O17" s="6"/>
    </row>
    <row r="18">
      <c r="A18" s="15">
        <v>14.0</v>
      </c>
      <c r="B18" s="16">
        <v>9727.0</v>
      </c>
      <c r="C18" s="17">
        <v>19337.6</v>
      </c>
      <c r="D18" s="18">
        <f t="shared" si="1"/>
        <v>4834.4</v>
      </c>
      <c r="E18" s="19">
        <f t="shared" si="2"/>
        <v>24172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24172</v>
      </c>
      <c r="J18" s="21">
        <v>1061.0</v>
      </c>
      <c r="K18" s="22">
        <f t="shared" si="6"/>
        <v>23111</v>
      </c>
      <c r="L18" s="23"/>
      <c r="M18" s="6"/>
      <c r="N18" s="6"/>
      <c r="O18" s="6"/>
    </row>
    <row r="19">
      <c r="A19" s="15">
        <v>15.0</v>
      </c>
      <c r="B19" s="16">
        <v>618.0</v>
      </c>
      <c r="C19" s="17">
        <v>13720.8</v>
      </c>
      <c r="D19" s="18">
        <f t="shared" si="1"/>
        <v>3430.2</v>
      </c>
      <c r="E19" s="19">
        <f t="shared" si="2"/>
        <v>17151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17151</v>
      </c>
      <c r="J19" s="21">
        <v>0.0</v>
      </c>
      <c r="K19" s="22">
        <f t="shared" si="6"/>
        <v>17151</v>
      </c>
      <c r="L19" s="23"/>
      <c r="M19" s="6"/>
      <c r="N19" s="6"/>
      <c r="O19" s="6"/>
    </row>
    <row r="20">
      <c r="A20" s="15">
        <v>15.0</v>
      </c>
      <c r="B20" s="16">
        <v>618.0</v>
      </c>
      <c r="C20" s="17">
        <v>13720.8</v>
      </c>
      <c r="D20" s="18">
        <f t="shared" si="1"/>
        <v>3430.2</v>
      </c>
      <c r="E20" s="19">
        <f t="shared" si="2"/>
        <v>17151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17151</v>
      </c>
      <c r="J20" s="21">
        <v>0.0</v>
      </c>
      <c r="K20" s="22">
        <f t="shared" si="6"/>
        <v>17151</v>
      </c>
      <c r="L20" s="23"/>
      <c r="M20" s="6"/>
      <c r="N20" s="6"/>
      <c r="O20" s="6"/>
    </row>
    <row r="21">
      <c r="A21" s="15">
        <v>15.0</v>
      </c>
      <c r="B21" s="16">
        <v>1092.0</v>
      </c>
      <c r="C21" s="17">
        <v>49652.0</v>
      </c>
      <c r="D21" s="18">
        <f t="shared" si="1"/>
        <v>12413</v>
      </c>
      <c r="E21" s="19">
        <f t="shared" si="2"/>
        <v>62065</v>
      </c>
      <c r="F21" s="17">
        <v>17.39</v>
      </c>
      <c r="G21" s="18">
        <f t="shared" si="3"/>
        <v>2.6085</v>
      </c>
      <c r="H21" s="19">
        <f t="shared" si="4"/>
        <v>19.9985</v>
      </c>
      <c r="I21" s="20">
        <f t="shared" si="5"/>
        <v>62084.9985</v>
      </c>
      <c r="J21" s="21">
        <v>2631.0</v>
      </c>
      <c r="K21" s="22">
        <f t="shared" si="6"/>
        <v>59453.9985</v>
      </c>
      <c r="L21" s="23"/>
      <c r="M21" s="6"/>
      <c r="N21" s="6"/>
      <c r="O21" s="6"/>
    </row>
    <row r="22">
      <c r="A22" s="15">
        <v>16.0</v>
      </c>
      <c r="B22" s="16">
        <v>10120.0</v>
      </c>
      <c r="C22" s="17">
        <v>3159.2</v>
      </c>
      <c r="D22" s="18">
        <f t="shared" si="1"/>
        <v>789.8</v>
      </c>
      <c r="E22" s="19">
        <f t="shared" si="2"/>
        <v>3949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3949</v>
      </c>
      <c r="J22" s="21">
        <v>0.0</v>
      </c>
      <c r="K22" s="22">
        <f t="shared" si="6"/>
        <v>3949</v>
      </c>
      <c r="L22" s="23"/>
      <c r="M22" s="6"/>
      <c r="N22" s="6"/>
      <c r="O22" s="6"/>
    </row>
    <row r="23">
      <c r="A23" s="15">
        <v>17.0</v>
      </c>
      <c r="B23" s="16">
        <v>10170.0</v>
      </c>
      <c r="C23" s="17">
        <v>4061.6</v>
      </c>
      <c r="D23" s="18">
        <f t="shared" si="1"/>
        <v>1015.4</v>
      </c>
      <c r="E23" s="19">
        <f t="shared" si="2"/>
        <v>5077</v>
      </c>
      <c r="F23" s="17">
        <v>17.39</v>
      </c>
      <c r="G23" s="18">
        <f t="shared" si="3"/>
        <v>2.6085</v>
      </c>
      <c r="H23" s="19">
        <f t="shared" si="4"/>
        <v>19.9985</v>
      </c>
      <c r="I23" s="20">
        <f t="shared" si="5"/>
        <v>5096.9985</v>
      </c>
      <c r="J23" s="21">
        <v>454.0</v>
      </c>
      <c r="K23" s="22">
        <f t="shared" si="6"/>
        <v>4642.9985</v>
      </c>
      <c r="L23" s="23"/>
      <c r="M23" s="6"/>
      <c r="N23" s="6"/>
      <c r="O23" s="6"/>
    </row>
    <row r="24">
      <c r="A24" s="15">
        <v>18.0</v>
      </c>
      <c r="B24" s="16">
        <v>10242.0</v>
      </c>
      <c r="C24" s="17">
        <v>5333.6</v>
      </c>
      <c r="D24" s="18">
        <f t="shared" si="1"/>
        <v>1333.4</v>
      </c>
      <c r="E24" s="19">
        <f t="shared" si="2"/>
        <v>6667</v>
      </c>
      <c r="F24" s="17">
        <v>87.83</v>
      </c>
      <c r="G24" s="18">
        <f t="shared" si="3"/>
        <v>13.1745</v>
      </c>
      <c r="H24" s="19">
        <f t="shared" si="4"/>
        <v>101.0045</v>
      </c>
      <c r="I24" s="20">
        <f t="shared" si="5"/>
        <v>6768.0045</v>
      </c>
      <c r="J24" s="21">
        <v>337.0</v>
      </c>
      <c r="K24" s="22">
        <f t="shared" si="6"/>
        <v>6431.0045</v>
      </c>
      <c r="L24" s="23"/>
      <c r="M24" s="6"/>
      <c r="N24" s="6"/>
      <c r="O24" s="6"/>
    </row>
    <row r="25">
      <c r="A25" s="15">
        <v>19.0</v>
      </c>
      <c r="B25" s="16">
        <v>10270.0</v>
      </c>
      <c r="C25" s="17">
        <v>2147.2</v>
      </c>
      <c r="D25" s="18">
        <f t="shared" si="1"/>
        <v>536.8</v>
      </c>
      <c r="E25" s="19">
        <f t="shared" si="2"/>
        <v>2684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2684</v>
      </c>
      <c r="J25" s="21">
        <v>0.0</v>
      </c>
      <c r="K25" s="22">
        <f t="shared" si="6"/>
        <v>2684</v>
      </c>
      <c r="L25" s="23"/>
      <c r="M25" s="6"/>
      <c r="N25" s="6"/>
      <c r="O25" s="6"/>
    </row>
    <row r="26">
      <c r="A26" s="15">
        <v>20.0</v>
      </c>
      <c r="B26" s="16">
        <v>10344.0</v>
      </c>
      <c r="C26" s="17">
        <v>5975.2</v>
      </c>
      <c r="D26" s="18">
        <f t="shared" si="1"/>
        <v>1493.8</v>
      </c>
      <c r="E26" s="19">
        <f t="shared" si="2"/>
        <v>7469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7469</v>
      </c>
      <c r="J26" s="21">
        <v>518.0</v>
      </c>
      <c r="K26" s="22">
        <f t="shared" si="6"/>
        <v>6951</v>
      </c>
      <c r="L26" s="23"/>
      <c r="M26" s="6"/>
      <c r="N26" s="6"/>
      <c r="O26" s="6"/>
    </row>
    <row r="27">
      <c r="A27" s="15">
        <v>21.0</v>
      </c>
      <c r="B27" s="16">
        <v>10665.0</v>
      </c>
      <c r="C27" s="17">
        <v>38142.4</v>
      </c>
      <c r="D27" s="18">
        <f t="shared" si="1"/>
        <v>9535.6</v>
      </c>
      <c r="E27" s="19">
        <f t="shared" si="2"/>
        <v>47678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47678</v>
      </c>
      <c r="J27" s="21">
        <v>3760.0</v>
      </c>
      <c r="K27" s="22">
        <f t="shared" si="6"/>
        <v>43918</v>
      </c>
      <c r="L27" s="23"/>
      <c r="M27" s="6"/>
      <c r="N27" s="6"/>
      <c r="O27" s="6"/>
    </row>
    <row r="28">
      <c r="A28" s="15">
        <v>22.0</v>
      </c>
      <c r="B28" s="16">
        <v>639.0</v>
      </c>
      <c r="C28" s="17">
        <v>1834.4</v>
      </c>
      <c r="D28" s="18">
        <f t="shared" si="1"/>
        <v>458.6</v>
      </c>
      <c r="E28" s="19">
        <f t="shared" si="2"/>
        <v>2293</v>
      </c>
      <c r="F28" s="17">
        <v>30.43</v>
      </c>
      <c r="G28" s="18">
        <f t="shared" si="3"/>
        <v>4.5645</v>
      </c>
      <c r="H28" s="19">
        <f t="shared" si="4"/>
        <v>34.9945</v>
      </c>
      <c r="I28" s="20">
        <f t="shared" si="5"/>
        <v>2327.9945</v>
      </c>
      <c r="J28" s="21">
        <v>39.0</v>
      </c>
      <c r="K28" s="22">
        <f t="shared" si="6"/>
        <v>2288.9945</v>
      </c>
      <c r="L28" s="23"/>
      <c r="M28" s="6"/>
      <c r="N28" s="6"/>
      <c r="O28" s="6"/>
    </row>
    <row r="29">
      <c r="A29" s="15">
        <v>22.0</v>
      </c>
      <c r="B29" s="16">
        <v>11087.0</v>
      </c>
      <c r="C29" s="17">
        <v>51313.6</v>
      </c>
      <c r="D29" s="18">
        <f t="shared" si="1"/>
        <v>12828.4</v>
      </c>
      <c r="E29" s="19">
        <f t="shared" si="2"/>
        <v>64142</v>
      </c>
      <c r="F29" s="17">
        <v>78.27</v>
      </c>
      <c r="G29" s="18">
        <f t="shared" si="3"/>
        <v>11.7405</v>
      </c>
      <c r="H29" s="19">
        <f t="shared" si="4"/>
        <v>90.0105</v>
      </c>
      <c r="I29" s="20">
        <f t="shared" si="5"/>
        <v>64232.0105</v>
      </c>
      <c r="J29" s="21">
        <v>5698.0</v>
      </c>
      <c r="K29" s="22">
        <f t="shared" si="6"/>
        <v>58534.0105</v>
      </c>
      <c r="L29" s="23"/>
      <c r="M29" s="6"/>
      <c r="N29" s="6"/>
      <c r="O29" s="6"/>
    </row>
    <row r="30">
      <c r="A30" s="15">
        <v>23.0</v>
      </c>
      <c r="B30" s="16">
        <v>11117.0</v>
      </c>
      <c r="C30" s="17">
        <v>3616.8</v>
      </c>
      <c r="D30" s="18">
        <f t="shared" si="1"/>
        <v>904.2</v>
      </c>
      <c r="E30" s="19">
        <f t="shared" si="2"/>
        <v>4521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4521</v>
      </c>
      <c r="J30" s="21">
        <v>0.0</v>
      </c>
      <c r="K30" s="22">
        <f t="shared" si="6"/>
        <v>4521</v>
      </c>
      <c r="L30" s="23"/>
      <c r="M30" s="6"/>
      <c r="N30" s="6"/>
      <c r="O30" s="6"/>
    </row>
    <row r="31">
      <c r="A31" s="15">
        <v>24.0</v>
      </c>
      <c r="B31" s="16">
        <v>11149.0</v>
      </c>
      <c r="C31" s="17">
        <v>2770.4</v>
      </c>
      <c r="D31" s="18">
        <f t="shared" si="1"/>
        <v>692.6</v>
      </c>
      <c r="E31" s="19">
        <f t="shared" si="2"/>
        <v>3463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3463</v>
      </c>
      <c r="J31" s="21">
        <v>556.0</v>
      </c>
      <c r="K31" s="22">
        <f t="shared" si="6"/>
        <v>2907</v>
      </c>
      <c r="L31" s="23"/>
      <c r="M31" s="6"/>
      <c r="N31" s="6"/>
      <c r="O31" s="6"/>
    </row>
    <row r="32">
      <c r="A32" s="15">
        <v>25.0</v>
      </c>
      <c r="B32" s="16">
        <v>11229.0</v>
      </c>
      <c r="C32" s="17">
        <v>5472.8</v>
      </c>
      <c r="D32" s="18">
        <f t="shared" si="1"/>
        <v>1368.2</v>
      </c>
      <c r="E32" s="19">
        <f t="shared" si="2"/>
        <v>6841</v>
      </c>
      <c r="F32" s="17">
        <v>17.39</v>
      </c>
      <c r="G32" s="18">
        <f t="shared" si="3"/>
        <v>2.6085</v>
      </c>
      <c r="H32" s="19">
        <f t="shared" si="4"/>
        <v>19.9985</v>
      </c>
      <c r="I32" s="20">
        <f t="shared" si="5"/>
        <v>6860.9985</v>
      </c>
      <c r="J32" s="21">
        <v>729.0</v>
      </c>
      <c r="K32" s="22">
        <f t="shared" si="6"/>
        <v>6131.9985</v>
      </c>
      <c r="L32" s="23"/>
      <c r="M32" s="6"/>
      <c r="N32" s="6"/>
      <c r="O32" s="6"/>
    </row>
    <row r="33">
      <c r="A33" s="15">
        <v>26.0</v>
      </c>
      <c r="B33" s="16">
        <v>11261.0</v>
      </c>
      <c r="C33" s="17">
        <v>18420.8</v>
      </c>
      <c r="D33" s="18">
        <f t="shared" si="1"/>
        <v>4605.2</v>
      </c>
      <c r="E33" s="19">
        <f t="shared" si="2"/>
        <v>23026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23026</v>
      </c>
      <c r="J33" s="21">
        <v>130.0</v>
      </c>
      <c r="K33" s="26">
        <f t="shared" si="6"/>
        <v>22896</v>
      </c>
      <c r="L33" s="23"/>
      <c r="M33" s="6"/>
      <c r="N33" s="6"/>
      <c r="O33" s="6"/>
    </row>
    <row r="34">
      <c r="A34" s="15">
        <v>27.0</v>
      </c>
      <c r="B34" s="16">
        <v>11265.0</v>
      </c>
      <c r="C34" s="17">
        <v>256.0</v>
      </c>
      <c r="D34" s="18">
        <f t="shared" si="1"/>
        <v>64</v>
      </c>
      <c r="E34" s="19">
        <f t="shared" si="2"/>
        <v>320</v>
      </c>
      <c r="F34" s="17">
        <v>0.0</v>
      </c>
      <c r="G34" s="18">
        <f t="shared" si="3"/>
        <v>0</v>
      </c>
      <c r="H34" s="19">
        <f t="shared" si="4"/>
        <v>0</v>
      </c>
      <c r="I34" s="20">
        <f t="shared" si="5"/>
        <v>320</v>
      </c>
      <c r="J34" s="21">
        <v>160.0</v>
      </c>
      <c r="K34" s="22">
        <f t="shared" si="6"/>
        <v>160</v>
      </c>
      <c r="L34" s="23"/>
      <c r="M34" s="6"/>
      <c r="N34" s="6"/>
      <c r="O34" s="6"/>
    </row>
    <row r="35">
      <c r="A35" s="15">
        <v>28.0</v>
      </c>
      <c r="B35" s="16">
        <v>11346.0</v>
      </c>
      <c r="C35" s="17">
        <v>7892.8</v>
      </c>
      <c r="D35" s="18">
        <f t="shared" si="1"/>
        <v>1973.2</v>
      </c>
      <c r="E35" s="19">
        <f t="shared" si="2"/>
        <v>9866</v>
      </c>
      <c r="F35" s="17">
        <v>47.83</v>
      </c>
      <c r="G35" s="18">
        <f t="shared" si="3"/>
        <v>7.1745</v>
      </c>
      <c r="H35" s="19">
        <f t="shared" si="4"/>
        <v>55.0045</v>
      </c>
      <c r="I35" s="20">
        <f t="shared" si="5"/>
        <v>9921.0045</v>
      </c>
      <c r="J35" s="21">
        <v>435.0</v>
      </c>
      <c r="K35" s="22">
        <f t="shared" si="6"/>
        <v>9486.0045</v>
      </c>
      <c r="L35" s="23"/>
      <c r="M35" s="6"/>
      <c r="N35" s="6"/>
      <c r="O35" s="6"/>
    </row>
    <row r="36">
      <c r="A36" s="15">
        <v>29.0</v>
      </c>
      <c r="B36" s="16">
        <v>706.0</v>
      </c>
      <c r="C36" s="17">
        <v>7627.2</v>
      </c>
      <c r="D36" s="18">
        <f t="shared" si="1"/>
        <v>1906.8</v>
      </c>
      <c r="E36" s="19">
        <f t="shared" si="2"/>
        <v>9534</v>
      </c>
      <c r="F36" s="17">
        <v>0.0</v>
      </c>
      <c r="G36" s="18">
        <f t="shared" si="3"/>
        <v>0</v>
      </c>
      <c r="H36" s="19">
        <f t="shared" si="4"/>
        <v>0</v>
      </c>
      <c r="I36" s="20">
        <f t="shared" si="5"/>
        <v>9534</v>
      </c>
      <c r="J36" s="21">
        <v>0.0</v>
      </c>
      <c r="K36" s="22">
        <f t="shared" si="6"/>
        <v>9534</v>
      </c>
      <c r="L36" s="23"/>
      <c r="M36" s="6"/>
      <c r="N36" s="6"/>
      <c r="O36" s="6"/>
    </row>
    <row r="37">
      <c r="A37" s="15">
        <v>29.0</v>
      </c>
      <c r="B37" s="16">
        <v>11721.0</v>
      </c>
      <c r="C37" s="17">
        <v>47376.0</v>
      </c>
      <c r="D37" s="18">
        <f t="shared" si="1"/>
        <v>11844</v>
      </c>
      <c r="E37" s="19">
        <f t="shared" si="2"/>
        <v>59220</v>
      </c>
      <c r="F37" s="17">
        <v>0.0</v>
      </c>
      <c r="G37" s="18">
        <f t="shared" si="3"/>
        <v>0</v>
      </c>
      <c r="H37" s="19">
        <f t="shared" si="4"/>
        <v>0</v>
      </c>
      <c r="I37" s="20">
        <f t="shared" si="5"/>
        <v>59220</v>
      </c>
      <c r="J37" s="21">
        <v>2563.0</v>
      </c>
      <c r="K37" s="22">
        <f t="shared" si="6"/>
        <v>56657</v>
      </c>
      <c r="L37" s="23"/>
      <c r="M37" s="6"/>
      <c r="N37" s="6"/>
      <c r="O37" s="6"/>
    </row>
    <row r="38">
      <c r="A38" s="15">
        <v>30.0</v>
      </c>
      <c r="B38" s="16">
        <v>11780.0</v>
      </c>
      <c r="C38" s="17">
        <v>7523.2</v>
      </c>
      <c r="D38" s="18">
        <f t="shared" si="1"/>
        <v>1880.8</v>
      </c>
      <c r="E38" s="19">
        <f t="shared" si="2"/>
        <v>9404</v>
      </c>
      <c r="F38" s="17">
        <v>0.0</v>
      </c>
      <c r="G38" s="18">
        <f t="shared" si="3"/>
        <v>0</v>
      </c>
      <c r="H38" s="19">
        <f t="shared" si="4"/>
        <v>0</v>
      </c>
      <c r="I38" s="20">
        <f t="shared" si="5"/>
        <v>9404</v>
      </c>
      <c r="J38" s="21">
        <v>258.0</v>
      </c>
      <c r="K38" s="22">
        <f t="shared" si="6"/>
        <v>9146</v>
      </c>
      <c r="L38" s="23"/>
      <c r="M38" s="6"/>
      <c r="N38" s="6"/>
      <c r="O38" s="6"/>
    </row>
    <row r="39">
      <c r="A39" s="15">
        <v>31.0</v>
      </c>
      <c r="B39" s="17"/>
      <c r="C39" s="17"/>
      <c r="D39" s="18">
        <f t="shared" si="1"/>
        <v>0</v>
      </c>
      <c r="E39" s="19">
        <f t="shared" si="2"/>
        <v>0</v>
      </c>
      <c r="F39" s="17"/>
      <c r="G39" s="18">
        <f t="shared" si="3"/>
        <v>0</v>
      </c>
      <c r="H39" s="19">
        <f t="shared" si="4"/>
        <v>0</v>
      </c>
      <c r="I39" s="20">
        <f t="shared" si="5"/>
        <v>0</v>
      </c>
      <c r="J39" s="21"/>
      <c r="K39" s="22">
        <f t="shared" si="6"/>
        <v>0</v>
      </c>
      <c r="L39" s="23"/>
      <c r="M39" s="6"/>
      <c r="N39" s="6"/>
      <c r="O39" s="6"/>
    </row>
    <row r="40">
      <c r="A40" s="27" t="s">
        <v>12</v>
      </c>
      <c r="B40" s="28"/>
      <c r="C40" s="19">
        <f t="shared" ref="C40:K40" si="7">SUM(C3:C39)</f>
        <v>414701.6</v>
      </c>
      <c r="D40" s="19">
        <f t="shared" si="7"/>
        <v>103675.4</v>
      </c>
      <c r="E40" s="19">
        <f t="shared" si="7"/>
        <v>518377</v>
      </c>
      <c r="F40" s="19">
        <f t="shared" si="7"/>
        <v>396.53</v>
      </c>
      <c r="G40" s="19">
        <f t="shared" si="7"/>
        <v>59.4795</v>
      </c>
      <c r="H40" s="19">
        <f t="shared" si="7"/>
        <v>456.0095</v>
      </c>
      <c r="I40" s="20">
        <f t="shared" si="7"/>
        <v>518833.0095</v>
      </c>
      <c r="J40" s="20">
        <f t="shared" si="7"/>
        <v>25306</v>
      </c>
      <c r="K40" s="20">
        <f t="shared" si="7"/>
        <v>493527.0095</v>
      </c>
      <c r="L40" s="29"/>
      <c r="M40" s="6"/>
      <c r="N40" s="6"/>
      <c r="O40" s="6"/>
    </row>
    <row r="41">
      <c r="A41" s="30"/>
      <c r="B41" s="30"/>
      <c r="C41" s="31"/>
      <c r="D41" s="31"/>
      <c r="E41" s="31"/>
      <c r="F41" s="31"/>
      <c r="G41" s="31"/>
      <c r="H41" s="32" t="s">
        <v>13</v>
      </c>
      <c r="I41" s="33">
        <f>SUM(E40,H40)</f>
        <v>518833.0095</v>
      </c>
      <c r="J41" s="22"/>
      <c r="K41" s="34"/>
      <c r="L41" s="6"/>
      <c r="M41" s="6"/>
      <c r="N41" s="6"/>
      <c r="O41" s="6"/>
    </row>
    <row r="42">
      <c r="A42" s="6"/>
      <c r="B42" s="6"/>
      <c r="C42" s="25"/>
      <c r="D42" s="6"/>
      <c r="E42" s="6"/>
      <c r="F42" s="25"/>
      <c r="G42" s="6"/>
      <c r="H42" s="6"/>
      <c r="I42" s="35"/>
      <c r="J42" s="36"/>
      <c r="K42" s="35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25"/>
      <c r="I43" s="35"/>
      <c r="J43" s="35"/>
      <c r="K43" s="35"/>
      <c r="L43" s="6"/>
      <c r="M43" s="6"/>
      <c r="N43" s="6"/>
      <c r="O43" s="6"/>
    </row>
    <row r="44">
      <c r="A44" s="6"/>
      <c r="B44" s="6"/>
      <c r="C44" s="6"/>
      <c r="D44" s="6"/>
      <c r="E44" s="6"/>
      <c r="F44" s="6"/>
      <c r="G44" s="6"/>
      <c r="H44" s="6"/>
      <c r="I44" s="35"/>
      <c r="J44" s="35"/>
      <c r="K44" s="35"/>
      <c r="L44" s="6"/>
      <c r="M44" s="6"/>
      <c r="N44" s="6"/>
      <c r="O44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11945.0</v>
      </c>
      <c r="C3" s="17">
        <v>14296.8</v>
      </c>
      <c r="D3" s="18">
        <f t="shared" ref="D3:D36" si="1">SUM(C3*0.25)</f>
        <v>3574.2</v>
      </c>
      <c r="E3" s="19">
        <f t="shared" ref="E3:E36" si="2">SUM(C3+D3)</f>
        <v>17871</v>
      </c>
      <c r="F3" s="17">
        <v>4.35</v>
      </c>
      <c r="G3" s="18">
        <f t="shared" ref="G3:G36" si="3">SUM(F3*0.15)</f>
        <v>0.6525</v>
      </c>
      <c r="H3" s="19">
        <f t="shared" ref="H3:H36" si="4">SUM(F3+G3)</f>
        <v>5.0025</v>
      </c>
      <c r="I3" s="20">
        <f t="shared" ref="I3:I36" si="5">SUM(H3,E3)</f>
        <v>17876.0025</v>
      </c>
      <c r="J3" s="21">
        <v>1233.0</v>
      </c>
      <c r="K3" s="22">
        <f t="shared" ref="K3:K36" si="6">SUM(I3-J3)</f>
        <v>16643.0025</v>
      </c>
      <c r="L3" s="23"/>
      <c r="M3" s="24"/>
      <c r="N3" s="24"/>
      <c r="O3" s="24"/>
    </row>
    <row r="4">
      <c r="A4" s="15">
        <v>2.0</v>
      </c>
      <c r="B4" s="16">
        <v>11979.0</v>
      </c>
      <c r="C4" s="17">
        <v>3665.6</v>
      </c>
      <c r="D4" s="18">
        <f t="shared" si="1"/>
        <v>916.4</v>
      </c>
      <c r="E4" s="19">
        <f t="shared" si="2"/>
        <v>4582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4582</v>
      </c>
      <c r="J4" s="21">
        <v>445.0</v>
      </c>
      <c r="K4" s="22">
        <f t="shared" si="6"/>
        <v>4137</v>
      </c>
      <c r="L4" s="23"/>
      <c r="M4" s="6"/>
      <c r="N4" s="6"/>
      <c r="O4" s="6"/>
    </row>
    <row r="5">
      <c r="A5" s="15">
        <v>3.0</v>
      </c>
      <c r="B5" s="16">
        <v>12025.0</v>
      </c>
      <c r="C5" s="17">
        <v>3672.0</v>
      </c>
      <c r="D5" s="18">
        <f t="shared" si="1"/>
        <v>918</v>
      </c>
      <c r="E5" s="19">
        <f t="shared" si="2"/>
        <v>4590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4590</v>
      </c>
      <c r="J5" s="21">
        <v>937.0</v>
      </c>
      <c r="K5" s="22">
        <f t="shared" si="6"/>
        <v>3653</v>
      </c>
      <c r="L5" s="23"/>
      <c r="M5" s="6"/>
      <c r="N5" s="6"/>
      <c r="O5" s="6"/>
    </row>
    <row r="6">
      <c r="A6" s="15">
        <v>4.0</v>
      </c>
      <c r="B6" s="16">
        <v>12142.0</v>
      </c>
      <c r="C6" s="17">
        <v>12060.0</v>
      </c>
      <c r="D6" s="18">
        <f t="shared" si="1"/>
        <v>3015</v>
      </c>
      <c r="E6" s="19">
        <f t="shared" si="2"/>
        <v>15075</v>
      </c>
      <c r="F6" s="17">
        <v>39.13</v>
      </c>
      <c r="G6" s="18">
        <f t="shared" si="3"/>
        <v>5.8695</v>
      </c>
      <c r="H6" s="19">
        <f t="shared" si="4"/>
        <v>44.9995</v>
      </c>
      <c r="I6" s="20">
        <f t="shared" si="5"/>
        <v>15119.9995</v>
      </c>
      <c r="J6" s="21">
        <v>1113.0</v>
      </c>
      <c r="K6" s="22">
        <f t="shared" si="6"/>
        <v>14006.9995</v>
      </c>
      <c r="L6" s="23"/>
      <c r="M6" s="6"/>
      <c r="N6" s="6"/>
      <c r="O6" s="6"/>
    </row>
    <row r="7">
      <c r="A7" s="15">
        <v>5.0</v>
      </c>
      <c r="B7" s="16">
        <v>12441.0</v>
      </c>
      <c r="C7" s="17">
        <v>36602.4</v>
      </c>
      <c r="D7" s="18">
        <f t="shared" si="1"/>
        <v>9150.6</v>
      </c>
      <c r="E7" s="19">
        <f t="shared" si="2"/>
        <v>45753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45753</v>
      </c>
      <c r="J7" s="21">
        <v>1092.0</v>
      </c>
      <c r="K7" s="22">
        <f t="shared" si="6"/>
        <v>44661</v>
      </c>
      <c r="L7" s="23"/>
      <c r="M7" s="6"/>
      <c r="N7" s="6"/>
      <c r="O7" s="6"/>
    </row>
    <row r="8">
      <c r="A8" s="15">
        <v>6.0</v>
      </c>
      <c r="B8" s="16">
        <v>782.0</v>
      </c>
      <c r="C8" s="17">
        <v>10378.4</v>
      </c>
      <c r="D8" s="18">
        <f t="shared" si="1"/>
        <v>2594.6</v>
      </c>
      <c r="E8" s="19">
        <f t="shared" si="2"/>
        <v>12973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12973</v>
      </c>
      <c r="J8" s="21">
        <v>725.0</v>
      </c>
      <c r="K8" s="22">
        <f t="shared" si="6"/>
        <v>12248</v>
      </c>
      <c r="L8" s="23"/>
      <c r="M8" s="6"/>
      <c r="N8" s="6"/>
      <c r="O8" s="6"/>
    </row>
    <row r="9">
      <c r="A9" s="15">
        <v>6.0</v>
      </c>
      <c r="B9" s="16">
        <v>12791.0</v>
      </c>
      <c r="C9" s="17">
        <v>46596.8</v>
      </c>
      <c r="D9" s="18">
        <f t="shared" si="1"/>
        <v>11649.2</v>
      </c>
      <c r="E9" s="19">
        <f t="shared" si="2"/>
        <v>58246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58246</v>
      </c>
      <c r="J9" s="21">
        <v>2092.0</v>
      </c>
      <c r="K9" s="22">
        <f t="shared" si="6"/>
        <v>56154</v>
      </c>
      <c r="L9" s="23"/>
      <c r="M9" s="6"/>
      <c r="N9" s="6"/>
      <c r="O9" s="6"/>
    </row>
    <row r="10">
      <c r="A10" s="15">
        <v>7.0</v>
      </c>
      <c r="B10" s="16">
        <v>12819.0</v>
      </c>
      <c r="C10" s="17">
        <v>2699.2</v>
      </c>
      <c r="D10" s="18">
        <f t="shared" si="1"/>
        <v>674.8</v>
      </c>
      <c r="E10" s="19">
        <f t="shared" si="2"/>
        <v>3374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3374</v>
      </c>
      <c r="J10" s="21">
        <v>100.0</v>
      </c>
      <c r="K10" s="22">
        <f t="shared" si="6"/>
        <v>3274</v>
      </c>
      <c r="L10" s="23"/>
      <c r="M10" s="25"/>
      <c r="N10" s="6"/>
      <c r="O10" s="6"/>
    </row>
    <row r="11">
      <c r="A11" s="15">
        <v>8.0</v>
      </c>
      <c r="B11" s="16">
        <v>12825.0</v>
      </c>
      <c r="C11" s="17">
        <v>264.0</v>
      </c>
      <c r="D11" s="18">
        <f t="shared" si="1"/>
        <v>66</v>
      </c>
      <c r="E11" s="19">
        <f t="shared" si="2"/>
        <v>330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330</v>
      </c>
      <c r="J11" s="21">
        <v>212.0</v>
      </c>
      <c r="K11" s="22">
        <f t="shared" si="6"/>
        <v>118</v>
      </c>
      <c r="L11" s="23"/>
      <c r="M11" s="6"/>
      <c r="N11" s="6"/>
      <c r="O11" s="6"/>
    </row>
    <row r="12">
      <c r="A12" s="15">
        <v>9.0</v>
      </c>
      <c r="B12" s="16">
        <v>12838.0</v>
      </c>
      <c r="C12" s="17">
        <v>1318.4</v>
      </c>
      <c r="D12" s="18">
        <f t="shared" si="1"/>
        <v>329.6</v>
      </c>
      <c r="E12" s="19">
        <f t="shared" si="2"/>
        <v>1648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1648</v>
      </c>
      <c r="J12" s="21">
        <v>342.0</v>
      </c>
      <c r="K12" s="22">
        <f t="shared" si="6"/>
        <v>1306</v>
      </c>
      <c r="L12" s="23"/>
      <c r="M12" s="6"/>
      <c r="N12" s="6"/>
      <c r="O12" s="6"/>
    </row>
    <row r="13">
      <c r="A13" s="15">
        <v>10.0</v>
      </c>
      <c r="B13" s="16">
        <v>12857.0</v>
      </c>
      <c r="C13" s="17">
        <v>1492.8</v>
      </c>
      <c r="D13" s="18">
        <f t="shared" si="1"/>
        <v>373.2</v>
      </c>
      <c r="E13" s="19">
        <f t="shared" si="2"/>
        <v>1866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1866</v>
      </c>
      <c r="J13" s="21">
        <v>0.0</v>
      </c>
      <c r="K13" s="22">
        <f t="shared" si="6"/>
        <v>1866</v>
      </c>
      <c r="L13" s="23"/>
      <c r="M13" s="6"/>
      <c r="N13" s="6"/>
      <c r="O13" s="6"/>
    </row>
    <row r="14">
      <c r="A14" s="15">
        <v>11.0</v>
      </c>
      <c r="B14" s="16">
        <v>12887.0</v>
      </c>
      <c r="C14" s="17">
        <v>2284.8</v>
      </c>
      <c r="D14" s="18">
        <f t="shared" si="1"/>
        <v>571.2</v>
      </c>
      <c r="E14" s="19">
        <f t="shared" si="2"/>
        <v>2856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2856</v>
      </c>
      <c r="J14" s="21">
        <v>118.0</v>
      </c>
      <c r="K14" s="22">
        <f t="shared" si="6"/>
        <v>2738</v>
      </c>
      <c r="L14" s="23"/>
      <c r="M14" s="6"/>
      <c r="N14" s="6"/>
      <c r="O14" s="6"/>
    </row>
    <row r="15">
      <c r="A15" s="15">
        <v>12.0</v>
      </c>
      <c r="B15" s="16">
        <v>13176.0</v>
      </c>
      <c r="C15" s="17">
        <v>29963.2</v>
      </c>
      <c r="D15" s="18">
        <f t="shared" si="1"/>
        <v>7490.8</v>
      </c>
      <c r="E15" s="19">
        <f t="shared" si="2"/>
        <v>37454</v>
      </c>
      <c r="F15" s="17">
        <v>17.39</v>
      </c>
      <c r="G15" s="18">
        <f t="shared" si="3"/>
        <v>2.6085</v>
      </c>
      <c r="H15" s="19">
        <f t="shared" si="4"/>
        <v>19.9985</v>
      </c>
      <c r="I15" s="20">
        <f t="shared" si="5"/>
        <v>37473.9985</v>
      </c>
      <c r="J15" s="21">
        <v>3062.0</v>
      </c>
      <c r="K15" s="22">
        <f t="shared" si="6"/>
        <v>34411.9985</v>
      </c>
      <c r="L15" s="23"/>
      <c r="M15" s="6"/>
      <c r="N15" s="6"/>
      <c r="O15" s="6"/>
    </row>
    <row r="16">
      <c r="A16" s="15">
        <v>13.0</v>
      </c>
      <c r="B16" s="16">
        <v>3568.0</v>
      </c>
      <c r="C16" s="17">
        <v>53865.6</v>
      </c>
      <c r="D16" s="18">
        <f t="shared" si="1"/>
        <v>13466.4</v>
      </c>
      <c r="E16" s="19">
        <f t="shared" si="2"/>
        <v>67332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67332</v>
      </c>
      <c r="J16" s="21">
        <v>2037.0</v>
      </c>
      <c r="K16" s="22">
        <f t="shared" si="6"/>
        <v>65295</v>
      </c>
      <c r="L16" s="23"/>
      <c r="M16" s="6"/>
      <c r="N16" s="6"/>
      <c r="O16" s="6"/>
    </row>
    <row r="17">
      <c r="A17" s="15">
        <v>13.0</v>
      </c>
      <c r="B17" s="16">
        <v>882.0</v>
      </c>
      <c r="C17" s="17">
        <v>10635.2</v>
      </c>
      <c r="D17" s="18">
        <f t="shared" si="1"/>
        <v>2658.8</v>
      </c>
      <c r="E17" s="19">
        <f t="shared" si="2"/>
        <v>13294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13294</v>
      </c>
      <c r="J17" s="21">
        <v>389.0</v>
      </c>
      <c r="K17" s="22">
        <f t="shared" si="6"/>
        <v>12905</v>
      </c>
      <c r="L17" s="23"/>
      <c r="M17" s="6"/>
      <c r="N17" s="6"/>
      <c r="O17" s="6"/>
    </row>
    <row r="18">
      <c r="A18" s="15">
        <v>14.0</v>
      </c>
      <c r="B18" s="16">
        <v>13641.0</v>
      </c>
      <c r="C18" s="17">
        <v>9162.4</v>
      </c>
      <c r="D18" s="18">
        <f t="shared" si="1"/>
        <v>2290.6</v>
      </c>
      <c r="E18" s="19">
        <f t="shared" si="2"/>
        <v>11453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11453</v>
      </c>
      <c r="J18" s="21">
        <v>0.0</v>
      </c>
      <c r="K18" s="22">
        <f t="shared" si="6"/>
        <v>11453</v>
      </c>
      <c r="L18" s="23"/>
      <c r="M18" s="6"/>
      <c r="N18" s="6"/>
      <c r="O18" s="6"/>
    </row>
    <row r="19">
      <c r="A19" s="15">
        <v>15.0</v>
      </c>
      <c r="B19" s="16">
        <v>13647.0</v>
      </c>
      <c r="C19" s="17">
        <v>411.2</v>
      </c>
      <c r="D19" s="18">
        <f t="shared" si="1"/>
        <v>102.8</v>
      </c>
      <c r="E19" s="19">
        <f t="shared" si="2"/>
        <v>514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514</v>
      </c>
      <c r="J19" s="21">
        <v>202.0</v>
      </c>
      <c r="K19" s="22">
        <f t="shared" si="6"/>
        <v>312</v>
      </c>
      <c r="L19" s="23"/>
      <c r="M19" s="6"/>
      <c r="N19" s="6"/>
      <c r="O19" s="6"/>
    </row>
    <row r="20">
      <c r="A20" s="15">
        <v>16.0</v>
      </c>
      <c r="B20" s="16">
        <v>13658.0</v>
      </c>
      <c r="C20" s="17">
        <v>1118.4</v>
      </c>
      <c r="D20" s="18">
        <f t="shared" si="1"/>
        <v>279.6</v>
      </c>
      <c r="E20" s="19">
        <f t="shared" si="2"/>
        <v>1398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1398</v>
      </c>
      <c r="J20" s="21">
        <v>0.0</v>
      </c>
      <c r="K20" s="22">
        <f t="shared" si="6"/>
        <v>1398</v>
      </c>
      <c r="L20" s="23"/>
      <c r="M20" s="6"/>
      <c r="N20" s="6"/>
      <c r="O20" s="6"/>
    </row>
    <row r="21">
      <c r="A21" s="15">
        <v>17.0</v>
      </c>
      <c r="B21" s="16">
        <v>13681.0</v>
      </c>
      <c r="C21" s="17">
        <v>2340.0</v>
      </c>
      <c r="D21" s="18">
        <f t="shared" si="1"/>
        <v>585</v>
      </c>
      <c r="E21" s="19">
        <f t="shared" si="2"/>
        <v>2925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2925</v>
      </c>
      <c r="J21" s="21">
        <v>0.0</v>
      </c>
      <c r="K21" s="22">
        <f t="shared" si="6"/>
        <v>2925</v>
      </c>
      <c r="L21" s="23"/>
      <c r="M21" s="6"/>
      <c r="N21" s="6"/>
      <c r="O21" s="6"/>
    </row>
    <row r="22">
      <c r="A22" s="15">
        <v>18.0</v>
      </c>
      <c r="B22" s="16">
        <v>13715.0</v>
      </c>
      <c r="C22" s="17">
        <v>2892.0</v>
      </c>
      <c r="D22" s="18">
        <f t="shared" si="1"/>
        <v>723</v>
      </c>
      <c r="E22" s="19">
        <f t="shared" si="2"/>
        <v>3615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3615</v>
      </c>
      <c r="J22" s="21">
        <v>187.0</v>
      </c>
      <c r="K22" s="22">
        <f t="shared" si="6"/>
        <v>3428</v>
      </c>
      <c r="L22" s="23"/>
      <c r="M22" s="6"/>
      <c r="N22" s="6"/>
      <c r="O22" s="6"/>
    </row>
    <row r="23">
      <c r="A23" s="15">
        <v>19.0</v>
      </c>
      <c r="B23" s="16">
        <v>13800.0</v>
      </c>
      <c r="C23" s="17">
        <v>7619.2</v>
      </c>
      <c r="D23" s="18">
        <f t="shared" si="1"/>
        <v>1904.8</v>
      </c>
      <c r="E23" s="19">
        <f t="shared" si="2"/>
        <v>9524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9524</v>
      </c>
      <c r="J23" s="21">
        <v>415.0</v>
      </c>
      <c r="K23" s="22">
        <f t="shared" si="6"/>
        <v>9109</v>
      </c>
      <c r="L23" s="23"/>
      <c r="M23" s="6"/>
      <c r="N23" s="6"/>
      <c r="O23" s="6"/>
    </row>
    <row r="24">
      <c r="A24" s="15">
        <v>20.0</v>
      </c>
      <c r="B24" s="16">
        <v>13893.0</v>
      </c>
      <c r="C24" s="17">
        <v>9304.8</v>
      </c>
      <c r="D24" s="18">
        <f t="shared" si="1"/>
        <v>2326.2</v>
      </c>
      <c r="E24" s="19">
        <f t="shared" si="2"/>
        <v>11631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11631</v>
      </c>
      <c r="J24" s="21">
        <v>556.0</v>
      </c>
      <c r="K24" s="22">
        <f t="shared" si="6"/>
        <v>11075</v>
      </c>
      <c r="L24" s="23"/>
      <c r="M24" s="6"/>
      <c r="N24" s="6"/>
      <c r="O24" s="6"/>
    </row>
    <row r="25">
      <c r="A25" s="15">
        <v>21.0</v>
      </c>
      <c r="B25" s="16">
        <v>13931.0</v>
      </c>
      <c r="C25" s="17">
        <v>4460.0</v>
      </c>
      <c r="D25" s="18">
        <f t="shared" si="1"/>
        <v>1115</v>
      </c>
      <c r="E25" s="19">
        <f t="shared" si="2"/>
        <v>5575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5575</v>
      </c>
      <c r="J25" s="21">
        <v>0.0</v>
      </c>
      <c r="K25" s="22">
        <f t="shared" si="6"/>
        <v>5575</v>
      </c>
      <c r="L25" s="23"/>
      <c r="M25" s="6"/>
      <c r="N25" s="6"/>
      <c r="O25" s="6"/>
    </row>
    <row r="26">
      <c r="A26" s="15">
        <v>22.0</v>
      </c>
      <c r="B26" s="16">
        <v>13960.0</v>
      </c>
      <c r="C26" s="17">
        <v>2518.4</v>
      </c>
      <c r="D26" s="18">
        <f t="shared" si="1"/>
        <v>629.6</v>
      </c>
      <c r="E26" s="19">
        <f t="shared" si="2"/>
        <v>3148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3148</v>
      </c>
      <c r="J26" s="21">
        <v>173.0</v>
      </c>
      <c r="K26" s="22">
        <f t="shared" si="6"/>
        <v>2975</v>
      </c>
      <c r="L26" s="23"/>
      <c r="M26" s="6"/>
      <c r="N26" s="6"/>
      <c r="O26" s="6"/>
    </row>
    <row r="27">
      <c r="A27" s="15">
        <v>23.0</v>
      </c>
      <c r="B27" s="16">
        <v>14028.0</v>
      </c>
      <c r="C27" s="17">
        <v>5452.0</v>
      </c>
      <c r="D27" s="18">
        <f t="shared" si="1"/>
        <v>1363</v>
      </c>
      <c r="E27" s="19">
        <f t="shared" si="2"/>
        <v>6815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6815</v>
      </c>
      <c r="J27" s="21">
        <v>851.0</v>
      </c>
      <c r="K27" s="22">
        <f t="shared" si="6"/>
        <v>5964</v>
      </c>
      <c r="L27" s="23"/>
      <c r="M27" s="6"/>
      <c r="N27" s="6"/>
      <c r="O27" s="6"/>
    </row>
    <row r="28">
      <c r="A28" s="15">
        <v>24.0</v>
      </c>
      <c r="B28" s="16">
        <v>14038.0</v>
      </c>
      <c r="C28" s="17">
        <v>996.8</v>
      </c>
      <c r="D28" s="18">
        <f t="shared" si="1"/>
        <v>249.2</v>
      </c>
      <c r="E28" s="19">
        <f t="shared" si="2"/>
        <v>1246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1246</v>
      </c>
      <c r="J28" s="21">
        <v>0.0</v>
      </c>
      <c r="K28" s="22">
        <f t="shared" si="6"/>
        <v>1246</v>
      </c>
      <c r="L28" s="23"/>
      <c r="M28" s="6"/>
      <c r="N28" s="6"/>
      <c r="O28" s="6"/>
    </row>
    <row r="29">
      <c r="A29" s="15">
        <v>25.0</v>
      </c>
      <c r="B29" s="16">
        <v>14125.0</v>
      </c>
      <c r="C29" s="17">
        <v>7205.6</v>
      </c>
      <c r="D29" s="18">
        <f t="shared" si="1"/>
        <v>1801.4</v>
      </c>
      <c r="E29" s="19">
        <f t="shared" si="2"/>
        <v>9007</v>
      </c>
      <c r="F29" s="17">
        <v>9.57</v>
      </c>
      <c r="G29" s="18">
        <f t="shared" si="3"/>
        <v>1.4355</v>
      </c>
      <c r="H29" s="19">
        <f t="shared" si="4"/>
        <v>11.0055</v>
      </c>
      <c r="I29" s="20">
        <f t="shared" si="5"/>
        <v>9018.0055</v>
      </c>
      <c r="J29" s="21">
        <v>891.0</v>
      </c>
      <c r="K29" s="22">
        <f t="shared" si="6"/>
        <v>8127.0055</v>
      </c>
      <c r="L29" s="23"/>
      <c r="M29" s="6"/>
      <c r="N29" s="6"/>
      <c r="O29" s="6"/>
    </row>
    <row r="30">
      <c r="A30" s="15">
        <v>26.0</v>
      </c>
      <c r="B30" s="16">
        <v>14308.0</v>
      </c>
      <c r="C30" s="17">
        <v>19575.2</v>
      </c>
      <c r="D30" s="18">
        <f t="shared" si="1"/>
        <v>4893.8</v>
      </c>
      <c r="E30" s="19">
        <f t="shared" si="2"/>
        <v>24469</v>
      </c>
      <c r="F30" s="17">
        <v>34.79</v>
      </c>
      <c r="G30" s="18">
        <f t="shared" si="3"/>
        <v>5.2185</v>
      </c>
      <c r="H30" s="19">
        <f t="shared" si="4"/>
        <v>40.0085</v>
      </c>
      <c r="I30" s="20">
        <f t="shared" si="5"/>
        <v>24509.0085</v>
      </c>
      <c r="J30" s="21">
        <v>780.0</v>
      </c>
      <c r="K30" s="26">
        <f t="shared" si="6"/>
        <v>23729.0085</v>
      </c>
      <c r="L30" s="23"/>
      <c r="M30" s="6"/>
      <c r="N30" s="6"/>
      <c r="O30" s="6"/>
    </row>
    <row r="31">
      <c r="A31" s="15">
        <v>27.0</v>
      </c>
      <c r="B31" s="16">
        <v>974.0</v>
      </c>
      <c r="C31" s="17">
        <v>11455.2</v>
      </c>
      <c r="D31" s="18">
        <f t="shared" si="1"/>
        <v>2863.8</v>
      </c>
      <c r="E31" s="19">
        <f t="shared" si="2"/>
        <v>14319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14319</v>
      </c>
      <c r="J31" s="21">
        <v>918.0</v>
      </c>
      <c r="K31" s="22">
        <f t="shared" si="6"/>
        <v>13401</v>
      </c>
      <c r="L31" s="23"/>
      <c r="M31" s="6"/>
      <c r="N31" s="6"/>
      <c r="O31" s="6"/>
    </row>
    <row r="32">
      <c r="A32" s="15">
        <v>27.0</v>
      </c>
      <c r="B32" s="16">
        <v>14671.0</v>
      </c>
      <c r="C32" s="17">
        <v>48034.4</v>
      </c>
      <c r="D32" s="18">
        <f t="shared" si="1"/>
        <v>12008.6</v>
      </c>
      <c r="E32" s="19">
        <f t="shared" si="2"/>
        <v>60043</v>
      </c>
      <c r="F32" s="17">
        <v>19.14</v>
      </c>
      <c r="G32" s="18">
        <f t="shared" si="3"/>
        <v>2.871</v>
      </c>
      <c r="H32" s="19">
        <f t="shared" si="4"/>
        <v>22.011</v>
      </c>
      <c r="I32" s="20">
        <f t="shared" si="5"/>
        <v>60065.011</v>
      </c>
      <c r="J32" s="21">
        <v>1218.0</v>
      </c>
      <c r="K32" s="22">
        <f t="shared" si="6"/>
        <v>58847.011</v>
      </c>
      <c r="L32" s="23"/>
      <c r="M32" s="6"/>
      <c r="N32" s="6"/>
      <c r="O32" s="6"/>
    </row>
    <row r="33">
      <c r="A33" s="15">
        <v>28.0</v>
      </c>
      <c r="B33" s="16">
        <v>14710.0</v>
      </c>
      <c r="C33" s="17">
        <v>4488.8</v>
      </c>
      <c r="D33" s="18">
        <f t="shared" si="1"/>
        <v>1122.2</v>
      </c>
      <c r="E33" s="19">
        <f t="shared" si="2"/>
        <v>5611</v>
      </c>
      <c r="F33" s="17">
        <v>9.57</v>
      </c>
      <c r="G33" s="18">
        <f t="shared" si="3"/>
        <v>1.4355</v>
      </c>
      <c r="H33" s="19">
        <f t="shared" si="4"/>
        <v>11.0055</v>
      </c>
      <c r="I33" s="20">
        <f t="shared" si="5"/>
        <v>5622.0055</v>
      </c>
      <c r="J33" s="21">
        <v>42.0</v>
      </c>
      <c r="K33" s="22">
        <f t="shared" si="6"/>
        <v>5580.0055</v>
      </c>
      <c r="L33" s="23"/>
      <c r="M33" s="6"/>
      <c r="N33" s="6"/>
      <c r="O33" s="6"/>
    </row>
    <row r="34">
      <c r="A34" s="15">
        <v>29.0</v>
      </c>
      <c r="B34" s="16">
        <v>14812.0</v>
      </c>
      <c r="C34" s="17">
        <v>8884.8</v>
      </c>
      <c r="D34" s="18">
        <f t="shared" si="1"/>
        <v>2221.2</v>
      </c>
      <c r="E34" s="19">
        <f t="shared" si="2"/>
        <v>11106</v>
      </c>
      <c r="F34" s="17">
        <v>39.13</v>
      </c>
      <c r="G34" s="18">
        <f t="shared" si="3"/>
        <v>5.8695</v>
      </c>
      <c r="H34" s="19">
        <f t="shared" si="4"/>
        <v>44.9995</v>
      </c>
      <c r="I34" s="20">
        <f t="shared" si="5"/>
        <v>11150.9995</v>
      </c>
      <c r="J34" s="21">
        <v>253.0</v>
      </c>
      <c r="K34" s="22">
        <f t="shared" si="6"/>
        <v>10897.9995</v>
      </c>
      <c r="L34" s="23"/>
      <c r="M34" s="6"/>
      <c r="N34" s="6"/>
      <c r="O34" s="6"/>
    </row>
    <row r="35">
      <c r="A35" s="15">
        <v>30.0</v>
      </c>
      <c r="B35" s="16">
        <v>14871.0</v>
      </c>
      <c r="C35" s="17">
        <v>4924.0</v>
      </c>
      <c r="D35" s="18">
        <f t="shared" si="1"/>
        <v>1231</v>
      </c>
      <c r="E35" s="19">
        <f t="shared" si="2"/>
        <v>6155</v>
      </c>
      <c r="F35" s="17">
        <v>0.0</v>
      </c>
      <c r="G35" s="18">
        <f t="shared" si="3"/>
        <v>0</v>
      </c>
      <c r="H35" s="19">
        <f t="shared" si="4"/>
        <v>0</v>
      </c>
      <c r="I35" s="20">
        <f t="shared" si="5"/>
        <v>6155</v>
      </c>
      <c r="J35" s="21">
        <v>689.0</v>
      </c>
      <c r="K35" s="22">
        <f t="shared" si="6"/>
        <v>5466</v>
      </c>
      <c r="L35" s="23"/>
      <c r="M35" s="6"/>
      <c r="N35" s="6"/>
      <c r="O35" s="6"/>
    </row>
    <row r="36">
      <c r="A36" s="15">
        <v>31.0</v>
      </c>
      <c r="B36" s="21">
        <v>14910.0</v>
      </c>
      <c r="C36" s="17">
        <v>4209.6</v>
      </c>
      <c r="D36" s="18">
        <f t="shared" si="1"/>
        <v>1052.4</v>
      </c>
      <c r="E36" s="19">
        <f t="shared" si="2"/>
        <v>5262</v>
      </c>
      <c r="F36" s="17">
        <v>0.0</v>
      </c>
      <c r="G36" s="18">
        <f t="shared" si="3"/>
        <v>0</v>
      </c>
      <c r="H36" s="19">
        <f t="shared" si="4"/>
        <v>0</v>
      </c>
      <c r="I36" s="20">
        <f t="shared" si="5"/>
        <v>5262</v>
      </c>
      <c r="J36" s="21">
        <v>0.0</v>
      </c>
      <c r="K36" s="22">
        <f t="shared" si="6"/>
        <v>5262</v>
      </c>
      <c r="L36" s="23"/>
      <c r="M36" s="6"/>
      <c r="N36" s="6"/>
      <c r="O36" s="6"/>
    </row>
    <row r="37">
      <c r="A37" s="27" t="s">
        <v>12</v>
      </c>
      <c r="B37" s="28"/>
      <c r="C37" s="19">
        <f t="shared" ref="C37:K37" si="7">SUM(C3:C36)</f>
        <v>384848</v>
      </c>
      <c r="D37" s="19">
        <f t="shared" si="7"/>
        <v>96212</v>
      </c>
      <c r="E37" s="19">
        <f t="shared" si="7"/>
        <v>481060</v>
      </c>
      <c r="F37" s="19">
        <f t="shared" si="7"/>
        <v>173.07</v>
      </c>
      <c r="G37" s="19">
        <f t="shared" si="7"/>
        <v>25.9605</v>
      </c>
      <c r="H37" s="19">
        <f t="shared" si="7"/>
        <v>199.0305</v>
      </c>
      <c r="I37" s="20">
        <f t="shared" si="7"/>
        <v>481259.0305</v>
      </c>
      <c r="J37" s="20">
        <f t="shared" si="7"/>
        <v>21072</v>
      </c>
      <c r="K37" s="20">
        <f t="shared" si="7"/>
        <v>460187.0305</v>
      </c>
      <c r="L37" s="29"/>
      <c r="M37" s="6"/>
      <c r="N37" s="6"/>
      <c r="O37" s="6"/>
    </row>
    <row r="38">
      <c r="A38" s="30"/>
      <c r="B38" s="30"/>
      <c r="C38" s="31"/>
      <c r="D38" s="31"/>
      <c r="E38" s="31"/>
      <c r="F38" s="31"/>
      <c r="G38" s="31"/>
      <c r="H38" s="32" t="s">
        <v>13</v>
      </c>
      <c r="I38" s="33">
        <f>SUM(E37,H37)</f>
        <v>481259.0305</v>
      </c>
      <c r="J38" s="22"/>
      <c r="K38" s="34"/>
      <c r="L38" s="6"/>
      <c r="M38" s="6"/>
      <c r="N38" s="6"/>
      <c r="O38" s="6"/>
    </row>
    <row r="39">
      <c r="A39" s="6"/>
      <c r="B39" s="6"/>
      <c r="C39" s="25"/>
      <c r="D39" s="6"/>
      <c r="E39" s="6"/>
      <c r="F39" s="25"/>
      <c r="G39" s="6"/>
      <c r="H39" s="6"/>
      <c r="I39" s="35"/>
      <c r="J39" s="36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25"/>
      <c r="I40" s="35"/>
      <c r="J40" s="35"/>
      <c r="K40" s="35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35"/>
      <c r="J41" s="35"/>
      <c r="K41" s="35"/>
      <c r="L41" s="6"/>
      <c r="M41" s="6"/>
      <c r="N41" s="6"/>
      <c r="O41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14965.0</v>
      </c>
      <c r="C3" s="17">
        <v>4458.4</v>
      </c>
      <c r="D3" s="18">
        <f t="shared" ref="D3:D35" si="1">SUM(C3*0.25)</f>
        <v>1114.6</v>
      </c>
      <c r="E3" s="19">
        <f t="shared" ref="E3:E35" si="2">SUM(C3+D3)</f>
        <v>5573</v>
      </c>
      <c r="F3" s="17">
        <v>0.0</v>
      </c>
      <c r="G3" s="18">
        <f t="shared" ref="G3:G35" si="3">SUM(F3*0.15)</f>
        <v>0</v>
      </c>
      <c r="H3" s="19">
        <f t="shared" ref="H3:H35" si="4">SUM(F3+G3)</f>
        <v>0</v>
      </c>
      <c r="I3" s="20">
        <f t="shared" ref="I3:I35" si="5">SUM(H3,E3)</f>
        <v>5573</v>
      </c>
      <c r="J3" s="21">
        <v>38.0</v>
      </c>
      <c r="K3" s="22">
        <f t="shared" ref="K3:K35" si="6">SUM(I3-J3)</f>
        <v>5535</v>
      </c>
      <c r="L3" s="23"/>
      <c r="M3" s="24"/>
      <c r="N3" s="24"/>
      <c r="O3" s="24"/>
    </row>
    <row r="4">
      <c r="A4" s="15">
        <v>2.0</v>
      </c>
      <c r="B4" s="16">
        <v>15165.0</v>
      </c>
      <c r="C4" s="17">
        <v>20264.8</v>
      </c>
      <c r="D4" s="18">
        <f t="shared" si="1"/>
        <v>5066.2</v>
      </c>
      <c r="E4" s="19">
        <f t="shared" si="2"/>
        <v>25331</v>
      </c>
      <c r="F4" s="17">
        <v>26.09</v>
      </c>
      <c r="G4" s="18">
        <f t="shared" si="3"/>
        <v>3.9135</v>
      </c>
      <c r="H4" s="19">
        <f t="shared" si="4"/>
        <v>30.0035</v>
      </c>
      <c r="I4" s="20">
        <f t="shared" si="5"/>
        <v>25361.0035</v>
      </c>
      <c r="J4" s="21">
        <v>308.0</v>
      </c>
      <c r="K4" s="22">
        <f t="shared" si="6"/>
        <v>25053.0035</v>
      </c>
      <c r="L4" s="23"/>
      <c r="M4" s="6"/>
      <c r="N4" s="6"/>
      <c r="O4" s="6"/>
    </row>
    <row r="5">
      <c r="A5" s="15">
        <v>3.0</v>
      </c>
      <c r="B5" s="16">
        <v>1031.0</v>
      </c>
      <c r="C5" s="17">
        <v>6163.2</v>
      </c>
      <c r="D5" s="18">
        <f t="shared" si="1"/>
        <v>1540.8</v>
      </c>
      <c r="E5" s="19">
        <f t="shared" si="2"/>
        <v>7704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7704</v>
      </c>
      <c r="J5" s="21">
        <v>286.0</v>
      </c>
      <c r="K5" s="22">
        <f t="shared" si="6"/>
        <v>7418</v>
      </c>
      <c r="L5" s="23"/>
      <c r="M5" s="6"/>
      <c r="N5" s="6"/>
      <c r="O5" s="6"/>
    </row>
    <row r="6">
      <c r="A6" s="15">
        <v>3.0</v>
      </c>
      <c r="B6" s="16">
        <v>15467.0</v>
      </c>
      <c r="C6" s="17">
        <v>39008.8</v>
      </c>
      <c r="D6" s="18">
        <f t="shared" si="1"/>
        <v>9752.2</v>
      </c>
      <c r="E6" s="19">
        <f t="shared" si="2"/>
        <v>48761</v>
      </c>
      <c r="F6" s="17">
        <v>9.57</v>
      </c>
      <c r="G6" s="18">
        <f t="shared" si="3"/>
        <v>1.4355</v>
      </c>
      <c r="H6" s="19">
        <f t="shared" si="4"/>
        <v>11.0055</v>
      </c>
      <c r="I6" s="20">
        <f t="shared" si="5"/>
        <v>48772.0055</v>
      </c>
      <c r="J6" s="21">
        <v>2728.0</v>
      </c>
      <c r="K6" s="22">
        <f t="shared" si="6"/>
        <v>46044.0055</v>
      </c>
      <c r="L6" s="23"/>
      <c r="M6" s="6"/>
      <c r="N6" s="6"/>
      <c r="O6" s="6"/>
    </row>
    <row r="7">
      <c r="A7" s="15">
        <v>4.0</v>
      </c>
      <c r="B7" s="16">
        <v>15506.0</v>
      </c>
      <c r="C7" s="17">
        <v>3476.8</v>
      </c>
      <c r="D7" s="18">
        <f t="shared" si="1"/>
        <v>869.2</v>
      </c>
      <c r="E7" s="19">
        <f t="shared" si="2"/>
        <v>4346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4346</v>
      </c>
      <c r="J7" s="21">
        <v>0.0</v>
      </c>
      <c r="K7" s="22">
        <f t="shared" si="6"/>
        <v>4346</v>
      </c>
      <c r="L7" s="23"/>
      <c r="M7" s="6"/>
      <c r="N7" s="6"/>
      <c r="O7" s="6"/>
    </row>
    <row r="8">
      <c r="A8" s="15">
        <v>5.0</v>
      </c>
      <c r="B8" s="16">
        <v>15565.0</v>
      </c>
      <c r="C8" s="17">
        <v>4683.2</v>
      </c>
      <c r="D8" s="18">
        <f t="shared" si="1"/>
        <v>1170.8</v>
      </c>
      <c r="E8" s="19">
        <f t="shared" si="2"/>
        <v>5854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5854</v>
      </c>
      <c r="J8" s="21">
        <v>712.0</v>
      </c>
      <c r="K8" s="22">
        <f t="shared" si="6"/>
        <v>5142</v>
      </c>
      <c r="L8" s="23"/>
      <c r="M8" s="6"/>
      <c r="N8" s="6"/>
      <c r="O8" s="6"/>
    </row>
    <row r="9">
      <c r="A9" s="15">
        <v>6.0</v>
      </c>
      <c r="B9" s="16">
        <v>15626.0</v>
      </c>
      <c r="C9" s="17">
        <v>4868.0</v>
      </c>
      <c r="D9" s="18">
        <f t="shared" si="1"/>
        <v>1217</v>
      </c>
      <c r="E9" s="19">
        <f t="shared" si="2"/>
        <v>6085</v>
      </c>
      <c r="F9" s="17">
        <v>52.17</v>
      </c>
      <c r="G9" s="18">
        <f t="shared" si="3"/>
        <v>7.8255</v>
      </c>
      <c r="H9" s="19">
        <f t="shared" si="4"/>
        <v>59.9955</v>
      </c>
      <c r="I9" s="20">
        <f t="shared" si="5"/>
        <v>6144.9955</v>
      </c>
      <c r="J9" s="21">
        <v>420.0</v>
      </c>
      <c r="K9" s="22">
        <f t="shared" si="6"/>
        <v>5724.9955</v>
      </c>
      <c r="L9" s="23"/>
      <c r="M9" s="6"/>
      <c r="N9" s="6"/>
      <c r="O9" s="6"/>
    </row>
    <row r="10">
      <c r="A10" s="15">
        <v>7.0</v>
      </c>
      <c r="B10" s="16">
        <v>15694.0</v>
      </c>
      <c r="C10" s="17">
        <v>6487.2</v>
      </c>
      <c r="D10" s="18">
        <f t="shared" si="1"/>
        <v>1621.8</v>
      </c>
      <c r="E10" s="19">
        <f t="shared" si="2"/>
        <v>8109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8109</v>
      </c>
      <c r="J10" s="21">
        <v>468.0</v>
      </c>
      <c r="K10" s="22">
        <f t="shared" si="6"/>
        <v>7641</v>
      </c>
      <c r="L10" s="23"/>
      <c r="M10" s="25"/>
      <c r="N10" s="6"/>
      <c r="O10" s="6"/>
    </row>
    <row r="11">
      <c r="A11" s="15">
        <v>8.0</v>
      </c>
      <c r="B11" s="16">
        <v>15726.0</v>
      </c>
      <c r="C11" s="17">
        <v>2151.2</v>
      </c>
      <c r="D11" s="18">
        <f t="shared" si="1"/>
        <v>537.8</v>
      </c>
      <c r="E11" s="19">
        <f t="shared" si="2"/>
        <v>2689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2689</v>
      </c>
      <c r="J11" s="21">
        <v>265.0</v>
      </c>
      <c r="K11" s="22">
        <f t="shared" si="6"/>
        <v>2424</v>
      </c>
      <c r="L11" s="23"/>
      <c r="M11" s="6"/>
      <c r="N11" s="6"/>
      <c r="O11" s="6"/>
    </row>
    <row r="12">
      <c r="A12" s="15">
        <v>8.0</v>
      </c>
      <c r="B12" s="16">
        <v>15866.0</v>
      </c>
      <c r="C12" s="17">
        <v>15550.4</v>
      </c>
      <c r="D12" s="18">
        <f t="shared" si="1"/>
        <v>3887.6</v>
      </c>
      <c r="E12" s="19">
        <f t="shared" si="2"/>
        <v>19438</v>
      </c>
      <c r="F12" s="17">
        <v>17.39</v>
      </c>
      <c r="G12" s="18">
        <f t="shared" si="3"/>
        <v>2.6085</v>
      </c>
      <c r="H12" s="19">
        <f t="shared" si="4"/>
        <v>19.9985</v>
      </c>
      <c r="I12" s="20">
        <f t="shared" si="5"/>
        <v>19457.9985</v>
      </c>
      <c r="J12" s="21">
        <v>699.0</v>
      </c>
      <c r="K12" s="22">
        <f t="shared" si="6"/>
        <v>18758.9985</v>
      </c>
      <c r="L12" s="23"/>
      <c r="M12" s="6"/>
      <c r="N12" s="6"/>
      <c r="O12" s="6"/>
    </row>
    <row r="13">
      <c r="A13" s="15">
        <v>9.0</v>
      </c>
      <c r="B13" s="16">
        <v>1046.0</v>
      </c>
      <c r="C13" s="17">
        <v>1185.6</v>
      </c>
      <c r="D13" s="18">
        <f t="shared" si="1"/>
        <v>296.4</v>
      </c>
      <c r="E13" s="19">
        <f t="shared" si="2"/>
        <v>1482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1482</v>
      </c>
      <c r="J13" s="21">
        <v>0.0</v>
      </c>
      <c r="K13" s="22">
        <f t="shared" si="6"/>
        <v>1482</v>
      </c>
      <c r="L13" s="23"/>
      <c r="M13" s="6"/>
      <c r="N13" s="6"/>
      <c r="O13" s="6"/>
    </row>
    <row r="14">
      <c r="A14" s="15">
        <v>10.0</v>
      </c>
      <c r="B14" s="16">
        <v>16087.0</v>
      </c>
      <c r="C14" s="17">
        <v>23265.6</v>
      </c>
      <c r="D14" s="18">
        <f t="shared" si="1"/>
        <v>5816.4</v>
      </c>
      <c r="E14" s="19">
        <f t="shared" si="2"/>
        <v>29082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29082</v>
      </c>
      <c r="J14" s="21">
        <v>2050.0</v>
      </c>
      <c r="K14" s="22">
        <f t="shared" si="6"/>
        <v>27032</v>
      </c>
      <c r="L14" s="23"/>
      <c r="M14" s="6"/>
      <c r="N14" s="6"/>
      <c r="O14" s="6"/>
    </row>
    <row r="15">
      <c r="A15" s="15">
        <v>11.0</v>
      </c>
      <c r="B15" s="16">
        <v>16106.0</v>
      </c>
      <c r="C15" s="17">
        <v>1844.0</v>
      </c>
      <c r="D15" s="18">
        <f t="shared" si="1"/>
        <v>461</v>
      </c>
      <c r="E15" s="19">
        <f t="shared" si="2"/>
        <v>2305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2305</v>
      </c>
      <c r="J15" s="21">
        <v>0.0</v>
      </c>
      <c r="K15" s="22">
        <f t="shared" si="6"/>
        <v>2305</v>
      </c>
      <c r="L15" s="23"/>
      <c r="M15" s="6"/>
      <c r="N15" s="6"/>
      <c r="O15" s="6"/>
    </row>
    <row r="16">
      <c r="A16" s="15">
        <v>12.0</v>
      </c>
      <c r="B16" s="16">
        <v>16115.0</v>
      </c>
      <c r="C16" s="17">
        <v>527.2</v>
      </c>
      <c r="D16" s="18">
        <f t="shared" si="1"/>
        <v>131.8</v>
      </c>
      <c r="E16" s="19">
        <f t="shared" si="2"/>
        <v>659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659</v>
      </c>
      <c r="J16" s="21">
        <v>0.0</v>
      </c>
      <c r="K16" s="22">
        <f t="shared" si="6"/>
        <v>659</v>
      </c>
      <c r="L16" s="23"/>
      <c r="M16" s="6"/>
      <c r="N16" s="6"/>
      <c r="O16" s="6"/>
    </row>
    <row r="17">
      <c r="A17" s="15">
        <v>13.0</v>
      </c>
      <c r="B17" s="16">
        <v>16127.0</v>
      </c>
      <c r="C17" s="17">
        <v>1152.0</v>
      </c>
      <c r="D17" s="18">
        <f t="shared" si="1"/>
        <v>288</v>
      </c>
      <c r="E17" s="19">
        <f t="shared" si="2"/>
        <v>1440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1440</v>
      </c>
      <c r="J17" s="21">
        <v>486.0</v>
      </c>
      <c r="K17" s="22">
        <f t="shared" si="6"/>
        <v>954</v>
      </c>
      <c r="L17" s="23"/>
      <c r="M17" s="6"/>
      <c r="N17" s="6"/>
      <c r="O17" s="6"/>
    </row>
    <row r="18">
      <c r="A18" s="15">
        <v>14.0</v>
      </c>
      <c r="B18" s="16">
        <v>16144.0</v>
      </c>
      <c r="C18" s="17">
        <v>1544.0</v>
      </c>
      <c r="D18" s="18">
        <f t="shared" si="1"/>
        <v>386</v>
      </c>
      <c r="E18" s="19">
        <f t="shared" si="2"/>
        <v>1930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1930</v>
      </c>
      <c r="J18" s="21">
        <v>0.0</v>
      </c>
      <c r="K18" s="22">
        <f t="shared" si="6"/>
        <v>1930</v>
      </c>
      <c r="L18" s="23"/>
      <c r="M18" s="6"/>
      <c r="N18" s="6"/>
      <c r="O18" s="6"/>
    </row>
    <row r="19">
      <c r="A19" s="15">
        <v>15.0</v>
      </c>
      <c r="B19" s="16">
        <v>16157.0</v>
      </c>
      <c r="C19" s="17">
        <v>719.2</v>
      </c>
      <c r="D19" s="18">
        <f t="shared" si="1"/>
        <v>179.8</v>
      </c>
      <c r="E19" s="19">
        <f t="shared" si="2"/>
        <v>899</v>
      </c>
      <c r="F19" s="17">
        <v>17.39</v>
      </c>
      <c r="G19" s="18">
        <f t="shared" si="3"/>
        <v>2.6085</v>
      </c>
      <c r="H19" s="19">
        <f t="shared" si="4"/>
        <v>19.9985</v>
      </c>
      <c r="I19" s="20">
        <f t="shared" si="5"/>
        <v>918.9985</v>
      </c>
      <c r="J19" s="21">
        <v>0.0</v>
      </c>
      <c r="K19" s="22">
        <f t="shared" si="6"/>
        <v>918.9985</v>
      </c>
      <c r="L19" s="23"/>
      <c r="M19" s="6"/>
      <c r="N19" s="6"/>
      <c r="O19" s="6"/>
    </row>
    <row r="20">
      <c r="A20" s="15">
        <v>16.0</v>
      </c>
      <c r="B20" s="16">
        <v>16228.0</v>
      </c>
      <c r="C20" s="17">
        <v>7588.0</v>
      </c>
      <c r="D20" s="18">
        <f t="shared" si="1"/>
        <v>1897</v>
      </c>
      <c r="E20" s="19">
        <f t="shared" si="2"/>
        <v>9485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9485</v>
      </c>
      <c r="J20" s="21">
        <v>0.0</v>
      </c>
      <c r="K20" s="22">
        <f t="shared" si="6"/>
        <v>9485</v>
      </c>
      <c r="L20" s="23"/>
      <c r="M20" s="6"/>
      <c r="N20" s="6"/>
      <c r="O20" s="6"/>
    </row>
    <row r="21">
      <c r="A21" s="15">
        <v>17.0</v>
      </c>
      <c r="B21" s="16">
        <v>16431.0</v>
      </c>
      <c r="C21" s="17">
        <v>21220.0</v>
      </c>
      <c r="D21" s="18">
        <f t="shared" si="1"/>
        <v>5305</v>
      </c>
      <c r="E21" s="19">
        <f t="shared" si="2"/>
        <v>26525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26525</v>
      </c>
      <c r="J21" s="21">
        <v>935.0</v>
      </c>
      <c r="K21" s="22">
        <f t="shared" si="6"/>
        <v>25590</v>
      </c>
      <c r="L21" s="23"/>
      <c r="M21" s="6"/>
      <c r="N21" s="6"/>
      <c r="O21" s="6"/>
    </row>
    <row r="22">
      <c r="A22" s="15">
        <v>18.0</v>
      </c>
      <c r="B22" s="16">
        <v>16439.0</v>
      </c>
      <c r="C22" s="17">
        <v>748.8</v>
      </c>
      <c r="D22" s="18">
        <f t="shared" si="1"/>
        <v>187.2</v>
      </c>
      <c r="E22" s="19">
        <f t="shared" si="2"/>
        <v>936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936</v>
      </c>
      <c r="J22" s="21">
        <v>0.0</v>
      </c>
      <c r="K22" s="22">
        <f t="shared" si="6"/>
        <v>936</v>
      </c>
      <c r="L22" s="23"/>
      <c r="M22" s="6"/>
      <c r="N22" s="6"/>
      <c r="O22" s="6"/>
    </row>
    <row r="23">
      <c r="A23" s="15">
        <v>19.0</v>
      </c>
      <c r="B23" s="16">
        <v>0.0</v>
      </c>
      <c r="C23" s="17">
        <v>0.0</v>
      </c>
      <c r="D23" s="18">
        <f t="shared" si="1"/>
        <v>0</v>
      </c>
      <c r="E23" s="19">
        <f t="shared" si="2"/>
        <v>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0</v>
      </c>
      <c r="J23" s="21">
        <v>0.0</v>
      </c>
      <c r="K23" s="22">
        <f t="shared" si="6"/>
        <v>0</v>
      </c>
      <c r="L23" s="23"/>
      <c r="M23" s="6"/>
      <c r="N23" s="6"/>
      <c r="O23" s="6"/>
    </row>
    <row r="24">
      <c r="A24" s="15">
        <v>20.0</v>
      </c>
      <c r="B24" s="16">
        <v>16450.0</v>
      </c>
      <c r="C24" s="17">
        <v>690.4</v>
      </c>
      <c r="D24" s="18">
        <f t="shared" si="1"/>
        <v>172.6</v>
      </c>
      <c r="E24" s="19">
        <f t="shared" si="2"/>
        <v>863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863</v>
      </c>
      <c r="J24" s="21">
        <v>108.0</v>
      </c>
      <c r="K24" s="22">
        <f t="shared" si="6"/>
        <v>755</v>
      </c>
      <c r="L24" s="23"/>
      <c r="M24" s="6"/>
      <c r="N24" s="6"/>
      <c r="O24" s="6"/>
    </row>
    <row r="25">
      <c r="A25" s="15">
        <v>21.0</v>
      </c>
      <c r="B25" s="16">
        <v>16460.0</v>
      </c>
      <c r="C25" s="17">
        <v>1971.2</v>
      </c>
      <c r="D25" s="18">
        <f t="shared" si="1"/>
        <v>492.8</v>
      </c>
      <c r="E25" s="19">
        <f t="shared" si="2"/>
        <v>2464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2464</v>
      </c>
      <c r="J25" s="21"/>
      <c r="K25" s="22">
        <f t="shared" si="6"/>
        <v>2464</v>
      </c>
      <c r="L25" s="23"/>
      <c r="M25" s="6"/>
      <c r="N25" s="6"/>
      <c r="O25" s="6"/>
    </row>
    <row r="26">
      <c r="A26" s="15">
        <v>22.0</v>
      </c>
      <c r="B26" s="16">
        <v>16467.0</v>
      </c>
      <c r="C26" s="17">
        <v>663.2</v>
      </c>
      <c r="D26" s="18">
        <f t="shared" si="1"/>
        <v>165.8</v>
      </c>
      <c r="E26" s="19">
        <f t="shared" si="2"/>
        <v>829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829</v>
      </c>
      <c r="J26" s="21">
        <v>80.0</v>
      </c>
      <c r="K26" s="22">
        <f t="shared" si="6"/>
        <v>749</v>
      </c>
      <c r="L26" s="23"/>
      <c r="M26" s="6"/>
      <c r="N26" s="6"/>
      <c r="O26" s="6"/>
    </row>
    <row r="27">
      <c r="A27" s="15">
        <v>23.0</v>
      </c>
      <c r="B27" s="16">
        <v>16506.0</v>
      </c>
      <c r="C27" s="17">
        <v>3225.6</v>
      </c>
      <c r="D27" s="18">
        <f t="shared" si="1"/>
        <v>806.4</v>
      </c>
      <c r="E27" s="19">
        <f t="shared" si="2"/>
        <v>4032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4051.9985</v>
      </c>
      <c r="J27" s="21">
        <v>213.0</v>
      </c>
      <c r="K27" s="22">
        <f t="shared" si="6"/>
        <v>3838.9985</v>
      </c>
      <c r="L27" s="23"/>
      <c r="M27" s="6"/>
      <c r="N27" s="6"/>
      <c r="O27" s="6"/>
    </row>
    <row r="28">
      <c r="A28" s="15">
        <v>24.0</v>
      </c>
      <c r="B28" s="16">
        <v>16620.0</v>
      </c>
      <c r="C28" s="17">
        <v>12024.0</v>
      </c>
      <c r="D28" s="18">
        <f t="shared" si="1"/>
        <v>3006</v>
      </c>
      <c r="E28" s="19">
        <f t="shared" si="2"/>
        <v>15030</v>
      </c>
      <c r="F28" s="17">
        <v>52.17</v>
      </c>
      <c r="G28" s="18">
        <f t="shared" si="3"/>
        <v>7.8255</v>
      </c>
      <c r="H28" s="19">
        <f t="shared" si="4"/>
        <v>59.9955</v>
      </c>
      <c r="I28" s="20">
        <f t="shared" si="5"/>
        <v>15089.9955</v>
      </c>
      <c r="J28" s="21">
        <v>1253.0</v>
      </c>
      <c r="K28" s="22">
        <f t="shared" si="6"/>
        <v>13836.9955</v>
      </c>
      <c r="L28" s="23"/>
      <c r="M28" s="6"/>
      <c r="N28" s="6"/>
      <c r="O28" s="6"/>
    </row>
    <row r="29">
      <c r="A29" s="15">
        <v>25.0</v>
      </c>
      <c r="B29" s="16">
        <v>16630.0</v>
      </c>
      <c r="C29" s="17">
        <v>772.0</v>
      </c>
      <c r="D29" s="18">
        <f t="shared" si="1"/>
        <v>193</v>
      </c>
      <c r="E29" s="19">
        <f t="shared" si="2"/>
        <v>965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965</v>
      </c>
      <c r="J29" s="21">
        <v>266.0</v>
      </c>
      <c r="K29" s="22">
        <f t="shared" si="6"/>
        <v>699</v>
      </c>
      <c r="L29" s="23"/>
      <c r="M29" s="6"/>
      <c r="N29" s="6"/>
      <c r="O29" s="6"/>
    </row>
    <row r="30">
      <c r="A30" s="15">
        <v>26.0</v>
      </c>
      <c r="B30" s="16">
        <v>16638.0</v>
      </c>
      <c r="C30" s="17">
        <v>384.0</v>
      </c>
      <c r="D30" s="18">
        <f t="shared" si="1"/>
        <v>96</v>
      </c>
      <c r="E30" s="19">
        <f t="shared" si="2"/>
        <v>480</v>
      </c>
      <c r="F30" s="17">
        <v>17.39</v>
      </c>
      <c r="G30" s="18">
        <f t="shared" si="3"/>
        <v>2.6085</v>
      </c>
      <c r="H30" s="19">
        <f t="shared" si="4"/>
        <v>19.9985</v>
      </c>
      <c r="I30" s="20">
        <f t="shared" si="5"/>
        <v>499.9985</v>
      </c>
      <c r="J30" s="21">
        <v>76.0</v>
      </c>
      <c r="K30" s="26">
        <f t="shared" si="6"/>
        <v>423.9985</v>
      </c>
      <c r="L30" s="23"/>
      <c r="M30" s="6"/>
      <c r="N30" s="6"/>
      <c r="O30" s="6"/>
    </row>
    <row r="31">
      <c r="A31" s="15">
        <v>27.0</v>
      </c>
      <c r="B31" s="16">
        <v>16652.0</v>
      </c>
      <c r="C31" s="17">
        <v>673.6</v>
      </c>
      <c r="D31" s="18">
        <f t="shared" si="1"/>
        <v>168.4</v>
      </c>
      <c r="E31" s="19">
        <f t="shared" si="2"/>
        <v>842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842</v>
      </c>
      <c r="J31" s="21">
        <v>0.0</v>
      </c>
      <c r="K31" s="22">
        <f t="shared" si="6"/>
        <v>842</v>
      </c>
      <c r="L31" s="23"/>
      <c r="M31" s="6"/>
      <c r="N31" s="6"/>
      <c r="O31" s="6"/>
    </row>
    <row r="32">
      <c r="A32" s="15">
        <v>28.0</v>
      </c>
      <c r="B32" s="16">
        <v>1073.0</v>
      </c>
      <c r="C32" s="17">
        <v>2126.4</v>
      </c>
      <c r="D32" s="18">
        <f t="shared" si="1"/>
        <v>531.6</v>
      </c>
      <c r="E32" s="19">
        <f t="shared" si="2"/>
        <v>2658</v>
      </c>
      <c r="F32" s="17">
        <v>8.7</v>
      </c>
      <c r="G32" s="18">
        <f t="shared" si="3"/>
        <v>1.305</v>
      </c>
      <c r="H32" s="19">
        <f t="shared" si="4"/>
        <v>10.005</v>
      </c>
      <c r="I32" s="20">
        <f t="shared" si="5"/>
        <v>2668.005</v>
      </c>
      <c r="J32" s="21">
        <v>84.0</v>
      </c>
      <c r="K32" s="22">
        <f t="shared" si="6"/>
        <v>2584.005</v>
      </c>
      <c r="L32" s="23"/>
      <c r="M32" s="6"/>
      <c r="N32" s="6"/>
      <c r="O32" s="6"/>
    </row>
    <row r="33">
      <c r="A33" s="15">
        <v>29.0</v>
      </c>
      <c r="B33" s="16">
        <v>16779.0</v>
      </c>
      <c r="C33" s="17">
        <v>8471.2</v>
      </c>
      <c r="D33" s="18">
        <f t="shared" si="1"/>
        <v>2117.8</v>
      </c>
      <c r="E33" s="19">
        <f t="shared" si="2"/>
        <v>10589</v>
      </c>
      <c r="F33" s="17">
        <v>17.39</v>
      </c>
      <c r="G33" s="18">
        <f t="shared" si="3"/>
        <v>2.6085</v>
      </c>
      <c r="H33" s="19">
        <f t="shared" si="4"/>
        <v>19.9985</v>
      </c>
      <c r="I33" s="20">
        <f t="shared" si="5"/>
        <v>10608.9985</v>
      </c>
      <c r="J33" s="21">
        <v>675.0</v>
      </c>
      <c r="K33" s="22">
        <f t="shared" si="6"/>
        <v>9933.9985</v>
      </c>
      <c r="L33" s="23"/>
      <c r="M33" s="6"/>
      <c r="N33" s="6"/>
      <c r="O33" s="6"/>
    </row>
    <row r="34">
      <c r="A34" s="15">
        <v>30.0</v>
      </c>
      <c r="B34" s="16">
        <v>1097.0</v>
      </c>
      <c r="C34" s="17">
        <v>2760.8</v>
      </c>
      <c r="D34" s="18">
        <f t="shared" si="1"/>
        <v>690.2</v>
      </c>
      <c r="E34" s="19">
        <f t="shared" si="2"/>
        <v>3451</v>
      </c>
      <c r="F34" s="17">
        <v>0.0</v>
      </c>
      <c r="G34" s="18">
        <f t="shared" si="3"/>
        <v>0</v>
      </c>
      <c r="H34" s="19">
        <f t="shared" si="4"/>
        <v>0</v>
      </c>
      <c r="I34" s="20">
        <f t="shared" si="5"/>
        <v>3451</v>
      </c>
      <c r="J34" s="21">
        <v>76.0</v>
      </c>
      <c r="K34" s="22">
        <f t="shared" si="6"/>
        <v>3375</v>
      </c>
      <c r="L34" s="23"/>
      <c r="M34" s="6"/>
      <c r="N34" s="6"/>
      <c r="O34" s="6"/>
    </row>
    <row r="35">
      <c r="A35" s="15">
        <v>31.0</v>
      </c>
      <c r="B35" s="21">
        <v>17044.0</v>
      </c>
      <c r="C35" s="17">
        <v>31501.6</v>
      </c>
      <c r="D35" s="18">
        <f t="shared" si="1"/>
        <v>7875.4</v>
      </c>
      <c r="E35" s="19">
        <f t="shared" si="2"/>
        <v>39377</v>
      </c>
      <c r="F35" s="17">
        <v>73.91</v>
      </c>
      <c r="G35" s="18">
        <f t="shared" si="3"/>
        <v>11.0865</v>
      </c>
      <c r="H35" s="19">
        <f t="shared" si="4"/>
        <v>84.9965</v>
      </c>
      <c r="I35" s="20">
        <f t="shared" si="5"/>
        <v>39461.9965</v>
      </c>
      <c r="J35" s="21">
        <v>2044.0</v>
      </c>
      <c r="K35" s="22">
        <f t="shared" si="6"/>
        <v>37417.9965</v>
      </c>
      <c r="L35" s="23"/>
      <c r="M35" s="6"/>
      <c r="N35" s="6"/>
      <c r="O35" s="6"/>
    </row>
    <row r="36">
      <c r="A36" s="27" t="s">
        <v>12</v>
      </c>
      <c r="B36" s="28"/>
      <c r="C36" s="19">
        <f t="shared" ref="C36:K36" si="7">SUM(C3:C35)</f>
        <v>232170.4</v>
      </c>
      <c r="D36" s="19">
        <f t="shared" si="7"/>
        <v>58042.6</v>
      </c>
      <c r="E36" s="19">
        <f t="shared" si="7"/>
        <v>290213</v>
      </c>
      <c r="F36" s="19">
        <f t="shared" si="7"/>
        <v>309.56</v>
      </c>
      <c r="G36" s="19">
        <f t="shared" si="7"/>
        <v>46.434</v>
      </c>
      <c r="H36" s="19">
        <f t="shared" si="7"/>
        <v>355.994</v>
      </c>
      <c r="I36" s="20">
        <f t="shared" si="7"/>
        <v>290568.994</v>
      </c>
      <c r="J36" s="20">
        <f t="shared" si="7"/>
        <v>14270</v>
      </c>
      <c r="K36" s="20">
        <f t="shared" si="7"/>
        <v>276298.994</v>
      </c>
      <c r="L36" s="29"/>
      <c r="M36" s="6"/>
      <c r="N36" s="6"/>
      <c r="O36" s="6"/>
    </row>
    <row r="37">
      <c r="A37" s="30"/>
      <c r="B37" s="30"/>
      <c r="C37" s="31"/>
      <c r="D37" s="31"/>
      <c r="E37" s="31"/>
      <c r="F37" s="31"/>
      <c r="G37" s="31"/>
      <c r="H37" s="32" t="s">
        <v>13</v>
      </c>
      <c r="I37" s="33">
        <f>SUM(E36,H36)</f>
        <v>290568.994</v>
      </c>
      <c r="J37" s="22"/>
      <c r="K37" s="34"/>
      <c r="L37" s="6"/>
      <c r="M37" s="6"/>
      <c r="N37" s="6"/>
      <c r="O37" s="6"/>
    </row>
    <row r="38">
      <c r="A38" s="6"/>
      <c r="B38" s="6"/>
      <c r="C38" s="25"/>
      <c r="D38" s="6"/>
      <c r="E38" s="6"/>
      <c r="F38" s="25"/>
      <c r="G38" s="6"/>
      <c r="H38" s="6"/>
      <c r="I38" s="35"/>
      <c r="J38" s="36"/>
      <c r="K38" s="35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25"/>
      <c r="I39" s="35"/>
      <c r="J39" s="35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35"/>
      <c r="J40" s="35"/>
      <c r="K40" s="35"/>
      <c r="L40" s="6"/>
      <c r="M40" s="6"/>
      <c r="N40" s="6"/>
      <c r="O40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17309.0</v>
      </c>
      <c r="C3" s="17">
        <v>27209.6</v>
      </c>
      <c r="D3" s="18">
        <f t="shared" ref="D3:D33" si="1">SUM(C3*0.25)</f>
        <v>6802.4</v>
      </c>
      <c r="E3" s="19">
        <f t="shared" ref="E3:E33" si="2">SUM(C3+D3)</f>
        <v>34012</v>
      </c>
      <c r="F3" s="17">
        <v>17.39</v>
      </c>
      <c r="G3" s="18">
        <f t="shared" ref="G3:G33" si="3">SUM(F3*0.15)</f>
        <v>2.6085</v>
      </c>
      <c r="H3" s="19">
        <f t="shared" ref="H3:H33" si="4">SUM(F3+G3)</f>
        <v>19.9985</v>
      </c>
      <c r="I3" s="20">
        <f t="shared" ref="I3:I33" si="5">SUM(H3,E3)</f>
        <v>34031.9985</v>
      </c>
      <c r="J3" s="21">
        <v>2713.0</v>
      </c>
      <c r="K3" s="22">
        <f t="shared" ref="K3:K33" si="6">SUM(I3-J3)</f>
        <v>31318.9985</v>
      </c>
      <c r="L3" s="23"/>
      <c r="M3" s="24"/>
      <c r="N3" s="24"/>
      <c r="O3" s="24"/>
    </row>
    <row r="4">
      <c r="A4" s="15">
        <v>2.0</v>
      </c>
      <c r="B4" s="16">
        <v>17406.0</v>
      </c>
      <c r="C4" s="17">
        <v>7743.2</v>
      </c>
      <c r="D4" s="18">
        <f t="shared" si="1"/>
        <v>1935.8</v>
      </c>
      <c r="E4" s="19">
        <f t="shared" si="2"/>
        <v>9679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9679</v>
      </c>
      <c r="J4" s="21">
        <v>459.0</v>
      </c>
      <c r="K4" s="22">
        <f t="shared" si="6"/>
        <v>9220</v>
      </c>
      <c r="L4" s="23"/>
      <c r="M4" s="6"/>
      <c r="N4" s="6"/>
      <c r="O4" s="6"/>
    </row>
    <row r="5">
      <c r="A5" s="15">
        <v>3.0</v>
      </c>
      <c r="B5" s="16">
        <v>17425.0</v>
      </c>
      <c r="C5" s="17">
        <v>1406.4</v>
      </c>
      <c r="D5" s="18">
        <f t="shared" si="1"/>
        <v>351.6</v>
      </c>
      <c r="E5" s="19">
        <f t="shared" si="2"/>
        <v>1758</v>
      </c>
      <c r="F5" s="17">
        <v>17.39</v>
      </c>
      <c r="G5" s="18">
        <f t="shared" si="3"/>
        <v>2.6085</v>
      </c>
      <c r="H5" s="19">
        <f t="shared" si="4"/>
        <v>19.9985</v>
      </c>
      <c r="I5" s="20">
        <f t="shared" si="5"/>
        <v>1777.9985</v>
      </c>
      <c r="J5" s="21">
        <v>288.0</v>
      </c>
      <c r="K5" s="22">
        <f t="shared" si="6"/>
        <v>1489.9985</v>
      </c>
      <c r="L5" s="23"/>
      <c r="M5" s="6"/>
      <c r="N5" s="6"/>
      <c r="O5" s="6"/>
    </row>
    <row r="6">
      <c r="A6" s="15">
        <v>4.0</v>
      </c>
      <c r="B6" s="16">
        <v>17478.0</v>
      </c>
      <c r="C6" s="17">
        <v>3324.8</v>
      </c>
      <c r="D6" s="18">
        <f t="shared" si="1"/>
        <v>831.2</v>
      </c>
      <c r="E6" s="19">
        <f t="shared" si="2"/>
        <v>4156</v>
      </c>
      <c r="F6" s="17">
        <v>17.39</v>
      </c>
      <c r="G6" s="18">
        <f t="shared" si="3"/>
        <v>2.6085</v>
      </c>
      <c r="H6" s="19">
        <f t="shared" si="4"/>
        <v>19.9985</v>
      </c>
      <c r="I6" s="20">
        <f t="shared" si="5"/>
        <v>4175.9985</v>
      </c>
      <c r="J6" s="21">
        <v>183.0</v>
      </c>
      <c r="K6" s="22">
        <f t="shared" si="6"/>
        <v>3992.9985</v>
      </c>
      <c r="L6" s="23"/>
      <c r="M6" s="6"/>
      <c r="N6" s="6"/>
      <c r="O6" s="6"/>
    </row>
    <row r="7">
      <c r="A7" s="15">
        <v>5.0</v>
      </c>
      <c r="B7" s="16">
        <v>17500.0</v>
      </c>
      <c r="C7" s="17">
        <v>1971.2</v>
      </c>
      <c r="D7" s="18">
        <f t="shared" si="1"/>
        <v>492.8</v>
      </c>
      <c r="E7" s="19">
        <f t="shared" si="2"/>
        <v>2464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2464</v>
      </c>
      <c r="J7" s="21">
        <v>147.0</v>
      </c>
      <c r="K7" s="22">
        <f t="shared" si="6"/>
        <v>2317</v>
      </c>
      <c r="L7" s="23"/>
      <c r="M7" s="6"/>
      <c r="N7" s="6"/>
      <c r="O7" s="6"/>
    </row>
    <row r="8">
      <c r="A8" s="15">
        <v>6.0</v>
      </c>
      <c r="B8" s="16">
        <v>17517.0</v>
      </c>
      <c r="C8" s="17">
        <v>1063.2</v>
      </c>
      <c r="D8" s="18">
        <f t="shared" si="1"/>
        <v>265.8</v>
      </c>
      <c r="E8" s="19">
        <f t="shared" si="2"/>
        <v>1329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1329</v>
      </c>
      <c r="J8" s="21">
        <v>217.0</v>
      </c>
      <c r="K8" s="22">
        <f t="shared" si="6"/>
        <v>1112</v>
      </c>
      <c r="L8" s="23"/>
      <c r="M8" s="6"/>
      <c r="N8" s="6"/>
      <c r="O8" s="6"/>
    </row>
    <row r="9">
      <c r="A9" s="15">
        <v>7.0</v>
      </c>
      <c r="B9" s="21">
        <v>17579.0</v>
      </c>
      <c r="C9" s="17">
        <v>5600.8</v>
      </c>
      <c r="D9" s="18">
        <f t="shared" si="1"/>
        <v>1400.2</v>
      </c>
      <c r="E9" s="19">
        <f t="shared" si="2"/>
        <v>7001</v>
      </c>
      <c r="F9" s="17">
        <v>83.48</v>
      </c>
      <c r="G9" s="18">
        <f t="shared" si="3"/>
        <v>12.522</v>
      </c>
      <c r="H9" s="19">
        <f t="shared" si="4"/>
        <v>96.002</v>
      </c>
      <c r="I9" s="20">
        <f t="shared" si="5"/>
        <v>7097.002</v>
      </c>
      <c r="J9" s="21">
        <v>358.0</v>
      </c>
      <c r="K9" s="22">
        <f t="shared" si="6"/>
        <v>6739.002</v>
      </c>
      <c r="L9" s="23"/>
      <c r="M9" s="25"/>
      <c r="N9" s="6"/>
      <c r="O9" s="6"/>
    </row>
    <row r="10">
      <c r="A10" s="15">
        <v>8.0</v>
      </c>
      <c r="B10" s="21">
        <v>17660.0</v>
      </c>
      <c r="C10" s="17">
        <v>7356.8</v>
      </c>
      <c r="D10" s="18">
        <f t="shared" si="1"/>
        <v>1839.2</v>
      </c>
      <c r="E10" s="19">
        <f t="shared" si="2"/>
        <v>9196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9196</v>
      </c>
      <c r="J10" s="21">
        <v>205.0</v>
      </c>
      <c r="K10" s="22">
        <f t="shared" si="6"/>
        <v>8991</v>
      </c>
      <c r="L10" s="23"/>
      <c r="M10" s="6"/>
      <c r="N10" s="6"/>
      <c r="O10" s="6"/>
    </row>
    <row r="11">
      <c r="A11" s="15">
        <v>9.0</v>
      </c>
      <c r="B11" s="21">
        <v>17680.0</v>
      </c>
      <c r="C11" s="17">
        <v>1682.4</v>
      </c>
      <c r="D11" s="18">
        <f t="shared" si="1"/>
        <v>420.6</v>
      </c>
      <c r="E11" s="19">
        <f t="shared" si="2"/>
        <v>2103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2103</v>
      </c>
      <c r="J11" s="21">
        <v>0.0</v>
      </c>
      <c r="K11" s="22">
        <f t="shared" si="6"/>
        <v>2103</v>
      </c>
      <c r="L11" s="23"/>
      <c r="M11" s="6"/>
      <c r="N11" s="6"/>
      <c r="O11" s="6"/>
    </row>
    <row r="12">
      <c r="A12" s="15">
        <v>10.0</v>
      </c>
      <c r="B12" s="21">
        <v>17728.0</v>
      </c>
      <c r="C12" s="17">
        <v>3632.0</v>
      </c>
      <c r="D12" s="18">
        <f t="shared" si="1"/>
        <v>908</v>
      </c>
      <c r="E12" s="19">
        <f t="shared" si="2"/>
        <v>4540</v>
      </c>
      <c r="F12" s="17">
        <v>17.39</v>
      </c>
      <c r="G12" s="18">
        <f t="shared" si="3"/>
        <v>2.6085</v>
      </c>
      <c r="H12" s="19">
        <f t="shared" si="4"/>
        <v>19.9985</v>
      </c>
      <c r="I12" s="20">
        <f t="shared" si="5"/>
        <v>4559.9985</v>
      </c>
      <c r="J12" s="21">
        <v>190.0</v>
      </c>
      <c r="K12" s="22">
        <f t="shared" si="6"/>
        <v>4369.9985</v>
      </c>
      <c r="L12" s="23"/>
      <c r="M12" s="6"/>
      <c r="N12" s="6"/>
      <c r="O12" s="6"/>
    </row>
    <row r="13">
      <c r="A13" s="15">
        <v>11.0</v>
      </c>
      <c r="B13" s="21">
        <v>17743.0</v>
      </c>
      <c r="C13" s="17">
        <v>1561.6</v>
      </c>
      <c r="D13" s="18">
        <f t="shared" si="1"/>
        <v>390.4</v>
      </c>
      <c r="E13" s="19">
        <f t="shared" si="2"/>
        <v>1952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1952</v>
      </c>
      <c r="J13" s="21">
        <v>410.0</v>
      </c>
      <c r="K13" s="22">
        <f t="shared" si="6"/>
        <v>1542</v>
      </c>
      <c r="L13" s="23"/>
      <c r="M13" s="6"/>
      <c r="N13" s="6"/>
      <c r="O13" s="6"/>
    </row>
    <row r="14">
      <c r="A14" s="15">
        <v>12.0</v>
      </c>
      <c r="B14" s="21">
        <v>17760.0</v>
      </c>
      <c r="C14" s="17">
        <v>1667.2</v>
      </c>
      <c r="D14" s="18">
        <f t="shared" si="1"/>
        <v>416.8</v>
      </c>
      <c r="E14" s="19">
        <f t="shared" si="2"/>
        <v>2084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2084</v>
      </c>
      <c r="J14" s="21">
        <v>0.0</v>
      </c>
      <c r="K14" s="22">
        <f t="shared" si="6"/>
        <v>2084</v>
      </c>
      <c r="L14" s="23"/>
      <c r="M14" s="6"/>
      <c r="N14" s="6"/>
      <c r="O14" s="6"/>
    </row>
    <row r="15">
      <c r="A15" s="15">
        <v>13.0</v>
      </c>
      <c r="B15" s="21">
        <v>17771.0</v>
      </c>
      <c r="C15" s="17">
        <v>513.6</v>
      </c>
      <c r="D15" s="18">
        <f t="shared" si="1"/>
        <v>128.4</v>
      </c>
      <c r="E15" s="19">
        <f t="shared" si="2"/>
        <v>642</v>
      </c>
      <c r="F15" s="17">
        <v>17.39</v>
      </c>
      <c r="G15" s="18">
        <f t="shared" si="3"/>
        <v>2.6085</v>
      </c>
      <c r="H15" s="19">
        <f t="shared" si="4"/>
        <v>19.9985</v>
      </c>
      <c r="I15" s="20">
        <f t="shared" si="5"/>
        <v>661.9985</v>
      </c>
      <c r="J15" s="21">
        <v>84.0</v>
      </c>
      <c r="K15" s="22">
        <f t="shared" si="6"/>
        <v>577.9985</v>
      </c>
      <c r="L15" s="23"/>
      <c r="M15" s="6"/>
      <c r="N15" s="6"/>
      <c r="O15" s="6"/>
    </row>
    <row r="16">
      <c r="A16" s="15">
        <v>14.0</v>
      </c>
      <c r="B16" s="21">
        <v>17842.0</v>
      </c>
      <c r="C16" s="17">
        <v>6436.0</v>
      </c>
      <c r="D16" s="18">
        <f t="shared" si="1"/>
        <v>1609</v>
      </c>
      <c r="E16" s="19">
        <f t="shared" si="2"/>
        <v>8045</v>
      </c>
      <c r="F16" s="17">
        <v>73.91</v>
      </c>
      <c r="G16" s="18">
        <f t="shared" si="3"/>
        <v>11.0865</v>
      </c>
      <c r="H16" s="19">
        <f t="shared" si="4"/>
        <v>84.9965</v>
      </c>
      <c r="I16" s="20">
        <f t="shared" si="5"/>
        <v>8129.9965</v>
      </c>
      <c r="J16" s="21">
        <v>448.0</v>
      </c>
      <c r="K16" s="22">
        <f t="shared" si="6"/>
        <v>7681.9965</v>
      </c>
      <c r="L16" s="23"/>
      <c r="M16" s="6"/>
      <c r="N16" s="6"/>
      <c r="O16" s="6"/>
    </row>
    <row r="17">
      <c r="A17" s="15">
        <v>15.0</v>
      </c>
      <c r="B17" s="21">
        <v>18018.0</v>
      </c>
      <c r="C17" s="17">
        <v>18410.4</v>
      </c>
      <c r="D17" s="18">
        <f t="shared" si="1"/>
        <v>4602.6</v>
      </c>
      <c r="E17" s="19">
        <f t="shared" si="2"/>
        <v>23013</v>
      </c>
      <c r="F17" s="17">
        <v>73.91</v>
      </c>
      <c r="G17" s="18">
        <f t="shared" si="3"/>
        <v>11.0865</v>
      </c>
      <c r="H17" s="19">
        <f t="shared" si="4"/>
        <v>84.9965</v>
      </c>
      <c r="I17" s="20">
        <f t="shared" si="5"/>
        <v>23097.9965</v>
      </c>
      <c r="J17" s="21">
        <v>260.0</v>
      </c>
      <c r="K17" s="22">
        <f t="shared" si="6"/>
        <v>22837.9965</v>
      </c>
      <c r="L17" s="23"/>
      <c r="M17" s="6"/>
      <c r="N17" s="6"/>
      <c r="O17" s="6"/>
    </row>
    <row r="18">
      <c r="A18" s="15">
        <v>16.0</v>
      </c>
      <c r="B18" s="21">
        <v>18034.0</v>
      </c>
      <c r="C18" s="17">
        <v>1404.0</v>
      </c>
      <c r="D18" s="18">
        <f t="shared" si="1"/>
        <v>351</v>
      </c>
      <c r="E18" s="19">
        <f t="shared" si="2"/>
        <v>1755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1755</v>
      </c>
      <c r="J18" s="21">
        <v>38.0</v>
      </c>
      <c r="K18" s="22">
        <f t="shared" si="6"/>
        <v>1717</v>
      </c>
      <c r="L18" s="23"/>
      <c r="M18" s="6"/>
      <c r="N18" s="6"/>
      <c r="O18" s="6"/>
    </row>
    <row r="19">
      <c r="A19" s="15">
        <v>17.0</v>
      </c>
      <c r="B19" s="21">
        <v>18084.0</v>
      </c>
      <c r="C19" s="17">
        <v>3824.0</v>
      </c>
      <c r="D19" s="18">
        <f t="shared" si="1"/>
        <v>956</v>
      </c>
      <c r="E19" s="19">
        <f t="shared" si="2"/>
        <v>4780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4780</v>
      </c>
      <c r="J19" s="21">
        <v>274.0</v>
      </c>
      <c r="K19" s="22">
        <f t="shared" si="6"/>
        <v>4506</v>
      </c>
      <c r="L19" s="23"/>
      <c r="M19" s="6"/>
      <c r="N19" s="6"/>
      <c r="O19" s="6"/>
    </row>
    <row r="20">
      <c r="A20" s="15">
        <v>18.0</v>
      </c>
      <c r="B20" s="21">
        <v>18215.0</v>
      </c>
      <c r="C20" s="17">
        <v>9235.2</v>
      </c>
      <c r="D20" s="18">
        <f t="shared" si="1"/>
        <v>2308.8</v>
      </c>
      <c r="E20" s="19">
        <f t="shared" si="2"/>
        <v>11544</v>
      </c>
      <c r="F20" s="17">
        <v>26.09</v>
      </c>
      <c r="G20" s="18">
        <f t="shared" si="3"/>
        <v>3.9135</v>
      </c>
      <c r="H20" s="19">
        <f t="shared" si="4"/>
        <v>30.0035</v>
      </c>
      <c r="I20" s="20">
        <f t="shared" si="5"/>
        <v>11574.0035</v>
      </c>
      <c r="J20" s="21">
        <v>1509.0</v>
      </c>
      <c r="K20" s="22">
        <f t="shared" si="6"/>
        <v>10065.0035</v>
      </c>
      <c r="L20" s="23"/>
      <c r="M20" s="6"/>
      <c r="N20" s="6"/>
      <c r="O20" s="6"/>
    </row>
    <row r="21">
      <c r="A21" s="15">
        <v>19.0</v>
      </c>
      <c r="B21" s="21">
        <v>18235.0</v>
      </c>
      <c r="C21" s="17">
        <v>2798.4</v>
      </c>
      <c r="D21" s="18">
        <f t="shared" si="1"/>
        <v>699.6</v>
      </c>
      <c r="E21" s="19">
        <f t="shared" si="2"/>
        <v>3498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3498</v>
      </c>
      <c r="J21" s="21">
        <v>0.0</v>
      </c>
      <c r="K21" s="22">
        <f t="shared" si="6"/>
        <v>3498</v>
      </c>
      <c r="L21" s="23"/>
      <c r="M21" s="6"/>
      <c r="N21" s="6"/>
      <c r="O21" s="6"/>
    </row>
    <row r="22">
      <c r="A22" s="15">
        <v>20.0</v>
      </c>
      <c r="B22" s="21">
        <v>18263.0</v>
      </c>
      <c r="C22" s="17">
        <v>1824.8</v>
      </c>
      <c r="D22" s="18">
        <f t="shared" si="1"/>
        <v>456.2</v>
      </c>
      <c r="E22" s="19">
        <f t="shared" si="2"/>
        <v>2281</v>
      </c>
      <c r="F22" s="17">
        <v>34.78</v>
      </c>
      <c r="G22" s="18">
        <f t="shared" si="3"/>
        <v>5.217</v>
      </c>
      <c r="H22" s="19">
        <f t="shared" si="4"/>
        <v>39.997</v>
      </c>
      <c r="I22" s="20">
        <f t="shared" si="5"/>
        <v>2320.997</v>
      </c>
      <c r="J22" s="21">
        <v>152.0</v>
      </c>
      <c r="K22" s="22">
        <f t="shared" si="6"/>
        <v>2168.997</v>
      </c>
      <c r="L22" s="23"/>
      <c r="M22" s="6"/>
      <c r="N22" s="6"/>
      <c r="O22" s="6"/>
    </row>
    <row r="23">
      <c r="A23" s="15">
        <v>21.0</v>
      </c>
      <c r="B23" s="21">
        <v>18313.0</v>
      </c>
      <c r="C23" s="17">
        <v>5014.4</v>
      </c>
      <c r="D23" s="18">
        <f t="shared" si="1"/>
        <v>1253.6</v>
      </c>
      <c r="E23" s="19">
        <f t="shared" si="2"/>
        <v>6268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6268</v>
      </c>
      <c r="J23" s="21">
        <v>390.0</v>
      </c>
      <c r="K23" s="22">
        <f t="shared" si="6"/>
        <v>5878</v>
      </c>
      <c r="L23" s="23"/>
      <c r="M23" s="6"/>
      <c r="N23" s="6"/>
      <c r="O23" s="6"/>
    </row>
    <row r="24">
      <c r="A24" s="15">
        <v>22.0</v>
      </c>
      <c r="B24" s="21">
        <v>18420.0</v>
      </c>
      <c r="C24" s="17">
        <v>12197.6</v>
      </c>
      <c r="D24" s="18">
        <f t="shared" si="1"/>
        <v>3049.4</v>
      </c>
      <c r="E24" s="19">
        <f t="shared" si="2"/>
        <v>15247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15247</v>
      </c>
      <c r="J24" s="21">
        <v>511.0</v>
      </c>
      <c r="K24" s="22">
        <f t="shared" si="6"/>
        <v>14736</v>
      </c>
      <c r="L24" s="23"/>
      <c r="M24" s="6"/>
      <c r="N24" s="6"/>
      <c r="O24" s="6"/>
    </row>
    <row r="25">
      <c r="A25" s="15">
        <v>23.0</v>
      </c>
      <c r="B25" s="21">
        <v>18476.0</v>
      </c>
      <c r="C25" s="17">
        <v>6555.2</v>
      </c>
      <c r="D25" s="18">
        <f t="shared" si="1"/>
        <v>1638.8</v>
      </c>
      <c r="E25" s="19">
        <f t="shared" si="2"/>
        <v>8194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8194</v>
      </c>
      <c r="J25" s="21">
        <v>1097.0</v>
      </c>
      <c r="K25" s="22">
        <f t="shared" si="6"/>
        <v>7097</v>
      </c>
      <c r="L25" s="23"/>
      <c r="M25" s="6"/>
      <c r="N25" s="6"/>
      <c r="O25" s="6"/>
    </row>
    <row r="26">
      <c r="A26" s="15">
        <v>24.0</v>
      </c>
      <c r="B26" s="21"/>
      <c r="C26" s="17"/>
      <c r="D26" s="18">
        <f t="shared" si="1"/>
        <v>0</v>
      </c>
      <c r="E26" s="19">
        <f t="shared" si="2"/>
        <v>0</v>
      </c>
      <c r="F26" s="17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18618.0</v>
      </c>
      <c r="C27" s="17">
        <v>16319.2</v>
      </c>
      <c r="D27" s="18">
        <f t="shared" si="1"/>
        <v>4079.8</v>
      </c>
      <c r="E27" s="19">
        <f t="shared" si="2"/>
        <v>20399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20399</v>
      </c>
      <c r="J27" s="21">
        <v>1482.0</v>
      </c>
      <c r="K27" s="22">
        <f t="shared" si="6"/>
        <v>18917</v>
      </c>
      <c r="L27" s="23"/>
      <c r="M27" s="6"/>
      <c r="N27" s="6"/>
      <c r="O27" s="6"/>
    </row>
    <row r="28">
      <c r="A28" s="15">
        <v>26.0</v>
      </c>
      <c r="B28" s="21">
        <v>18921.0</v>
      </c>
      <c r="C28" s="17">
        <v>37350.4</v>
      </c>
      <c r="D28" s="18">
        <f t="shared" si="1"/>
        <v>9337.6</v>
      </c>
      <c r="E28" s="19">
        <f t="shared" si="2"/>
        <v>46688</v>
      </c>
      <c r="F28" s="17">
        <v>73.91</v>
      </c>
      <c r="G28" s="18">
        <f t="shared" si="3"/>
        <v>11.0865</v>
      </c>
      <c r="H28" s="19">
        <f t="shared" si="4"/>
        <v>84.9965</v>
      </c>
      <c r="I28" s="20">
        <f t="shared" si="5"/>
        <v>46772.9965</v>
      </c>
      <c r="J28" s="21">
        <v>312.0</v>
      </c>
      <c r="K28" s="26">
        <f t="shared" si="6"/>
        <v>46460.9965</v>
      </c>
      <c r="L28" s="23"/>
      <c r="M28" s="6"/>
      <c r="N28" s="6"/>
      <c r="O28" s="6"/>
    </row>
    <row r="29">
      <c r="A29" s="15">
        <v>27.0</v>
      </c>
      <c r="B29" s="21">
        <v>19169.0</v>
      </c>
      <c r="C29" s="17">
        <v>33703.2</v>
      </c>
      <c r="D29" s="18">
        <f t="shared" si="1"/>
        <v>8425.8</v>
      </c>
      <c r="E29" s="19">
        <f t="shared" si="2"/>
        <v>42129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42129</v>
      </c>
      <c r="J29" s="21">
        <v>2409.0</v>
      </c>
      <c r="K29" s="22">
        <f t="shared" si="6"/>
        <v>39720</v>
      </c>
      <c r="L29" s="23"/>
      <c r="M29" s="6"/>
      <c r="N29" s="6"/>
      <c r="O29" s="6"/>
    </row>
    <row r="30">
      <c r="A30" s="15">
        <v>28.0</v>
      </c>
      <c r="B30" s="21">
        <v>19488.0</v>
      </c>
      <c r="C30" s="17">
        <v>33361.6</v>
      </c>
      <c r="D30" s="18">
        <f t="shared" si="1"/>
        <v>8340.4</v>
      </c>
      <c r="E30" s="19">
        <f t="shared" si="2"/>
        <v>41702</v>
      </c>
      <c r="F30" s="17">
        <v>43.48</v>
      </c>
      <c r="G30" s="18">
        <f t="shared" si="3"/>
        <v>6.522</v>
      </c>
      <c r="H30" s="19">
        <f t="shared" si="4"/>
        <v>50.002</v>
      </c>
      <c r="I30" s="20">
        <f t="shared" si="5"/>
        <v>41752.002</v>
      </c>
      <c r="J30" s="21">
        <v>3383.0</v>
      </c>
      <c r="K30" s="22">
        <f t="shared" si="6"/>
        <v>38369.002</v>
      </c>
      <c r="L30" s="23"/>
      <c r="M30" s="6"/>
      <c r="N30" s="6"/>
      <c r="O30" s="6"/>
    </row>
    <row r="31">
      <c r="A31" s="15">
        <v>29.0</v>
      </c>
      <c r="B31" s="21">
        <v>19640.0</v>
      </c>
      <c r="C31" s="17">
        <v>17230.4</v>
      </c>
      <c r="D31" s="18">
        <f t="shared" si="1"/>
        <v>4307.6</v>
      </c>
      <c r="E31" s="19">
        <f t="shared" si="2"/>
        <v>21538</v>
      </c>
      <c r="F31" s="17">
        <v>117.4</v>
      </c>
      <c r="G31" s="18">
        <f t="shared" si="3"/>
        <v>17.61</v>
      </c>
      <c r="H31" s="19">
        <f t="shared" si="4"/>
        <v>135.01</v>
      </c>
      <c r="I31" s="20">
        <f t="shared" si="5"/>
        <v>21673.01</v>
      </c>
      <c r="J31" s="21">
        <v>1145.0</v>
      </c>
      <c r="K31" s="22">
        <f t="shared" si="6"/>
        <v>20528.01</v>
      </c>
      <c r="L31" s="23"/>
      <c r="M31" s="6"/>
      <c r="N31" s="6"/>
      <c r="O31" s="6"/>
    </row>
    <row r="32">
      <c r="A32" s="15">
        <v>30.0</v>
      </c>
      <c r="B32" s="21">
        <v>19789.0</v>
      </c>
      <c r="C32" s="17">
        <v>18387.2</v>
      </c>
      <c r="D32" s="18">
        <f t="shared" si="1"/>
        <v>4596.8</v>
      </c>
      <c r="E32" s="19">
        <f t="shared" si="2"/>
        <v>22984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22984</v>
      </c>
      <c r="J32" s="21">
        <v>1825.0</v>
      </c>
      <c r="K32" s="22">
        <f t="shared" si="6"/>
        <v>21159</v>
      </c>
      <c r="L32" s="23"/>
      <c r="M32" s="6"/>
      <c r="N32" s="6"/>
      <c r="O32" s="6"/>
    </row>
    <row r="33">
      <c r="A33" s="15">
        <v>31.0</v>
      </c>
      <c r="B33" s="21">
        <v>19987.0</v>
      </c>
      <c r="C33" s="17">
        <v>13369.6</v>
      </c>
      <c r="D33" s="18">
        <f t="shared" si="1"/>
        <v>3342.4</v>
      </c>
      <c r="E33" s="19">
        <f t="shared" si="2"/>
        <v>16712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16712</v>
      </c>
      <c r="J33" s="21">
        <v>1241.0</v>
      </c>
      <c r="K33" s="22">
        <f t="shared" si="6"/>
        <v>15471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302154.4</v>
      </c>
      <c r="D34" s="19">
        <f t="shared" si="7"/>
        <v>75538.6</v>
      </c>
      <c r="E34" s="19">
        <f t="shared" si="7"/>
        <v>377693</v>
      </c>
      <c r="F34" s="19">
        <f t="shared" si="7"/>
        <v>613.91</v>
      </c>
      <c r="G34" s="19">
        <f t="shared" si="7"/>
        <v>92.0865</v>
      </c>
      <c r="H34" s="19">
        <f t="shared" si="7"/>
        <v>705.9965</v>
      </c>
      <c r="I34" s="20">
        <f t="shared" si="7"/>
        <v>378398.9965</v>
      </c>
      <c r="J34" s="20">
        <f t="shared" si="7"/>
        <v>21730</v>
      </c>
      <c r="K34" s="20">
        <f t="shared" si="7"/>
        <v>356668.9965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378398.9965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94098.0</v>
      </c>
      <c r="C3" s="17">
        <v>10852.0</v>
      </c>
      <c r="D3" s="18">
        <f t="shared" ref="D3:D33" si="1">SUM(C3*0.25)</f>
        <v>2713</v>
      </c>
      <c r="E3" s="19">
        <f t="shared" ref="E3:E33" si="2">SUM(C3+D3)</f>
        <v>13565</v>
      </c>
      <c r="F3" s="18">
        <f t="shared" ref="F3:F33" si="3">SUM(H3/1.15)</f>
        <v>217.3913043</v>
      </c>
      <c r="G3" s="18">
        <f t="shared" ref="G3:G33" si="4">SUM(H3-F3)</f>
        <v>32.60869565</v>
      </c>
      <c r="H3" s="52">
        <v>250.0</v>
      </c>
      <c r="I3" s="19">
        <f t="shared" ref="I3:I33" si="5">SUM(H3,E3)</f>
        <v>13815</v>
      </c>
      <c r="J3" s="17">
        <v>990.0</v>
      </c>
      <c r="K3" s="18">
        <f t="shared" ref="K3:K33" si="6">SUM(I3-J3)</f>
        <v>12825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94144.0</v>
      </c>
      <c r="C5" s="17">
        <v>2876.0</v>
      </c>
      <c r="D5" s="18">
        <f t="shared" si="1"/>
        <v>719</v>
      </c>
      <c r="E5" s="19">
        <f t="shared" si="2"/>
        <v>3595</v>
      </c>
      <c r="F5" s="18">
        <f t="shared" si="3"/>
        <v>0</v>
      </c>
      <c r="G5" s="18">
        <f t="shared" si="4"/>
        <v>0</v>
      </c>
      <c r="H5" s="53">
        <v>0.0</v>
      </c>
      <c r="I5" s="19">
        <f t="shared" si="5"/>
        <v>3595</v>
      </c>
      <c r="J5" s="17">
        <v>410.0</v>
      </c>
      <c r="K5" s="18">
        <f t="shared" si="6"/>
        <v>3185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94284.0</v>
      </c>
      <c r="C8" s="17">
        <v>46108.0</v>
      </c>
      <c r="D8" s="18">
        <f t="shared" si="1"/>
        <v>11527</v>
      </c>
      <c r="E8" s="19">
        <f t="shared" si="2"/>
        <v>57635</v>
      </c>
      <c r="F8" s="18">
        <f t="shared" si="3"/>
        <v>1113.043478</v>
      </c>
      <c r="G8" s="18">
        <f t="shared" si="4"/>
        <v>166.9565217</v>
      </c>
      <c r="H8" s="53">
        <v>1280.0</v>
      </c>
      <c r="I8" s="19">
        <f t="shared" si="5"/>
        <v>58915</v>
      </c>
      <c r="J8" s="17">
        <v>3050.0</v>
      </c>
      <c r="K8" s="18">
        <f t="shared" si="6"/>
        <v>55865</v>
      </c>
      <c r="L8" s="23"/>
      <c r="M8" s="6"/>
      <c r="N8" s="6"/>
      <c r="O8" s="6"/>
    </row>
    <row r="9">
      <c r="A9" s="15">
        <v>7.0</v>
      </c>
      <c r="B9" s="16">
        <v>94494.0</v>
      </c>
      <c r="C9" s="17">
        <v>36628.0</v>
      </c>
      <c r="D9" s="18">
        <f t="shared" si="1"/>
        <v>9157</v>
      </c>
      <c r="E9" s="19">
        <f t="shared" si="2"/>
        <v>45785</v>
      </c>
      <c r="F9" s="18">
        <f t="shared" si="3"/>
        <v>1408.695652</v>
      </c>
      <c r="G9" s="18">
        <f t="shared" si="4"/>
        <v>211.3043478</v>
      </c>
      <c r="H9" s="53">
        <v>1620.0</v>
      </c>
      <c r="I9" s="19">
        <f t="shared" si="5"/>
        <v>47405</v>
      </c>
      <c r="J9" s="17">
        <v>3875.0</v>
      </c>
      <c r="K9" s="18">
        <f t="shared" si="6"/>
        <v>43530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94580.0</v>
      </c>
      <c r="C12" s="17">
        <v>4804.0</v>
      </c>
      <c r="D12" s="18">
        <f t="shared" si="1"/>
        <v>1201</v>
      </c>
      <c r="E12" s="19">
        <f t="shared" si="2"/>
        <v>6005</v>
      </c>
      <c r="F12" s="18">
        <f t="shared" si="3"/>
        <v>104.3478261</v>
      </c>
      <c r="G12" s="18">
        <f t="shared" si="4"/>
        <v>15.65217391</v>
      </c>
      <c r="H12" s="53">
        <v>120.0</v>
      </c>
      <c r="I12" s="19">
        <f t="shared" si="5"/>
        <v>6125</v>
      </c>
      <c r="J12" s="17">
        <v>990.0</v>
      </c>
      <c r="K12" s="18">
        <f t="shared" si="6"/>
        <v>5135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94804.0</v>
      </c>
      <c r="C15" s="17">
        <v>33128.0</v>
      </c>
      <c r="D15" s="18">
        <f t="shared" si="1"/>
        <v>8282</v>
      </c>
      <c r="E15" s="19">
        <f t="shared" si="2"/>
        <v>41410</v>
      </c>
      <c r="F15" s="18">
        <f t="shared" si="3"/>
        <v>1365.217391</v>
      </c>
      <c r="G15" s="18">
        <f t="shared" si="4"/>
        <v>204.7826087</v>
      </c>
      <c r="H15" s="53">
        <v>1570.0</v>
      </c>
      <c r="I15" s="19">
        <f t="shared" si="5"/>
        <v>42980</v>
      </c>
      <c r="J15" s="17">
        <v>2010.0</v>
      </c>
      <c r="K15" s="18">
        <f t="shared" si="6"/>
        <v>40970</v>
      </c>
      <c r="L15" s="23"/>
      <c r="M15" s="6"/>
      <c r="N15" s="6"/>
      <c r="O15" s="6"/>
    </row>
    <row r="16">
      <c r="A16" s="15">
        <v>14.0</v>
      </c>
      <c r="B16" s="16">
        <v>95031.0</v>
      </c>
      <c r="C16" s="17">
        <v>44648.0</v>
      </c>
      <c r="D16" s="18">
        <f t="shared" si="1"/>
        <v>11162</v>
      </c>
      <c r="E16" s="19">
        <f t="shared" si="2"/>
        <v>55810</v>
      </c>
      <c r="F16" s="18">
        <f t="shared" si="3"/>
        <v>1243.478261</v>
      </c>
      <c r="G16" s="18">
        <f t="shared" si="4"/>
        <v>186.5217391</v>
      </c>
      <c r="H16" s="53">
        <v>1430.0</v>
      </c>
      <c r="I16" s="19">
        <f t="shared" si="5"/>
        <v>57240</v>
      </c>
      <c r="J16" s="17">
        <v>4515.0</v>
      </c>
      <c r="K16" s="18">
        <f t="shared" si="6"/>
        <v>52725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3"/>
      <c r="I17" s="19">
        <f t="shared" si="5"/>
        <v>0</v>
      </c>
      <c r="J17" s="17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95149.0</v>
      </c>
      <c r="C21" s="17">
        <v>7704.0</v>
      </c>
      <c r="D21" s="18">
        <f t="shared" si="1"/>
        <v>1926</v>
      </c>
      <c r="E21" s="19">
        <f t="shared" si="2"/>
        <v>9630</v>
      </c>
      <c r="F21" s="18">
        <f t="shared" si="3"/>
        <v>243.4782609</v>
      </c>
      <c r="G21" s="18">
        <f t="shared" si="4"/>
        <v>36.52173913</v>
      </c>
      <c r="H21" s="53">
        <v>280.0</v>
      </c>
      <c r="I21" s="19">
        <f t="shared" si="5"/>
        <v>9910</v>
      </c>
      <c r="J21" s="17">
        <v>1380.0</v>
      </c>
      <c r="K21" s="18">
        <f t="shared" si="6"/>
        <v>8530</v>
      </c>
      <c r="L21" s="23"/>
      <c r="M21" s="6"/>
      <c r="N21" s="6"/>
      <c r="O21" s="6"/>
    </row>
    <row r="22">
      <c r="A22" s="15">
        <v>20.0</v>
      </c>
      <c r="B22" s="16">
        <v>95357.0</v>
      </c>
      <c r="C22" s="17">
        <v>38428.0</v>
      </c>
      <c r="D22" s="18">
        <f t="shared" si="1"/>
        <v>9607</v>
      </c>
      <c r="E22" s="19">
        <f t="shared" si="2"/>
        <v>48035</v>
      </c>
      <c r="F22" s="18">
        <f t="shared" si="3"/>
        <v>740</v>
      </c>
      <c r="G22" s="18">
        <f t="shared" si="4"/>
        <v>111</v>
      </c>
      <c r="H22" s="53">
        <v>851.0</v>
      </c>
      <c r="I22" s="19">
        <f t="shared" si="5"/>
        <v>48886</v>
      </c>
      <c r="J22" s="17">
        <v>2911.0</v>
      </c>
      <c r="K22" s="18">
        <f t="shared" si="6"/>
        <v>45975</v>
      </c>
      <c r="L22" s="23"/>
      <c r="M22" s="6"/>
      <c r="N22" s="6"/>
      <c r="O22" s="6"/>
    </row>
    <row r="23">
      <c r="A23" s="15">
        <v>21.0</v>
      </c>
      <c r="B23" s="16">
        <v>95622.0</v>
      </c>
      <c r="C23" s="17">
        <v>54152.0</v>
      </c>
      <c r="D23" s="18">
        <f t="shared" si="1"/>
        <v>13538</v>
      </c>
      <c r="E23" s="19">
        <f t="shared" si="2"/>
        <v>67690</v>
      </c>
      <c r="F23" s="18">
        <f t="shared" si="3"/>
        <v>1295.652174</v>
      </c>
      <c r="G23" s="18">
        <f t="shared" si="4"/>
        <v>194.3478261</v>
      </c>
      <c r="H23" s="53">
        <v>1490.0</v>
      </c>
      <c r="I23" s="19">
        <f t="shared" si="5"/>
        <v>69180</v>
      </c>
      <c r="J23" s="17">
        <v>3140.0</v>
      </c>
      <c r="K23" s="18">
        <f t="shared" si="6"/>
        <v>66040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3"/>
      <c r="I24" s="19">
        <f t="shared" si="5"/>
        <v>0</v>
      </c>
      <c r="J24" s="17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95666.0</v>
      </c>
      <c r="C26" s="17">
        <v>1968.0</v>
      </c>
      <c r="D26" s="18">
        <f t="shared" si="1"/>
        <v>492</v>
      </c>
      <c r="E26" s="19">
        <f t="shared" si="2"/>
        <v>2460</v>
      </c>
      <c r="F26" s="18">
        <f t="shared" si="3"/>
        <v>69.56521739</v>
      </c>
      <c r="G26" s="18">
        <f t="shared" si="4"/>
        <v>10.43478261</v>
      </c>
      <c r="H26" s="53">
        <v>80.0</v>
      </c>
      <c r="I26" s="19">
        <f t="shared" si="5"/>
        <v>2540</v>
      </c>
      <c r="J26" s="17">
        <v>270.0</v>
      </c>
      <c r="K26" s="18">
        <f t="shared" si="6"/>
        <v>2270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95875.0</v>
      </c>
      <c r="C29" s="17">
        <v>32400.0</v>
      </c>
      <c r="D29" s="18">
        <f t="shared" si="1"/>
        <v>8100</v>
      </c>
      <c r="E29" s="19">
        <f t="shared" si="2"/>
        <v>40500</v>
      </c>
      <c r="F29" s="18">
        <f t="shared" si="3"/>
        <v>895.6521739</v>
      </c>
      <c r="G29" s="18">
        <f t="shared" si="4"/>
        <v>134.3478261</v>
      </c>
      <c r="H29" s="53">
        <v>1030.0</v>
      </c>
      <c r="I29" s="19">
        <f t="shared" si="5"/>
        <v>41530</v>
      </c>
      <c r="J29" s="17">
        <v>2480.0</v>
      </c>
      <c r="K29" s="18">
        <f t="shared" si="6"/>
        <v>39050</v>
      </c>
      <c r="L29" s="23"/>
      <c r="M29" s="6"/>
      <c r="N29" s="6"/>
      <c r="O29" s="6"/>
    </row>
    <row r="30">
      <c r="A30" s="15">
        <v>28.0</v>
      </c>
      <c r="B30" s="16">
        <v>96130.0</v>
      </c>
      <c r="C30" s="17">
        <v>37940.0</v>
      </c>
      <c r="D30" s="18">
        <f t="shared" si="1"/>
        <v>9485</v>
      </c>
      <c r="E30" s="19">
        <f t="shared" si="2"/>
        <v>47425</v>
      </c>
      <c r="F30" s="18">
        <f t="shared" si="3"/>
        <v>1082.608696</v>
      </c>
      <c r="G30" s="18">
        <f t="shared" si="4"/>
        <v>162.3913043</v>
      </c>
      <c r="H30" s="53">
        <v>1245.0</v>
      </c>
      <c r="I30" s="19">
        <f t="shared" si="5"/>
        <v>48670</v>
      </c>
      <c r="J30" s="17">
        <v>3215.0</v>
      </c>
      <c r="K30" s="18">
        <f t="shared" si="6"/>
        <v>45455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3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>
        <v>96160.0</v>
      </c>
      <c r="C33" s="17">
        <v>1672.0</v>
      </c>
      <c r="D33" s="18">
        <f t="shared" si="1"/>
        <v>418</v>
      </c>
      <c r="E33" s="19">
        <f t="shared" si="2"/>
        <v>2090</v>
      </c>
      <c r="F33" s="18">
        <f t="shared" si="3"/>
        <v>8.695652174</v>
      </c>
      <c r="G33" s="18">
        <f t="shared" si="4"/>
        <v>1.304347826</v>
      </c>
      <c r="H33" s="56">
        <v>10.0</v>
      </c>
      <c r="I33" s="19">
        <f t="shared" si="5"/>
        <v>2100</v>
      </c>
      <c r="J33" s="17">
        <v>190.0</v>
      </c>
      <c r="K33" s="18">
        <f t="shared" si="6"/>
        <v>1910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353308</v>
      </c>
      <c r="D34" s="19">
        <f t="shared" si="7"/>
        <v>88327</v>
      </c>
      <c r="E34" s="19">
        <f t="shared" si="7"/>
        <v>441635</v>
      </c>
      <c r="F34" s="19">
        <f t="shared" si="7"/>
        <v>9787.826087</v>
      </c>
      <c r="G34" s="19">
        <f t="shared" si="7"/>
        <v>1468.173913</v>
      </c>
      <c r="H34" s="19">
        <f t="shared" si="7"/>
        <v>11256</v>
      </c>
      <c r="I34" s="19">
        <f t="shared" si="7"/>
        <v>452891</v>
      </c>
      <c r="J34" s="19">
        <f t="shared" si="7"/>
        <v>29426</v>
      </c>
      <c r="K34" s="19">
        <f t="shared" si="7"/>
        <v>423465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452891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96388.0</v>
      </c>
      <c r="C5" s="17">
        <v>35564.0</v>
      </c>
      <c r="D5" s="18">
        <f t="shared" si="1"/>
        <v>8891</v>
      </c>
      <c r="E5" s="19">
        <f t="shared" si="2"/>
        <v>44455</v>
      </c>
      <c r="F5" s="18">
        <f t="shared" si="3"/>
        <v>878.2608696</v>
      </c>
      <c r="G5" s="18">
        <f t="shared" si="4"/>
        <v>131.7391304</v>
      </c>
      <c r="H5" s="53">
        <v>1010.0</v>
      </c>
      <c r="I5" s="19">
        <f t="shared" si="5"/>
        <v>45465</v>
      </c>
      <c r="J5" s="17">
        <v>1950.0</v>
      </c>
      <c r="K5" s="18">
        <f t="shared" si="6"/>
        <v>43515</v>
      </c>
      <c r="L5" s="23"/>
      <c r="M5" s="6"/>
      <c r="N5" s="6"/>
      <c r="O5" s="6"/>
    </row>
    <row r="6">
      <c r="A6" s="15">
        <v>4.0</v>
      </c>
      <c r="B6" s="16">
        <v>96622.0</v>
      </c>
      <c r="C6" s="17">
        <v>49344.0</v>
      </c>
      <c r="D6" s="18">
        <f t="shared" si="1"/>
        <v>12336</v>
      </c>
      <c r="E6" s="19">
        <f t="shared" si="2"/>
        <v>61680</v>
      </c>
      <c r="F6" s="18">
        <f t="shared" si="3"/>
        <v>1208.695652</v>
      </c>
      <c r="G6" s="18">
        <f t="shared" si="4"/>
        <v>181.3043478</v>
      </c>
      <c r="H6" s="53">
        <v>1390.0</v>
      </c>
      <c r="I6" s="19">
        <f t="shared" si="5"/>
        <v>63070</v>
      </c>
      <c r="J6" s="17">
        <v>4450.0</v>
      </c>
      <c r="K6" s="18">
        <f t="shared" si="6"/>
        <v>58620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96749.0</v>
      </c>
      <c r="C9" s="17">
        <v>7204.0</v>
      </c>
      <c r="D9" s="18">
        <f t="shared" si="1"/>
        <v>1801</v>
      </c>
      <c r="E9" s="19">
        <f t="shared" si="2"/>
        <v>9005</v>
      </c>
      <c r="F9" s="18">
        <f t="shared" si="3"/>
        <v>356.5217391</v>
      </c>
      <c r="G9" s="18">
        <f t="shared" si="4"/>
        <v>53.47826087</v>
      </c>
      <c r="H9" s="53">
        <v>410.0</v>
      </c>
      <c r="I9" s="19">
        <f t="shared" si="5"/>
        <v>9415</v>
      </c>
      <c r="J9" s="17">
        <v>1640.0</v>
      </c>
      <c r="K9" s="18">
        <f t="shared" si="6"/>
        <v>7775</v>
      </c>
      <c r="L9" s="23"/>
      <c r="M9" s="25"/>
      <c r="N9" s="6"/>
      <c r="O9" s="6"/>
    </row>
    <row r="10">
      <c r="A10" s="15">
        <v>8.0</v>
      </c>
      <c r="B10" s="16">
        <v>96789.0</v>
      </c>
      <c r="C10" s="17">
        <v>1040.0</v>
      </c>
      <c r="D10" s="18">
        <f t="shared" si="1"/>
        <v>260</v>
      </c>
      <c r="E10" s="19">
        <f t="shared" si="2"/>
        <v>1300</v>
      </c>
      <c r="F10" s="18">
        <f t="shared" si="3"/>
        <v>17.39130435</v>
      </c>
      <c r="G10" s="18">
        <f t="shared" si="4"/>
        <v>2.608695652</v>
      </c>
      <c r="H10" s="53">
        <v>20.0</v>
      </c>
      <c r="I10" s="19">
        <f t="shared" si="5"/>
        <v>1320</v>
      </c>
      <c r="J10" s="17">
        <v>435.0</v>
      </c>
      <c r="K10" s="18">
        <f t="shared" si="6"/>
        <v>885</v>
      </c>
      <c r="L10" s="23"/>
      <c r="M10" s="6"/>
      <c r="N10" s="6"/>
      <c r="O10" s="6"/>
    </row>
    <row r="11">
      <c r="A11" s="15">
        <v>9.0</v>
      </c>
      <c r="B11" s="16">
        <v>96823.0</v>
      </c>
      <c r="C11" s="17">
        <v>3384.0</v>
      </c>
      <c r="D11" s="18">
        <f t="shared" si="1"/>
        <v>846</v>
      </c>
      <c r="E11" s="19">
        <f t="shared" si="2"/>
        <v>4230</v>
      </c>
      <c r="F11" s="18">
        <f t="shared" si="3"/>
        <v>104.3478261</v>
      </c>
      <c r="G11" s="18">
        <f t="shared" si="4"/>
        <v>15.65217391</v>
      </c>
      <c r="H11" s="53">
        <v>120.0</v>
      </c>
      <c r="I11" s="19">
        <f t="shared" si="5"/>
        <v>4350</v>
      </c>
      <c r="J11" s="17"/>
      <c r="K11" s="18">
        <f t="shared" si="6"/>
        <v>4350</v>
      </c>
      <c r="L11" s="23"/>
      <c r="M11" s="6"/>
      <c r="N11" s="6"/>
      <c r="O11" s="6"/>
    </row>
    <row r="12">
      <c r="A12" s="15">
        <v>10.0</v>
      </c>
      <c r="B12" s="16">
        <v>97030.0</v>
      </c>
      <c r="C12" s="17">
        <v>24624.0</v>
      </c>
      <c r="D12" s="18">
        <f t="shared" si="1"/>
        <v>6156</v>
      </c>
      <c r="E12" s="19">
        <f t="shared" si="2"/>
        <v>30780</v>
      </c>
      <c r="F12" s="18">
        <f t="shared" si="3"/>
        <v>421.7391304</v>
      </c>
      <c r="G12" s="18">
        <f t="shared" si="4"/>
        <v>63.26086957</v>
      </c>
      <c r="H12" s="53">
        <v>485.0</v>
      </c>
      <c r="I12" s="19">
        <f t="shared" si="5"/>
        <v>31265</v>
      </c>
      <c r="J12" s="17"/>
      <c r="K12" s="18">
        <f t="shared" si="6"/>
        <v>31265</v>
      </c>
      <c r="L12" s="23"/>
      <c r="M12" s="6"/>
      <c r="N12" s="6"/>
      <c r="O12" s="6"/>
    </row>
    <row r="13">
      <c r="A13" s="15">
        <v>11.0</v>
      </c>
      <c r="B13" s="16">
        <v>97246.0</v>
      </c>
      <c r="C13" s="17">
        <v>25312.0</v>
      </c>
      <c r="D13" s="18">
        <f t="shared" si="1"/>
        <v>6328</v>
      </c>
      <c r="E13" s="19">
        <f t="shared" si="2"/>
        <v>31640</v>
      </c>
      <c r="F13" s="18">
        <f t="shared" si="3"/>
        <v>939.1304348</v>
      </c>
      <c r="G13" s="18">
        <f t="shared" si="4"/>
        <v>140.8695652</v>
      </c>
      <c r="H13" s="53">
        <v>1080.0</v>
      </c>
      <c r="I13" s="19">
        <f t="shared" si="5"/>
        <v>32720</v>
      </c>
      <c r="J13" s="17">
        <v>3015.0</v>
      </c>
      <c r="K13" s="18">
        <f t="shared" si="6"/>
        <v>29705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97418.0</v>
      </c>
      <c r="C15" s="17">
        <v>10380.0</v>
      </c>
      <c r="D15" s="18">
        <f t="shared" si="1"/>
        <v>2595</v>
      </c>
      <c r="E15" s="19">
        <f t="shared" si="2"/>
        <v>12975</v>
      </c>
      <c r="F15" s="18">
        <f t="shared" si="3"/>
        <v>800</v>
      </c>
      <c r="G15" s="18">
        <f t="shared" si="4"/>
        <v>120</v>
      </c>
      <c r="H15" s="53">
        <v>920.0</v>
      </c>
      <c r="I15" s="19">
        <f t="shared" si="5"/>
        <v>13895</v>
      </c>
      <c r="J15" s="17">
        <v>2330.0</v>
      </c>
      <c r="K15" s="18">
        <f t="shared" si="6"/>
        <v>11565</v>
      </c>
      <c r="L15" s="23"/>
      <c r="M15" s="6"/>
      <c r="N15" s="6"/>
      <c r="O15" s="6"/>
    </row>
    <row r="16">
      <c r="A16" s="15">
        <v>14.0</v>
      </c>
      <c r="B16" s="16">
        <v>97491.0</v>
      </c>
      <c r="C16" s="17">
        <v>4320.0</v>
      </c>
      <c r="D16" s="18">
        <f t="shared" si="1"/>
        <v>1080</v>
      </c>
      <c r="E16" s="19">
        <f t="shared" si="2"/>
        <v>5400</v>
      </c>
      <c r="F16" s="18">
        <f t="shared" si="3"/>
        <v>356.5217391</v>
      </c>
      <c r="G16" s="18">
        <f t="shared" si="4"/>
        <v>53.47826087</v>
      </c>
      <c r="H16" s="53">
        <v>410.0</v>
      </c>
      <c r="I16" s="19">
        <f t="shared" si="5"/>
        <v>5810</v>
      </c>
      <c r="J16" s="17">
        <v>1580.0</v>
      </c>
      <c r="K16" s="18">
        <f t="shared" si="6"/>
        <v>4230</v>
      </c>
      <c r="L16" s="23"/>
      <c r="M16" s="6"/>
      <c r="N16" s="6"/>
      <c r="O16" s="6"/>
    </row>
    <row r="17">
      <c r="A17" s="15">
        <v>15.0</v>
      </c>
      <c r="B17" s="16">
        <v>97556.0</v>
      </c>
      <c r="C17" s="17">
        <v>4008.0</v>
      </c>
      <c r="D17" s="18">
        <f t="shared" si="1"/>
        <v>1002</v>
      </c>
      <c r="E17" s="19">
        <f t="shared" si="2"/>
        <v>5010</v>
      </c>
      <c r="F17" s="18">
        <f t="shared" si="3"/>
        <v>78.26086957</v>
      </c>
      <c r="G17" s="18">
        <f t="shared" si="4"/>
        <v>11.73913043</v>
      </c>
      <c r="H17" s="53">
        <v>90.0</v>
      </c>
      <c r="I17" s="19">
        <f t="shared" si="5"/>
        <v>5100</v>
      </c>
      <c r="J17" s="17"/>
      <c r="K17" s="18">
        <f t="shared" si="6"/>
        <v>5100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97788.0</v>
      </c>
      <c r="C19" s="17">
        <v>23896.0</v>
      </c>
      <c r="D19" s="18">
        <f t="shared" si="1"/>
        <v>5974</v>
      </c>
      <c r="E19" s="19">
        <f t="shared" si="2"/>
        <v>29870</v>
      </c>
      <c r="F19" s="18">
        <f t="shared" si="3"/>
        <v>678.2608696</v>
      </c>
      <c r="G19" s="18">
        <f t="shared" si="4"/>
        <v>101.7391304</v>
      </c>
      <c r="H19" s="53">
        <v>780.0</v>
      </c>
      <c r="I19" s="19">
        <f t="shared" si="5"/>
        <v>30650</v>
      </c>
      <c r="J19" s="17">
        <v>2090.0</v>
      </c>
      <c r="K19" s="18">
        <f t="shared" si="6"/>
        <v>28560</v>
      </c>
      <c r="L19" s="23"/>
      <c r="M19" s="6"/>
      <c r="N19" s="6"/>
      <c r="O19" s="6"/>
    </row>
    <row r="20">
      <c r="A20" s="15">
        <v>18.0</v>
      </c>
      <c r="B20" s="16">
        <v>98019.0</v>
      </c>
      <c r="C20" s="17">
        <v>28812.0</v>
      </c>
      <c r="D20" s="18">
        <f t="shared" si="1"/>
        <v>7203</v>
      </c>
      <c r="E20" s="19">
        <f t="shared" si="2"/>
        <v>36015</v>
      </c>
      <c r="F20" s="18">
        <f t="shared" si="3"/>
        <v>1139.130435</v>
      </c>
      <c r="G20" s="18">
        <f t="shared" si="4"/>
        <v>170.8695652</v>
      </c>
      <c r="H20" s="53">
        <v>1310.0</v>
      </c>
      <c r="I20" s="19">
        <f t="shared" si="5"/>
        <v>37325</v>
      </c>
      <c r="J20" s="17">
        <v>2355.0</v>
      </c>
      <c r="K20" s="18">
        <f t="shared" si="6"/>
        <v>34970</v>
      </c>
      <c r="L20" s="23"/>
      <c r="M20" s="6"/>
      <c r="N20" s="6"/>
      <c r="O20" s="6"/>
    </row>
    <row r="21">
      <c r="A21" s="15">
        <v>19.0</v>
      </c>
      <c r="B21" s="16">
        <v>98146.0</v>
      </c>
      <c r="C21" s="17">
        <v>11844.0</v>
      </c>
      <c r="D21" s="18">
        <f t="shared" si="1"/>
        <v>2961</v>
      </c>
      <c r="E21" s="19">
        <f t="shared" si="2"/>
        <v>14805</v>
      </c>
      <c r="F21" s="18">
        <f t="shared" si="3"/>
        <v>460.8695652</v>
      </c>
      <c r="G21" s="18">
        <f t="shared" si="4"/>
        <v>69.13043478</v>
      </c>
      <c r="H21" s="53">
        <v>530.0</v>
      </c>
      <c r="I21" s="19">
        <f t="shared" si="5"/>
        <v>15335</v>
      </c>
      <c r="J21" s="17">
        <v>1975.0</v>
      </c>
      <c r="K21" s="18">
        <f t="shared" si="6"/>
        <v>13360</v>
      </c>
      <c r="L21" s="23"/>
      <c r="M21" s="6"/>
      <c r="N21" s="6"/>
      <c r="O21" s="6"/>
    </row>
    <row r="22">
      <c r="A22" s="15">
        <v>20.0</v>
      </c>
      <c r="B22" s="16">
        <v>98342.0</v>
      </c>
      <c r="C22" s="17">
        <v>17872.0</v>
      </c>
      <c r="D22" s="18">
        <f t="shared" si="1"/>
        <v>4468</v>
      </c>
      <c r="E22" s="19">
        <f t="shared" si="2"/>
        <v>22340</v>
      </c>
      <c r="F22" s="18">
        <f t="shared" si="3"/>
        <v>708.6956522</v>
      </c>
      <c r="G22" s="18">
        <f t="shared" si="4"/>
        <v>106.3043478</v>
      </c>
      <c r="H22" s="53">
        <v>815.0</v>
      </c>
      <c r="I22" s="19">
        <f t="shared" si="5"/>
        <v>23155</v>
      </c>
      <c r="J22" s="17">
        <v>3405.0</v>
      </c>
      <c r="K22" s="18">
        <f t="shared" si="6"/>
        <v>19750</v>
      </c>
      <c r="L22" s="23"/>
      <c r="M22" s="6"/>
      <c r="N22" s="6"/>
      <c r="O22" s="6"/>
    </row>
    <row r="23">
      <c r="A23" s="15">
        <v>21.0</v>
      </c>
      <c r="B23" s="16">
        <v>98526.0</v>
      </c>
      <c r="C23" s="17">
        <v>15932.8</v>
      </c>
      <c r="D23" s="18">
        <f t="shared" si="1"/>
        <v>3983.2</v>
      </c>
      <c r="E23" s="19">
        <f t="shared" si="2"/>
        <v>19916</v>
      </c>
      <c r="F23" s="18">
        <f t="shared" si="3"/>
        <v>543.4782609</v>
      </c>
      <c r="G23" s="18">
        <f t="shared" si="4"/>
        <v>81.52173913</v>
      </c>
      <c r="H23" s="53">
        <v>625.0</v>
      </c>
      <c r="I23" s="19">
        <f t="shared" si="5"/>
        <v>20541</v>
      </c>
      <c r="J23" s="17">
        <v>2151.0</v>
      </c>
      <c r="K23" s="18">
        <f t="shared" si="6"/>
        <v>18390</v>
      </c>
      <c r="L23" s="23"/>
      <c r="M23" s="6"/>
      <c r="N23" s="6"/>
      <c r="O23" s="6"/>
    </row>
    <row r="24">
      <c r="A24" s="15">
        <v>22.0</v>
      </c>
      <c r="B24" s="16">
        <v>98875.0</v>
      </c>
      <c r="C24" s="17">
        <v>28044.0</v>
      </c>
      <c r="D24" s="18">
        <f t="shared" si="1"/>
        <v>7011</v>
      </c>
      <c r="E24" s="19">
        <f t="shared" si="2"/>
        <v>35055</v>
      </c>
      <c r="F24" s="18">
        <f t="shared" si="3"/>
        <v>852.173913</v>
      </c>
      <c r="G24" s="18">
        <f t="shared" si="4"/>
        <v>127.826087</v>
      </c>
      <c r="H24" s="53">
        <v>980.0</v>
      </c>
      <c r="I24" s="19">
        <f t="shared" si="5"/>
        <v>36035</v>
      </c>
      <c r="J24" s="17">
        <v>4395.0</v>
      </c>
      <c r="K24" s="18">
        <f t="shared" si="6"/>
        <v>31640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99335.0</v>
      </c>
      <c r="C26" s="17">
        <v>44892.0</v>
      </c>
      <c r="D26" s="18">
        <f t="shared" si="1"/>
        <v>11223</v>
      </c>
      <c r="E26" s="19">
        <f t="shared" si="2"/>
        <v>56115</v>
      </c>
      <c r="F26" s="18">
        <f t="shared" si="3"/>
        <v>1208.695652</v>
      </c>
      <c r="G26" s="18">
        <f t="shared" si="4"/>
        <v>181.3043478</v>
      </c>
      <c r="H26" s="53">
        <v>1390.0</v>
      </c>
      <c r="I26" s="19">
        <f t="shared" si="5"/>
        <v>57505</v>
      </c>
      <c r="J26" s="17">
        <v>4765.0</v>
      </c>
      <c r="K26" s="18">
        <f t="shared" si="6"/>
        <v>52740</v>
      </c>
      <c r="L26" s="23"/>
      <c r="M26" s="6"/>
      <c r="N26" s="6"/>
      <c r="O26" s="6"/>
    </row>
    <row r="27">
      <c r="A27" s="15">
        <v>25.0</v>
      </c>
      <c r="B27" s="16">
        <v>99594.0</v>
      </c>
      <c r="C27" s="17">
        <v>37936.8</v>
      </c>
      <c r="D27" s="18">
        <f t="shared" si="1"/>
        <v>9484.2</v>
      </c>
      <c r="E27" s="19">
        <f t="shared" si="2"/>
        <v>47421</v>
      </c>
      <c r="F27" s="18">
        <f t="shared" si="3"/>
        <v>408.6956522</v>
      </c>
      <c r="G27" s="18">
        <f t="shared" si="4"/>
        <v>61.30434783</v>
      </c>
      <c r="H27" s="53">
        <v>470.0</v>
      </c>
      <c r="I27" s="19">
        <f t="shared" si="5"/>
        <v>47891</v>
      </c>
      <c r="J27" s="17">
        <v>3410.0</v>
      </c>
      <c r="K27" s="18">
        <f t="shared" si="6"/>
        <v>44481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99629.0</v>
      </c>
      <c r="C30" s="17">
        <v>2088.0</v>
      </c>
      <c r="D30" s="18">
        <f t="shared" si="1"/>
        <v>522</v>
      </c>
      <c r="E30" s="19">
        <f t="shared" si="2"/>
        <v>2610</v>
      </c>
      <c r="F30" s="18">
        <f t="shared" si="3"/>
        <v>139.1304348</v>
      </c>
      <c r="G30" s="18">
        <f t="shared" si="4"/>
        <v>20.86956522</v>
      </c>
      <c r="H30" s="53">
        <v>160.0</v>
      </c>
      <c r="I30" s="19">
        <f t="shared" si="5"/>
        <v>2770</v>
      </c>
      <c r="J30" s="17">
        <v>75.0</v>
      </c>
      <c r="K30" s="18">
        <f t="shared" si="6"/>
        <v>2695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3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376497.6</v>
      </c>
      <c r="D34" s="19">
        <f t="shared" si="7"/>
        <v>94124.4</v>
      </c>
      <c r="E34" s="19">
        <f t="shared" si="7"/>
        <v>470622</v>
      </c>
      <c r="F34" s="19">
        <f t="shared" si="7"/>
        <v>11300</v>
      </c>
      <c r="G34" s="19">
        <f t="shared" si="7"/>
        <v>1695</v>
      </c>
      <c r="H34" s="19">
        <f t="shared" si="7"/>
        <v>12995</v>
      </c>
      <c r="I34" s="19">
        <f t="shared" si="7"/>
        <v>483617</v>
      </c>
      <c r="J34" s="19">
        <f t="shared" si="7"/>
        <v>40021</v>
      </c>
      <c r="K34" s="19">
        <f t="shared" si="7"/>
        <v>443596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483617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99565.0</v>
      </c>
      <c r="C3" s="17">
        <v>6396.0</v>
      </c>
      <c r="D3" s="18">
        <f t="shared" ref="D3:D33" si="1">SUM(C3*0.25)</f>
        <v>1599</v>
      </c>
      <c r="E3" s="19">
        <f t="shared" ref="E3:E33" si="2">SUM(C3+D3)</f>
        <v>7995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7995</v>
      </c>
      <c r="J3" s="17">
        <v>155.0</v>
      </c>
      <c r="K3" s="18">
        <f t="shared" ref="K3:K33" si="6">SUM(I3-J3)</f>
        <v>7840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99851.0</v>
      </c>
      <c r="C5" s="17">
        <v>22080.0</v>
      </c>
      <c r="D5" s="18">
        <f t="shared" si="1"/>
        <v>5520</v>
      </c>
      <c r="E5" s="19">
        <f t="shared" si="2"/>
        <v>27600</v>
      </c>
      <c r="F5" s="18">
        <f t="shared" si="3"/>
        <v>904.3478261</v>
      </c>
      <c r="G5" s="18">
        <f t="shared" si="4"/>
        <v>135.6521739</v>
      </c>
      <c r="H5" s="53">
        <v>1040.0</v>
      </c>
      <c r="I5" s="19">
        <f t="shared" si="5"/>
        <v>28640</v>
      </c>
      <c r="J5" s="17">
        <v>1465.0</v>
      </c>
      <c r="K5" s="18">
        <f t="shared" si="6"/>
        <v>27175</v>
      </c>
      <c r="L5" s="23"/>
      <c r="M5" s="6"/>
      <c r="N5" s="6"/>
      <c r="O5" s="6"/>
    </row>
    <row r="6">
      <c r="A6" s="15">
        <v>4.0</v>
      </c>
      <c r="B6" s="16">
        <v>100153.0</v>
      </c>
      <c r="C6" s="17">
        <v>37412.0</v>
      </c>
      <c r="D6" s="18">
        <f t="shared" si="1"/>
        <v>9353</v>
      </c>
      <c r="E6" s="19">
        <f t="shared" si="2"/>
        <v>46765</v>
      </c>
      <c r="F6" s="18">
        <f t="shared" si="3"/>
        <v>1486.956522</v>
      </c>
      <c r="G6" s="18">
        <f t="shared" si="4"/>
        <v>223.0434783</v>
      </c>
      <c r="H6" s="53">
        <v>1710.0</v>
      </c>
      <c r="I6" s="19">
        <f t="shared" si="5"/>
        <v>48475</v>
      </c>
      <c r="J6" s="17">
        <v>2890.0</v>
      </c>
      <c r="K6" s="18">
        <f t="shared" si="6"/>
        <v>45585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100234.0</v>
      </c>
      <c r="C9" s="17">
        <v>5676.0</v>
      </c>
      <c r="D9" s="18">
        <f t="shared" si="1"/>
        <v>1419</v>
      </c>
      <c r="E9" s="19">
        <f t="shared" si="2"/>
        <v>7095</v>
      </c>
      <c r="F9" s="18">
        <f t="shared" si="3"/>
        <v>86.95652174</v>
      </c>
      <c r="G9" s="18">
        <f t="shared" si="4"/>
        <v>13.04347826</v>
      </c>
      <c r="H9" s="53">
        <v>100.0</v>
      </c>
      <c r="I9" s="19">
        <f t="shared" si="5"/>
        <v>7195</v>
      </c>
      <c r="J9" s="17">
        <v>1695.0</v>
      </c>
      <c r="K9" s="18">
        <f t="shared" si="6"/>
        <v>5500</v>
      </c>
      <c r="L9" s="23"/>
      <c r="M9" s="25"/>
      <c r="N9" s="6"/>
      <c r="O9" s="6"/>
    </row>
    <row r="10">
      <c r="A10" s="15">
        <v>8.0</v>
      </c>
      <c r="B10" s="16">
        <v>100295.0</v>
      </c>
      <c r="C10" s="17">
        <v>3604.0</v>
      </c>
      <c r="D10" s="18">
        <f t="shared" si="1"/>
        <v>901</v>
      </c>
      <c r="E10" s="19">
        <f t="shared" si="2"/>
        <v>4505</v>
      </c>
      <c r="F10" s="18">
        <f t="shared" si="3"/>
        <v>147.826087</v>
      </c>
      <c r="G10" s="18">
        <f t="shared" si="4"/>
        <v>22.17391304</v>
      </c>
      <c r="H10" s="53">
        <v>170.0</v>
      </c>
      <c r="I10" s="19">
        <f t="shared" si="5"/>
        <v>4675</v>
      </c>
      <c r="J10" s="17">
        <v>400.0</v>
      </c>
      <c r="K10" s="18">
        <f t="shared" si="6"/>
        <v>4275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100467.0</v>
      </c>
      <c r="C12" s="17">
        <v>16132.0</v>
      </c>
      <c r="D12" s="18">
        <f t="shared" si="1"/>
        <v>4033</v>
      </c>
      <c r="E12" s="19">
        <f t="shared" si="2"/>
        <v>20165</v>
      </c>
      <c r="F12" s="18">
        <f t="shared" si="3"/>
        <v>756.5217391</v>
      </c>
      <c r="G12" s="18">
        <f t="shared" si="4"/>
        <v>113.4782609</v>
      </c>
      <c r="H12" s="53">
        <v>870.0</v>
      </c>
      <c r="I12" s="19">
        <f t="shared" si="5"/>
        <v>21035</v>
      </c>
      <c r="J12" s="17">
        <v>1835.0</v>
      </c>
      <c r="K12" s="18">
        <f t="shared" si="6"/>
        <v>19200</v>
      </c>
      <c r="L12" s="23"/>
      <c r="M12" s="6"/>
      <c r="N12" s="6"/>
      <c r="O12" s="6"/>
    </row>
    <row r="13">
      <c r="A13" s="15">
        <v>11.0</v>
      </c>
      <c r="B13" s="16">
        <v>100606.0</v>
      </c>
      <c r="C13" s="17">
        <v>13196.0</v>
      </c>
      <c r="D13" s="18">
        <f t="shared" si="1"/>
        <v>3299</v>
      </c>
      <c r="E13" s="19">
        <f t="shared" si="2"/>
        <v>16495</v>
      </c>
      <c r="F13" s="18">
        <f t="shared" si="3"/>
        <v>434.7826087</v>
      </c>
      <c r="G13" s="18">
        <f t="shared" si="4"/>
        <v>65.2173913</v>
      </c>
      <c r="H13" s="53">
        <v>500.0</v>
      </c>
      <c r="I13" s="19">
        <f t="shared" si="5"/>
        <v>16995</v>
      </c>
      <c r="J13" s="17">
        <v>370.0</v>
      </c>
      <c r="K13" s="18">
        <f t="shared" si="6"/>
        <v>16625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100673.0</v>
      </c>
      <c r="C16" s="17">
        <v>8168.0</v>
      </c>
      <c r="D16" s="18">
        <f t="shared" si="1"/>
        <v>2042</v>
      </c>
      <c r="E16" s="19">
        <f t="shared" si="2"/>
        <v>10210</v>
      </c>
      <c r="F16" s="18">
        <f t="shared" si="3"/>
        <v>139.1304348</v>
      </c>
      <c r="G16" s="18">
        <f t="shared" si="4"/>
        <v>20.86956522</v>
      </c>
      <c r="H16" s="53">
        <v>160.0</v>
      </c>
      <c r="I16" s="19">
        <f t="shared" si="5"/>
        <v>10370</v>
      </c>
      <c r="J16" s="17">
        <v>1010.0</v>
      </c>
      <c r="K16" s="18">
        <f t="shared" si="6"/>
        <v>9360</v>
      </c>
      <c r="L16" s="23"/>
      <c r="M16" s="6"/>
      <c r="N16" s="6"/>
      <c r="O16" s="6"/>
    </row>
    <row r="17">
      <c r="A17" s="15">
        <v>15.0</v>
      </c>
      <c r="B17" s="16">
        <v>100711.0</v>
      </c>
      <c r="C17" s="17">
        <v>4636.0</v>
      </c>
      <c r="D17" s="18">
        <f t="shared" si="1"/>
        <v>1159</v>
      </c>
      <c r="E17" s="19">
        <f t="shared" si="2"/>
        <v>5795</v>
      </c>
      <c r="F17" s="18">
        <f t="shared" si="3"/>
        <v>226.0869565</v>
      </c>
      <c r="G17" s="18">
        <f t="shared" si="4"/>
        <v>33.91304348</v>
      </c>
      <c r="H17" s="53">
        <v>260.0</v>
      </c>
      <c r="I17" s="19">
        <f t="shared" si="5"/>
        <v>6055</v>
      </c>
      <c r="J17" s="17">
        <v>0.0</v>
      </c>
      <c r="K17" s="18">
        <f t="shared" si="6"/>
        <v>6055</v>
      </c>
      <c r="L17" s="23"/>
      <c r="M17" s="6"/>
      <c r="N17" s="6"/>
      <c r="O17" s="6"/>
    </row>
    <row r="18">
      <c r="A18" s="15">
        <v>16.0</v>
      </c>
      <c r="B18" s="16">
        <v>100792.0</v>
      </c>
      <c r="C18" s="17">
        <v>4948.0</v>
      </c>
      <c r="D18" s="18">
        <f t="shared" si="1"/>
        <v>1237</v>
      </c>
      <c r="E18" s="19">
        <f t="shared" si="2"/>
        <v>6185</v>
      </c>
      <c r="F18" s="18">
        <f t="shared" si="3"/>
        <v>130.4347826</v>
      </c>
      <c r="G18" s="18">
        <f t="shared" si="4"/>
        <v>19.56521739</v>
      </c>
      <c r="H18" s="53">
        <v>150.0</v>
      </c>
      <c r="I18" s="19">
        <f t="shared" si="5"/>
        <v>6335</v>
      </c>
      <c r="J18" s="17">
        <v>1635.0</v>
      </c>
      <c r="K18" s="18">
        <f t="shared" si="6"/>
        <v>4700</v>
      </c>
      <c r="L18" s="23"/>
      <c r="M18" s="6"/>
      <c r="N18" s="6"/>
      <c r="O18" s="6"/>
    </row>
    <row r="19">
      <c r="A19" s="15">
        <v>17.0</v>
      </c>
      <c r="B19" s="16">
        <v>101093.0</v>
      </c>
      <c r="C19" s="17">
        <v>60504.0</v>
      </c>
      <c r="D19" s="18">
        <f t="shared" si="1"/>
        <v>15126</v>
      </c>
      <c r="E19" s="19">
        <f t="shared" si="2"/>
        <v>75630</v>
      </c>
      <c r="F19" s="18">
        <f t="shared" si="3"/>
        <v>1617.391304</v>
      </c>
      <c r="G19" s="18">
        <f t="shared" si="4"/>
        <v>242.6086957</v>
      </c>
      <c r="H19" s="53">
        <v>1860.0</v>
      </c>
      <c r="I19" s="19">
        <f t="shared" si="5"/>
        <v>77490</v>
      </c>
      <c r="J19" s="17">
        <v>1800.0</v>
      </c>
      <c r="K19" s="18">
        <f t="shared" si="6"/>
        <v>75690</v>
      </c>
      <c r="L19" s="23"/>
      <c r="M19" s="6"/>
      <c r="N19" s="6"/>
      <c r="O19" s="6"/>
    </row>
    <row r="20">
      <c r="A20" s="15">
        <v>18.0</v>
      </c>
      <c r="B20" s="16">
        <v>101400.0</v>
      </c>
      <c r="C20" s="17">
        <v>38532.0</v>
      </c>
      <c r="D20" s="18">
        <f t="shared" si="1"/>
        <v>9633</v>
      </c>
      <c r="E20" s="19">
        <f t="shared" si="2"/>
        <v>48165</v>
      </c>
      <c r="F20" s="18">
        <f t="shared" si="3"/>
        <v>1043.478261</v>
      </c>
      <c r="G20" s="18">
        <f t="shared" si="4"/>
        <v>156.5217391</v>
      </c>
      <c r="H20" s="53">
        <v>1200.0</v>
      </c>
      <c r="I20" s="19">
        <f t="shared" si="5"/>
        <v>49365</v>
      </c>
      <c r="J20" s="17">
        <v>3070.0</v>
      </c>
      <c r="K20" s="18">
        <f t="shared" si="6"/>
        <v>46295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101424.0</v>
      </c>
      <c r="C23" s="17">
        <v>1824.0</v>
      </c>
      <c r="D23" s="18">
        <f t="shared" si="1"/>
        <v>456</v>
      </c>
      <c r="E23" s="19">
        <f t="shared" si="2"/>
        <v>2280</v>
      </c>
      <c r="F23" s="18">
        <f t="shared" si="3"/>
        <v>69.56521739</v>
      </c>
      <c r="G23" s="18">
        <f t="shared" si="4"/>
        <v>10.43478261</v>
      </c>
      <c r="H23" s="53">
        <v>80.0</v>
      </c>
      <c r="I23" s="19">
        <f t="shared" si="5"/>
        <v>2360</v>
      </c>
      <c r="J23" s="17">
        <v>155.0</v>
      </c>
      <c r="K23" s="18">
        <f t="shared" si="6"/>
        <v>2205</v>
      </c>
      <c r="L23" s="23"/>
      <c r="M23" s="6"/>
      <c r="N23" s="6"/>
      <c r="O23" s="6"/>
    </row>
    <row r="24">
      <c r="A24" s="15">
        <v>22.0</v>
      </c>
      <c r="B24" s="16">
        <v>101514.0</v>
      </c>
      <c r="C24" s="17">
        <v>12928.0</v>
      </c>
      <c r="D24" s="18">
        <f t="shared" si="1"/>
        <v>3232</v>
      </c>
      <c r="E24" s="19">
        <f t="shared" si="2"/>
        <v>16160</v>
      </c>
      <c r="F24" s="18">
        <f t="shared" si="3"/>
        <v>365.2173913</v>
      </c>
      <c r="G24" s="18">
        <f t="shared" si="4"/>
        <v>54.7826087</v>
      </c>
      <c r="H24" s="53">
        <v>420.0</v>
      </c>
      <c r="I24" s="19">
        <f t="shared" si="5"/>
        <v>16580</v>
      </c>
      <c r="J24" s="17">
        <v>740.0</v>
      </c>
      <c r="K24" s="18">
        <f t="shared" si="6"/>
        <v>15840</v>
      </c>
      <c r="L24" s="23"/>
      <c r="M24" s="6"/>
      <c r="N24" s="6"/>
      <c r="O24" s="6"/>
    </row>
    <row r="25">
      <c r="A25" s="15">
        <v>23.0</v>
      </c>
      <c r="B25" s="16">
        <v>101528.0</v>
      </c>
      <c r="C25" s="17">
        <v>828.0</v>
      </c>
      <c r="D25" s="18">
        <f t="shared" si="1"/>
        <v>207</v>
      </c>
      <c r="E25" s="19">
        <f t="shared" si="2"/>
        <v>1035</v>
      </c>
      <c r="F25" s="18">
        <f t="shared" si="3"/>
        <v>8.695652174</v>
      </c>
      <c r="G25" s="18">
        <f t="shared" si="4"/>
        <v>1.304347826</v>
      </c>
      <c r="H25" s="53">
        <v>10.0</v>
      </c>
      <c r="I25" s="19">
        <f t="shared" si="5"/>
        <v>1045</v>
      </c>
      <c r="J25" s="17">
        <v>450.0</v>
      </c>
      <c r="K25" s="18">
        <f t="shared" si="6"/>
        <v>595</v>
      </c>
      <c r="L25" s="23"/>
      <c r="M25" s="6"/>
      <c r="N25" s="6"/>
      <c r="O25" s="6"/>
    </row>
    <row r="26">
      <c r="A26" s="15">
        <v>24.0</v>
      </c>
      <c r="B26" s="16">
        <v>101617.0</v>
      </c>
      <c r="C26" s="17">
        <v>7464.0</v>
      </c>
      <c r="D26" s="18">
        <f t="shared" si="1"/>
        <v>1866</v>
      </c>
      <c r="E26" s="19">
        <f t="shared" si="2"/>
        <v>9330</v>
      </c>
      <c r="F26" s="18">
        <f t="shared" si="3"/>
        <v>356.5217391</v>
      </c>
      <c r="G26" s="18">
        <f t="shared" si="4"/>
        <v>53.47826087</v>
      </c>
      <c r="H26" s="53">
        <v>410.0</v>
      </c>
      <c r="I26" s="19">
        <f t="shared" si="5"/>
        <v>9740</v>
      </c>
      <c r="J26" s="17">
        <v>1725.0</v>
      </c>
      <c r="K26" s="18">
        <f t="shared" si="6"/>
        <v>8015</v>
      </c>
      <c r="L26" s="23"/>
      <c r="M26" s="6"/>
      <c r="N26" s="6"/>
      <c r="O26" s="6"/>
    </row>
    <row r="27">
      <c r="A27" s="15">
        <v>25.0</v>
      </c>
      <c r="B27" s="16">
        <v>101964.0</v>
      </c>
      <c r="C27" s="17">
        <v>32252.0</v>
      </c>
      <c r="D27" s="18">
        <f t="shared" si="1"/>
        <v>8063</v>
      </c>
      <c r="E27" s="19">
        <f t="shared" si="2"/>
        <v>40315</v>
      </c>
      <c r="F27" s="18">
        <f t="shared" si="3"/>
        <v>1165.217391</v>
      </c>
      <c r="G27" s="18">
        <f t="shared" si="4"/>
        <v>174.7826087</v>
      </c>
      <c r="H27" s="53">
        <v>1340.0</v>
      </c>
      <c r="I27" s="19">
        <f t="shared" si="5"/>
        <v>41655</v>
      </c>
      <c r="J27" s="17">
        <v>5670.0</v>
      </c>
      <c r="K27" s="18">
        <f t="shared" si="6"/>
        <v>35985</v>
      </c>
      <c r="L27" s="23"/>
      <c r="M27" s="6"/>
      <c r="N27" s="6"/>
      <c r="O27" s="6"/>
    </row>
    <row r="28">
      <c r="A28" s="15">
        <v>26.0</v>
      </c>
      <c r="B28" s="16">
        <v>102038.0</v>
      </c>
      <c r="C28" s="17">
        <v>5444.0</v>
      </c>
      <c r="D28" s="18">
        <f t="shared" si="1"/>
        <v>1361</v>
      </c>
      <c r="E28" s="19">
        <f t="shared" si="2"/>
        <v>6805</v>
      </c>
      <c r="F28" s="18">
        <f t="shared" si="3"/>
        <v>95.65217391</v>
      </c>
      <c r="G28" s="18">
        <f t="shared" si="4"/>
        <v>14.34782609</v>
      </c>
      <c r="H28" s="53">
        <v>110.0</v>
      </c>
      <c r="I28" s="19">
        <f t="shared" si="5"/>
        <v>6915</v>
      </c>
      <c r="J28" s="17">
        <v>1440.0</v>
      </c>
      <c r="K28" s="55">
        <f t="shared" si="6"/>
        <v>5475</v>
      </c>
      <c r="L28" s="23"/>
      <c r="M28" s="6"/>
      <c r="N28" s="6"/>
      <c r="O28" s="6"/>
    </row>
    <row r="29">
      <c r="A29" s="15">
        <v>27.0</v>
      </c>
      <c r="B29" s="16">
        <v>102258.0</v>
      </c>
      <c r="C29" s="17">
        <v>24304.0</v>
      </c>
      <c r="D29" s="18">
        <f t="shared" si="1"/>
        <v>6076</v>
      </c>
      <c r="E29" s="19">
        <f t="shared" si="2"/>
        <v>30380</v>
      </c>
      <c r="F29" s="18">
        <f t="shared" si="3"/>
        <v>547.826087</v>
      </c>
      <c r="G29" s="18">
        <f t="shared" si="4"/>
        <v>82.17391304</v>
      </c>
      <c r="H29" s="53">
        <v>630.0</v>
      </c>
      <c r="I29" s="19">
        <f t="shared" si="5"/>
        <v>31010</v>
      </c>
      <c r="J29" s="17">
        <v>4500.0</v>
      </c>
      <c r="K29" s="18">
        <f t="shared" si="6"/>
        <v>26510</v>
      </c>
      <c r="L29" s="23"/>
      <c r="M29" s="6"/>
      <c r="N29" s="6"/>
      <c r="O29" s="6"/>
    </row>
    <row r="30">
      <c r="A30" s="15">
        <v>28.0</v>
      </c>
      <c r="B30" s="16">
        <v>102385.0</v>
      </c>
      <c r="C30" s="17">
        <v>10088.0</v>
      </c>
      <c r="D30" s="18">
        <f t="shared" si="1"/>
        <v>2522</v>
      </c>
      <c r="E30" s="19">
        <f t="shared" si="2"/>
        <v>12610</v>
      </c>
      <c r="F30" s="18">
        <f t="shared" si="3"/>
        <v>473.9130435</v>
      </c>
      <c r="G30" s="18">
        <f t="shared" si="4"/>
        <v>71.08695652</v>
      </c>
      <c r="H30" s="53">
        <v>545.0</v>
      </c>
      <c r="I30" s="19">
        <f t="shared" si="5"/>
        <v>13155</v>
      </c>
      <c r="J30" s="17">
        <v>1620.0</v>
      </c>
      <c r="K30" s="18">
        <f t="shared" si="6"/>
        <v>11535</v>
      </c>
      <c r="L30" s="23"/>
      <c r="M30" s="6"/>
      <c r="N30" s="6"/>
      <c r="O30" s="6"/>
    </row>
    <row r="31">
      <c r="A31" s="15">
        <v>29.0</v>
      </c>
      <c r="B31" s="16">
        <v>102607.0</v>
      </c>
      <c r="C31" s="17">
        <v>19960.0</v>
      </c>
      <c r="D31" s="18">
        <f t="shared" si="1"/>
        <v>4990</v>
      </c>
      <c r="E31" s="19">
        <f t="shared" si="2"/>
        <v>24950</v>
      </c>
      <c r="F31" s="18">
        <f t="shared" si="3"/>
        <v>573.9130435</v>
      </c>
      <c r="G31" s="18">
        <f t="shared" si="4"/>
        <v>86.08695652</v>
      </c>
      <c r="H31" s="53">
        <v>660.0</v>
      </c>
      <c r="I31" s="19">
        <f t="shared" si="5"/>
        <v>25610</v>
      </c>
      <c r="J31" s="17">
        <v>3500.0</v>
      </c>
      <c r="K31" s="18">
        <f t="shared" si="6"/>
        <v>22110</v>
      </c>
      <c r="L31" s="23"/>
      <c r="M31" s="6"/>
      <c r="N31" s="6"/>
      <c r="O31" s="6"/>
    </row>
    <row r="32">
      <c r="A32" s="15">
        <v>30.0</v>
      </c>
      <c r="B32" s="16">
        <v>102885.0</v>
      </c>
      <c r="C32" s="17">
        <v>25660.0</v>
      </c>
      <c r="D32" s="18">
        <f t="shared" si="1"/>
        <v>6415</v>
      </c>
      <c r="E32" s="19">
        <f t="shared" si="2"/>
        <v>32075</v>
      </c>
      <c r="F32" s="18">
        <f t="shared" si="3"/>
        <v>665.2173913</v>
      </c>
      <c r="G32" s="18">
        <f t="shared" si="4"/>
        <v>99.7826087</v>
      </c>
      <c r="H32" s="53">
        <v>765.0</v>
      </c>
      <c r="I32" s="19">
        <f t="shared" si="5"/>
        <v>32840</v>
      </c>
      <c r="J32" s="17">
        <v>3295.0</v>
      </c>
      <c r="K32" s="18">
        <f t="shared" si="6"/>
        <v>29545</v>
      </c>
      <c r="L32" s="23"/>
      <c r="M32" s="6"/>
      <c r="N32" s="6"/>
      <c r="O32" s="6"/>
    </row>
    <row r="33">
      <c r="A33" s="15">
        <v>31.0</v>
      </c>
      <c r="B33" s="16">
        <v>103043.0</v>
      </c>
      <c r="C33" s="17">
        <v>13712.0</v>
      </c>
      <c r="D33" s="18">
        <f t="shared" si="1"/>
        <v>3428</v>
      </c>
      <c r="E33" s="19">
        <f t="shared" si="2"/>
        <v>17140</v>
      </c>
      <c r="F33" s="18">
        <f t="shared" si="3"/>
        <v>321.7391304</v>
      </c>
      <c r="G33" s="18">
        <f t="shared" si="4"/>
        <v>48.26086957</v>
      </c>
      <c r="H33" s="56">
        <v>370.0</v>
      </c>
      <c r="I33" s="19">
        <f t="shared" si="5"/>
        <v>17510</v>
      </c>
      <c r="J33" s="17">
        <v>2280.0</v>
      </c>
      <c r="K33" s="18">
        <f t="shared" si="6"/>
        <v>15230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375748</v>
      </c>
      <c r="D34" s="19">
        <f t="shared" si="7"/>
        <v>93937</v>
      </c>
      <c r="E34" s="19">
        <f t="shared" si="7"/>
        <v>469685</v>
      </c>
      <c r="F34" s="19">
        <f t="shared" si="7"/>
        <v>11617.3913</v>
      </c>
      <c r="G34" s="19">
        <f t="shared" si="7"/>
        <v>1742.608696</v>
      </c>
      <c r="H34" s="19">
        <f t="shared" si="7"/>
        <v>13360</v>
      </c>
      <c r="I34" s="19">
        <f t="shared" si="7"/>
        <v>483045</v>
      </c>
      <c r="J34" s="19">
        <f t="shared" si="7"/>
        <v>41700</v>
      </c>
      <c r="K34" s="19">
        <f t="shared" si="7"/>
        <v>441345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483045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42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103271.0</v>
      </c>
      <c r="C3" s="17">
        <v>19544.0</v>
      </c>
      <c r="D3" s="18">
        <f t="shared" ref="D3:D33" si="1">SUM(C3*0.25)</f>
        <v>4886</v>
      </c>
      <c r="E3" s="19">
        <f t="shared" ref="E3:E33" si="2">SUM(C3+D3)</f>
        <v>24430</v>
      </c>
      <c r="F3" s="18">
        <f t="shared" ref="F3:F33" si="3">SUM(H3/1.15)</f>
        <v>552.173913</v>
      </c>
      <c r="G3" s="18">
        <f t="shared" ref="G3:G33" si="4">SUM(H3-F3)</f>
        <v>82.82608696</v>
      </c>
      <c r="H3" s="52">
        <v>635.0</v>
      </c>
      <c r="I3" s="19">
        <f t="shared" ref="I3:I33" si="5">SUM(H3,E3)</f>
        <v>25065</v>
      </c>
      <c r="J3" s="17">
        <v>3215.0</v>
      </c>
      <c r="K3" s="18">
        <f t="shared" ref="K3:K33" si="6">SUM(I3-J3)</f>
        <v>21850</v>
      </c>
      <c r="L3" s="23"/>
      <c r="M3" s="24"/>
      <c r="N3" s="24"/>
      <c r="O3" s="24"/>
    </row>
    <row r="4">
      <c r="A4" s="15">
        <v>2.0</v>
      </c>
      <c r="B4" s="16">
        <v>103579.0</v>
      </c>
      <c r="C4" s="17">
        <v>28608.0</v>
      </c>
      <c r="D4" s="18">
        <f t="shared" si="1"/>
        <v>7152</v>
      </c>
      <c r="E4" s="19">
        <f t="shared" si="2"/>
        <v>35760</v>
      </c>
      <c r="F4" s="18">
        <f t="shared" si="3"/>
        <v>347.826087</v>
      </c>
      <c r="G4" s="18">
        <f t="shared" si="4"/>
        <v>52.17391304</v>
      </c>
      <c r="H4" s="53">
        <v>400.0</v>
      </c>
      <c r="I4" s="19">
        <f t="shared" si="5"/>
        <v>36160</v>
      </c>
      <c r="J4" s="17">
        <v>3275.0</v>
      </c>
      <c r="K4" s="18">
        <f t="shared" si="6"/>
        <v>32885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103598.0</v>
      </c>
      <c r="C7" s="17">
        <v>1028.0</v>
      </c>
      <c r="D7" s="18">
        <f t="shared" si="1"/>
        <v>257</v>
      </c>
      <c r="E7" s="19">
        <f t="shared" si="2"/>
        <v>1285</v>
      </c>
      <c r="F7" s="18">
        <f t="shared" si="3"/>
        <v>0</v>
      </c>
      <c r="G7" s="18">
        <f t="shared" si="4"/>
        <v>0</v>
      </c>
      <c r="H7" s="53">
        <v>0.0</v>
      </c>
      <c r="I7" s="19">
        <f t="shared" si="5"/>
        <v>1285</v>
      </c>
      <c r="J7" s="17">
        <v>185.0</v>
      </c>
      <c r="K7" s="18">
        <f t="shared" si="6"/>
        <v>1100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103740.0</v>
      </c>
      <c r="C10" s="17">
        <v>11468.0</v>
      </c>
      <c r="D10" s="18">
        <f t="shared" si="1"/>
        <v>2867</v>
      </c>
      <c r="E10" s="19">
        <f t="shared" si="2"/>
        <v>14335</v>
      </c>
      <c r="F10" s="18">
        <f t="shared" si="3"/>
        <v>469.5652174</v>
      </c>
      <c r="G10" s="18">
        <f t="shared" si="4"/>
        <v>70.43478261</v>
      </c>
      <c r="H10" s="53">
        <v>540.0</v>
      </c>
      <c r="I10" s="19">
        <f t="shared" si="5"/>
        <v>14875</v>
      </c>
      <c r="J10" s="17">
        <v>870.0</v>
      </c>
      <c r="K10" s="18">
        <f t="shared" si="6"/>
        <v>14005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103813.0</v>
      </c>
      <c r="C14" s="17">
        <v>5195.2</v>
      </c>
      <c r="D14" s="18">
        <f t="shared" si="1"/>
        <v>1298.8</v>
      </c>
      <c r="E14" s="19">
        <f t="shared" si="2"/>
        <v>6494</v>
      </c>
      <c r="F14" s="18">
        <f t="shared" si="3"/>
        <v>243.4782609</v>
      </c>
      <c r="G14" s="18">
        <f t="shared" si="4"/>
        <v>36.52173913</v>
      </c>
      <c r="H14" s="53">
        <v>280.0</v>
      </c>
      <c r="I14" s="19">
        <f t="shared" si="5"/>
        <v>6774</v>
      </c>
      <c r="J14" s="17">
        <v>160.0</v>
      </c>
      <c r="K14" s="18">
        <f t="shared" si="6"/>
        <v>6614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103907.0</v>
      </c>
      <c r="C16" s="17">
        <v>7200.0</v>
      </c>
      <c r="D16" s="18">
        <f t="shared" si="1"/>
        <v>1800</v>
      </c>
      <c r="E16" s="19">
        <f t="shared" si="2"/>
        <v>9000</v>
      </c>
      <c r="F16" s="18">
        <f t="shared" si="3"/>
        <v>217.3913043</v>
      </c>
      <c r="G16" s="18">
        <f t="shared" si="4"/>
        <v>32.60869565</v>
      </c>
      <c r="H16" s="53">
        <v>250.0</v>
      </c>
      <c r="I16" s="19">
        <f t="shared" si="5"/>
        <v>9250</v>
      </c>
      <c r="J16" s="17">
        <v>850.0</v>
      </c>
      <c r="K16" s="18">
        <f t="shared" si="6"/>
        <v>8400</v>
      </c>
      <c r="L16" s="23"/>
      <c r="M16" s="6"/>
      <c r="N16" s="6"/>
      <c r="O16" s="6"/>
    </row>
    <row r="17">
      <c r="A17" s="15">
        <v>15.0</v>
      </c>
      <c r="B17" s="16">
        <v>104064.0</v>
      </c>
      <c r="C17" s="17">
        <v>10588.0</v>
      </c>
      <c r="D17" s="18">
        <f t="shared" si="1"/>
        <v>2647</v>
      </c>
      <c r="E17" s="19">
        <f t="shared" si="2"/>
        <v>13235</v>
      </c>
      <c r="F17" s="18">
        <f t="shared" si="3"/>
        <v>473.9130435</v>
      </c>
      <c r="G17" s="18">
        <f t="shared" si="4"/>
        <v>71.08695652</v>
      </c>
      <c r="H17" s="53">
        <v>545.0</v>
      </c>
      <c r="I17" s="19">
        <f t="shared" si="5"/>
        <v>13780</v>
      </c>
      <c r="J17" s="17">
        <v>2280.0</v>
      </c>
      <c r="K17" s="18">
        <f t="shared" si="6"/>
        <v>11500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104157.0</v>
      </c>
      <c r="C23" s="17">
        <v>7144.0</v>
      </c>
      <c r="D23" s="18">
        <f t="shared" si="1"/>
        <v>1786</v>
      </c>
      <c r="E23" s="19">
        <f t="shared" si="2"/>
        <v>8930</v>
      </c>
      <c r="F23" s="18">
        <f t="shared" si="3"/>
        <v>513.0434783</v>
      </c>
      <c r="G23" s="18">
        <f t="shared" si="4"/>
        <v>76.95652174</v>
      </c>
      <c r="H23" s="53">
        <v>590.0</v>
      </c>
      <c r="I23" s="19">
        <f t="shared" si="5"/>
        <v>9520</v>
      </c>
      <c r="J23" s="17">
        <v>640.0</v>
      </c>
      <c r="K23" s="18">
        <f t="shared" si="6"/>
        <v>8880</v>
      </c>
      <c r="L23" s="23"/>
      <c r="M23" s="6"/>
      <c r="N23" s="6"/>
      <c r="O23" s="6"/>
    </row>
    <row r="24">
      <c r="A24" s="15">
        <v>22.0</v>
      </c>
      <c r="B24" s="16">
        <v>104220.0</v>
      </c>
      <c r="C24" s="17">
        <v>5488.0</v>
      </c>
      <c r="D24" s="18">
        <f t="shared" si="1"/>
        <v>1372</v>
      </c>
      <c r="E24" s="19">
        <f t="shared" si="2"/>
        <v>6860</v>
      </c>
      <c r="F24" s="18">
        <f t="shared" si="3"/>
        <v>252.173913</v>
      </c>
      <c r="G24" s="18">
        <f t="shared" si="4"/>
        <v>37.82608696</v>
      </c>
      <c r="H24" s="53">
        <v>290.0</v>
      </c>
      <c r="I24" s="19">
        <f t="shared" si="5"/>
        <v>7150</v>
      </c>
      <c r="J24" s="17">
        <v>645.0</v>
      </c>
      <c r="K24" s="18">
        <f t="shared" si="6"/>
        <v>6505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104248.0</v>
      </c>
      <c r="C28" s="17">
        <v>1952.0</v>
      </c>
      <c r="D28" s="18">
        <f t="shared" si="1"/>
        <v>488</v>
      </c>
      <c r="E28" s="19">
        <f t="shared" si="2"/>
        <v>2440</v>
      </c>
      <c r="F28" s="18">
        <f t="shared" si="3"/>
        <v>130.4347826</v>
      </c>
      <c r="G28" s="18">
        <f t="shared" si="4"/>
        <v>19.56521739</v>
      </c>
      <c r="H28" s="53">
        <v>150.0</v>
      </c>
      <c r="I28" s="19">
        <f t="shared" si="5"/>
        <v>2590</v>
      </c>
      <c r="J28" s="17">
        <v>0.0</v>
      </c>
      <c r="K28" s="55">
        <f t="shared" si="6"/>
        <v>2590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104274.0</v>
      </c>
      <c r="C30" s="17">
        <v>1828.0</v>
      </c>
      <c r="D30" s="18">
        <f t="shared" si="1"/>
        <v>457</v>
      </c>
      <c r="E30" s="19">
        <f t="shared" si="2"/>
        <v>2285</v>
      </c>
      <c r="F30" s="18">
        <f t="shared" si="3"/>
        <v>86.95652174</v>
      </c>
      <c r="G30" s="18">
        <f t="shared" si="4"/>
        <v>13.04347826</v>
      </c>
      <c r="H30" s="53">
        <v>100.0</v>
      </c>
      <c r="I30" s="19">
        <f t="shared" si="5"/>
        <v>2385</v>
      </c>
      <c r="J30" s="17">
        <v>255.0</v>
      </c>
      <c r="K30" s="18">
        <f t="shared" si="6"/>
        <v>2130</v>
      </c>
      <c r="L30" s="23"/>
      <c r="M30" s="6"/>
      <c r="N30" s="6"/>
      <c r="O30" s="6"/>
    </row>
    <row r="31">
      <c r="A31" s="15">
        <v>29.0</v>
      </c>
      <c r="B31" s="16">
        <v>104326.0</v>
      </c>
      <c r="C31" s="17">
        <v>4268.0</v>
      </c>
      <c r="D31" s="18">
        <f t="shared" si="1"/>
        <v>1067</v>
      </c>
      <c r="E31" s="19">
        <f t="shared" si="2"/>
        <v>5335</v>
      </c>
      <c r="F31" s="18">
        <f t="shared" si="3"/>
        <v>156.5217391</v>
      </c>
      <c r="G31" s="18">
        <f t="shared" si="4"/>
        <v>23.47826087</v>
      </c>
      <c r="H31" s="53">
        <v>180.0</v>
      </c>
      <c r="I31" s="19">
        <f t="shared" si="5"/>
        <v>5515</v>
      </c>
      <c r="J31" s="17">
        <v>205.0</v>
      </c>
      <c r="K31" s="18">
        <f t="shared" si="6"/>
        <v>5310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104311.2</v>
      </c>
      <c r="D34" s="19">
        <f t="shared" si="7"/>
        <v>26077.8</v>
      </c>
      <c r="E34" s="19">
        <f t="shared" si="7"/>
        <v>130389</v>
      </c>
      <c r="F34" s="19">
        <f t="shared" si="7"/>
        <v>3443.478261</v>
      </c>
      <c r="G34" s="19">
        <f t="shared" si="7"/>
        <v>516.5217391</v>
      </c>
      <c r="H34" s="19">
        <f t="shared" si="7"/>
        <v>3960</v>
      </c>
      <c r="I34" s="19">
        <f t="shared" si="7"/>
        <v>134349</v>
      </c>
      <c r="J34" s="19">
        <f t="shared" si="7"/>
        <v>12580</v>
      </c>
      <c r="K34" s="19">
        <f t="shared" si="7"/>
        <v>121769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134349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2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43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104361.0</v>
      </c>
      <c r="C5" s="17">
        <v>2228.0</v>
      </c>
      <c r="D5" s="18">
        <f t="shared" si="1"/>
        <v>557</v>
      </c>
      <c r="E5" s="19">
        <f t="shared" si="2"/>
        <v>2785</v>
      </c>
      <c r="F5" s="18">
        <f t="shared" si="3"/>
        <v>139.1304348</v>
      </c>
      <c r="G5" s="18">
        <f t="shared" si="4"/>
        <v>20.86956522</v>
      </c>
      <c r="H5" s="53">
        <v>160.0</v>
      </c>
      <c r="I5" s="19">
        <f t="shared" si="5"/>
        <v>2945</v>
      </c>
      <c r="J5" s="17">
        <v>240.0</v>
      </c>
      <c r="K5" s="18">
        <f t="shared" si="6"/>
        <v>2705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104401.0</v>
      </c>
      <c r="C7" s="17">
        <v>2912.0</v>
      </c>
      <c r="D7" s="18">
        <f t="shared" si="1"/>
        <v>728</v>
      </c>
      <c r="E7" s="19">
        <f t="shared" si="2"/>
        <v>3640</v>
      </c>
      <c r="F7" s="18">
        <f t="shared" si="3"/>
        <v>95.65217391</v>
      </c>
      <c r="G7" s="18">
        <f t="shared" si="4"/>
        <v>14.34782609</v>
      </c>
      <c r="H7" s="53">
        <v>110.0</v>
      </c>
      <c r="I7" s="19">
        <f t="shared" si="5"/>
        <v>3750</v>
      </c>
      <c r="J7" s="17">
        <v>365.0</v>
      </c>
      <c r="K7" s="18">
        <f t="shared" si="6"/>
        <v>3385</v>
      </c>
      <c r="L7" s="23"/>
      <c r="M7" s="6"/>
      <c r="N7" s="6"/>
      <c r="O7" s="6"/>
    </row>
    <row r="8">
      <c r="A8" s="15">
        <v>6.0</v>
      </c>
      <c r="B8" s="16">
        <v>104502.0</v>
      </c>
      <c r="C8" s="17">
        <v>8772.0</v>
      </c>
      <c r="D8" s="18">
        <f t="shared" si="1"/>
        <v>2193</v>
      </c>
      <c r="E8" s="19">
        <f t="shared" si="2"/>
        <v>10965</v>
      </c>
      <c r="F8" s="18">
        <f t="shared" si="3"/>
        <v>521.7391304</v>
      </c>
      <c r="G8" s="18">
        <f t="shared" si="4"/>
        <v>78.26086957</v>
      </c>
      <c r="H8" s="53">
        <v>600.0</v>
      </c>
      <c r="I8" s="19">
        <f t="shared" si="5"/>
        <v>11565</v>
      </c>
      <c r="J8" s="17">
        <v>1585.0</v>
      </c>
      <c r="K8" s="18">
        <f t="shared" si="6"/>
        <v>9980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104643.0</v>
      </c>
      <c r="C12" s="17">
        <v>13328.8</v>
      </c>
      <c r="D12" s="18">
        <f t="shared" si="1"/>
        <v>3332.2</v>
      </c>
      <c r="E12" s="19">
        <f t="shared" si="2"/>
        <v>16661</v>
      </c>
      <c r="F12" s="18">
        <f t="shared" si="3"/>
        <v>243.4782609</v>
      </c>
      <c r="G12" s="18">
        <f t="shared" si="4"/>
        <v>36.52173913</v>
      </c>
      <c r="H12" s="53">
        <v>280.0</v>
      </c>
      <c r="I12" s="19">
        <f t="shared" si="5"/>
        <v>16941</v>
      </c>
      <c r="J12" s="17">
        <v>615.0</v>
      </c>
      <c r="K12" s="18">
        <f t="shared" si="6"/>
        <v>16326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104838.0</v>
      </c>
      <c r="C15" s="17">
        <v>16868.0</v>
      </c>
      <c r="D15" s="18">
        <f t="shared" si="1"/>
        <v>4217</v>
      </c>
      <c r="E15" s="19">
        <f t="shared" si="2"/>
        <v>21085</v>
      </c>
      <c r="F15" s="18">
        <f t="shared" si="3"/>
        <v>617.3913043</v>
      </c>
      <c r="G15" s="18">
        <f t="shared" si="4"/>
        <v>92.60869565</v>
      </c>
      <c r="H15" s="53">
        <v>710.0</v>
      </c>
      <c r="I15" s="19">
        <f t="shared" si="5"/>
        <v>21795</v>
      </c>
      <c r="J15" s="17">
        <v>1930.0</v>
      </c>
      <c r="K15" s="18">
        <f t="shared" si="6"/>
        <v>19865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3"/>
      <c r="I17" s="19">
        <f t="shared" si="5"/>
        <v>0</v>
      </c>
      <c r="J17" s="17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105166.0</v>
      </c>
      <c r="C22" s="17">
        <v>15864.0</v>
      </c>
      <c r="D22" s="18">
        <f t="shared" si="1"/>
        <v>3966</v>
      </c>
      <c r="E22" s="19">
        <f t="shared" si="2"/>
        <v>19830</v>
      </c>
      <c r="F22" s="18">
        <f t="shared" si="3"/>
        <v>373.9130435</v>
      </c>
      <c r="G22" s="18">
        <f t="shared" si="4"/>
        <v>56.08695652</v>
      </c>
      <c r="H22" s="53">
        <v>430.0</v>
      </c>
      <c r="I22" s="19">
        <f t="shared" si="5"/>
        <v>20260</v>
      </c>
      <c r="J22" s="17">
        <v>880.0</v>
      </c>
      <c r="K22" s="18">
        <f t="shared" si="6"/>
        <v>19380</v>
      </c>
      <c r="L22" s="23"/>
      <c r="M22" s="6"/>
      <c r="N22" s="6"/>
      <c r="O22" s="6"/>
    </row>
    <row r="23">
      <c r="A23" s="15">
        <v>21.0</v>
      </c>
      <c r="B23" s="16">
        <v>105375.0</v>
      </c>
      <c r="C23" s="17">
        <v>21232.0</v>
      </c>
      <c r="D23" s="18">
        <f t="shared" si="1"/>
        <v>5308</v>
      </c>
      <c r="E23" s="19">
        <f t="shared" si="2"/>
        <v>26540</v>
      </c>
      <c r="F23" s="18">
        <f t="shared" si="3"/>
        <v>652.173913</v>
      </c>
      <c r="G23" s="18">
        <f t="shared" si="4"/>
        <v>97.82608696</v>
      </c>
      <c r="H23" s="53">
        <v>750.0</v>
      </c>
      <c r="I23" s="19">
        <f t="shared" si="5"/>
        <v>27290</v>
      </c>
      <c r="J23" s="17">
        <v>1185.0</v>
      </c>
      <c r="K23" s="18">
        <f t="shared" si="6"/>
        <v>26105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3"/>
      <c r="I24" s="19">
        <f t="shared" si="5"/>
        <v>0</v>
      </c>
      <c r="J24" s="17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105442.0</v>
      </c>
      <c r="C26" s="17">
        <v>5332.0</v>
      </c>
      <c r="D26" s="18">
        <f t="shared" si="1"/>
        <v>1333</v>
      </c>
      <c r="E26" s="19">
        <f t="shared" si="2"/>
        <v>6665</v>
      </c>
      <c r="F26" s="18">
        <f t="shared" si="3"/>
        <v>104.3478261</v>
      </c>
      <c r="G26" s="18">
        <f t="shared" si="4"/>
        <v>15.65217391</v>
      </c>
      <c r="H26" s="53">
        <v>120.0</v>
      </c>
      <c r="I26" s="19">
        <f t="shared" si="5"/>
        <v>6785</v>
      </c>
      <c r="J26" s="17">
        <v>440.0</v>
      </c>
      <c r="K26" s="18">
        <f t="shared" si="6"/>
        <v>6345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105555.0</v>
      </c>
      <c r="C28" s="17">
        <v>9816.0</v>
      </c>
      <c r="D28" s="18">
        <f t="shared" si="1"/>
        <v>2454</v>
      </c>
      <c r="E28" s="19">
        <f t="shared" si="2"/>
        <v>12270</v>
      </c>
      <c r="F28" s="18">
        <f t="shared" si="3"/>
        <v>208.6956522</v>
      </c>
      <c r="G28" s="18">
        <f t="shared" si="4"/>
        <v>31.30434783</v>
      </c>
      <c r="H28" s="53">
        <v>240.0</v>
      </c>
      <c r="I28" s="19">
        <f t="shared" si="5"/>
        <v>12510</v>
      </c>
      <c r="J28" s="17">
        <v>2340.0</v>
      </c>
      <c r="K28" s="55">
        <f t="shared" si="6"/>
        <v>10170</v>
      </c>
      <c r="L28" s="23"/>
      <c r="M28" s="6"/>
      <c r="N28" s="6"/>
      <c r="O28" s="6"/>
    </row>
    <row r="29">
      <c r="A29" s="15">
        <v>27.0</v>
      </c>
      <c r="B29" s="16">
        <v>105706.0</v>
      </c>
      <c r="C29" s="17">
        <v>14156.0</v>
      </c>
      <c r="D29" s="18">
        <f t="shared" si="1"/>
        <v>3539</v>
      </c>
      <c r="E29" s="19">
        <f t="shared" si="2"/>
        <v>17695</v>
      </c>
      <c r="F29" s="18">
        <f t="shared" si="3"/>
        <v>347.826087</v>
      </c>
      <c r="G29" s="18">
        <f t="shared" si="4"/>
        <v>52.17391304</v>
      </c>
      <c r="H29" s="53">
        <v>400.0</v>
      </c>
      <c r="I29" s="19">
        <f t="shared" si="5"/>
        <v>18095</v>
      </c>
      <c r="J29" s="17">
        <v>1525.0</v>
      </c>
      <c r="K29" s="18">
        <f t="shared" si="6"/>
        <v>16570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3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105741.0</v>
      </c>
      <c r="C32" s="17">
        <v>1784.0</v>
      </c>
      <c r="D32" s="18">
        <f t="shared" si="1"/>
        <v>446</v>
      </c>
      <c r="E32" s="19">
        <f t="shared" si="2"/>
        <v>2230</v>
      </c>
      <c r="F32" s="18">
        <f t="shared" si="3"/>
        <v>8.695652174</v>
      </c>
      <c r="G32" s="18">
        <f t="shared" si="4"/>
        <v>1.304347826</v>
      </c>
      <c r="H32" s="53">
        <v>10.0</v>
      </c>
      <c r="I32" s="19">
        <f t="shared" si="5"/>
        <v>2240</v>
      </c>
      <c r="J32" s="17">
        <v>440.0</v>
      </c>
      <c r="K32" s="18">
        <f t="shared" si="6"/>
        <v>1800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112292.8</v>
      </c>
      <c r="D34" s="19">
        <f t="shared" si="7"/>
        <v>28073.2</v>
      </c>
      <c r="E34" s="19">
        <f t="shared" si="7"/>
        <v>140366</v>
      </c>
      <c r="F34" s="19">
        <f t="shared" si="7"/>
        <v>3313.043478</v>
      </c>
      <c r="G34" s="19">
        <f t="shared" si="7"/>
        <v>496.9565217</v>
      </c>
      <c r="H34" s="19">
        <f t="shared" si="7"/>
        <v>3810</v>
      </c>
      <c r="I34" s="19">
        <f t="shared" si="7"/>
        <v>144176</v>
      </c>
      <c r="J34" s="19">
        <f t="shared" si="7"/>
        <v>11545</v>
      </c>
      <c r="K34" s="19">
        <f t="shared" si="7"/>
        <v>132631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144176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23015.0</v>
      </c>
      <c r="C3" s="17">
        <v>9626.4</v>
      </c>
      <c r="D3" s="18">
        <f t="shared" ref="D3:D33" si="1">SUM(C3*0.25)</f>
        <v>2406.6</v>
      </c>
      <c r="E3" s="19">
        <f t="shared" ref="E3:E33" si="2">SUM(C3+D3)</f>
        <v>12033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12033</v>
      </c>
      <c r="J3" s="21">
        <v>1475.0</v>
      </c>
      <c r="K3" s="22">
        <f t="shared" ref="K3:K33" si="6">SUM(I3-J3)</f>
        <v>10558</v>
      </c>
      <c r="L3" s="23"/>
      <c r="M3" s="24"/>
      <c r="N3" s="24"/>
      <c r="O3" s="24"/>
    </row>
    <row r="4">
      <c r="A4" s="15">
        <v>2.0</v>
      </c>
      <c r="B4" s="16">
        <v>23049.0</v>
      </c>
      <c r="C4" s="17">
        <v>3397.6</v>
      </c>
      <c r="D4" s="18">
        <f t="shared" si="1"/>
        <v>849.4</v>
      </c>
      <c r="E4" s="19">
        <f t="shared" si="2"/>
        <v>4247</v>
      </c>
      <c r="F4" s="17">
        <v>17.39</v>
      </c>
      <c r="G4" s="18">
        <f t="shared" si="3"/>
        <v>2.6085</v>
      </c>
      <c r="H4" s="19">
        <f t="shared" si="4"/>
        <v>19.9985</v>
      </c>
      <c r="I4" s="20">
        <f t="shared" si="5"/>
        <v>4266.9985</v>
      </c>
      <c r="J4" s="21">
        <v>38.0</v>
      </c>
      <c r="K4" s="22">
        <f t="shared" si="6"/>
        <v>4228.9985</v>
      </c>
      <c r="L4" s="23"/>
      <c r="M4" s="6"/>
      <c r="N4" s="6"/>
      <c r="O4" s="6"/>
    </row>
    <row r="5">
      <c r="A5" s="15">
        <v>3.0</v>
      </c>
      <c r="B5" s="16">
        <v>23074.0</v>
      </c>
      <c r="C5" s="17">
        <v>2110.4</v>
      </c>
      <c r="D5" s="18">
        <f t="shared" si="1"/>
        <v>527.6</v>
      </c>
      <c r="E5" s="19">
        <f t="shared" si="2"/>
        <v>2638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2638</v>
      </c>
      <c r="J5" s="21">
        <v>216.0</v>
      </c>
      <c r="K5" s="22">
        <f t="shared" si="6"/>
        <v>2422</v>
      </c>
      <c r="L5" s="23"/>
      <c r="M5" s="6"/>
      <c r="N5" s="6"/>
      <c r="O5" s="6"/>
    </row>
    <row r="6">
      <c r="A6" s="15">
        <v>4.0</v>
      </c>
      <c r="B6" s="16">
        <v>23152.0</v>
      </c>
      <c r="C6" s="17">
        <v>5019.2</v>
      </c>
      <c r="D6" s="18">
        <f t="shared" si="1"/>
        <v>1254.8</v>
      </c>
      <c r="E6" s="19">
        <f t="shared" si="2"/>
        <v>6274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6274</v>
      </c>
      <c r="J6" s="21">
        <v>341.0</v>
      </c>
      <c r="K6" s="22">
        <f t="shared" si="6"/>
        <v>5933</v>
      </c>
      <c r="L6" s="23"/>
      <c r="M6" s="6"/>
      <c r="N6" s="6"/>
      <c r="O6" s="6"/>
    </row>
    <row r="7">
      <c r="A7" s="15">
        <v>5.0</v>
      </c>
      <c r="B7" s="16">
        <v>23391.0</v>
      </c>
      <c r="C7" s="17">
        <v>20368.0</v>
      </c>
      <c r="D7" s="18">
        <f t="shared" si="1"/>
        <v>5092</v>
      </c>
      <c r="E7" s="19">
        <f t="shared" si="2"/>
        <v>25460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25460</v>
      </c>
      <c r="J7" s="21">
        <v>1941.0</v>
      </c>
      <c r="K7" s="22">
        <f t="shared" si="6"/>
        <v>23519</v>
      </c>
      <c r="L7" s="23"/>
      <c r="M7" s="6"/>
      <c r="N7" s="6"/>
      <c r="O7" s="6"/>
    </row>
    <row r="8">
      <c r="A8" s="15">
        <v>6.0</v>
      </c>
      <c r="B8" s="16">
        <v>23501.0</v>
      </c>
      <c r="C8" s="17">
        <v>8293.6</v>
      </c>
      <c r="D8" s="18">
        <f t="shared" si="1"/>
        <v>2073.4</v>
      </c>
      <c r="E8" s="19">
        <f t="shared" si="2"/>
        <v>10367</v>
      </c>
      <c r="F8" s="17">
        <v>8.7</v>
      </c>
      <c r="G8" s="18">
        <f t="shared" si="3"/>
        <v>1.305</v>
      </c>
      <c r="H8" s="19">
        <f t="shared" si="4"/>
        <v>10.005</v>
      </c>
      <c r="I8" s="20">
        <f t="shared" si="5"/>
        <v>10377.005</v>
      </c>
      <c r="J8" s="21">
        <v>1993.0</v>
      </c>
      <c r="K8" s="22">
        <f t="shared" si="6"/>
        <v>8384.005</v>
      </c>
      <c r="L8" s="23"/>
      <c r="M8" s="6"/>
      <c r="N8" s="6"/>
      <c r="O8" s="6"/>
    </row>
    <row r="9">
      <c r="A9" s="15">
        <v>7.0</v>
      </c>
      <c r="B9" s="21">
        <v>23751.0</v>
      </c>
      <c r="C9" s="17">
        <v>25728.0</v>
      </c>
      <c r="D9" s="18">
        <f t="shared" si="1"/>
        <v>6432</v>
      </c>
      <c r="E9" s="19">
        <f t="shared" si="2"/>
        <v>32160</v>
      </c>
      <c r="F9" s="17">
        <v>17.4</v>
      </c>
      <c r="G9" s="18">
        <f t="shared" si="3"/>
        <v>2.61</v>
      </c>
      <c r="H9" s="19">
        <f t="shared" si="4"/>
        <v>20.01</v>
      </c>
      <c r="I9" s="20">
        <f t="shared" si="5"/>
        <v>32180.01</v>
      </c>
      <c r="J9" s="21">
        <v>3500.0</v>
      </c>
      <c r="K9" s="22">
        <f t="shared" si="6"/>
        <v>28680.01</v>
      </c>
      <c r="L9" s="23"/>
      <c r="M9" s="25"/>
      <c r="N9" s="6"/>
      <c r="O9" s="6"/>
    </row>
    <row r="10">
      <c r="A10" s="15">
        <v>8.0</v>
      </c>
      <c r="B10" s="21">
        <v>23768.0</v>
      </c>
      <c r="C10" s="17">
        <v>1330.4</v>
      </c>
      <c r="D10" s="18">
        <f t="shared" si="1"/>
        <v>332.6</v>
      </c>
      <c r="E10" s="19">
        <f t="shared" si="2"/>
        <v>1663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1663</v>
      </c>
      <c r="J10" s="21">
        <v>76.0</v>
      </c>
      <c r="K10" s="22">
        <f t="shared" si="6"/>
        <v>1587</v>
      </c>
      <c r="L10" s="23"/>
      <c r="M10" s="6"/>
      <c r="N10" s="6"/>
      <c r="O10" s="6"/>
    </row>
    <row r="11">
      <c r="A11" s="15">
        <v>9.0</v>
      </c>
      <c r="B11" s="21">
        <v>2314.0</v>
      </c>
      <c r="C11" s="17">
        <v>7736.8</v>
      </c>
      <c r="D11" s="18">
        <f t="shared" si="1"/>
        <v>1934.2</v>
      </c>
      <c r="E11" s="19">
        <f t="shared" si="2"/>
        <v>9671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9671</v>
      </c>
      <c r="J11" s="21">
        <v>692.0</v>
      </c>
      <c r="K11" s="22">
        <f t="shared" si="6"/>
        <v>8979</v>
      </c>
      <c r="L11" s="23"/>
      <c r="M11" s="6"/>
      <c r="N11" s="6"/>
      <c r="O11" s="6"/>
    </row>
    <row r="12">
      <c r="A12" s="15">
        <v>10.0</v>
      </c>
      <c r="B12" s="21">
        <v>23823.0</v>
      </c>
      <c r="C12" s="17">
        <v>990.4</v>
      </c>
      <c r="D12" s="18">
        <f t="shared" si="1"/>
        <v>247.6</v>
      </c>
      <c r="E12" s="19">
        <f t="shared" si="2"/>
        <v>1238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1238</v>
      </c>
      <c r="J12" s="21">
        <v>0.0</v>
      </c>
      <c r="K12" s="22">
        <f t="shared" si="6"/>
        <v>1238</v>
      </c>
      <c r="L12" s="23"/>
      <c r="M12" s="6"/>
      <c r="N12" s="6"/>
      <c r="O12" s="6"/>
    </row>
    <row r="13">
      <c r="A13" s="15">
        <v>11.0</v>
      </c>
      <c r="B13" s="21">
        <v>23891.0</v>
      </c>
      <c r="C13" s="17">
        <v>5232.8</v>
      </c>
      <c r="D13" s="18">
        <f t="shared" si="1"/>
        <v>1308.2</v>
      </c>
      <c r="E13" s="19">
        <f t="shared" si="2"/>
        <v>6541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6541</v>
      </c>
      <c r="J13" s="21">
        <v>173.0</v>
      </c>
      <c r="K13" s="22">
        <f t="shared" si="6"/>
        <v>6368</v>
      </c>
      <c r="L13" s="23"/>
      <c r="M13" s="6"/>
      <c r="N13" s="6"/>
      <c r="O13" s="6"/>
    </row>
    <row r="14">
      <c r="A14" s="15">
        <v>12.0</v>
      </c>
      <c r="B14" s="21">
        <v>23931.0</v>
      </c>
      <c r="C14" s="17">
        <v>2706.4</v>
      </c>
      <c r="D14" s="18">
        <f t="shared" si="1"/>
        <v>676.6</v>
      </c>
      <c r="E14" s="19">
        <f t="shared" si="2"/>
        <v>3383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3383</v>
      </c>
      <c r="J14" s="21">
        <v>653.0</v>
      </c>
      <c r="K14" s="22">
        <f t="shared" si="6"/>
        <v>2730</v>
      </c>
      <c r="L14" s="23"/>
      <c r="M14" s="6"/>
      <c r="N14" s="6"/>
      <c r="O14" s="6"/>
    </row>
    <row r="15">
      <c r="A15" s="15">
        <v>13.0</v>
      </c>
      <c r="B15" s="21">
        <v>24010.0</v>
      </c>
      <c r="C15" s="17">
        <v>6017.6</v>
      </c>
      <c r="D15" s="18">
        <f t="shared" si="1"/>
        <v>1504.4</v>
      </c>
      <c r="E15" s="19">
        <f t="shared" si="2"/>
        <v>7522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7522</v>
      </c>
      <c r="J15" s="21">
        <v>1175.0</v>
      </c>
      <c r="K15" s="22">
        <f t="shared" si="6"/>
        <v>6347</v>
      </c>
      <c r="L15" s="23"/>
      <c r="M15" s="6"/>
      <c r="N15" s="6"/>
      <c r="O15" s="6"/>
    </row>
    <row r="16">
      <c r="A16" s="15">
        <v>14.0</v>
      </c>
      <c r="B16" s="21">
        <v>24148.0</v>
      </c>
      <c r="C16" s="17">
        <v>13773.6</v>
      </c>
      <c r="D16" s="18">
        <f t="shared" si="1"/>
        <v>3443.4</v>
      </c>
      <c r="E16" s="19">
        <f t="shared" si="2"/>
        <v>17217</v>
      </c>
      <c r="F16" s="17">
        <v>17.4</v>
      </c>
      <c r="G16" s="18">
        <f t="shared" si="3"/>
        <v>2.61</v>
      </c>
      <c r="H16" s="19">
        <f t="shared" si="4"/>
        <v>20.01</v>
      </c>
      <c r="I16" s="20">
        <f t="shared" si="5"/>
        <v>17237.01</v>
      </c>
      <c r="J16" s="21">
        <v>2240.0</v>
      </c>
      <c r="K16" s="22">
        <f t="shared" si="6"/>
        <v>14997.01</v>
      </c>
      <c r="L16" s="23"/>
      <c r="M16" s="6"/>
      <c r="N16" s="6"/>
      <c r="O16" s="6"/>
    </row>
    <row r="17">
      <c r="A17" s="15">
        <v>15.0</v>
      </c>
      <c r="B17" s="21">
        <v>24155.0</v>
      </c>
      <c r="C17" s="17">
        <v>437.6</v>
      </c>
      <c r="D17" s="18">
        <f t="shared" si="1"/>
        <v>109.4</v>
      </c>
      <c r="E17" s="19">
        <f t="shared" si="2"/>
        <v>547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547</v>
      </c>
      <c r="J17" s="21">
        <v>38.0</v>
      </c>
      <c r="K17" s="22">
        <f t="shared" si="6"/>
        <v>509</v>
      </c>
      <c r="L17" s="23"/>
      <c r="M17" s="6"/>
      <c r="N17" s="6"/>
      <c r="O17" s="6"/>
    </row>
    <row r="18">
      <c r="A18" s="15">
        <v>16.0</v>
      </c>
      <c r="B18" s="21">
        <v>24192.0</v>
      </c>
      <c r="C18" s="17">
        <v>3820.8</v>
      </c>
      <c r="D18" s="18">
        <f t="shared" si="1"/>
        <v>955.2</v>
      </c>
      <c r="E18" s="19">
        <f t="shared" si="2"/>
        <v>4776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4776</v>
      </c>
      <c r="J18" s="21">
        <v>978.0</v>
      </c>
      <c r="K18" s="22">
        <f t="shared" si="6"/>
        <v>3798</v>
      </c>
      <c r="L18" s="23"/>
      <c r="M18" s="6"/>
      <c r="N18" s="6"/>
      <c r="O18" s="6"/>
    </row>
    <row r="19">
      <c r="A19" s="15">
        <v>17.0</v>
      </c>
      <c r="B19" s="21">
        <v>24218.0</v>
      </c>
      <c r="C19" s="17">
        <v>1874.4</v>
      </c>
      <c r="D19" s="18">
        <f t="shared" si="1"/>
        <v>468.6</v>
      </c>
      <c r="E19" s="19">
        <f t="shared" si="2"/>
        <v>2343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2343</v>
      </c>
      <c r="J19" s="21">
        <v>308.0</v>
      </c>
      <c r="K19" s="22">
        <f t="shared" si="6"/>
        <v>2035</v>
      </c>
      <c r="L19" s="23"/>
      <c r="M19" s="6"/>
      <c r="N19" s="6"/>
      <c r="O19" s="6"/>
    </row>
    <row r="20">
      <c r="A20" s="16">
        <v>18.0</v>
      </c>
      <c r="B20" s="21">
        <v>24258.0</v>
      </c>
      <c r="C20" s="17">
        <v>2780.8</v>
      </c>
      <c r="D20" s="18">
        <f t="shared" si="1"/>
        <v>695.2</v>
      </c>
      <c r="E20" s="19">
        <f t="shared" si="2"/>
        <v>3476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3476</v>
      </c>
      <c r="J20" s="21">
        <v>753.0</v>
      </c>
      <c r="K20" s="22">
        <f t="shared" si="6"/>
        <v>2723</v>
      </c>
      <c r="L20" s="23"/>
      <c r="M20" s="6"/>
      <c r="N20" s="6"/>
      <c r="O20" s="6"/>
    </row>
    <row r="21">
      <c r="A21" s="15">
        <v>19.0</v>
      </c>
      <c r="B21" s="21">
        <v>24352.0</v>
      </c>
      <c r="C21" s="17">
        <v>4606.4</v>
      </c>
      <c r="D21" s="18">
        <f t="shared" si="1"/>
        <v>1151.6</v>
      </c>
      <c r="E21" s="19">
        <f t="shared" si="2"/>
        <v>5758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5758</v>
      </c>
      <c r="J21" s="21">
        <v>392.0</v>
      </c>
      <c r="K21" s="22">
        <f t="shared" si="6"/>
        <v>5366</v>
      </c>
      <c r="L21" s="23"/>
      <c r="M21" s="6"/>
      <c r="N21" s="6"/>
      <c r="O21" s="6"/>
    </row>
    <row r="22">
      <c r="A22" s="15">
        <v>20.0</v>
      </c>
      <c r="B22" s="21">
        <v>24352.0</v>
      </c>
      <c r="C22" s="17">
        <v>4606.4</v>
      </c>
      <c r="D22" s="18">
        <f t="shared" si="1"/>
        <v>1151.6</v>
      </c>
      <c r="E22" s="19">
        <f t="shared" si="2"/>
        <v>5758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5758</v>
      </c>
      <c r="J22" s="21">
        <v>392.0</v>
      </c>
      <c r="K22" s="22">
        <f t="shared" si="6"/>
        <v>5366</v>
      </c>
      <c r="L22" s="23"/>
      <c r="M22" s="6"/>
      <c r="N22" s="6"/>
      <c r="O22" s="6"/>
    </row>
    <row r="23">
      <c r="A23" s="15">
        <v>21.0</v>
      </c>
      <c r="B23" s="21">
        <v>24505.0</v>
      </c>
      <c r="C23" s="17">
        <v>17226.4</v>
      </c>
      <c r="D23" s="18">
        <f t="shared" si="1"/>
        <v>4306.6</v>
      </c>
      <c r="E23" s="19">
        <f t="shared" si="2"/>
        <v>21533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21533</v>
      </c>
      <c r="J23" s="21">
        <v>3739.0</v>
      </c>
      <c r="K23" s="22">
        <f t="shared" si="6"/>
        <v>17794</v>
      </c>
      <c r="L23" s="23"/>
      <c r="M23" s="6"/>
      <c r="N23" s="6"/>
      <c r="O23" s="6"/>
    </row>
    <row r="24">
      <c r="A24" s="15">
        <v>22.0</v>
      </c>
      <c r="B24" s="21">
        <v>24629.0</v>
      </c>
      <c r="C24" s="17">
        <v>12025.6</v>
      </c>
      <c r="D24" s="18">
        <f t="shared" si="1"/>
        <v>3006.4</v>
      </c>
      <c r="E24" s="19">
        <f t="shared" si="2"/>
        <v>15032</v>
      </c>
      <c r="F24" s="17">
        <v>19.13</v>
      </c>
      <c r="G24" s="18">
        <f t="shared" si="3"/>
        <v>2.8695</v>
      </c>
      <c r="H24" s="19">
        <f t="shared" si="4"/>
        <v>21.9995</v>
      </c>
      <c r="I24" s="20">
        <f t="shared" si="5"/>
        <v>15053.9995</v>
      </c>
      <c r="J24" s="21">
        <v>1117.0</v>
      </c>
      <c r="K24" s="22">
        <f t="shared" si="6"/>
        <v>13936.9995</v>
      </c>
      <c r="L24" s="23"/>
      <c r="M24" s="6"/>
      <c r="N24" s="6"/>
      <c r="O24" s="6"/>
    </row>
    <row r="25">
      <c r="A25" s="15">
        <v>23.0</v>
      </c>
      <c r="B25" s="21">
        <v>24659.0</v>
      </c>
      <c r="C25" s="17">
        <v>4128.0</v>
      </c>
      <c r="D25" s="18">
        <f t="shared" si="1"/>
        <v>1032</v>
      </c>
      <c r="E25" s="19">
        <f t="shared" si="2"/>
        <v>5160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5160</v>
      </c>
      <c r="J25" s="21">
        <v>616.0</v>
      </c>
      <c r="K25" s="22">
        <f t="shared" si="6"/>
        <v>4544</v>
      </c>
      <c r="L25" s="23"/>
      <c r="M25" s="6"/>
      <c r="N25" s="6"/>
      <c r="O25" s="6"/>
    </row>
    <row r="26">
      <c r="A26" s="15">
        <v>24.0</v>
      </c>
      <c r="B26" s="21">
        <v>24676.0</v>
      </c>
      <c r="C26" s="17">
        <v>959.2</v>
      </c>
      <c r="D26" s="18">
        <f t="shared" si="1"/>
        <v>239.8</v>
      </c>
      <c r="E26" s="19">
        <f t="shared" si="2"/>
        <v>1199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1199</v>
      </c>
      <c r="J26" s="21">
        <v>80.0</v>
      </c>
      <c r="K26" s="22">
        <f t="shared" si="6"/>
        <v>1119</v>
      </c>
      <c r="L26" s="23"/>
      <c r="M26" s="6"/>
      <c r="N26" s="6"/>
      <c r="O26" s="6"/>
    </row>
    <row r="27">
      <c r="A27" s="15">
        <v>25.0</v>
      </c>
      <c r="B27" s="21">
        <v>24704.0</v>
      </c>
      <c r="C27" s="17">
        <v>2464.8</v>
      </c>
      <c r="D27" s="18">
        <f t="shared" si="1"/>
        <v>616.2</v>
      </c>
      <c r="E27" s="19">
        <f t="shared" si="2"/>
        <v>3081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3081</v>
      </c>
      <c r="J27" s="21">
        <v>114.0</v>
      </c>
      <c r="K27" s="22">
        <f t="shared" si="6"/>
        <v>2967</v>
      </c>
      <c r="L27" s="23"/>
      <c r="M27" s="6"/>
      <c r="N27" s="6"/>
      <c r="O27" s="6"/>
    </row>
    <row r="28">
      <c r="A28" s="15">
        <v>26.0</v>
      </c>
      <c r="B28" s="21">
        <v>24750.0</v>
      </c>
      <c r="C28" s="17">
        <v>4135.2</v>
      </c>
      <c r="D28" s="18">
        <f t="shared" si="1"/>
        <v>1033.8</v>
      </c>
      <c r="E28" s="19">
        <f t="shared" si="2"/>
        <v>5169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5169</v>
      </c>
      <c r="J28" s="21">
        <v>682.0</v>
      </c>
      <c r="K28" s="26">
        <f t="shared" si="6"/>
        <v>4487</v>
      </c>
      <c r="L28" s="23"/>
      <c r="M28" s="6"/>
      <c r="N28" s="6"/>
      <c r="O28" s="6"/>
    </row>
    <row r="29">
      <c r="A29" s="15">
        <v>27.0</v>
      </c>
      <c r="B29" s="21">
        <v>24780.0</v>
      </c>
      <c r="C29" s="17">
        <v>2862.4</v>
      </c>
      <c r="D29" s="18">
        <f t="shared" si="1"/>
        <v>715.6</v>
      </c>
      <c r="E29" s="19">
        <f t="shared" si="2"/>
        <v>3578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3578</v>
      </c>
      <c r="J29" s="21">
        <v>118.0</v>
      </c>
      <c r="K29" s="22">
        <f t="shared" si="6"/>
        <v>3460</v>
      </c>
      <c r="L29" s="23"/>
      <c r="M29" s="6"/>
      <c r="N29" s="6"/>
      <c r="O29" s="6"/>
    </row>
    <row r="30">
      <c r="A30" s="15">
        <v>28.0</v>
      </c>
      <c r="B30" s="21">
        <v>24914.0</v>
      </c>
      <c r="C30" s="17">
        <v>14180.0</v>
      </c>
      <c r="D30" s="18">
        <f t="shared" si="1"/>
        <v>3545</v>
      </c>
      <c r="E30" s="19">
        <f t="shared" si="2"/>
        <v>17725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17725</v>
      </c>
      <c r="J30" s="21">
        <v>595.0</v>
      </c>
      <c r="K30" s="22">
        <f t="shared" si="6"/>
        <v>17130</v>
      </c>
      <c r="L30" s="23"/>
      <c r="M30" s="6"/>
      <c r="N30" s="6"/>
      <c r="O30" s="6"/>
    </row>
    <row r="31">
      <c r="A31" s="15">
        <v>29.0</v>
      </c>
      <c r="B31" s="21">
        <v>25055.0</v>
      </c>
      <c r="C31" s="17">
        <v>15317.6</v>
      </c>
      <c r="D31" s="18">
        <f t="shared" si="1"/>
        <v>3829.4</v>
      </c>
      <c r="E31" s="19">
        <f t="shared" si="2"/>
        <v>19147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19147</v>
      </c>
      <c r="J31" s="21">
        <v>1856.0</v>
      </c>
      <c r="K31" s="22">
        <f t="shared" si="6"/>
        <v>17291</v>
      </c>
      <c r="L31" s="23"/>
      <c r="M31" s="6"/>
      <c r="N31" s="6"/>
      <c r="O31" s="6"/>
    </row>
    <row r="32">
      <c r="A32" s="15">
        <v>30.0</v>
      </c>
      <c r="B32" s="21">
        <v>25083.0</v>
      </c>
      <c r="C32" s="17">
        <v>2661.6</v>
      </c>
      <c r="D32" s="18">
        <f t="shared" si="1"/>
        <v>665.4</v>
      </c>
      <c r="E32" s="19">
        <f t="shared" si="2"/>
        <v>3327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3327</v>
      </c>
      <c r="J32" s="21">
        <v>0.0</v>
      </c>
      <c r="K32" s="22">
        <f t="shared" si="6"/>
        <v>3327</v>
      </c>
      <c r="L32" s="23"/>
      <c r="M32" s="6"/>
      <c r="N32" s="6"/>
      <c r="O32" s="6"/>
    </row>
    <row r="33">
      <c r="A33" s="15">
        <v>31.0</v>
      </c>
      <c r="B33" s="21">
        <v>25130.0</v>
      </c>
      <c r="C33" s="17">
        <v>4069.6</v>
      </c>
      <c r="D33" s="18">
        <f t="shared" si="1"/>
        <v>1017.4</v>
      </c>
      <c r="E33" s="19">
        <f t="shared" si="2"/>
        <v>5087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5087</v>
      </c>
      <c r="J33" s="21">
        <v>118.0</v>
      </c>
      <c r="K33" s="22">
        <f t="shared" si="6"/>
        <v>4969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210488</v>
      </c>
      <c r="D34" s="19">
        <f t="shared" si="7"/>
        <v>52622</v>
      </c>
      <c r="E34" s="19">
        <f t="shared" si="7"/>
        <v>263110</v>
      </c>
      <c r="F34" s="19">
        <f t="shared" si="7"/>
        <v>80.02</v>
      </c>
      <c r="G34" s="19">
        <f t="shared" si="7"/>
        <v>12.003</v>
      </c>
      <c r="H34" s="19">
        <f t="shared" si="7"/>
        <v>92.023</v>
      </c>
      <c r="I34" s="20">
        <f t="shared" si="7"/>
        <v>263202.023</v>
      </c>
      <c r="J34" s="20">
        <f t="shared" si="7"/>
        <v>26409</v>
      </c>
      <c r="K34" s="20">
        <f t="shared" si="7"/>
        <v>236793.023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263202.023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44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105831.0</v>
      </c>
      <c r="C4" s="17">
        <v>7964.0</v>
      </c>
      <c r="D4" s="18">
        <f t="shared" si="1"/>
        <v>1991</v>
      </c>
      <c r="E4" s="19">
        <f t="shared" si="2"/>
        <v>9955</v>
      </c>
      <c r="F4" s="18">
        <f t="shared" si="3"/>
        <v>121.7391304</v>
      </c>
      <c r="G4" s="18">
        <f t="shared" si="4"/>
        <v>18.26086957</v>
      </c>
      <c r="H4" s="53">
        <v>140.0</v>
      </c>
      <c r="I4" s="19">
        <f t="shared" si="5"/>
        <v>10095</v>
      </c>
      <c r="J4" s="17">
        <v>335.0</v>
      </c>
      <c r="K4" s="18">
        <f t="shared" si="6"/>
        <v>9760</v>
      </c>
      <c r="L4" s="23"/>
      <c r="M4" s="6"/>
      <c r="N4" s="6"/>
      <c r="O4" s="6"/>
    </row>
    <row r="5">
      <c r="A5" s="15">
        <v>3.0</v>
      </c>
      <c r="B5" s="16">
        <v>105927.0</v>
      </c>
      <c r="C5" s="17">
        <v>8648.0</v>
      </c>
      <c r="D5" s="18">
        <f t="shared" si="1"/>
        <v>2162</v>
      </c>
      <c r="E5" s="19">
        <f t="shared" si="2"/>
        <v>10810</v>
      </c>
      <c r="F5" s="18">
        <f t="shared" si="3"/>
        <v>313.0434783</v>
      </c>
      <c r="G5" s="18">
        <f t="shared" si="4"/>
        <v>46.95652174</v>
      </c>
      <c r="H5" s="53">
        <v>360.0</v>
      </c>
      <c r="I5" s="19">
        <f t="shared" si="5"/>
        <v>11170</v>
      </c>
      <c r="J5" s="17">
        <v>525.0</v>
      </c>
      <c r="K5" s="18">
        <f t="shared" si="6"/>
        <v>10645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106014.0</v>
      </c>
      <c r="C9" s="17">
        <v>7332.0</v>
      </c>
      <c r="D9" s="18">
        <f t="shared" si="1"/>
        <v>1833</v>
      </c>
      <c r="E9" s="19">
        <f t="shared" si="2"/>
        <v>9165</v>
      </c>
      <c r="F9" s="18">
        <f t="shared" si="3"/>
        <v>60.86956522</v>
      </c>
      <c r="G9" s="18">
        <f t="shared" si="4"/>
        <v>9.130434783</v>
      </c>
      <c r="H9" s="53">
        <v>70.0</v>
      </c>
      <c r="I9" s="19">
        <f t="shared" si="5"/>
        <v>9235</v>
      </c>
      <c r="J9" s="17">
        <v>485.0</v>
      </c>
      <c r="K9" s="18">
        <f t="shared" si="6"/>
        <v>8750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106100.0</v>
      </c>
      <c r="C11" s="17">
        <v>7364.0</v>
      </c>
      <c r="D11" s="18">
        <f t="shared" si="1"/>
        <v>1841</v>
      </c>
      <c r="E11" s="19">
        <f t="shared" si="2"/>
        <v>9205</v>
      </c>
      <c r="F11" s="18">
        <f t="shared" si="3"/>
        <v>191.3043478</v>
      </c>
      <c r="G11" s="18">
        <f t="shared" si="4"/>
        <v>28.69565217</v>
      </c>
      <c r="H11" s="53">
        <v>220.0</v>
      </c>
      <c r="I11" s="19">
        <f t="shared" si="5"/>
        <v>9425</v>
      </c>
      <c r="J11" s="17">
        <v>355.0</v>
      </c>
      <c r="K11" s="18">
        <f t="shared" si="6"/>
        <v>9070</v>
      </c>
      <c r="L11" s="23"/>
      <c r="M11" s="6"/>
      <c r="N11" s="6"/>
      <c r="O11" s="6"/>
    </row>
    <row r="12">
      <c r="A12" s="15">
        <v>10.0</v>
      </c>
      <c r="B12" s="16">
        <v>106275.0</v>
      </c>
      <c r="C12" s="17">
        <v>16380.0</v>
      </c>
      <c r="D12" s="18">
        <f t="shared" si="1"/>
        <v>4095</v>
      </c>
      <c r="E12" s="19">
        <f t="shared" si="2"/>
        <v>20475</v>
      </c>
      <c r="F12" s="18">
        <f t="shared" si="3"/>
        <v>330.4347826</v>
      </c>
      <c r="G12" s="18">
        <f t="shared" si="4"/>
        <v>49.56521739</v>
      </c>
      <c r="H12" s="53">
        <v>380.0</v>
      </c>
      <c r="I12" s="19">
        <f t="shared" si="5"/>
        <v>20855</v>
      </c>
      <c r="J12" s="17">
        <v>2510.0</v>
      </c>
      <c r="K12" s="18">
        <f t="shared" si="6"/>
        <v>18345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106320.0</v>
      </c>
      <c r="C16" s="17">
        <v>2756.0</v>
      </c>
      <c r="D16" s="18">
        <f t="shared" si="1"/>
        <v>689</v>
      </c>
      <c r="E16" s="19">
        <f t="shared" si="2"/>
        <v>3445</v>
      </c>
      <c r="F16" s="18">
        <f t="shared" si="3"/>
        <v>104.3478261</v>
      </c>
      <c r="G16" s="18">
        <f t="shared" si="4"/>
        <v>15.65217391</v>
      </c>
      <c r="H16" s="53">
        <v>120.0</v>
      </c>
      <c r="I16" s="19">
        <f t="shared" si="5"/>
        <v>3565</v>
      </c>
      <c r="J16" s="17">
        <v>80.0</v>
      </c>
      <c r="K16" s="18">
        <f t="shared" si="6"/>
        <v>3485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3"/>
      <c r="I17" s="19">
        <f t="shared" si="5"/>
        <v>0</v>
      </c>
      <c r="J17" s="17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106457.0</v>
      </c>
      <c r="C18" s="17">
        <v>11328.0</v>
      </c>
      <c r="D18" s="18">
        <f t="shared" si="1"/>
        <v>2832</v>
      </c>
      <c r="E18" s="19">
        <f t="shared" si="2"/>
        <v>14160</v>
      </c>
      <c r="F18" s="18">
        <f t="shared" si="3"/>
        <v>260.8695652</v>
      </c>
      <c r="G18" s="18">
        <f t="shared" si="4"/>
        <v>39.13043478</v>
      </c>
      <c r="H18" s="53">
        <v>300.0</v>
      </c>
      <c r="I18" s="19">
        <f t="shared" si="5"/>
        <v>14460</v>
      </c>
      <c r="J18" s="17">
        <v>2155.0</v>
      </c>
      <c r="K18" s="18">
        <f t="shared" si="6"/>
        <v>12305</v>
      </c>
      <c r="L18" s="23"/>
      <c r="M18" s="6"/>
      <c r="N18" s="6"/>
      <c r="O18" s="6"/>
    </row>
    <row r="19">
      <c r="A19" s="15">
        <v>17.0</v>
      </c>
      <c r="B19" s="16">
        <v>106520.0</v>
      </c>
      <c r="C19" s="17">
        <v>6512.0</v>
      </c>
      <c r="D19" s="18">
        <f t="shared" si="1"/>
        <v>1628</v>
      </c>
      <c r="E19" s="19">
        <f t="shared" si="2"/>
        <v>8140</v>
      </c>
      <c r="F19" s="18">
        <f t="shared" si="3"/>
        <v>208.6956522</v>
      </c>
      <c r="G19" s="18">
        <f t="shared" si="4"/>
        <v>31.30434783</v>
      </c>
      <c r="H19" s="53">
        <v>240.0</v>
      </c>
      <c r="I19" s="19">
        <f t="shared" si="5"/>
        <v>8380</v>
      </c>
      <c r="J19" s="17">
        <v>715.0</v>
      </c>
      <c r="K19" s="18">
        <f t="shared" si="6"/>
        <v>7665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106562.0</v>
      </c>
      <c r="C23" s="17">
        <v>3508.0</v>
      </c>
      <c r="D23" s="18">
        <f t="shared" si="1"/>
        <v>877</v>
      </c>
      <c r="E23" s="19">
        <f t="shared" si="2"/>
        <v>4385</v>
      </c>
      <c r="F23" s="18">
        <f t="shared" si="3"/>
        <v>139.1304348</v>
      </c>
      <c r="G23" s="18">
        <f t="shared" si="4"/>
        <v>20.86956522</v>
      </c>
      <c r="H23" s="53">
        <v>160.0</v>
      </c>
      <c r="I23" s="19">
        <f t="shared" si="5"/>
        <v>4545</v>
      </c>
      <c r="J23" s="17">
        <v>265.0</v>
      </c>
      <c r="K23" s="18">
        <f t="shared" si="6"/>
        <v>4280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3"/>
      <c r="I24" s="19">
        <f t="shared" si="5"/>
        <v>0</v>
      </c>
      <c r="J24" s="17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106684.0</v>
      </c>
      <c r="C25" s="17">
        <v>10848.0</v>
      </c>
      <c r="D25" s="18">
        <f t="shared" si="1"/>
        <v>2712</v>
      </c>
      <c r="E25" s="19">
        <f t="shared" si="2"/>
        <v>13560</v>
      </c>
      <c r="F25" s="18">
        <f t="shared" si="3"/>
        <v>286.9565217</v>
      </c>
      <c r="G25" s="18">
        <f t="shared" si="4"/>
        <v>43.04347826</v>
      </c>
      <c r="H25" s="53">
        <v>330.0</v>
      </c>
      <c r="I25" s="19">
        <f t="shared" si="5"/>
        <v>13890</v>
      </c>
      <c r="J25" s="17">
        <v>640.0</v>
      </c>
      <c r="K25" s="18">
        <f t="shared" si="6"/>
        <v>13250</v>
      </c>
      <c r="L25" s="23"/>
      <c r="M25" s="6"/>
      <c r="N25" s="6"/>
      <c r="O25" s="6"/>
    </row>
    <row r="26">
      <c r="A26" s="15">
        <v>24.0</v>
      </c>
      <c r="B26" s="16">
        <v>106911.0</v>
      </c>
      <c r="C26" s="17">
        <v>21544.0</v>
      </c>
      <c r="D26" s="18">
        <f t="shared" si="1"/>
        <v>5386</v>
      </c>
      <c r="E26" s="19">
        <f t="shared" si="2"/>
        <v>26930</v>
      </c>
      <c r="F26" s="18">
        <f t="shared" si="3"/>
        <v>426.0869565</v>
      </c>
      <c r="G26" s="18">
        <f t="shared" si="4"/>
        <v>63.91304348</v>
      </c>
      <c r="H26" s="53">
        <v>490.0</v>
      </c>
      <c r="I26" s="19">
        <f t="shared" si="5"/>
        <v>27420</v>
      </c>
      <c r="J26" s="17">
        <v>790.0</v>
      </c>
      <c r="K26" s="18">
        <f t="shared" si="6"/>
        <v>26630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106959.0</v>
      </c>
      <c r="C29" s="17">
        <v>2936.0</v>
      </c>
      <c r="D29" s="18">
        <f t="shared" si="1"/>
        <v>734</v>
      </c>
      <c r="E29" s="19">
        <f t="shared" si="2"/>
        <v>3670</v>
      </c>
      <c r="F29" s="18">
        <f t="shared" si="3"/>
        <v>200</v>
      </c>
      <c r="G29" s="18">
        <f t="shared" si="4"/>
        <v>30</v>
      </c>
      <c r="H29" s="53">
        <v>230.0</v>
      </c>
      <c r="I29" s="19">
        <f t="shared" si="5"/>
        <v>3900</v>
      </c>
      <c r="J29" s="17">
        <v>1275.0</v>
      </c>
      <c r="K29" s="18">
        <f t="shared" si="6"/>
        <v>2625</v>
      </c>
      <c r="L29" s="23"/>
      <c r="M29" s="6"/>
      <c r="N29" s="6"/>
      <c r="O29" s="6"/>
    </row>
    <row r="30">
      <c r="A30" s="15">
        <v>28.0</v>
      </c>
      <c r="B30" s="16">
        <v>107003.0</v>
      </c>
      <c r="C30" s="17">
        <v>3472.0</v>
      </c>
      <c r="D30" s="18">
        <f t="shared" si="1"/>
        <v>868</v>
      </c>
      <c r="E30" s="19">
        <f t="shared" si="2"/>
        <v>4340</v>
      </c>
      <c r="F30" s="18">
        <f t="shared" si="3"/>
        <v>147.826087</v>
      </c>
      <c r="G30" s="18">
        <f t="shared" si="4"/>
        <v>22.17391304</v>
      </c>
      <c r="H30" s="53">
        <v>170.0</v>
      </c>
      <c r="I30" s="19">
        <f t="shared" si="5"/>
        <v>4510</v>
      </c>
      <c r="J30" s="17">
        <v>590.0</v>
      </c>
      <c r="K30" s="18">
        <f t="shared" si="6"/>
        <v>3920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3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107096.0</v>
      </c>
      <c r="C32" s="17">
        <v>7419.2</v>
      </c>
      <c r="D32" s="18">
        <f t="shared" si="1"/>
        <v>1854.8</v>
      </c>
      <c r="E32" s="19">
        <f t="shared" si="2"/>
        <v>9274</v>
      </c>
      <c r="F32" s="18">
        <f t="shared" si="3"/>
        <v>130.4347826</v>
      </c>
      <c r="G32" s="18">
        <f t="shared" si="4"/>
        <v>19.56521739</v>
      </c>
      <c r="H32" s="53">
        <v>150.0</v>
      </c>
      <c r="I32" s="19">
        <f t="shared" si="5"/>
        <v>9424</v>
      </c>
      <c r="J32" s="17">
        <v>730.0</v>
      </c>
      <c r="K32" s="18">
        <f t="shared" si="6"/>
        <v>8694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118011.2</v>
      </c>
      <c r="D34" s="19">
        <f t="shared" si="7"/>
        <v>29502.8</v>
      </c>
      <c r="E34" s="19">
        <f t="shared" si="7"/>
        <v>147514</v>
      </c>
      <c r="F34" s="19">
        <f t="shared" si="7"/>
        <v>2921.73913</v>
      </c>
      <c r="G34" s="19">
        <f t="shared" si="7"/>
        <v>438.2608696</v>
      </c>
      <c r="H34" s="19">
        <f t="shared" si="7"/>
        <v>3360</v>
      </c>
      <c r="I34" s="19">
        <f t="shared" si="7"/>
        <v>150874</v>
      </c>
      <c r="J34" s="19">
        <f t="shared" si="7"/>
        <v>11450</v>
      </c>
      <c r="K34" s="19">
        <f t="shared" si="7"/>
        <v>139424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150874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2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45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107247.0</v>
      </c>
      <c r="C3" s="17">
        <v>17564.0</v>
      </c>
      <c r="D3" s="18">
        <f t="shared" ref="D3:D33" si="1">SUM(C3*0.25)</f>
        <v>4391</v>
      </c>
      <c r="E3" s="19">
        <f t="shared" ref="E3:E33" si="2">SUM(C3+D3)</f>
        <v>21955</v>
      </c>
      <c r="F3" s="18">
        <f t="shared" ref="F3:F33" si="3">SUM(H3/1.15)</f>
        <v>365.2173913</v>
      </c>
      <c r="G3" s="18">
        <f t="shared" ref="G3:G33" si="4">SUM(H3-F3)</f>
        <v>54.7826087</v>
      </c>
      <c r="H3" s="52">
        <v>420.0</v>
      </c>
      <c r="I3" s="19">
        <f t="shared" ref="I3:I33" si="5">SUM(H3,E3)</f>
        <v>22375</v>
      </c>
      <c r="J3" s="17">
        <v>705.0</v>
      </c>
      <c r="K3" s="18">
        <f t="shared" ref="K3:K33" si="6">SUM(I3-J3)</f>
        <v>21670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107268.0</v>
      </c>
      <c r="C5" s="17">
        <v>1204.0</v>
      </c>
      <c r="D5" s="18">
        <f t="shared" si="1"/>
        <v>301</v>
      </c>
      <c r="E5" s="19">
        <f t="shared" si="2"/>
        <v>1505</v>
      </c>
      <c r="F5" s="18">
        <f t="shared" si="3"/>
        <v>0</v>
      </c>
      <c r="G5" s="18">
        <f t="shared" si="4"/>
        <v>0</v>
      </c>
      <c r="H5" s="53"/>
      <c r="I5" s="19">
        <f t="shared" si="5"/>
        <v>1505</v>
      </c>
      <c r="J5" s="17">
        <v>460.0</v>
      </c>
      <c r="K5" s="18">
        <f t="shared" si="6"/>
        <v>1045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107320.0</v>
      </c>
      <c r="C9" s="17">
        <v>2924.0</v>
      </c>
      <c r="D9" s="18">
        <f t="shared" si="1"/>
        <v>731</v>
      </c>
      <c r="E9" s="19">
        <f t="shared" si="2"/>
        <v>3655</v>
      </c>
      <c r="F9" s="18">
        <f t="shared" si="3"/>
        <v>95.65217391</v>
      </c>
      <c r="G9" s="18">
        <f t="shared" si="4"/>
        <v>14.34782609</v>
      </c>
      <c r="H9" s="53">
        <v>110.0</v>
      </c>
      <c r="I9" s="19">
        <f t="shared" si="5"/>
        <v>3765</v>
      </c>
      <c r="J9" s="17">
        <v>440.0</v>
      </c>
      <c r="K9" s="18">
        <f t="shared" si="6"/>
        <v>3325</v>
      </c>
      <c r="L9" s="23"/>
      <c r="M9" s="25"/>
      <c r="N9" s="6"/>
      <c r="O9" s="6"/>
    </row>
    <row r="10">
      <c r="A10" s="15">
        <v>8.0</v>
      </c>
      <c r="B10" s="16">
        <v>107417.0</v>
      </c>
      <c r="C10" s="17">
        <v>8044.0</v>
      </c>
      <c r="D10" s="18">
        <f t="shared" si="1"/>
        <v>2011</v>
      </c>
      <c r="E10" s="19">
        <f t="shared" si="2"/>
        <v>10055</v>
      </c>
      <c r="F10" s="18">
        <f t="shared" si="3"/>
        <v>243.4782609</v>
      </c>
      <c r="G10" s="18">
        <f t="shared" si="4"/>
        <v>36.52173913</v>
      </c>
      <c r="H10" s="53">
        <v>280.0</v>
      </c>
      <c r="I10" s="19">
        <f t="shared" si="5"/>
        <v>10335</v>
      </c>
      <c r="J10" s="17">
        <v>1670.0</v>
      </c>
      <c r="K10" s="18">
        <f t="shared" si="6"/>
        <v>8665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3"/>
      <c r="I17" s="19">
        <f t="shared" si="5"/>
        <v>0</v>
      </c>
      <c r="J17" s="17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/>
      <c r="C18" s="17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3"/>
      <c r="I18" s="19">
        <f t="shared" si="5"/>
        <v>0</v>
      </c>
      <c r="J18" s="17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3"/>
      <c r="I24" s="19">
        <f t="shared" si="5"/>
        <v>0</v>
      </c>
      <c r="J24" s="17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3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29736</v>
      </c>
      <c r="D34" s="19">
        <f t="shared" si="7"/>
        <v>7434</v>
      </c>
      <c r="E34" s="19">
        <f t="shared" si="7"/>
        <v>37170</v>
      </c>
      <c r="F34" s="19">
        <f t="shared" si="7"/>
        <v>704.3478261</v>
      </c>
      <c r="G34" s="19">
        <f t="shared" si="7"/>
        <v>105.6521739</v>
      </c>
      <c r="H34" s="19">
        <f t="shared" si="7"/>
        <v>810</v>
      </c>
      <c r="I34" s="19">
        <f t="shared" si="7"/>
        <v>37980</v>
      </c>
      <c r="J34" s="19">
        <f t="shared" si="7"/>
        <v>3275</v>
      </c>
      <c r="K34" s="19">
        <f t="shared" si="7"/>
        <v>34705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37980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2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/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0</v>
      </c>
      <c r="J3" s="21"/>
      <c r="K3" s="22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/>
      <c r="G4" s="18">
        <f t="shared" si="3"/>
        <v>0</v>
      </c>
      <c r="H4" s="19">
        <f t="shared" si="4"/>
        <v>0</v>
      </c>
      <c r="I4" s="20">
        <f t="shared" si="5"/>
        <v>0</v>
      </c>
      <c r="J4" s="21"/>
      <c r="K4" s="22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/>
      <c r="G5" s="18">
        <f t="shared" si="3"/>
        <v>0</v>
      </c>
      <c r="H5" s="19">
        <f t="shared" si="4"/>
        <v>0</v>
      </c>
      <c r="I5" s="20">
        <f t="shared" si="5"/>
        <v>0</v>
      </c>
      <c r="J5" s="21"/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>
        <v>107587.0</v>
      </c>
      <c r="C6" s="17">
        <v>11333.6</v>
      </c>
      <c r="D6" s="18">
        <f t="shared" si="1"/>
        <v>2833.4</v>
      </c>
      <c r="E6" s="19">
        <f t="shared" si="2"/>
        <v>14167</v>
      </c>
      <c r="F6" s="17">
        <v>286.96</v>
      </c>
      <c r="G6" s="18">
        <f t="shared" si="3"/>
        <v>43.044</v>
      </c>
      <c r="H6" s="19">
        <f t="shared" si="4"/>
        <v>330.004</v>
      </c>
      <c r="I6" s="20">
        <f t="shared" si="5"/>
        <v>14497.004</v>
      </c>
      <c r="J6" s="21">
        <v>2281.0</v>
      </c>
      <c r="K6" s="22">
        <f t="shared" si="6"/>
        <v>12216.004</v>
      </c>
      <c r="L6" s="23"/>
      <c r="M6" s="6"/>
      <c r="N6" s="6"/>
      <c r="O6" s="6"/>
    </row>
    <row r="7">
      <c r="A7" s="15">
        <v>5.0</v>
      </c>
      <c r="B7" s="16">
        <v>107861.0</v>
      </c>
      <c r="C7" s="17">
        <v>24668.0</v>
      </c>
      <c r="D7" s="18">
        <f t="shared" si="1"/>
        <v>6167</v>
      </c>
      <c r="E7" s="19">
        <f t="shared" si="2"/>
        <v>30835</v>
      </c>
      <c r="F7" s="17">
        <v>730.44</v>
      </c>
      <c r="G7" s="18">
        <f t="shared" si="3"/>
        <v>109.566</v>
      </c>
      <c r="H7" s="19">
        <f t="shared" si="4"/>
        <v>840.006</v>
      </c>
      <c r="I7" s="20">
        <f t="shared" si="5"/>
        <v>31675.006</v>
      </c>
      <c r="J7" s="21">
        <v>4955.0</v>
      </c>
      <c r="K7" s="22">
        <f t="shared" si="6"/>
        <v>26720.006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/>
      <c r="G8" s="18">
        <f t="shared" si="3"/>
        <v>0</v>
      </c>
      <c r="H8" s="19">
        <f t="shared" si="4"/>
        <v>0</v>
      </c>
      <c r="I8" s="20">
        <f t="shared" si="5"/>
        <v>0</v>
      </c>
      <c r="J8" s="21"/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20">
        <f t="shared" si="5"/>
        <v>0</v>
      </c>
      <c r="J9" s="21"/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/>
      <c r="G10" s="18">
        <f t="shared" si="3"/>
        <v>0</v>
      </c>
      <c r="H10" s="19">
        <f t="shared" si="4"/>
        <v>0</v>
      </c>
      <c r="I10" s="20">
        <f t="shared" si="5"/>
        <v>0</v>
      </c>
      <c r="J10" s="21"/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/>
      <c r="G12" s="18">
        <f t="shared" si="3"/>
        <v>0</v>
      </c>
      <c r="H12" s="19">
        <f t="shared" si="4"/>
        <v>0</v>
      </c>
      <c r="I12" s="20">
        <f t="shared" si="5"/>
        <v>0</v>
      </c>
      <c r="J12" s="21"/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108052.0</v>
      </c>
      <c r="C13" s="17">
        <v>16928.0</v>
      </c>
      <c r="D13" s="18">
        <f t="shared" si="1"/>
        <v>4232</v>
      </c>
      <c r="E13" s="19">
        <f t="shared" si="2"/>
        <v>21160</v>
      </c>
      <c r="F13" s="17">
        <v>373.91</v>
      </c>
      <c r="G13" s="18">
        <f t="shared" si="3"/>
        <v>56.0865</v>
      </c>
      <c r="H13" s="19">
        <f t="shared" si="4"/>
        <v>429.9965</v>
      </c>
      <c r="I13" s="20">
        <f t="shared" si="5"/>
        <v>21589.9965</v>
      </c>
      <c r="J13" s="21">
        <v>1750.0</v>
      </c>
      <c r="K13" s="22">
        <f t="shared" si="6"/>
        <v>19839.9965</v>
      </c>
      <c r="L13" s="23"/>
      <c r="M13" s="6"/>
      <c r="N13" s="6"/>
      <c r="O13" s="6"/>
    </row>
    <row r="14">
      <c r="A14" s="15">
        <v>12.0</v>
      </c>
      <c r="B14" s="16">
        <v>108274.0</v>
      </c>
      <c r="C14" s="17">
        <v>21428.0</v>
      </c>
      <c r="D14" s="18">
        <f t="shared" si="1"/>
        <v>5357</v>
      </c>
      <c r="E14" s="19">
        <f t="shared" si="2"/>
        <v>26785</v>
      </c>
      <c r="F14" s="17">
        <v>386.96</v>
      </c>
      <c r="G14" s="18">
        <f t="shared" si="3"/>
        <v>58.044</v>
      </c>
      <c r="H14" s="19">
        <f t="shared" si="4"/>
        <v>445.004</v>
      </c>
      <c r="I14" s="20">
        <f t="shared" si="5"/>
        <v>27230.004</v>
      </c>
      <c r="J14" s="21">
        <v>1825.0</v>
      </c>
      <c r="K14" s="22">
        <f t="shared" si="6"/>
        <v>25405.004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/>
      <c r="G15" s="18">
        <f t="shared" si="3"/>
        <v>0</v>
      </c>
      <c r="H15" s="19">
        <f t="shared" si="4"/>
        <v>0</v>
      </c>
      <c r="I15" s="20">
        <f t="shared" si="5"/>
        <v>0</v>
      </c>
      <c r="J15" s="21"/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16"/>
      <c r="C16" s="17"/>
      <c r="D16" s="18">
        <f t="shared" si="1"/>
        <v>0</v>
      </c>
      <c r="E16" s="19">
        <f t="shared" si="2"/>
        <v>0</v>
      </c>
      <c r="F16" s="18"/>
      <c r="G16" s="18">
        <f t="shared" si="3"/>
        <v>0</v>
      </c>
      <c r="H16" s="19">
        <f t="shared" si="4"/>
        <v>0</v>
      </c>
      <c r="I16" s="20">
        <f t="shared" si="5"/>
        <v>0</v>
      </c>
      <c r="J16" s="21"/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/>
      <c r="G17" s="18">
        <f t="shared" si="3"/>
        <v>0</v>
      </c>
      <c r="H17" s="19">
        <f t="shared" si="4"/>
        <v>0</v>
      </c>
      <c r="I17" s="20">
        <f t="shared" si="5"/>
        <v>0</v>
      </c>
      <c r="J17" s="21"/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16"/>
      <c r="C18" s="17"/>
      <c r="D18" s="18">
        <f t="shared" si="1"/>
        <v>0</v>
      </c>
      <c r="E18" s="19">
        <f t="shared" si="2"/>
        <v>0</v>
      </c>
      <c r="F18" s="18"/>
      <c r="G18" s="18">
        <f t="shared" si="3"/>
        <v>0</v>
      </c>
      <c r="H18" s="19">
        <f t="shared" si="4"/>
        <v>0</v>
      </c>
      <c r="I18" s="20">
        <f t="shared" si="5"/>
        <v>0</v>
      </c>
      <c r="J18" s="21"/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108358.0</v>
      </c>
      <c r="C20" s="17">
        <v>8872.0</v>
      </c>
      <c r="D20" s="18">
        <f t="shared" si="1"/>
        <v>2218</v>
      </c>
      <c r="E20" s="19">
        <f t="shared" si="2"/>
        <v>11090</v>
      </c>
      <c r="F20" s="17">
        <v>226.09</v>
      </c>
      <c r="G20" s="18">
        <f t="shared" si="3"/>
        <v>33.9135</v>
      </c>
      <c r="H20" s="19">
        <f t="shared" si="4"/>
        <v>260.0035</v>
      </c>
      <c r="I20" s="20">
        <f t="shared" si="5"/>
        <v>11350.0035</v>
      </c>
      <c r="J20" s="21">
        <v>0.0</v>
      </c>
      <c r="K20" s="22">
        <f t="shared" si="6"/>
        <v>11350.0035</v>
      </c>
      <c r="L20" s="23"/>
      <c r="M20" s="6"/>
      <c r="N20" s="6"/>
      <c r="O20" s="6"/>
    </row>
    <row r="21">
      <c r="A21" s="15">
        <v>19.0</v>
      </c>
      <c r="B21" s="16">
        <v>108640.0</v>
      </c>
      <c r="C21" s="17">
        <v>53744.0</v>
      </c>
      <c r="D21" s="18">
        <f t="shared" si="1"/>
        <v>13436</v>
      </c>
      <c r="E21" s="19">
        <f t="shared" si="2"/>
        <v>67180</v>
      </c>
      <c r="F21" s="17">
        <v>1044.35</v>
      </c>
      <c r="G21" s="18">
        <f t="shared" si="3"/>
        <v>156.6525</v>
      </c>
      <c r="H21" s="19">
        <f t="shared" si="4"/>
        <v>1201.0025</v>
      </c>
      <c r="I21" s="20">
        <f t="shared" si="5"/>
        <v>68381.0025</v>
      </c>
      <c r="J21" s="21">
        <v>2216.0</v>
      </c>
      <c r="K21" s="22">
        <f t="shared" si="6"/>
        <v>66165.0025</v>
      </c>
      <c r="L21" s="23"/>
      <c r="M21" s="6"/>
      <c r="N21" s="6"/>
      <c r="O21" s="6"/>
    </row>
    <row r="22">
      <c r="A22" s="15">
        <v>20.0</v>
      </c>
      <c r="B22" s="16">
        <v>108645.0</v>
      </c>
      <c r="C22" s="17">
        <v>144.0</v>
      </c>
      <c r="D22" s="18">
        <f t="shared" si="1"/>
        <v>36</v>
      </c>
      <c r="E22" s="19">
        <f t="shared" si="2"/>
        <v>180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180</v>
      </c>
      <c r="J22" s="21">
        <v>0.0</v>
      </c>
      <c r="K22" s="22">
        <f t="shared" si="6"/>
        <v>180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108671.0</v>
      </c>
      <c r="C24" s="17">
        <v>2008.0</v>
      </c>
      <c r="D24" s="18">
        <f t="shared" si="1"/>
        <v>502</v>
      </c>
      <c r="E24" s="19">
        <f t="shared" si="2"/>
        <v>2510</v>
      </c>
      <c r="F24" s="17">
        <v>86.96</v>
      </c>
      <c r="G24" s="18">
        <f t="shared" si="3"/>
        <v>13.044</v>
      </c>
      <c r="H24" s="19">
        <f t="shared" si="4"/>
        <v>100.004</v>
      </c>
      <c r="I24" s="20">
        <f t="shared" si="5"/>
        <v>2610.004</v>
      </c>
      <c r="J24" s="21">
        <v>425.0</v>
      </c>
      <c r="K24" s="22">
        <f t="shared" si="6"/>
        <v>2185.004</v>
      </c>
      <c r="L24" s="23"/>
      <c r="M24" s="6"/>
      <c r="N24" s="6"/>
      <c r="O24" s="6"/>
    </row>
    <row r="25">
      <c r="A25" s="15">
        <v>23.0</v>
      </c>
      <c r="B25" s="16">
        <v>108721.0</v>
      </c>
      <c r="C25" s="17">
        <v>3976.0</v>
      </c>
      <c r="D25" s="18">
        <f t="shared" si="1"/>
        <v>994</v>
      </c>
      <c r="E25" s="19">
        <f t="shared" si="2"/>
        <v>4970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4970</v>
      </c>
      <c r="J25" s="21">
        <v>310.0</v>
      </c>
      <c r="K25" s="22">
        <f t="shared" si="6"/>
        <v>4660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108914.0</v>
      </c>
      <c r="C27" s="17">
        <v>21512.0</v>
      </c>
      <c r="D27" s="18">
        <f t="shared" si="1"/>
        <v>5378</v>
      </c>
      <c r="E27" s="19">
        <f t="shared" si="2"/>
        <v>26890</v>
      </c>
      <c r="F27" s="17">
        <v>843.48</v>
      </c>
      <c r="G27" s="18">
        <f t="shared" si="3"/>
        <v>126.522</v>
      </c>
      <c r="H27" s="19">
        <f t="shared" si="4"/>
        <v>970.002</v>
      </c>
      <c r="I27" s="20">
        <f t="shared" si="5"/>
        <v>27860.002</v>
      </c>
      <c r="J27" s="21">
        <v>925.0</v>
      </c>
      <c r="K27" s="22">
        <f t="shared" si="6"/>
        <v>26935.002</v>
      </c>
      <c r="L27" s="23"/>
      <c r="M27" s="6"/>
      <c r="N27" s="6"/>
      <c r="O27" s="6"/>
    </row>
    <row r="28">
      <c r="A28" s="15">
        <v>26.0</v>
      </c>
      <c r="B28" s="16">
        <v>109185.0</v>
      </c>
      <c r="C28" s="17">
        <v>44344.0</v>
      </c>
      <c r="D28" s="18">
        <f t="shared" si="1"/>
        <v>11086</v>
      </c>
      <c r="E28" s="19">
        <f t="shared" si="2"/>
        <v>55430</v>
      </c>
      <c r="F28" s="17">
        <v>1391.3</v>
      </c>
      <c r="G28" s="18">
        <f t="shared" si="3"/>
        <v>208.695</v>
      </c>
      <c r="H28" s="19">
        <f t="shared" si="4"/>
        <v>1599.995</v>
      </c>
      <c r="I28" s="20">
        <f t="shared" si="5"/>
        <v>57029.995</v>
      </c>
      <c r="J28" s="21">
        <v>1955.0</v>
      </c>
      <c r="K28" s="26">
        <f t="shared" si="6"/>
        <v>55074.995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8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109246.0</v>
      </c>
      <c r="C31" s="17">
        <v>4496.0</v>
      </c>
      <c r="D31" s="18">
        <f t="shared" si="1"/>
        <v>1124</v>
      </c>
      <c r="E31" s="19">
        <f t="shared" si="2"/>
        <v>5620</v>
      </c>
      <c r="F31" s="17">
        <v>200.0</v>
      </c>
      <c r="G31" s="18">
        <f t="shared" si="3"/>
        <v>30</v>
      </c>
      <c r="H31" s="19">
        <f t="shared" si="4"/>
        <v>230</v>
      </c>
      <c r="I31" s="20">
        <f t="shared" si="5"/>
        <v>5850</v>
      </c>
      <c r="J31" s="21">
        <v>160.0</v>
      </c>
      <c r="K31" s="22">
        <f t="shared" si="6"/>
        <v>5690</v>
      </c>
      <c r="L31" s="23"/>
      <c r="M31" s="6"/>
      <c r="N31" s="6"/>
      <c r="O31" s="6"/>
    </row>
    <row r="32">
      <c r="A32" s="15">
        <v>30.0</v>
      </c>
      <c r="B32" s="16">
        <v>109299.0</v>
      </c>
      <c r="C32" s="17">
        <v>4656.0</v>
      </c>
      <c r="D32" s="18">
        <f t="shared" si="1"/>
        <v>1164</v>
      </c>
      <c r="E32" s="19">
        <f t="shared" si="2"/>
        <v>5820</v>
      </c>
      <c r="F32" s="17">
        <v>95.65</v>
      </c>
      <c r="G32" s="18">
        <f t="shared" si="3"/>
        <v>14.3475</v>
      </c>
      <c r="H32" s="19">
        <f t="shared" si="4"/>
        <v>109.9975</v>
      </c>
      <c r="I32" s="20">
        <f t="shared" si="5"/>
        <v>5929.9975</v>
      </c>
      <c r="J32" s="21">
        <v>460.0</v>
      </c>
      <c r="K32" s="22">
        <f t="shared" si="6"/>
        <v>5469.9975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218109.6</v>
      </c>
      <c r="D34" s="19">
        <f t="shared" si="7"/>
        <v>54527.4</v>
      </c>
      <c r="E34" s="19">
        <f t="shared" si="7"/>
        <v>272637</v>
      </c>
      <c r="F34" s="19">
        <f t="shared" si="7"/>
        <v>5666.1</v>
      </c>
      <c r="G34" s="19">
        <f t="shared" si="7"/>
        <v>849.915</v>
      </c>
      <c r="H34" s="19">
        <f t="shared" si="7"/>
        <v>6516.015</v>
      </c>
      <c r="I34" s="20">
        <f t="shared" si="7"/>
        <v>279153.015</v>
      </c>
      <c r="J34" s="20">
        <f t="shared" si="7"/>
        <v>17262</v>
      </c>
      <c r="K34" s="20">
        <f t="shared" si="7"/>
        <v>261891.015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279153.015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/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0</v>
      </c>
      <c r="J3" s="21"/>
      <c r="K3" s="22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109537.0</v>
      </c>
      <c r="C4" s="17">
        <v>21932.0</v>
      </c>
      <c r="D4" s="18">
        <f t="shared" si="1"/>
        <v>5483</v>
      </c>
      <c r="E4" s="19">
        <f t="shared" si="2"/>
        <v>27415</v>
      </c>
      <c r="F4" s="17">
        <v>1043.49</v>
      </c>
      <c r="G4" s="18">
        <f t="shared" si="3"/>
        <v>156.5235</v>
      </c>
      <c r="H4" s="19">
        <f t="shared" si="4"/>
        <v>1200.0135</v>
      </c>
      <c r="I4" s="20">
        <f t="shared" si="5"/>
        <v>28615.0135</v>
      </c>
      <c r="J4" s="21">
        <v>2745.0</v>
      </c>
      <c r="K4" s="22">
        <f t="shared" si="6"/>
        <v>25870.0135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/>
      <c r="G5" s="18">
        <f t="shared" si="3"/>
        <v>0</v>
      </c>
      <c r="H5" s="19">
        <f t="shared" si="4"/>
        <v>0</v>
      </c>
      <c r="I5" s="20">
        <f t="shared" si="5"/>
        <v>0</v>
      </c>
      <c r="J5" s="21"/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7"/>
      <c r="G6" s="18">
        <f t="shared" si="3"/>
        <v>0</v>
      </c>
      <c r="H6" s="19">
        <f t="shared" si="4"/>
        <v>0</v>
      </c>
      <c r="I6" s="20">
        <f t="shared" si="5"/>
        <v>0</v>
      </c>
      <c r="J6" s="21"/>
      <c r="K6" s="22">
        <f t="shared" si="6"/>
        <v>0</v>
      </c>
      <c r="L6" s="23"/>
      <c r="M6" s="6"/>
      <c r="N6" s="6"/>
      <c r="O6" s="6"/>
    </row>
    <row r="7">
      <c r="A7" s="15">
        <v>5.0</v>
      </c>
      <c r="B7" s="16">
        <v>109865.0</v>
      </c>
      <c r="C7" s="17">
        <v>52920.0</v>
      </c>
      <c r="D7" s="18">
        <f t="shared" si="1"/>
        <v>13230</v>
      </c>
      <c r="E7" s="19">
        <f t="shared" si="2"/>
        <v>66150</v>
      </c>
      <c r="F7" s="17">
        <v>1656.51</v>
      </c>
      <c r="G7" s="18">
        <f t="shared" si="3"/>
        <v>248.4765</v>
      </c>
      <c r="H7" s="19">
        <f t="shared" si="4"/>
        <v>1904.9865</v>
      </c>
      <c r="I7" s="20">
        <f t="shared" si="5"/>
        <v>68054.9865</v>
      </c>
      <c r="J7" s="21">
        <v>9615.0</v>
      </c>
      <c r="K7" s="22">
        <f t="shared" si="6"/>
        <v>58439.9865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/>
      <c r="G8" s="18">
        <f t="shared" si="3"/>
        <v>0</v>
      </c>
      <c r="H8" s="19">
        <f t="shared" si="4"/>
        <v>0</v>
      </c>
      <c r="I8" s="20">
        <f t="shared" si="5"/>
        <v>0</v>
      </c>
      <c r="J8" s="21"/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20">
        <f t="shared" si="5"/>
        <v>0</v>
      </c>
      <c r="J9" s="21"/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16">
        <v>110053.0</v>
      </c>
      <c r="C10" s="17">
        <v>17076.0</v>
      </c>
      <c r="D10" s="18">
        <f t="shared" si="1"/>
        <v>4269</v>
      </c>
      <c r="E10" s="19">
        <f t="shared" si="2"/>
        <v>21345</v>
      </c>
      <c r="F10" s="17">
        <v>565.21</v>
      </c>
      <c r="G10" s="18">
        <f t="shared" si="3"/>
        <v>84.7815</v>
      </c>
      <c r="H10" s="19">
        <f t="shared" si="4"/>
        <v>649.9915</v>
      </c>
      <c r="I10" s="20">
        <f t="shared" si="5"/>
        <v>21994.9915</v>
      </c>
      <c r="J10" s="21">
        <v>670.0</v>
      </c>
      <c r="K10" s="22">
        <f t="shared" si="6"/>
        <v>21324.9915</v>
      </c>
      <c r="L10" s="23"/>
      <c r="M10" s="6"/>
      <c r="N10" s="6"/>
      <c r="O10" s="6"/>
    </row>
    <row r="11">
      <c r="A11" s="15">
        <v>9.0</v>
      </c>
      <c r="B11" s="16">
        <v>110157.0</v>
      </c>
      <c r="C11" s="17">
        <v>10356.0</v>
      </c>
      <c r="D11" s="18">
        <f t="shared" si="1"/>
        <v>2589</v>
      </c>
      <c r="E11" s="19">
        <f t="shared" si="2"/>
        <v>12945</v>
      </c>
      <c r="F11" s="17">
        <v>243.48</v>
      </c>
      <c r="G11" s="18">
        <f t="shared" si="3"/>
        <v>36.522</v>
      </c>
      <c r="H11" s="19">
        <f t="shared" si="4"/>
        <v>280.002</v>
      </c>
      <c r="I11" s="20">
        <f t="shared" si="5"/>
        <v>13225.002</v>
      </c>
      <c r="J11" s="21">
        <v>520.0</v>
      </c>
      <c r="K11" s="22">
        <f t="shared" si="6"/>
        <v>12705.002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/>
      <c r="G12" s="18">
        <f t="shared" si="3"/>
        <v>0</v>
      </c>
      <c r="H12" s="19">
        <f t="shared" si="4"/>
        <v>0</v>
      </c>
      <c r="I12" s="20">
        <f t="shared" si="5"/>
        <v>0</v>
      </c>
      <c r="J12" s="21"/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7"/>
      <c r="G13" s="18">
        <f t="shared" si="3"/>
        <v>0</v>
      </c>
      <c r="H13" s="19">
        <f t="shared" si="4"/>
        <v>0</v>
      </c>
      <c r="I13" s="20">
        <f t="shared" si="5"/>
        <v>0</v>
      </c>
      <c r="J13" s="21"/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110251.0</v>
      </c>
      <c r="C14" s="17">
        <v>6568.0</v>
      </c>
      <c r="D14" s="18">
        <f t="shared" si="1"/>
        <v>1642</v>
      </c>
      <c r="E14" s="19">
        <f t="shared" si="2"/>
        <v>8210</v>
      </c>
      <c r="F14" s="17">
        <v>165.21</v>
      </c>
      <c r="G14" s="18">
        <f t="shared" si="3"/>
        <v>24.7815</v>
      </c>
      <c r="H14" s="19">
        <f t="shared" si="4"/>
        <v>189.9915</v>
      </c>
      <c r="I14" s="20">
        <f t="shared" si="5"/>
        <v>8399.9915</v>
      </c>
      <c r="J14" s="21">
        <v>555.0</v>
      </c>
      <c r="K14" s="22">
        <f t="shared" si="6"/>
        <v>7844.9915</v>
      </c>
      <c r="L14" s="23"/>
      <c r="M14" s="6"/>
      <c r="N14" s="6"/>
      <c r="O14" s="6"/>
    </row>
    <row r="15">
      <c r="A15" s="15">
        <v>13.0</v>
      </c>
      <c r="B15" s="16">
        <v>110305.0</v>
      </c>
      <c r="C15" s="17">
        <v>14882.0</v>
      </c>
      <c r="D15" s="18">
        <f t="shared" si="1"/>
        <v>3720.5</v>
      </c>
      <c r="E15" s="19">
        <f t="shared" si="2"/>
        <v>18602.5</v>
      </c>
      <c r="F15" s="17">
        <v>330.43</v>
      </c>
      <c r="G15" s="18">
        <f t="shared" si="3"/>
        <v>49.5645</v>
      </c>
      <c r="H15" s="19">
        <f t="shared" si="4"/>
        <v>379.9945</v>
      </c>
      <c r="I15" s="20">
        <f t="shared" si="5"/>
        <v>18982.4945</v>
      </c>
      <c r="J15" s="21">
        <v>235.0</v>
      </c>
      <c r="K15" s="22">
        <f t="shared" si="6"/>
        <v>18747.4945</v>
      </c>
      <c r="L15" s="23"/>
      <c r="M15" s="6"/>
      <c r="N15" s="6"/>
      <c r="O15" s="6"/>
    </row>
    <row r="16">
      <c r="A16" s="15">
        <v>14.0</v>
      </c>
      <c r="B16" s="16"/>
      <c r="C16" s="17"/>
      <c r="D16" s="18">
        <f t="shared" si="1"/>
        <v>0</v>
      </c>
      <c r="E16" s="19">
        <f t="shared" si="2"/>
        <v>0</v>
      </c>
      <c r="F16" s="18"/>
      <c r="G16" s="18">
        <f t="shared" si="3"/>
        <v>0</v>
      </c>
      <c r="H16" s="19">
        <f t="shared" si="4"/>
        <v>0</v>
      </c>
      <c r="I16" s="20">
        <f t="shared" si="5"/>
        <v>0</v>
      </c>
      <c r="J16" s="21"/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110615.0</v>
      </c>
      <c r="C17" s="17">
        <v>34472.0</v>
      </c>
      <c r="D17" s="18">
        <f t="shared" si="1"/>
        <v>8618</v>
      </c>
      <c r="E17" s="19">
        <f t="shared" si="2"/>
        <v>43090</v>
      </c>
      <c r="F17" s="17">
        <v>1295.67</v>
      </c>
      <c r="G17" s="18">
        <f t="shared" si="3"/>
        <v>194.3505</v>
      </c>
      <c r="H17" s="19">
        <f t="shared" si="4"/>
        <v>1490.0205</v>
      </c>
      <c r="I17" s="20">
        <f t="shared" si="5"/>
        <v>44580.0205</v>
      </c>
      <c r="J17" s="21">
        <v>2960.0</v>
      </c>
      <c r="K17" s="22">
        <f t="shared" si="6"/>
        <v>41620.0205</v>
      </c>
      <c r="L17" s="23"/>
      <c r="M17" s="6"/>
      <c r="N17" s="6"/>
      <c r="O17" s="6"/>
    </row>
    <row r="18">
      <c r="A18" s="15">
        <v>16.0</v>
      </c>
      <c r="B18" s="16">
        <v>110814.0</v>
      </c>
      <c r="C18" s="17">
        <v>30420.0</v>
      </c>
      <c r="D18" s="18">
        <f t="shared" si="1"/>
        <v>7605</v>
      </c>
      <c r="E18" s="19">
        <f t="shared" si="2"/>
        <v>38025</v>
      </c>
      <c r="F18" s="17">
        <v>713.01</v>
      </c>
      <c r="G18" s="18">
        <f t="shared" si="3"/>
        <v>106.9515</v>
      </c>
      <c r="H18" s="19">
        <f t="shared" si="4"/>
        <v>819.9615</v>
      </c>
      <c r="I18" s="20">
        <f t="shared" si="5"/>
        <v>38844.9615</v>
      </c>
      <c r="J18" s="21">
        <v>3240.0</v>
      </c>
      <c r="K18" s="22">
        <f t="shared" si="6"/>
        <v>35604.9615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7"/>
      <c r="G20" s="18">
        <f t="shared" si="3"/>
        <v>0</v>
      </c>
      <c r="H20" s="19">
        <f t="shared" si="4"/>
        <v>0</v>
      </c>
      <c r="I20" s="20">
        <f t="shared" si="5"/>
        <v>0</v>
      </c>
      <c r="J20" s="21"/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110879.0</v>
      </c>
      <c r="C21" s="17">
        <v>3816.0</v>
      </c>
      <c r="D21" s="18">
        <f t="shared" si="1"/>
        <v>954</v>
      </c>
      <c r="E21" s="19">
        <f t="shared" si="2"/>
        <v>4770</v>
      </c>
      <c r="F21" s="17">
        <v>243.49</v>
      </c>
      <c r="G21" s="18">
        <f t="shared" si="3"/>
        <v>36.5235</v>
      </c>
      <c r="H21" s="19">
        <f t="shared" si="4"/>
        <v>280.0135</v>
      </c>
      <c r="I21" s="20">
        <f t="shared" si="5"/>
        <v>5050.0135</v>
      </c>
      <c r="J21" s="21">
        <v>1420.0</v>
      </c>
      <c r="K21" s="22">
        <f t="shared" si="6"/>
        <v>3630.0135</v>
      </c>
      <c r="L21" s="23"/>
      <c r="M21" s="6"/>
      <c r="N21" s="6"/>
      <c r="O21" s="6"/>
    </row>
    <row r="22">
      <c r="A22" s="15">
        <v>20.0</v>
      </c>
      <c r="B22" s="16">
        <v>110956.0</v>
      </c>
      <c r="C22" s="17">
        <v>4748.0</v>
      </c>
      <c r="D22" s="18">
        <f t="shared" si="1"/>
        <v>1187</v>
      </c>
      <c r="E22" s="19">
        <f t="shared" si="2"/>
        <v>5935</v>
      </c>
      <c r="F22" s="17">
        <v>617.41</v>
      </c>
      <c r="G22" s="18">
        <f t="shared" si="3"/>
        <v>92.6115</v>
      </c>
      <c r="H22" s="19">
        <f t="shared" si="4"/>
        <v>710.0215</v>
      </c>
      <c r="I22" s="20">
        <f t="shared" si="5"/>
        <v>6645.0215</v>
      </c>
      <c r="J22" s="21">
        <v>730.0</v>
      </c>
      <c r="K22" s="22">
        <f t="shared" si="6"/>
        <v>5915.0215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111218.0</v>
      </c>
      <c r="C24" s="17">
        <v>22500.0</v>
      </c>
      <c r="D24" s="18">
        <f t="shared" si="1"/>
        <v>5625</v>
      </c>
      <c r="E24" s="19">
        <f t="shared" si="2"/>
        <v>28125</v>
      </c>
      <c r="F24" s="17">
        <v>600.0</v>
      </c>
      <c r="G24" s="18">
        <f t="shared" si="3"/>
        <v>90</v>
      </c>
      <c r="H24" s="19">
        <f t="shared" si="4"/>
        <v>690</v>
      </c>
      <c r="I24" s="20">
        <f t="shared" si="5"/>
        <v>28815</v>
      </c>
      <c r="J24" s="21">
        <v>3090.0</v>
      </c>
      <c r="K24" s="22">
        <f t="shared" si="6"/>
        <v>25725</v>
      </c>
      <c r="L24" s="23"/>
      <c r="M24" s="6"/>
      <c r="N24" s="6"/>
      <c r="O24" s="6"/>
    </row>
    <row r="25">
      <c r="A25" s="15">
        <v>23.0</v>
      </c>
      <c r="B25" s="16">
        <v>111456.0</v>
      </c>
      <c r="C25" s="17">
        <v>44868.0</v>
      </c>
      <c r="D25" s="18">
        <f t="shared" si="1"/>
        <v>11217</v>
      </c>
      <c r="E25" s="19">
        <f t="shared" si="2"/>
        <v>56085</v>
      </c>
      <c r="F25" s="17">
        <v>1121.68</v>
      </c>
      <c r="G25" s="18">
        <f t="shared" si="3"/>
        <v>168.252</v>
      </c>
      <c r="H25" s="19">
        <f t="shared" si="4"/>
        <v>1289.932</v>
      </c>
      <c r="I25" s="20">
        <f t="shared" si="5"/>
        <v>57374.932</v>
      </c>
      <c r="J25" s="21">
        <v>1255.0</v>
      </c>
      <c r="K25" s="22">
        <f t="shared" si="6"/>
        <v>56119.932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7"/>
      <c r="G27" s="18">
        <f t="shared" si="3"/>
        <v>0</v>
      </c>
      <c r="H27" s="19">
        <f t="shared" si="4"/>
        <v>0</v>
      </c>
      <c r="I27" s="20">
        <f t="shared" si="5"/>
        <v>0</v>
      </c>
      <c r="J27" s="21"/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111545.0</v>
      </c>
      <c r="C28" s="17">
        <v>6184.0</v>
      </c>
      <c r="D28" s="18">
        <f t="shared" si="1"/>
        <v>1546</v>
      </c>
      <c r="E28" s="19">
        <f t="shared" si="2"/>
        <v>7730</v>
      </c>
      <c r="F28" s="17">
        <v>199.99</v>
      </c>
      <c r="G28" s="18">
        <f t="shared" si="3"/>
        <v>29.9985</v>
      </c>
      <c r="H28" s="19">
        <f t="shared" si="4"/>
        <v>229.9885</v>
      </c>
      <c r="I28" s="20">
        <f t="shared" si="5"/>
        <v>7959.9885</v>
      </c>
      <c r="J28" s="21">
        <v>320.0</v>
      </c>
      <c r="K28" s="26">
        <f t="shared" si="6"/>
        <v>7639.9885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8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111731.0</v>
      </c>
      <c r="C31" s="17">
        <v>15548.0</v>
      </c>
      <c r="D31" s="18">
        <f t="shared" si="1"/>
        <v>3887</v>
      </c>
      <c r="E31" s="19">
        <f t="shared" si="2"/>
        <v>19435</v>
      </c>
      <c r="F31" s="17">
        <v>778.25</v>
      </c>
      <c r="G31" s="18">
        <f t="shared" si="3"/>
        <v>116.7375</v>
      </c>
      <c r="H31" s="19">
        <f t="shared" si="4"/>
        <v>894.9875</v>
      </c>
      <c r="I31" s="20">
        <f t="shared" si="5"/>
        <v>20329.9875</v>
      </c>
      <c r="J31" s="21">
        <v>1360.0</v>
      </c>
      <c r="K31" s="22">
        <f t="shared" si="6"/>
        <v>18969.9875</v>
      </c>
      <c r="L31" s="23"/>
      <c r="M31" s="6"/>
      <c r="N31" s="6"/>
      <c r="O31" s="6"/>
    </row>
    <row r="32">
      <c r="A32" s="15">
        <v>30.0</v>
      </c>
      <c r="B32" s="16">
        <v>112054.0</v>
      </c>
      <c r="C32" s="17">
        <v>57492.0</v>
      </c>
      <c r="D32" s="18">
        <f t="shared" si="1"/>
        <v>14373</v>
      </c>
      <c r="E32" s="19">
        <f t="shared" si="2"/>
        <v>71865</v>
      </c>
      <c r="F32" s="17">
        <v>1143.47</v>
      </c>
      <c r="G32" s="18">
        <f t="shared" si="3"/>
        <v>171.5205</v>
      </c>
      <c r="H32" s="19">
        <f t="shared" si="4"/>
        <v>1314.9905</v>
      </c>
      <c r="I32" s="20">
        <f t="shared" si="5"/>
        <v>73179.9905</v>
      </c>
      <c r="J32" s="21">
        <v>2080.0</v>
      </c>
      <c r="K32" s="22">
        <f t="shared" si="6"/>
        <v>71099.9905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343782</v>
      </c>
      <c r="D34" s="19">
        <f t="shared" si="7"/>
        <v>85945.5</v>
      </c>
      <c r="E34" s="19">
        <f t="shared" si="7"/>
        <v>429727.5</v>
      </c>
      <c r="F34" s="19">
        <f t="shared" si="7"/>
        <v>10717.3</v>
      </c>
      <c r="G34" s="19">
        <f t="shared" si="7"/>
        <v>1607.595</v>
      </c>
      <c r="H34" s="19">
        <f t="shared" si="7"/>
        <v>12324.895</v>
      </c>
      <c r="I34" s="20">
        <f t="shared" si="7"/>
        <v>442052.395</v>
      </c>
      <c r="J34" s="20">
        <f t="shared" si="7"/>
        <v>30795</v>
      </c>
      <c r="K34" s="20">
        <f t="shared" si="7"/>
        <v>411257.395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442052.395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112104.0</v>
      </c>
      <c r="C3" s="17">
        <v>3328.0</v>
      </c>
      <c r="D3" s="18">
        <f t="shared" ref="D3:D33" si="1">SUM(C3*0.25)</f>
        <v>832</v>
      </c>
      <c r="E3" s="19">
        <f t="shared" ref="E3:E33" si="2">SUM(C3+D3)</f>
        <v>4160</v>
      </c>
      <c r="F3" s="17">
        <v>134.78</v>
      </c>
      <c r="G3" s="18">
        <f t="shared" ref="G3:G33" si="3">SUM(F3*0.15)</f>
        <v>20.217</v>
      </c>
      <c r="H3" s="19">
        <f t="shared" ref="H3:H33" si="4">SUM(F3+G3)</f>
        <v>154.997</v>
      </c>
      <c r="I3" s="20">
        <f t="shared" ref="I3:I33" si="5">SUM(H3,E3)</f>
        <v>4314.997</v>
      </c>
      <c r="J3" s="21">
        <v>615.0</v>
      </c>
      <c r="K3" s="22">
        <f t="shared" ref="K3:K33" si="6">SUM(I3-J3)</f>
        <v>3699.997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/>
      <c r="G4" s="18">
        <f t="shared" si="3"/>
        <v>0</v>
      </c>
      <c r="H4" s="19">
        <f t="shared" si="4"/>
        <v>0</v>
      </c>
      <c r="I4" s="20">
        <f t="shared" si="5"/>
        <v>0</v>
      </c>
      <c r="J4" s="21"/>
      <c r="K4" s="22">
        <f t="shared" si="6"/>
        <v>0</v>
      </c>
      <c r="L4" s="23"/>
      <c r="M4" s="6"/>
      <c r="N4" s="6"/>
      <c r="O4" s="6"/>
    </row>
    <row r="5">
      <c r="A5" s="15">
        <v>3.0</v>
      </c>
      <c r="B5" s="16">
        <v>112246.0</v>
      </c>
      <c r="C5" s="17">
        <v>11616.0</v>
      </c>
      <c r="D5" s="18">
        <f t="shared" si="1"/>
        <v>2904</v>
      </c>
      <c r="E5" s="19">
        <f t="shared" si="2"/>
        <v>14520</v>
      </c>
      <c r="F5" s="17">
        <v>260.84</v>
      </c>
      <c r="G5" s="18">
        <f t="shared" si="3"/>
        <v>39.126</v>
      </c>
      <c r="H5" s="19">
        <f t="shared" si="4"/>
        <v>299.966</v>
      </c>
      <c r="I5" s="20">
        <f t="shared" si="5"/>
        <v>14819.966</v>
      </c>
      <c r="J5" s="21">
        <v>320.0</v>
      </c>
      <c r="K5" s="22">
        <f t="shared" si="6"/>
        <v>14499.966</v>
      </c>
      <c r="L5" s="23"/>
      <c r="M5" s="6"/>
      <c r="N5" s="6"/>
      <c r="O5" s="6"/>
    </row>
    <row r="6">
      <c r="A6" s="15">
        <v>4.0</v>
      </c>
      <c r="B6" s="16">
        <v>112316.0</v>
      </c>
      <c r="C6" s="17">
        <v>5932.0</v>
      </c>
      <c r="D6" s="18">
        <f t="shared" si="1"/>
        <v>1483</v>
      </c>
      <c r="E6" s="19">
        <f t="shared" si="2"/>
        <v>7415</v>
      </c>
      <c r="F6" s="17">
        <v>173.9</v>
      </c>
      <c r="G6" s="18">
        <f t="shared" si="3"/>
        <v>26.085</v>
      </c>
      <c r="H6" s="19">
        <f t="shared" si="4"/>
        <v>199.985</v>
      </c>
      <c r="I6" s="20">
        <f t="shared" si="5"/>
        <v>7614.985</v>
      </c>
      <c r="J6" s="21">
        <v>225.0</v>
      </c>
      <c r="K6" s="22">
        <f t="shared" si="6"/>
        <v>7389.985</v>
      </c>
      <c r="L6" s="23"/>
      <c r="M6" s="6"/>
      <c r="N6" s="6"/>
      <c r="O6" s="6"/>
    </row>
    <row r="7">
      <c r="A7" s="15">
        <v>5.0</v>
      </c>
      <c r="B7" s="16">
        <v>112464.0</v>
      </c>
      <c r="C7" s="17">
        <v>13556.0</v>
      </c>
      <c r="D7" s="18">
        <f t="shared" si="1"/>
        <v>3389</v>
      </c>
      <c r="E7" s="19">
        <f t="shared" si="2"/>
        <v>16945</v>
      </c>
      <c r="F7" s="17">
        <v>426.07</v>
      </c>
      <c r="G7" s="18">
        <f t="shared" si="3"/>
        <v>63.9105</v>
      </c>
      <c r="H7" s="19">
        <f t="shared" si="4"/>
        <v>489.9805</v>
      </c>
      <c r="I7" s="20">
        <f t="shared" si="5"/>
        <v>17434.9805</v>
      </c>
      <c r="J7" s="21">
        <v>890.0</v>
      </c>
      <c r="K7" s="22">
        <f t="shared" si="6"/>
        <v>16544.9805</v>
      </c>
      <c r="L7" s="23"/>
      <c r="M7" s="6"/>
      <c r="N7" s="6"/>
      <c r="O7" s="6"/>
    </row>
    <row r="8">
      <c r="A8" s="15">
        <v>6.0</v>
      </c>
      <c r="B8" s="16">
        <v>112666.0</v>
      </c>
      <c r="C8" s="17">
        <v>20244.0</v>
      </c>
      <c r="D8" s="18">
        <f t="shared" si="1"/>
        <v>5061</v>
      </c>
      <c r="E8" s="19">
        <f t="shared" si="2"/>
        <v>25305</v>
      </c>
      <c r="F8" s="17">
        <v>713.02</v>
      </c>
      <c r="G8" s="18">
        <f t="shared" si="3"/>
        <v>106.953</v>
      </c>
      <c r="H8" s="19">
        <f t="shared" si="4"/>
        <v>819.973</v>
      </c>
      <c r="I8" s="20">
        <f t="shared" si="5"/>
        <v>26124.973</v>
      </c>
      <c r="J8" s="21">
        <v>2255.0</v>
      </c>
      <c r="K8" s="22">
        <f t="shared" si="6"/>
        <v>23869.973</v>
      </c>
      <c r="L8" s="23"/>
      <c r="M8" s="6"/>
      <c r="N8" s="6"/>
      <c r="O8" s="6"/>
    </row>
    <row r="9">
      <c r="A9" s="15">
        <v>7.0</v>
      </c>
      <c r="B9" s="16">
        <v>112982.0</v>
      </c>
      <c r="C9" s="17">
        <v>51720.0</v>
      </c>
      <c r="D9" s="18">
        <f t="shared" si="1"/>
        <v>12930</v>
      </c>
      <c r="E9" s="19">
        <f t="shared" si="2"/>
        <v>64650</v>
      </c>
      <c r="F9" s="17">
        <v>1217.39</v>
      </c>
      <c r="G9" s="18">
        <f t="shared" si="3"/>
        <v>182.6085</v>
      </c>
      <c r="H9" s="19">
        <f t="shared" si="4"/>
        <v>1399.9985</v>
      </c>
      <c r="I9" s="20">
        <f t="shared" si="5"/>
        <v>66049.9985</v>
      </c>
      <c r="J9" s="21">
        <v>3850.0</v>
      </c>
      <c r="K9" s="22">
        <f t="shared" si="6"/>
        <v>62199.9985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/>
      <c r="G10" s="18">
        <f t="shared" si="3"/>
        <v>0</v>
      </c>
      <c r="H10" s="19">
        <f t="shared" si="4"/>
        <v>0</v>
      </c>
      <c r="I10" s="20">
        <f t="shared" si="5"/>
        <v>0</v>
      </c>
      <c r="J10" s="21"/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113065.0</v>
      </c>
      <c r="C12" s="17">
        <v>7872.0</v>
      </c>
      <c r="D12" s="18">
        <f t="shared" si="1"/>
        <v>1968</v>
      </c>
      <c r="E12" s="19">
        <f t="shared" si="2"/>
        <v>9840</v>
      </c>
      <c r="F12" s="17">
        <v>269.57</v>
      </c>
      <c r="G12" s="18">
        <f t="shared" si="3"/>
        <v>40.4355</v>
      </c>
      <c r="H12" s="19">
        <f t="shared" si="4"/>
        <v>310.0055</v>
      </c>
      <c r="I12" s="20">
        <f t="shared" si="5"/>
        <v>10150.0055</v>
      </c>
      <c r="J12" s="21">
        <v>695.0</v>
      </c>
      <c r="K12" s="22">
        <f t="shared" si="6"/>
        <v>9455.0055</v>
      </c>
      <c r="L12" s="23"/>
      <c r="M12" s="6"/>
      <c r="N12" s="6"/>
      <c r="O12" s="6"/>
    </row>
    <row r="13">
      <c r="A13" s="15">
        <v>11.0</v>
      </c>
      <c r="B13" s="16">
        <v>113165.0</v>
      </c>
      <c r="C13" s="17">
        <v>8572.0</v>
      </c>
      <c r="D13" s="18">
        <f t="shared" si="1"/>
        <v>2143</v>
      </c>
      <c r="E13" s="19">
        <f t="shared" si="2"/>
        <v>10715</v>
      </c>
      <c r="F13" s="17">
        <v>426.09</v>
      </c>
      <c r="G13" s="18">
        <f t="shared" si="3"/>
        <v>63.9135</v>
      </c>
      <c r="H13" s="19">
        <f t="shared" si="4"/>
        <v>490.0035</v>
      </c>
      <c r="I13" s="20">
        <f t="shared" si="5"/>
        <v>11205.0035</v>
      </c>
      <c r="J13" s="21">
        <v>580.0</v>
      </c>
      <c r="K13" s="22">
        <f t="shared" si="6"/>
        <v>10625.0035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7"/>
      <c r="G14" s="18">
        <f t="shared" si="3"/>
        <v>0</v>
      </c>
      <c r="H14" s="19">
        <f t="shared" si="4"/>
        <v>0</v>
      </c>
      <c r="I14" s="20">
        <f t="shared" si="5"/>
        <v>0</v>
      </c>
      <c r="J14" s="21"/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113375.0</v>
      </c>
      <c r="C15" s="17">
        <v>28932.0</v>
      </c>
      <c r="D15" s="18">
        <f t="shared" si="1"/>
        <v>7233</v>
      </c>
      <c r="E15" s="19">
        <f t="shared" si="2"/>
        <v>36165</v>
      </c>
      <c r="F15" s="17">
        <v>713.05</v>
      </c>
      <c r="G15" s="18">
        <f t="shared" si="3"/>
        <v>106.9575</v>
      </c>
      <c r="H15" s="19">
        <f t="shared" si="4"/>
        <v>820.0075</v>
      </c>
      <c r="I15" s="20">
        <f t="shared" si="5"/>
        <v>36985.0075</v>
      </c>
      <c r="J15" s="21">
        <v>2360.0</v>
      </c>
      <c r="K15" s="22">
        <f t="shared" si="6"/>
        <v>34625.0075</v>
      </c>
      <c r="L15" s="23"/>
      <c r="M15" s="6"/>
      <c r="N15" s="6"/>
      <c r="O15" s="6"/>
    </row>
    <row r="16">
      <c r="A16" s="15">
        <v>14.0</v>
      </c>
      <c r="B16" s="16">
        <v>113659.0</v>
      </c>
      <c r="C16" s="17">
        <v>48268.0</v>
      </c>
      <c r="D16" s="18">
        <f t="shared" si="1"/>
        <v>12067</v>
      </c>
      <c r="E16" s="19">
        <f t="shared" si="2"/>
        <v>60335</v>
      </c>
      <c r="F16" s="17">
        <v>1091.26</v>
      </c>
      <c r="G16" s="18">
        <f t="shared" si="3"/>
        <v>163.689</v>
      </c>
      <c r="H16" s="19">
        <f t="shared" si="4"/>
        <v>1254.949</v>
      </c>
      <c r="I16" s="20">
        <f t="shared" si="5"/>
        <v>61589.949</v>
      </c>
      <c r="J16" s="21">
        <v>2535.0</v>
      </c>
      <c r="K16" s="22">
        <f t="shared" si="6"/>
        <v>59054.949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/>
      <c r="G17" s="18">
        <f t="shared" si="3"/>
        <v>0</v>
      </c>
      <c r="H17" s="19">
        <f t="shared" si="4"/>
        <v>0</v>
      </c>
      <c r="I17" s="20">
        <f t="shared" si="5"/>
        <v>0</v>
      </c>
      <c r="J17" s="21"/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16"/>
      <c r="C18" s="17"/>
      <c r="D18" s="18">
        <f t="shared" si="1"/>
        <v>0</v>
      </c>
      <c r="E18" s="19">
        <f t="shared" si="2"/>
        <v>0</v>
      </c>
      <c r="F18" s="18"/>
      <c r="G18" s="18">
        <f t="shared" si="3"/>
        <v>0</v>
      </c>
      <c r="H18" s="19">
        <f t="shared" si="4"/>
        <v>0</v>
      </c>
      <c r="I18" s="20">
        <f t="shared" si="5"/>
        <v>0</v>
      </c>
      <c r="J18" s="21"/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113801.0</v>
      </c>
      <c r="C20" s="17">
        <v>12644.0</v>
      </c>
      <c r="D20" s="18">
        <f t="shared" si="1"/>
        <v>3161</v>
      </c>
      <c r="E20" s="19">
        <f t="shared" si="2"/>
        <v>15805</v>
      </c>
      <c r="F20" s="17">
        <v>399.98</v>
      </c>
      <c r="G20" s="18">
        <f t="shared" si="3"/>
        <v>59.997</v>
      </c>
      <c r="H20" s="19">
        <f t="shared" si="4"/>
        <v>459.977</v>
      </c>
      <c r="I20" s="20">
        <f t="shared" si="5"/>
        <v>16264.977</v>
      </c>
      <c r="J20" s="21">
        <v>665.0</v>
      </c>
      <c r="K20" s="22">
        <f t="shared" si="6"/>
        <v>15599.977</v>
      </c>
      <c r="L20" s="23"/>
      <c r="M20" s="6"/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114035.0</v>
      </c>
      <c r="C22" s="17">
        <v>23672.0</v>
      </c>
      <c r="D22" s="18">
        <f t="shared" si="1"/>
        <v>5918</v>
      </c>
      <c r="E22" s="19">
        <f t="shared" si="2"/>
        <v>29590</v>
      </c>
      <c r="F22" s="17">
        <v>460.83</v>
      </c>
      <c r="G22" s="18">
        <f t="shared" si="3"/>
        <v>69.1245</v>
      </c>
      <c r="H22" s="19">
        <f t="shared" si="4"/>
        <v>529.9545</v>
      </c>
      <c r="I22" s="20">
        <f t="shared" si="5"/>
        <v>30119.9545</v>
      </c>
      <c r="J22" s="21">
        <v>3675.0</v>
      </c>
      <c r="K22" s="22">
        <f t="shared" si="6"/>
        <v>26444.9545</v>
      </c>
      <c r="L22" s="23"/>
      <c r="M22" s="6"/>
      <c r="N22" s="6"/>
      <c r="O22" s="6"/>
    </row>
    <row r="23">
      <c r="A23" s="15">
        <v>21.0</v>
      </c>
      <c r="B23" s="16">
        <v>114311.0</v>
      </c>
      <c r="C23" s="17">
        <v>45560.0</v>
      </c>
      <c r="D23" s="18">
        <f t="shared" si="1"/>
        <v>11390</v>
      </c>
      <c r="E23" s="19">
        <f t="shared" si="2"/>
        <v>56950</v>
      </c>
      <c r="F23" s="17">
        <v>495.67</v>
      </c>
      <c r="G23" s="18">
        <f t="shared" si="3"/>
        <v>74.3505</v>
      </c>
      <c r="H23" s="19">
        <f t="shared" si="4"/>
        <v>570.0205</v>
      </c>
      <c r="I23" s="20">
        <f t="shared" si="5"/>
        <v>57520.0205</v>
      </c>
      <c r="J23" s="21">
        <v>930.0</v>
      </c>
      <c r="K23" s="22">
        <f t="shared" si="6"/>
        <v>56590.0205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7"/>
      <c r="G24" s="18">
        <f t="shared" si="3"/>
        <v>0</v>
      </c>
      <c r="H24" s="19">
        <f t="shared" si="4"/>
        <v>0</v>
      </c>
      <c r="I24" s="20">
        <f t="shared" si="5"/>
        <v>0</v>
      </c>
      <c r="J24" s="21"/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114398.0</v>
      </c>
      <c r="C26" s="17">
        <v>6812.0</v>
      </c>
      <c r="D26" s="18">
        <f t="shared" si="1"/>
        <v>1703</v>
      </c>
      <c r="E26" s="19">
        <f t="shared" si="2"/>
        <v>8515</v>
      </c>
      <c r="F26" s="17">
        <v>130.43</v>
      </c>
      <c r="G26" s="18">
        <f t="shared" si="3"/>
        <v>19.5645</v>
      </c>
      <c r="H26" s="19">
        <f t="shared" si="4"/>
        <v>149.9945</v>
      </c>
      <c r="I26" s="20">
        <f t="shared" si="5"/>
        <v>8664.9945</v>
      </c>
      <c r="J26" s="21">
        <v>820.0</v>
      </c>
      <c r="K26" s="22">
        <f t="shared" si="6"/>
        <v>7844.9945</v>
      </c>
      <c r="L26" s="23"/>
      <c r="M26" s="6"/>
      <c r="N26" s="6"/>
      <c r="O26" s="6"/>
    </row>
    <row r="27">
      <c r="A27" s="15">
        <v>25.0</v>
      </c>
      <c r="B27" s="16">
        <v>114485.0</v>
      </c>
      <c r="C27" s="17">
        <v>16256.0</v>
      </c>
      <c r="D27" s="18">
        <f t="shared" si="1"/>
        <v>4064</v>
      </c>
      <c r="E27" s="19">
        <f t="shared" si="2"/>
        <v>20320</v>
      </c>
      <c r="F27" s="17">
        <v>217.39</v>
      </c>
      <c r="G27" s="18">
        <f t="shared" si="3"/>
        <v>32.6085</v>
      </c>
      <c r="H27" s="19">
        <f t="shared" si="4"/>
        <v>249.9985</v>
      </c>
      <c r="I27" s="20">
        <f t="shared" si="5"/>
        <v>20569.9985</v>
      </c>
      <c r="J27" s="21">
        <v>450.0</v>
      </c>
      <c r="K27" s="22">
        <f t="shared" si="6"/>
        <v>20119.9985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114661.0</v>
      </c>
      <c r="C29" s="17">
        <v>21804.0</v>
      </c>
      <c r="D29" s="18">
        <f t="shared" si="1"/>
        <v>5451</v>
      </c>
      <c r="E29" s="19">
        <f t="shared" si="2"/>
        <v>27255</v>
      </c>
      <c r="F29" s="17">
        <v>808.66</v>
      </c>
      <c r="G29" s="18">
        <f t="shared" si="3"/>
        <v>121.299</v>
      </c>
      <c r="H29" s="19">
        <f t="shared" si="4"/>
        <v>929.959</v>
      </c>
      <c r="I29" s="20">
        <f t="shared" si="5"/>
        <v>28184.959</v>
      </c>
      <c r="J29" s="21">
        <v>2395.0</v>
      </c>
      <c r="K29" s="22">
        <f t="shared" si="6"/>
        <v>25789.959</v>
      </c>
      <c r="L29" s="23"/>
      <c r="M29" s="6"/>
      <c r="N29" s="6"/>
      <c r="O29" s="6"/>
    </row>
    <row r="30">
      <c r="A30" s="15">
        <v>28.0</v>
      </c>
      <c r="B30" s="16">
        <v>114902.0</v>
      </c>
      <c r="C30" s="17">
        <v>50936.0</v>
      </c>
      <c r="D30" s="18">
        <f t="shared" si="1"/>
        <v>12734</v>
      </c>
      <c r="E30" s="19">
        <f t="shared" si="2"/>
        <v>63670</v>
      </c>
      <c r="F30" s="17">
        <v>678.22</v>
      </c>
      <c r="G30" s="18">
        <f t="shared" si="3"/>
        <v>101.733</v>
      </c>
      <c r="H30" s="19">
        <f t="shared" si="4"/>
        <v>779.953</v>
      </c>
      <c r="I30" s="20">
        <f t="shared" si="5"/>
        <v>64449.953</v>
      </c>
      <c r="J30" s="21">
        <v>3175.0</v>
      </c>
      <c r="K30" s="22">
        <f t="shared" si="6"/>
        <v>61274.953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16">
        <v>114920.0</v>
      </c>
      <c r="C33" s="17">
        <v>1352.0</v>
      </c>
      <c r="D33" s="18">
        <f t="shared" si="1"/>
        <v>338</v>
      </c>
      <c r="E33" s="19">
        <f t="shared" si="2"/>
        <v>1690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1690</v>
      </c>
      <c r="J33" s="21">
        <v>0.0</v>
      </c>
      <c r="K33" s="22">
        <f t="shared" si="6"/>
        <v>1690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379076</v>
      </c>
      <c r="D34" s="19">
        <f t="shared" si="7"/>
        <v>94769</v>
      </c>
      <c r="E34" s="19">
        <f t="shared" si="7"/>
        <v>473845</v>
      </c>
      <c r="F34" s="19">
        <f t="shared" si="7"/>
        <v>8617.15</v>
      </c>
      <c r="G34" s="19">
        <f t="shared" si="7"/>
        <v>1292.5725</v>
      </c>
      <c r="H34" s="19">
        <f t="shared" si="7"/>
        <v>9909.7225</v>
      </c>
      <c r="I34" s="20">
        <f t="shared" si="7"/>
        <v>483754.7225</v>
      </c>
      <c r="J34" s="20">
        <f t="shared" si="7"/>
        <v>26435</v>
      </c>
      <c r="K34" s="20">
        <f t="shared" si="7"/>
        <v>457319.7225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483754.7225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114968.0</v>
      </c>
      <c r="C3" s="17">
        <v>3060.0</v>
      </c>
      <c r="D3" s="18">
        <f t="shared" ref="D3:D33" si="1">SUM(C3*0.25)</f>
        <v>765</v>
      </c>
      <c r="E3" s="19">
        <f t="shared" ref="E3:E33" si="2">SUM(C3+D3)</f>
        <v>3825</v>
      </c>
      <c r="F3" s="17">
        <v>173.91</v>
      </c>
      <c r="G3" s="18">
        <f t="shared" ref="G3:G33" si="3">SUM(F3*0.15)</f>
        <v>26.0865</v>
      </c>
      <c r="H3" s="19">
        <f t="shared" ref="H3:H33" si="4">SUM(F3+G3)</f>
        <v>199.9965</v>
      </c>
      <c r="I3" s="20">
        <f t="shared" ref="I3:I33" si="5">SUM(H3,E3)</f>
        <v>4024.9965</v>
      </c>
      <c r="J3" s="21">
        <v>520.0</v>
      </c>
      <c r="K3" s="22">
        <f t="shared" ref="K3:K33" si="6">SUM(I3-J3)</f>
        <v>3504.9965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/>
      <c r="G4" s="18">
        <f t="shared" si="3"/>
        <v>0</v>
      </c>
      <c r="H4" s="19">
        <f t="shared" si="4"/>
        <v>0</v>
      </c>
      <c r="I4" s="20">
        <f t="shared" si="5"/>
        <v>0</v>
      </c>
      <c r="J4" s="21"/>
      <c r="K4" s="22">
        <f t="shared" si="6"/>
        <v>0</v>
      </c>
      <c r="L4" s="23"/>
      <c r="M4" s="6"/>
      <c r="N4" s="6"/>
      <c r="O4" s="6"/>
    </row>
    <row r="5">
      <c r="A5" s="15">
        <v>3.0</v>
      </c>
      <c r="B5" s="16">
        <v>115144.0</v>
      </c>
      <c r="C5" s="17">
        <v>18460.0</v>
      </c>
      <c r="D5" s="18">
        <f t="shared" si="1"/>
        <v>4615</v>
      </c>
      <c r="E5" s="19">
        <f t="shared" si="2"/>
        <v>23075</v>
      </c>
      <c r="F5" s="17">
        <v>591.27</v>
      </c>
      <c r="G5" s="18">
        <f t="shared" si="3"/>
        <v>88.6905</v>
      </c>
      <c r="H5" s="19">
        <f t="shared" si="4"/>
        <v>679.9605</v>
      </c>
      <c r="I5" s="20">
        <f t="shared" si="5"/>
        <v>23754.9605</v>
      </c>
      <c r="J5" s="21">
        <v>1465.0</v>
      </c>
      <c r="K5" s="22">
        <f t="shared" si="6"/>
        <v>22289.9605</v>
      </c>
      <c r="L5" s="23"/>
      <c r="M5" s="6"/>
      <c r="N5" s="6"/>
      <c r="O5" s="6"/>
    </row>
    <row r="6">
      <c r="A6" s="15">
        <v>4.0</v>
      </c>
      <c r="B6" s="16">
        <v>115409.0</v>
      </c>
      <c r="C6" s="17">
        <v>37220.0</v>
      </c>
      <c r="D6" s="18">
        <f t="shared" si="1"/>
        <v>9305</v>
      </c>
      <c r="E6" s="19">
        <f t="shared" si="2"/>
        <v>46525</v>
      </c>
      <c r="F6" s="17">
        <v>643.44</v>
      </c>
      <c r="G6" s="18">
        <f t="shared" si="3"/>
        <v>96.516</v>
      </c>
      <c r="H6" s="19">
        <f t="shared" si="4"/>
        <v>739.956</v>
      </c>
      <c r="I6" s="20">
        <f t="shared" si="5"/>
        <v>47264.956</v>
      </c>
      <c r="J6" s="21">
        <v>3625.0</v>
      </c>
      <c r="K6" s="22">
        <f t="shared" si="6"/>
        <v>43639.956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7"/>
      <c r="G7" s="18">
        <f t="shared" si="3"/>
        <v>0</v>
      </c>
      <c r="H7" s="19">
        <f t="shared" si="4"/>
        <v>0</v>
      </c>
      <c r="I7" s="20">
        <f t="shared" si="5"/>
        <v>0</v>
      </c>
      <c r="J7" s="21"/>
      <c r="K7" s="22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/>
      <c r="G8" s="18">
        <f t="shared" si="3"/>
        <v>0</v>
      </c>
      <c r="H8" s="19">
        <f t="shared" si="4"/>
        <v>0</v>
      </c>
      <c r="I8" s="20">
        <f t="shared" si="5"/>
        <v>0</v>
      </c>
      <c r="J8" s="21"/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20">
        <f t="shared" si="5"/>
        <v>0</v>
      </c>
      <c r="J9" s="21"/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/>
      <c r="G10" s="18">
        <f t="shared" si="3"/>
        <v>0</v>
      </c>
      <c r="H10" s="19">
        <f t="shared" si="4"/>
        <v>0</v>
      </c>
      <c r="I10" s="20">
        <f t="shared" si="5"/>
        <v>0</v>
      </c>
      <c r="J10" s="21"/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/>
      <c r="G11" s="18">
        <f t="shared" si="3"/>
        <v>0</v>
      </c>
      <c r="H11" s="19">
        <f t="shared" si="4"/>
        <v>0</v>
      </c>
      <c r="I11" s="20">
        <f t="shared" si="5"/>
        <v>0</v>
      </c>
      <c r="J11" s="21"/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115592.0</v>
      </c>
      <c r="C12" s="17">
        <v>21160.0</v>
      </c>
      <c r="D12" s="18">
        <f t="shared" si="1"/>
        <v>5290</v>
      </c>
      <c r="E12" s="19">
        <f t="shared" si="2"/>
        <v>26450</v>
      </c>
      <c r="F12" s="17">
        <v>452.17</v>
      </c>
      <c r="G12" s="18">
        <f t="shared" si="3"/>
        <v>67.8255</v>
      </c>
      <c r="H12" s="19">
        <f t="shared" si="4"/>
        <v>519.9955</v>
      </c>
      <c r="I12" s="20">
        <f t="shared" si="5"/>
        <v>26969.9955</v>
      </c>
      <c r="J12" s="21">
        <v>1815.0</v>
      </c>
      <c r="K12" s="22">
        <f t="shared" si="6"/>
        <v>25154.9955</v>
      </c>
      <c r="L12" s="23"/>
      <c r="M12" s="6"/>
      <c r="N12" s="6"/>
      <c r="O12" s="6"/>
    </row>
    <row r="13">
      <c r="A13" s="15">
        <v>11.0</v>
      </c>
      <c r="B13" s="16">
        <v>115887.0</v>
      </c>
      <c r="C13" s="17">
        <v>8444.0</v>
      </c>
      <c r="D13" s="18">
        <f t="shared" si="1"/>
        <v>2111</v>
      </c>
      <c r="E13" s="19">
        <f t="shared" si="2"/>
        <v>10555</v>
      </c>
      <c r="F13" s="17">
        <v>121.74</v>
      </c>
      <c r="G13" s="18">
        <f t="shared" si="3"/>
        <v>18.261</v>
      </c>
      <c r="H13" s="19">
        <f t="shared" si="4"/>
        <v>140.001</v>
      </c>
      <c r="I13" s="20">
        <f t="shared" si="5"/>
        <v>10695.001</v>
      </c>
      <c r="J13" s="21">
        <v>175.0</v>
      </c>
      <c r="K13" s="22">
        <f t="shared" si="6"/>
        <v>10520.001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7"/>
      <c r="G14" s="18">
        <f t="shared" si="3"/>
        <v>0</v>
      </c>
      <c r="H14" s="19">
        <f t="shared" si="4"/>
        <v>0</v>
      </c>
      <c r="I14" s="20">
        <f t="shared" si="5"/>
        <v>0</v>
      </c>
      <c r="J14" s="21"/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/>
      <c r="G15" s="18">
        <f t="shared" si="3"/>
        <v>0</v>
      </c>
      <c r="H15" s="19">
        <f t="shared" si="4"/>
        <v>0</v>
      </c>
      <c r="I15" s="20">
        <f t="shared" si="5"/>
        <v>0</v>
      </c>
      <c r="J15" s="21"/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16"/>
      <c r="C16" s="17"/>
      <c r="D16" s="18">
        <f t="shared" si="1"/>
        <v>0</v>
      </c>
      <c r="E16" s="19">
        <f t="shared" si="2"/>
        <v>0</v>
      </c>
      <c r="F16" s="18"/>
      <c r="G16" s="18">
        <f t="shared" si="3"/>
        <v>0</v>
      </c>
      <c r="H16" s="19">
        <f t="shared" si="4"/>
        <v>0</v>
      </c>
      <c r="I16" s="20">
        <f t="shared" si="5"/>
        <v>0</v>
      </c>
      <c r="J16" s="21"/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/>
      <c r="G17" s="18">
        <f t="shared" si="3"/>
        <v>0</v>
      </c>
      <c r="H17" s="19">
        <f t="shared" si="4"/>
        <v>0</v>
      </c>
      <c r="I17" s="20">
        <f t="shared" si="5"/>
        <v>0</v>
      </c>
      <c r="J17" s="21"/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115773.0</v>
      </c>
      <c r="C18" s="17">
        <v>7516.0</v>
      </c>
      <c r="D18" s="18">
        <f t="shared" si="1"/>
        <v>1879</v>
      </c>
      <c r="E18" s="19">
        <f t="shared" si="2"/>
        <v>9395</v>
      </c>
      <c r="F18" s="17">
        <v>104.34</v>
      </c>
      <c r="G18" s="18">
        <f t="shared" si="3"/>
        <v>15.651</v>
      </c>
      <c r="H18" s="19">
        <f t="shared" si="4"/>
        <v>119.991</v>
      </c>
      <c r="I18" s="20">
        <f t="shared" si="5"/>
        <v>9514.991</v>
      </c>
      <c r="J18" s="21">
        <v>880.0</v>
      </c>
      <c r="K18" s="22">
        <f t="shared" si="6"/>
        <v>8634.991</v>
      </c>
      <c r="L18" s="23"/>
      <c r="M18" s="6"/>
      <c r="N18" s="6"/>
      <c r="O18" s="6"/>
    </row>
    <row r="19">
      <c r="A19" s="15">
        <v>17.0</v>
      </c>
      <c r="B19" s="16">
        <v>115880.0</v>
      </c>
      <c r="C19" s="17">
        <v>13832.0</v>
      </c>
      <c r="D19" s="18">
        <f t="shared" si="1"/>
        <v>3458</v>
      </c>
      <c r="E19" s="19">
        <f t="shared" si="2"/>
        <v>17290</v>
      </c>
      <c r="F19" s="17">
        <v>269.56</v>
      </c>
      <c r="G19" s="18">
        <f t="shared" si="3"/>
        <v>40.434</v>
      </c>
      <c r="H19" s="19">
        <f t="shared" si="4"/>
        <v>309.994</v>
      </c>
      <c r="I19" s="20">
        <f t="shared" si="5"/>
        <v>17599.994</v>
      </c>
      <c r="J19" s="21">
        <v>585.0</v>
      </c>
      <c r="K19" s="22">
        <f t="shared" si="6"/>
        <v>17014.994</v>
      </c>
      <c r="L19" s="23"/>
      <c r="M19" s="6"/>
      <c r="N19" s="6"/>
      <c r="O19" s="6"/>
    </row>
    <row r="20">
      <c r="A20" s="15">
        <v>18.0</v>
      </c>
      <c r="B20" s="16">
        <v>116097.0</v>
      </c>
      <c r="C20" s="17">
        <v>45744.0</v>
      </c>
      <c r="D20" s="18">
        <f t="shared" si="1"/>
        <v>11436</v>
      </c>
      <c r="E20" s="19">
        <f t="shared" si="2"/>
        <v>57180</v>
      </c>
      <c r="F20" s="17">
        <v>682.58</v>
      </c>
      <c r="G20" s="18">
        <f t="shared" si="3"/>
        <v>102.387</v>
      </c>
      <c r="H20" s="19">
        <f t="shared" si="4"/>
        <v>784.967</v>
      </c>
      <c r="I20" s="20">
        <f t="shared" si="5"/>
        <v>57964.967</v>
      </c>
      <c r="J20" s="21">
        <v>1325.0</v>
      </c>
      <c r="K20" s="22">
        <f t="shared" si="6"/>
        <v>56639.967</v>
      </c>
      <c r="L20" s="23"/>
      <c r="M20" s="6"/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7"/>
      <c r="G22" s="18">
        <f t="shared" si="3"/>
        <v>0</v>
      </c>
      <c r="H22" s="19">
        <f t="shared" si="4"/>
        <v>0</v>
      </c>
      <c r="I22" s="20">
        <f t="shared" si="5"/>
        <v>0</v>
      </c>
      <c r="J22" s="21"/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116217.0</v>
      </c>
      <c r="C24" s="17">
        <v>9584.0</v>
      </c>
      <c r="D24" s="18">
        <f t="shared" si="1"/>
        <v>2396</v>
      </c>
      <c r="E24" s="19">
        <f t="shared" si="2"/>
        <v>11980</v>
      </c>
      <c r="F24" s="17">
        <v>164.34</v>
      </c>
      <c r="G24" s="18">
        <f t="shared" si="3"/>
        <v>24.651</v>
      </c>
      <c r="H24" s="19">
        <f t="shared" si="4"/>
        <v>188.991</v>
      </c>
      <c r="I24" s="20">
        <f t="shared" si="5"/>
        <v>12168.991</v>
      </c>
      <c r="J24" s="21">
        <v>290.0</v>
      </c>
      <c r="K24" s="22">
        <f t="shared" si="6"/>
        <v>11878.991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116370.0</v>
      </c>
      <c r="C26" s="17">
        <v>15592.0</v>
      </c>
      <c r="D26" s="18">
        <f t="shared" si="1"/>
        <v>3898</v>
      </c>
      <c r="E26" s="19">
        <f t="shared" si="2"/>
        <v>19490</v>
      </c>
      <c r="F26" s="17">
        <v>460.86</v>
      </c>
      <c r="G26" s="18">
        <f t="shared" si="3"/>
        <v>69.129</v>
      </c>
      <c r="H26" s="19">
        <f t="shared" si="4"/>
        <v>529.989</v>
      </c>
      <c r="I26" s="20">
        <f t="shared" si="5"/>
        <v>20019.989</v>
      </c>
      <c r="J26" s="21">
        <v>1040.0</v>
      </c>
      <c r="K26" s="22">
        <f t="shared" si="6"/>
        <v>18979.989</v>
      </c>
      <c r="L26" s="23"/>
      <c r="M26" s="6"/>
      <c r="N26" s="6"/>
      <c r="O26" s="6"/>
    </row>
    <row r="27">
      <c r="A27" s="15">
        <v>25.0</v>
      </c>
      <c r="B27" s="16">
        <v>116589.0</v>
      </c>
      <c r="C27" s="17">
        <v>33327.33</v>
      </c>
      <c r="D27" s="18">
        <f t="shared" si="1"/>
        <v>8331.8325</v>
      </c>
      <c r="E27" s="19">
        <f t="shared" si="2"/>
        <v>41659.1625</v>
      </c>
      <c r="F27" s="17">
        <v>473.88</v>
      </c>
      <c r="G27" s="18">
        <f t="shared" si="3"/>
        <v>71.082</v>
      </c>
      <c r="H27" s="19">
        <f t="shared" si="4"/>
        <v>544.962</v>
      </c>
      <c r="I27" s="20">
        <f t="shared" si="5"/>
        <v>42204.1245</v>
      </c>
      <c r="J27" s="21">
        <v>630.0</v>
      </c>
      <c r="K27" s="22">
        <f t="shared" si="6"/>
        <v>41574.1245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8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116630.0</v>
      </c>
      <c r="C31" s="17">
        <v>3124.0</v>
      </c>
      <c r="D31" s="18">
        <f t="shared" si="1"/>
        <v>781</v>
      </c>
      <c r="E31" s="19">
        <f t="shared" si="2"/>
        <v>3905</v>
      </c>
      <c r="F31" s="17">
        <v>139.12</v>
      </c>
      <c r="G31" s="18">
        <f t="shared" si="3"/>
        <v>20.868</v>
      </c>
      <c r="H31" s="19">
        <f t="shared" si="4"/>
        <v>159.988</v>
      </c>
      <c r="I31" s="20">
        <f t="shared" si="5"/>
        <v>4064.988</v>
      </c>
      <c r="J31" s="21">
        <v>395.0</v>
      </c>
      <c r="K31" s="22">
        <f t="shared" si="6"/>
        <v>3669.988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217063.33</v>
      </c>
      <c r="D34" s="19">
        <f t="shared" si="7"/>
        <v>54265.8325</v>
      </c>
      <c r="E34" s="19">
        <f t="shared" si="7"/>
        <v>271329.1625</v>
      </c>
      <c r="F34" s="19">
        <f t="shared" si="7"/>
        <v>4277.21</v>
      </c>
      <c r="G34" s="19">
        <f t="shared" si="7"/>
        <v>641.5815</v>
      </c>
      <c r="H34" s="19">
        <f t="shared" si="7"/>
        <v>4918.7915</v>
      </c>
      <c r="I34" s="20">
        <f t="shared" si="7"/>
        <v>276247.954</v>
      </c>
      <c r="J34" s="20">
        <f t="shared" si="7"/>
        <v>12745</v>
      </c>
      <c r="K34" s="20">
        <f t="shared" si="7"/>
        <v>263502.954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276247.954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16.0"/>
    <col customWidth="1" min="13" max="15" width="10.13"/>
  </cols>
  <sheetData>
    <row r="1" ht="16.5" customHeight="1">
      <c r="A1" s="1" t="s">
        <v>50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116689.0</v>
      </c>
      <c r="C3" s="17">
        <v>5252.0</v>
      </c>
      <c r="D3" s="18">
        <f t="shared" ref="D3:D34" si="1">SUM(C3*0.25)</f>
        <v>1313</v>
      </c>
      <c r="E3" s="19">
        <f t="shared" ref="E3:E34" si="2">SUM(C3+D3)</f>
        <v>6565</v>
      </c>
      <c r="F3" s="17">
        <v>60.87</v>
      </c>
      <c r="G3" s="18">
        <f t="shared" ref="G3:G35" si="3">SUM(F3*0.15)</f>
        <v>9.1305</v>
      </c>
      <c r="H3" s="19">
        <f t="shared" ref="H3:H35" si="4">SUM(F3+G3)</f>
        <v>70.0005</v>
      </c>
      <c r="I3" s="20">
        <f t="shared" ref="I3:I35" si="5">SUM(H3,E3)</f>
        <v>6635.0005</v>
      </c>
      <c r="J3" s="21">
        <v>340.0</v>
      </c>
      <c r="K3" s="22">
        <f t="shared" ref="K3:K35" si="6">SUM(I3-J3)</f>
        <v>6295.0005</v>
      </c>
      <c r="L3" s="23"/>
      <c r="M3" s="24"/>
      <c r="N3" s="24"/>
      <c r="O3" s="24"/>
    </row>
    <row r="4">
      <c r="A4" s="15">
        <v>2.0</v>
      </c>
      <c r="B4" s="16">
        <v>116753.0</v>
      </c>
      <c r="C4" s="17">
        <v>5220.0</v>
      </c>
      <c r="D4" s="18">
        <f t="shared" si="1"/>
        <v>1305</v>
      </c>
      <c r="E4" s="19">
        <f t="shared" si="2"/>
        <v>6525</v>
      </c>
      <c r="F4" s="17">
        <v>60.97</v>
      </c>
      <c r="G4" s="18">
        <f t="shared" si="3"/>
        <v>9.1455</v>
      </c>
      <c r="H4" s="19">
        <f t="shared" si="4"/>
        <v>70.1155</v>
      </c>
      <c r="I4" s="20">
        <f t="shared" si="5"/>
        <v>6595.1155</v>
      </c>
      <c r="J4" s="21">
        <v>520.0</v>
      </c>
      <c r="K4" s="22">
        <f t="shared" si="6"/>
        <v>6075.1155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/>
      <c r="G5" s="18">
        <f t="shared" si="3"/>
        <v>0</v>
      </c>
      <c r="H5" s="19">
        <f t="shared" si="4"/>
        <v>0</v>
      </c>
      <c r="I5" s="20">
        <f t="shared" si="5"/>
        <v>0</v>
      </c>
      <c r="J5" s="21"/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/>
      <c r="C6" s="17"/>
      <c r="D6" s="18">
        <f t="shared" si="1"/>
        <v>0</v>
      </c>
      <c r="E6" s="19">
        <f t="shared" si="2"/>
        <v>0</v>
      </c>
      <c r="F6" s="17"/>
      <c r="G6" s="18">
        <f t="shared" si="3"/>
        <v>0</v>
      </c>
      <c r="H6" s="19">
        <f t="shared" si="4"/>
        <v>0</v>
      </c>
      <c r="I6" s="20">
        <f t="shared" si="5"/>
        <v>0</v>
      </c>
      <c r="J6" s="21"/>
      <c r="K6" s="22">
        <f t="shared" si="6"/>
        <v>0</v>
      </c>
      <c r="L6" s="23"/>
      <c r="M6" s="6"/>
      <c r="N6" s="6"/>
      <c r="O6" s="6"/>
    </row>
    <row r="7">
      <c r="A7" s="15">
        <v>5.0</v>
      </c>
      <c r="B7" s="16">
        <v>116800.0</v>
      </c>
      <c r="C7" s="17">
        <v>3328.0</v>
      </c>
      <c r="D7" s="18">
        <f t="shared" si="1"/>
        <v>832</v>
      </c>
      <c r="E7" s="19">
        <f t="shared" si="2"/>
        <v>4160</v>
      </c>
      <c r="F7" s="17">
        <v>165.21</v>
      </c>
      <c r="G7" s="18">
        <f t="shared" si="3"/>
        <v>24.7815</v>
      </c>
      <c r="H7" s="19">
        <f t="shared" si="4"/>
        <v>189.9915</v>
      </c>
      <c r="I7" s="20">
        <f t="shared" si="5"/>
        <v>4349.9915</v>
      </c>
      <c r="J7" s="21">
        <v>515.0</v>
      </c>
      <c r="K7" s="22">
        <f t="shared" si="6"/>
        <v>3834.9915</v>
      </c>
      <c r="L7" s="23"/>
      <c r="M7" s="6"/>
      <c r="N7" s="6"/>
      <c r="O7" s="6"/>
    </row>
    <row r="8">
      <c r="A8" s="15">
        <v>6.0</v>
      </c>
      <c r="B8" s="16">
        <v>116842.0</v>
      </c>
      <c r="C8" s="17">
        <v>3204.0</v>
      </c>
      <c r="D8" s="18">
        <f t="shared" si="1"/>
        <v>801</v>
      </c>
      <c r="E8" s="19">
        <f t="shared" si="2"/>
        <v>4005</v>
      </c>
      <c r="F8" s="17">
        <v>104.34</v>
      </c>
      <c r="G8" s="18">
        <f t="shared" si="3"/>
        <v>15.651</v>
      </c>
      <c r="H8" s="19">
        <f t="shared" si="4"/>
        <v>119.991</v>
      </c>
      <c r="I8" s="20">
        <f t="shared" si="5"/>
        <v>4124.991</v>
      </c>
      <c r="J8" s="21">
        <v>395.0</v>
      </c>
      <c r="K8" s="22">
        <f t="shared" si="6"/>
        <v>3729.991</v>
      </c>
      <c r="L8" s="23"/>
      <c r="M8" s="6"/>
      <c r="N8" s="6"/>
      <c r="O8" s="6"/>
    </row>
    <row r="9">
      <c r="A9" s="15">
        <v>7.0</v>
      </c>
      <c r="B9" s="16"/>
      <c r="C9" s="17"/>
      <c r="D9" s="18">
        <f t="shared" si="1"/>
        <v>0</v>
      </c>
      <c r="E9" s="19">
        <f t="shared" si="2"/>
        <v>0</v>
      </c>
      <c r="F9" s="18"/>
      <c r="G9" s="18">
        <f t="shared" si="3"/>
        <v>0</v>
      </c>
      <c r="H9" s="19">
        <f t="shared" si="4"/>
        <v>0</v>
      </c>
      <c r="I9" s="20">
        <f t="shared" si="5"/>
        <v>0</v>
      </c>
      <c r="J9" s="21"/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16">
        <v>116900.0</v>
      </c>
      <c r="C10" s="17">
        <v>4772.0</v>
      </c>
      <c r="D10" s="18">
        <f t="shared" si="1"/>
        <v>1193</v>
      </c>
      <c r="E10" s="19">
        <f t="shared" si="2"/>
        <v>5965</v>
      </c>
      <c r="F10" s="17">
        <v>173.9</v>
      </c>
      <c r="G10" s="18">
        <f t="shared" si="3"/>
        <v>26.085</v>
      </c>
      <c r="H10" s="19">
        <f t="shared" si="4"/>
        <v>199.985</v>
      </c>
      <c r="I10" s="20">
        <f t="shared" si="5"/>
        <v>6164.985</v>
      </c>
      <c r="J10" s="21">
        <v>180.0</v>
      </c>
      <c r="K10" s="22">
        <f t="shared" si="6"/>
        <v>5984.985</v>
      </c>
      <c r="L10" s="23"/>
      <c r="M10" s="6"/>
      <c r="N10" s="6"/>
      <c r="O10" s="6"/>
    </row>
    <row r="11">
      <c r="A11" s="15">
        <v>9.0</v>
      </c>
      <c r="B11" s="16">
        <v>117057.0</v>
      </c>
      <c r="C11" s="17">
        <v>15740.0</v>
      </c>
      <c r="D11" s="18">
        <f t="shared" si="1"/>
        <v>3935</v>
      </c>
      <c r="E11" s="19">
        <f t="shared" si="2"/>
        <v>19675</v>
      </c>
      <c r="F11" s="17">
        <v>200.0</v>
      </c>
      <c r="G11" s="18">
        <f t="shared" si="3"/>
        <v>30</v>
      </c>
      <c r="H11" s="19">
        <f t="shared" si="4"/>
        <v>230</v>
      </c>
      <c r="I11" s="20">
        <f t="shared" si="5"/>
        <v>19905</v>
      </c>
      <c r="J11" s="21">
        <v>960.0</v>
      </c>
      <c r="K11" s="22">
        <f t="shared" si="6"/>
        <v>18945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/>
      <c r="G12" s="18">
        <f t="shared" si="3"/>
        <v>0</v>
      </c>
      <c r="H12" s="19">
        <f t="shared" si="4"/>
        <v>0</v>
      </c>
      <c r="I12" s="20">
        <f t="shared" si="5"/>
        <v>0</v>
      </c>
      <c r="J12" s="21"/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7"/>
      <c r="G13" s="18">
        <f t="shared" si="3"/>
        <v>0</v>
      </c>
      <c r="H13" s="19">
        <f t="shared" si="4"/>
        <v>0</v>
      </c>
      <c r="I13" s="20">
        <f t="shared" si="5"/>
        <v>0</v>
      </c>
      <c r="J13" s="21"/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7"/>
      <c r="G14" s="18">
        <f t="shared" si="3"/>
        <v>0</v>
      </c>
      <c r="H14" s="19">
        <f t="shared" si="4"/>
        <v>0</v>
      </c>
      <c r="I14" s="20">
        <f t="shared" si="5"/>
        <v>0</v>
      </c>
      <c r="J14" s="21"/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/>
      <c r="G15" s="18">
        <f t="shared" si="3"/>
        <v>0</v>
      </c>
      <c r="H15" s="19">
        <f t="shared" si="4"/>
        <v>0</v>
      </c>
      <c r="I15" s="20">
        <f t="shared" si="5"/>
        <v>0</v>
      </c>
      <c r="J15" s="21"/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117107.0</v>
      </c>
      <c r="C16" s="17">
        <v>3456.0</v>
      </c>
      <c r="D16" s="18">
        <f t="shared" si="1"/>
        <v>864</v>
      </c>
      <c r="E16" s="19">
        <f t="shared" si="2"/>
        <v>4320</v>
      </c>
      <c r="F16" s="17">
        <v>26.09</v>
      </c>
      <c r="G16" s="18">
        <f t="shared" si="3"/>
        <v>3.9135</v>
      </c>
      <c r="H16" s="19">
        <f t="shared" si="4"/>
        <v>30.0035</v>
      </c>
      <c r="I16" s="20">
        <f t="shared" si="5"/>
        <v>4350.0035</v>
      </c>
      <c r="J16" s="21">
        <v>555.0</v>
      </c>
      <c r="K16" s="22">
        <f t="shared" si="6"/>
        <v>3795.0035</v>
      </c>
      <c r="L16" s="23"/>
      <c r="M16" s="6"/>
      <c r="N16" s="6"/>
      <c r="O16" s="6"/>
    </row>
    <row r="17">
      <c r="A17" s="15">
        <v>15.0</v>
      </c>
      <c r="B17" s="16">
        <v>117211.0</v>
      </c>
      <c r="C17" s="17">
        <v>8244.0</v>
      </c>
      <c r="D17" s="18">
        <f t="shared" si="1"/>
        <v>2061</v>
      </c>
      <c r="E17" s="19">
        <f t="shared" si="2"/>
        <v>10305</v>
      </c>
      <c r="F17" s="17">
        <v>286.96</v>
      </c>
      <c r="G17" s="18">
        <f t="shared" si="3"/>
        <v>43.044</v>
      </c>
      <c r="H17" s="19">
        <f t="shared" si="4"/>
        <v>330.004</v>
      </c>
      <c r="I17" s="20">
        <f t="shared" si="5"/>
        <v>10635.004</v>
      </c>
      <c r="J17" s="21">
        <v>1160.0</v>
      </c>
      <c r="K17" s="22">
        <f t="shared" si="6"/>
        <v>9475.004</v>
      </c>
      <c r="L17" s="23"/>
      <c r="M17" s="6"/>
      <c r="N17" s="6"/>
      <c r="O17" s="6"/>
    </row>
    <row r="18">
      <c r="A18" s="15">
        <v>16.0</v>
      </c>
      <c r="B18" s="16">
        <v>117362.0</v>
      </c>
      <c r="C18" s="17">
        <v>11688.0</v>
      </c>
      <c r="D18" s="18">
        <f t="shared" si="1"/>
        <v>2922</v>
      </c>
      <c r="E18" s="19">
        <f t="shared" si="2"/>
        <v>14610</v>
      </c>
      <c r="F18" s="17">
        <v>408.7</v>
      </c>
      <c r="G18" s="18">
        <f t="shared" si="3"/>
        <v>61.305</v>
      </c>
      <c r="H18" s="19">
        <f t="shared" si="4"/>
        <v>470.005</v>
      </c>
      <c r="I18" s="20">
        <f t="shared" si="5"/>
        <v>15080.005</v>
      </c>
      <c r="J18" s="21">
        <v>1230.0</v>
      </c>
      <c r="K18" s="22">
        <f t="shared" si="6"/>
        <v>13850.005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7"/>
      <c r="G20" s="18">
        <f t="shared" si="3"/>
        <v>0</v>
      </c>
      <c r="H20" s="19">
        <f t="shared" si="4"/>
        <v>0</v>
      </c>
      <c r="I20" s="20">
        <f t="shared" si="5"/>
        <v>0</v>
      </c>
      <c r="J20" s="21"/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117430.0</v>
      </c>
      <c r="C22" s="17">
        <v>5564.0</v>
      </c>
      <c r="D22" s="18">
        <f t="shared" si="1"/>
        <v>1391</v>
      </c>
      <c r="E22" s="19">
        <f t="shared" si="2"/>
        <v>6955</v>
      </c>
      <c r="F22" s="17">
        <v>130.43</v>
      </c>
      <c r="G22" s="18">
        <f t="shared" si="3"/>
        <v>19.5645</v>
      </c>
      <c r="H22" s="19">
        <f t="shared" si="4"/>
        <v>149.9945</v>
      </c>
      <c r="I22" s="20">
        <f t="shared" si="5"/>
        <v>7104.9945</v>
      </c>
      <c r="J22" s="21">
        <v>895.0</v>
      </c>
      <c r="K22" s="22">
        <f t="shared" si="6"/>
        <v>6209.9945</v>
      </c>
      <c r="L22" s="23"/>
      <c r="M22" s="6"/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7"/>
      <c r="G24" s="18">
        <f t="shared" si="3"/>
        <v>0</v>
      </c>
      <c r="H24" s="19">
        <f t="shared" si="4"/>
        <v>0</v>
      </c>
      <c r="I24" s="20">
        <f t="shared" si="5"/>
        <v>0</v>
      </c>
      <c r="J24" s="21"/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117881.0</v>
      </c>
      <c r="C27" s="17">
        <v>13040.0</v>
      </c>
      <c r="D27" s="18">
        <f t="shared" si="1"/>
        <v>3260</v>
      </c>
      <c r="E27" s="19">
        <f t="shared" si="2"/>
        <v>16300</v>
      </c>
      <c r="F27" s="17">
        <v>330.43</v>
      </c>
      <c r="G27" s="18">
        <f t="shared" si="3"/>
        <v>49.5645</v>
      </c>
      <c r="H27" s="19">
        <f t="shared" si="4"/>
        <v>379.9945</v>
      </c>
      <c r="I27" s="20">
        <f t="shared" si="5"/>
        <v>16679.9945</v>
      </c>
      <c r="J27" s="21">
        <v>1960.0</v>
      </c>
      <c r="K27" s="22">
        <f t="shared" si="6"/>
        <v>14719.9945</v>
      </c>
      <c r="L27" s="23"/>
      <c r="M27" s="6"/>
      <c r="N27" s="6"/>
      <c r="O27" s="6"/>
    </row>
    <row r="28">
      <c r="A28" s="15">
        <v>26.0</v>
      </c>
      <c r="B28" s="16">
        <v>118019.0</v>
      </c>
      <c r="C28" s="17">
        <v>12396.0</v>
      </c>
      <c r="D28" s="18">
        <f t="shared" si="1"/>
        <v>3099</v>
      </c>
      <c r="E28" s="19">
        <f t="shared" si="2"/>
        <v>15495</v>
      </c>
      <c r="F28" s="17">
        <v>121.74</v>
      </c>
      <c r="G28" s="18">
        <f t="shared" si="3"/>
        <v>18.261</v>
      </c>
      <c r="H28" s="19">
        <f t="shared" si="4"/>
        <v>140.001</v>
      </c>
      <c r="I28" s="20">
        <f t="shared" si="5"/>
        <v>15635.001</v>
      </c>
      <c r="J28" s="21">
        <v>1735.0</v>
      </c>
      <c r="K28" s="26">
        <f t="shared" si="6"/>
        <v>13900.001</v>
      </c>
      <c r="L28" s="23"/>
      <c r="M28" s="6"/>
      <c r="N28" s="6"/>
      <c r="O28" s="6"/>
    </row>
    <row r="29">
      <c r="A29" s="15">
        <v>27.0</v>
      </c>
      <c r="B29" s="16">
        <v>118046.0</v>
      </c>
      <c r="C29" s="17">
        <v>2932.0</v>
      </c>
      <c r="D29" s="18">
        <f t="shared" si="1"/>
        <v>733</v>
      </c>
      <c r="E29" s="19">
        <f t="shared" si="2"/>
        <v>3665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3665</v>
      </c>
      <c r="J29" s="21">
        <v>475.0</v>
      </c>
      <c r="K29" s="22">
        <f t="shared" si="6"/>
        <v>3190</v>
      </c>
      <c r="L29" s="23"/>
      <c r="M29" s="6"/>
      <c r="N29" s="6"/>
      <c r="O29" s="6"/>
    </row>
    <row r="30">
      <c r="A30" s="15">
        <v>28.0</v>
      </c>
      <c r="B30" s="16">
        <v>118100.0</v>
      </c>
      <c r="C30" s="17">
        <v>4564.0</v>
      </c>
      <c r="D30" s="18">
        <f t="shared" si="1"/>
        <v>1141</v>
      </c>
      <c r="E30" s="19">
        <f t="shared" si="2"/>
        <v>5705</v>
      </c>
      <c r="F30" s="17">
        <v>104.34</v>
      </c>
      <c r="G30" s="18">
        <f t="shared" si="3"/>
        <v>15.651</v>
      </c>
      <c r="H30" s="19">
        <f t="shared" si="4"/>
        <v>119.991</v>
      </c>
      <c r="I30" s="20">
        <f t="shared" si="5"/>
        <v>5824.991</v>
      </c>
      <c r="J30" s="21">
        <v>395.0</v>
      </c>
      <c r="K30" s="22">
        <f t="shared" si="6"/>
        <v>5429.991</v>
      </c>
      <c r="L30" s="23"/>
      <c r="M30" s="6"/>
      <c r="N30" s="6"/>
      <c r="O30" s="6"/>
    </row>
    <row r="31">
      <c r="A31" s="15">
        <v>29.0</v>
      </c>
      <c r="B31" s="16">
        <v>118134.0</v>
      </c>
      <c r="C31" s="17">
        <v>2888.0</v>
      </c>
      <c r="D31" s="18">
        <f t="shared" si="1"/>
        <v>722</v>
      </c>
      <c r="E31" s="19">
        <f t="shared" si="2"/>
        <v>3610</v>
      </c>
      <c r="F31" s="17">
        <v>34.78</v>
      </c>
      <c r="G31" s="18">
        <f t="shared" si="3"/>
        <v>5.217</v>
      </c>
      <c r="H31" s="19">
        <f t="shared" si="4"/>
        <v>39.997</v>
      </c>
      <c r="I31" s="20">
        <f t="shared" si="5"/>
        <v>3649.997</v>
      </c>
      <c r="J31" s="21">
        <v>630.0</v>
      </c>
      <c r="K31" s="22">
        <f t="shared" si="6"/>
        <v>3019.997</v>
      </c>
      <c r="L31" s="23"/>
      <c r="M31" s="6"/>
      <c r="N31" s="6"/>
      <c r="O31" s="6"/>
    </row>
    <row r="32">
      <c r="A32" s="15">
        <v>30.0</v>
      </c>
      <c r="B32" s="16">
        <v>118206.0</v>
      </c>
      <c r="C32" s="17">
        <v>6652.0</v>
      </c>
      <c r="D32" s="18">
        <f t="shared" si="1"/>
        <v>1663</v>
      </c>
      <c r="E32" s="19">
        <f t="shared" si="2"/>
        <v>8315</v>
      </c>
      <c r="F32" s="17">
        <v>130.43</v>
      </c>
      <c r="G32" s="18">
        <f t="shared" si="3"/>
        <v>19.5645</v>
      </c>
      <c r="H32" s="19">
        <f t="shared" si="4"/>
        <v>149.9945</v>
      </c>
      <c r="I32" s="20">
        <f t="shared" si="5"/>
        <v>8464.9945</v>
      </c>
      <c r="J32" s="21">
        <v>500.0</v>
      </c>
      <c r="K32" s="22">
        <f t="shared" si="6"/>
        <v>7964.9945</v>
      </c>
      <c r="L32" s="23"/>
      <c r="M32" s="6"/>
      <c r="N32" s="6"/>
      <c r="O32" s="6"/>
    </row>
    <row r="33">
      <c r="A33" s="15">
        <v>31.0</v>
      </c>
      <c r="B33" s="16">
        <v>118254.0</v>
      </c>
      <c r="C33" s="17">
        <v>4984.0</v>
      </c>
      <c r="D33" s="18">
        <f t="shared" si="1"/>
        <v>1246</v>
      </c>
      <c r="E33" s="19">
        <f t="shared" si="2"/>
        <v>6230</v>
      </c>
      <c r="F33" s="17">
        <v>95.65</v>
      </c>
      <c r="G33" s="18">
        <f t="shared" si="3"/>
        <v>14.3475</v>
      </c>
      <c r="H33" s="19">
        <f t="shared" si="4"/>
        <v>109.9975</v>
      </c>
      <c r="I33" s="20">
        <f t="shared" si="5"/>
        <v>6339.9975</v>
      </c>
      <c r="J33" s="21">
        <v>370.0</v>
      </c>
      <c r="K33" s="22">
        <f t="shared" si="6"/>
        <v>5969.9975</v>
      </c>
      <c r="L33" s="23"/>
      <c r="M33" s="6"/>
      <c r="N33" s="6"/>
      <c r="O33" s="6"/>
    </row>
    <row r="34">
      <c r="A34" s="15"/>
      <c r="B34" s="16"/>
      <c r="C34" s="17">
        <v>37663.59999999963</v>
      </c>
      <c r="D34" s="18">
        <f t="shared" si="1"/>
        <v>9415.9</v>
      </c>
      <c r="E34" s="19">
        <f t="shared" si="2"/>
        <v>47079.5</v>
      </c>
      <c r="F34" s="17">
        <v>1139.0039130434598</v>
      </c>
      <c r="G34" s="18">
        <f t="shared" si="3"/>
        <v>170.850587</v>
      </c>
      <c r="H34" s="19">
        <f t="shared" si="4"/>
        <v>1309.8545</v>
      </c>
      <c r="I34" s="20">
        <f t="shared" si="5"/>
        <v>48389.3545</v>
      </c>
      <c r="J34" s="21">
        <v>10015.0</v>
      </c>
      <c r="K34" s="22">
        <f t="shared" si="6"/>
        <v>38374.3545</v>
      </c>
      <c r="L34" s="59" t="s">
        <v>51</v>
      </c>
      <c r="M34" s="6"/>
      <c r="N34" s="6"/>
      <c r="O34" s="6"/>
    </row>
    <row r="35">
      <c r="A35" s="15"/>
      <c r="B35" s="16"/>
      <c r="C35" s="17">
        <v>0.0</v>
      </c>
      <c r="D35" s="17">
        <v>0.0</v>
      </c>
      <c r="E35" s="47">
        <v>0.0</v>
      </c>
      <c r="F35" s="18">
        <v>6681.721739130436</v>
      </c>
      <c r="G35" s="18">
        <f t="shared" si="3"/>
        <v>1002.258261</v>
      </c>
      <c r="H35" s="19">
        <f t="shared" si="4"/>
        <v>7683.98</v>
      </c>
      <c r="I35" s="20">
        <f t="shared" si="5"/>
        <v>7683.98</v>
      </c>
      <c r="J35" s="21">
        <v>0.0</v>
      </c>
      <c r="K35" s="22">
        <f t="shared" si="6"/>
        <v>7683.98</v>
      </c>
      <c r="L35" s="59" t="s">
        <v>52</v>
      </c>
      <c r="M35" s="6"/>
      <c r="N35" s="6"/>
      <c r="O35" s="6"/>
    </row>
    <row r="36">
      <c r="A36" s="27" t="s">
        <v>12</v>
      </c>
      <c r="B36" s="28"/>
      <c r="C36" s="19">
        <f t="shared" ref="C36:K36" si="7">SUM(C3:C35)</f>
        <v>151587.6</v>
      </c>
      <c r="D36" s="19">
        <f t="shared" si="7"/>
        <v>37896.9</v>
      </c>
      <c r="E36" s="19">
        <f t="shared" si="7"/>
        <v>189484.5</v>
      </c>
      <c r="F36" s="19">
        <f t="shared" si="7"/>
        <v>10255.56565</v>
      </c>
      <c r="G36" s="19">
        <f t="shared" si="7"/>
        <v>1538.334848</v>
      </c>
      <c r="H36" s="19">
        <f t="shared" si="7"/>
        <v>11793.9005</v>
      </c>
      <c r="I36" s="19">
        <f t="shared" si="7"/>
        <v>201278.4005</v>
      </c>
      <c r="J36" s="19">
        <f t="shared" si="7"/>
        <v>22830</v>
      </c>
      <c r="K36" s="19">
        <f t="shared" si="7"/>
        <v>178448.4005</v>
      </c>
      <c r="L36" s="29"/>
      <c r="M36" s="6"/>
      <c r="N36" s="6"/>
      <c r="O36" s="6"/>
    </row>
    <row r="37">
      <c r="A37" s="30"/>
      <c r="B37" s="30"/>
      <c r="C37" s="31"/>
      <c r="D37" s="31"/>
      <c r="E37" s="31"/>
      <c r="F37" s="31"/>
      <c r="G37" s="31"/>
      <c r="H37" s="32" t="s">
        <v>13</v>
      </c>
      <c r="I37" s="33">
        <f>SUM(E36,H36)</f>
        <v>201278.4005</v>
      </c>
      <c r="J37" s="22"/>
      <c r="K37" s="34"/>
      <c r="L37" s="6"/>
      <c r="M37" s="6"/>
      <c r="N37" s="6"/>
      <c r="O37" s="6"/>
    </row>
    <row r="38">
      <c r="A38" s="6"/>
      <c r="B38" s="6"/>
      <c r="C38" s="25"/>
      <c r="D38" s="6"/>
      <c r="E38" s="6"/>
      <c r="F38" s="25"/>
      <c r="G38" s="6"/>
      <c r="H38" s="6"/>
      <c r="I38" s="35"/>
      <c r="J38" s="36"/>
      <c r="K38" s="35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25"/>
      <c r="I39" s="35"/>
      <c r="J39" s="35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35"/>
      <c r="J40" s="35"/>
      <c r="K40" s="35"/>
      <c r="L40" s="6"/>
      <c r="M40" s="6"/>
      <c r="N40" s="6"/>
      <c r="O40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24.63"/>
    <col customWidth="1" min="13" max="15" width="10.13"/>
  </cols>
  <sheetData>
    <row r="1" ht="16.5" customHeight="1">
      <c r="A1" s="1" t="s">
        <v>53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8">
        <v>353308.0</v>
      </c>
      <c r="D3" s="18">
        <f t="shared" ref="D3:D33" si="1">SUM(C3*0.25)</f>
        <v>88327</v>
      </c>
      <c r="E3" s="19">
        <f t="shared" ref="E3:E33" si="2">SUM(C3+D3)</f>
        <v>441635</v>
      </c>
      <c r="F3" s="18">
        <v>9787.826086956524</v>
      </c>
      <c r="G3" s="18">
        <f t="shared" ref="G3:G33" si="3">SUM(F3*0.15)</f>
        <v>1468.173913</v>
      </c>
      <c r="H3" s="19">
        <f t="shared" ref="H3:H33" si="4">SUM(F3+G3)</f>
        <v>11256</v>
      </c>
      <c r="I3" s="20">
        <f t="shared" ref="I3:I33" si="5">SUM(H3,E3)</f>
        <v>452891</v>
      </c>
      <c r="J3" s="22">
        <v>29426.0</v>
      </c>
      <c r="K3" s="22">
        <f t="shared" ref="K3:K16" si="6">SUM(I3-J3)</f>
        <v>423465</v>
      </c>
      <c r="L3" s="23"/>
      <c r="M3" s="24"/>
      <c r="N3" s="24"/>
      <c r="O3" s="24"/>
    </row>
    <row r="4">
      <c r="A4" s="15">
        <v>2.0</v>
      </c>
      <c r="B4" s="16"/>
      <c r="C4" s="18">
        <v>376497.6</v>
      </c>
      <c r="D4" s="18">
        <f t="shared" si="1"/>
        <v>94124.4</v>
      </c>
      <c r="E4" s="19">
        <f t="shared" si="2"/>
        <v>470622</v>
      </c>
      <c r="F4" s="18">
        <v>11300.000000000002</v>
      </c>
      <c r="G4" s="18">
        <f t="shared" si="3"/>
        <v>1695</v>
      </c>
      <c r="H4" s="19">
        <f t="shared" si="4"/>
        <v>12995</v>
      </c>
      <c r="I4" s="20">
        <f t="shared" si="5"/>
        <v>483617</v>
      </c>
      <c r="J4" s="22">
        <v>40021.0</v>
      </c>
      <c r="K4" s="22">
        <f t="shared" si="6"/>
        <v>443596</v>
      </c>
      <c r="L4" s="23"/>
      <c r="M4" s="6"/>
      <c r="N4" s="6"/>
      <c r="O4" s="6"/>
    </row>
    <row r="5">
      <c r="A5" s="15">
        <v>3.0</v>
      </c>
      <c r="B5" s="16"/>
      <c r="C5" s="18">
        <v>375748.0</v>
      </c>
      <c r="D5" s="18">
        <f t="shared" si="1"/>
        <v>93937</v>
      </c>
      <c r="E5" s="19">
        <f t="shared" si="2"/>
        <v>469685</v>
      </c>
      <c r="F5" s="18">
        <v>11617.391304347824</v>
      </c>
      <c r="G5" s="18">
        <f t="shared" si="3"/>
        <v>1742.608696</v>
      </c>
      <c r="H5" s="19">
        <f t="shared" si="4"/>
        <v>13360</v>
      </c>
      <c r="I5" s="20">
        <f t="shared" si="5"/>
        <v>483045</v>
      </c>
      <c r="J5" s="22">
        <v>41700.0</v>
      </c>
      <c r="K5" s="22">
        <f t="shared" si="6"/>
        <v>441345</v>
      </c>
      <c r="L5" s="23"/>
      <c r="M5" s="6"/>
      <c r="N5" s="6"/>
      <c r="O5" s="6"/>
    </row>
    <row r="6">
      <c r="A6" s="15">
        <v>4.0</v>
      </c>
      <c r="B6" s="16"/>
      <c r="C6" s="18">
        <v>104311.2</v>
      </c>
      <c r="D6" s="18">
        <f t="shared" si="1"/>
        <v>26077.8</v>
      </c>
      <c r="E6" s="19">
        <f t="shared" si="2"/>
        <v>130389</v>
      </c>
      <c r="F6" s="18">
        <v>3443.4782608695655</v>
      </c>
      <c r="G6" s="18">
        <f t="shared" si="3"/>
        <v>516.5217391</v>
      </c>
      <c r="H6" s="19">
        <f t="shared" si="4"/>
        <v>3960</v>
      </c>
      <c r="I6" s="20">
        <f t="shared" si="5"/>
        <v>134349</v>
      </c>
      <c r="J6" s="22">
        <v>12580.0</v>
      </c>
      <c r="K6" s="22">
        <f t="shared" si="6"/>
        <v>121769</v>
      </c>
      <c r="L6" s="23"/>
      <c r="M6" s="6"/>
      <c r="N6" s="6"/>
      <c r="O6" s="6"/>
    </row>
    <row r="7">
      <c r="A7" s="15">
        <v>5.0</v>
      </c>
      <c r="B7" s="16"/>
      <c r="C7" s="18">
        <v>112292.8</v>
      </c>
      <c r="D7" s="18">
        <f t="shared" si="1"/>
        <v>28073.2</v>
      </c>
      <c r="E7" s="19">
        <f t="shared" si="2"/>
        <v>140366</v>
      </c>
      <c r="F7" s="18">
        <v>3313.04347826087</v>
      </c>
      <c r="G7" s="18">
        <f t="shared" si="3"/>
        <v>496.9565217</v>
      </c>
      <c r="H7" s="19">
        <f t="shared" si="4"/>
        <v>3810</v>
      </c>
      <c r="I7" s="20">
        <f t="shared" si="5"/>
        <v>144176</v>
      </c>
      <c r="J7" s="22">
        <v>11545.0</v>
      </c>
      <c r="K7" s="22">
        <f t="shared" si="6"/>
        <v>132631</v>
      </c>
      <c r="L7" s="23"/>
      <c r="M7" s="6"/>
      <c r="N7" s="6"/>
      <c r="O7" s="6"/>
    </row>
    <row r="8">
      <c r="A8" s="15">
        <v>6.0</v>
      </c>
      <c r="B8" s="16"/>
      <c r="C8" s="18">
        <v>118011.2</v>
      </c>
      <c r="D8" s="18">
        <f t="shared" si="1"/>
        <v>29502.8</v>
      </c>
      <c r="E8" s="19">
        <f t="shared" si="2"/>
        <v>147514</v>
      </c>
      <c r="F8" s="18">
        <v>2921.7391304347825</v>
      </c>
      <c r="G8" s="18">
        <f t="shared" si="3"/>
        <v>438.2608696</v>
      </c>
      <c r="H8" s="19">
        <f t="shared" si="4"/>
        <v>3360</v>
      </c>
      <c r="I8" s="20">
        <f t="shared" si="5"/>
        <v>150874</v>
      </c>
      <c r="J8" s="22">
        <v>11450.0</v>
      </c>
      <c r="K8" s="22">
        <f t="shared" si="6"/>
        <v>139424</v>
      </c>
      <c r="L8" s="23"/>
      <c r="M8" s="6"/>
      <c r="N8" s="6"/>
      <c r="O8" s="6"/>
    </row>
    <row r="9">
      <c r="A9" s="15">
        <v>7.0</v>
      </c>
      <c r="B9" s="16"/>
      <c r="C9" s="18">
        <v>29736.0</v>
      </c>
      <c r="D9" s="18">
        <f t="shared" si="1"/>
        <v>7434</v>
      </c>
      <c r="E9" s="19">
        <f t="shared" si="2"/>
        <v>37170</v>
      </c>
      <c r="F9" s="18">
        <v>704.3478260869566</v>
      </c>
      <c r="G9" s="18">
        <f t="shared" si="3"/>
        <v>105.6521739</v>
      </c>
      <c r="H9" s="19">
        <f t="shared" si="4"/>
        <v>810</v>
      </c>
      <c r="I9" s="20">
        <f t="shared" si="5"/>
        <v>37980</v>
      </c>
      <c r="J9" s="22">
        <v>3275.0</v>
      </c>
      <c r="K9" s="22">
        <f t="shared" si="6"/>
        <v>34705</v>
      </c>
      <c r="L9" s="23"/>
      <c r="M9" s="25"/>
      <c r="N9" s="6"/>
      <c r="O9" s="6"/>
    </row>
    <row r="10">
      <c r="A10" s="15">
        <v>8.0</v>
      </c>
      <c r="B10" s="16"/>
      <c r="C10" s="18">
        <v>218109.6</v>
      </c>
      <c r="D10" s="18">
        <f t="shared" si="1"/>
        <v>54527.4</v>
      </c>
      <c r="E10" s="19">
        <f t="shared" si="2"/>
        <v>272637</v>
      </c>
      <c r="F10" s="18">
        <v>5666.099999999999</v>
      </c>
      <c r="G10" s="18">
        <f t="shared" si="3"/>
        <v>849.915</v>
      </c>
      <c r="H10" s="19">
        <f t="shared" si="4"/>
        <v>6516.015</v>
      </c>
      <c r="I10" s="20">
        <f t="shared" si="5"/>
        <v>279153.015</v>
      </c>
      <c r="J10" s="22">
        <v>17262.0</v>
      </c>
      <c r="K10" s="22">
        <f t="shared" si="6"/>
        <v>261891.015</v>
      </c>
      <c r="L10" s="23"/>
      <c r="M10" s="6"/>
      <c r="N10" s="6"/>
      <c r="O10" s="6"/>
    </row>
    <row r="11">
      <c r="A11" s="15">
        <v>9.0</v>
      </c>
      <c r="B11" s="16"/>
      <c r="C11" s="18">
        <v>343782.0</v>
      </c>
      <c r="D11" s="18">
        <f t="shared" si="1"/>
        <v>85945.5</v>
      </c>
      <c r="E11" s="19">
        <f t="shared" si="2"/>
        <v>429727.5</v>
      </c>
      <c r="F11" s="18">
        <v>10717.3</v>
      </c>
      <c r="G11" s="18">
        <f t="shared" si="3"/>
        <v>1607.595</v>
      </c>
      <c r="H11" s="19">
        <f t="shared" si="4"/>
        <v>12324.895</v>
      </c>
      <c r="I11" s="20">
        <f t="shared" si="5"/>
        <v>442052.395</v>
      </c>
      <c r="J11" s="22">
        <v>30795.0</v>
      </c>
      <c r="K11" s="22">
        <f t="shared" si="6"/>
        <v>411257.395</v>
      </c>
      <c r="L11" s="23"/>
      <c r="M11" s="6"/>
      <c r="N11" s="6"/>
      <c r="O11" s="6"/>
    </row>
    <row r="12">
      <c r="A12" s="15">
        <v>10.0</v>
      </c>
      <c r="B12" s="16"/>
      <c r="C12" s="18">
        <v>379076.0</v>
      </c>
      <c r="D12" s="18">
        <f t="shared" si="1"/>
        <v>94769</v>
      </c>
      <c r="E12" s="19">
        <f t="shared" si="2"/>
        <v>473845</v>
      </c>
      <c r="F12" s="18">
        <v>8617.150000000001</v>
      </c>
      <c r="G12" s="18">
        <f t="shared" si="3"/>
        <v>1292.5725</v>
      </c>
      <c r="H12" s="19">
        <f t="shared" si="4"/>
        <v>9909.7225</v>
      </c>
      <c r="I12" s="20">
        <f t="shared" si="5"/>
        <v>483754.7225</v>
      </c>
      <c r="J12" s="22">
        <v>26435.0</v>
      </c>
      <c r="K12" s="22">
        <f t="shared" si="6"/>
        <v>457319.7225</v>
      </c>
      <c r="L12" s="23"/>
      <c r="M12" s="6"/>
      <c r="N12" s="6"/>
      <c r="O12" s="6"/>
    </row>
    <row r="13">
      <c r="A13" s="15">
        <v>11.0</v>
      </c>
      <c r="B13" s="16"/>
      <c r="C13" s="18">
        <v>217063.33000000002</v>
      </c>
      <c r="D13" s="18">
        <f t="shared" si="1"/>
        <v>54265.8325</v>
      </c>
      <c r="E13" s="19">
        <f t="shared" si="2"/>
        <v>271329.1625</v>
      </c>
      <c r="F13" s="18">
        <v>4277.21</v>
      </c>
      <c r="G13" s="18">
        <f t="shared" si="3"/>
        <v>641.5815</v>
      </c>
      <c r="H13" s="19">
        <f t="shared" si="4"/>
        <v>4918.7915</v>
      </c>
      <c r="I13" s="20">
        <f t="shared" si="5"/>
        <v>276247.954</v>
      </c>
      <c r="J13" s="22">
        <v>12745.0</v>
      </c>
      <c r="K13" s="22">
        <f t="shared" si="6"/>
        <v>263502.954</v>
      </c>
      <c r="L13" s="23"/>
      <c r="M13" s="6"/>
      <c r="N13" s="6"/>
      <c r="O13" s="6"/>
    </row>
    <row r="14">
      <c r="A14" s="15">
        <v>12.0</v>
      </c>
      <c r="B14" s="16"/>
      <c r="C14" s="18">
        <v>113924.0</v>
      </c>
      <c r="D14" s="18">
        <f t="shared" si="1"/>
        <v>28481</v>
      </c>
      <c r="E14" s="19">
        <f t="shared" si="2"/>
        <v>142405</v>
      </c>
      <c r="F14" s="18">
        <v>2434.84</v>
      </c>
      <c r="G14" s="18">
        <f t="shared" si="3"/>
        <v>365.226</v>
      </c>
      <c r="H14" s="19">
        <f t="shared" si="4"/>
        <v>2800.066</v>
      </c>
      <c r="I14" s="20">
        <f t="shared" si="5"/>
        <v>145205.066</v>
      </c>
      <c r="J14" s="22">
        <v>12815.0</v>
      </c>
      <c r="K14" s="22">
        <f t="shared" si="6"/>
        <v>132390.066</v>
      </c>
      <c r="L14" s="23"/>
      <c r="M14" s="6"/>
      <c r="N14" s="6"/>
      <c r="O14" s="6"/>
    </row>
    <row r="15">
      <c r="A15" s="15">
        <v>13.0</v>
      </c>
      <c r="B15" s="16"/>
      <c r="C15" s="17">
        <f>SUM(C3:C14)</f>
        <v>2741859.73</v>
      </c>
      <c r="D15" s="18">
        <f t="shared" si="1"/>
        <v>685464.9325</v>
      </c>
      <c r="E15" s="19">
        <f t="shared" si="2"/>
        <v>3427324.663</v>
      </c>
      <c r="F15" s="17">
        <f>SUM(F3:F14)</f>
        <v>74800.42609</v>
      </c>
      <c r="G15" s="18">
        <f t="shared" si="3"/>
        <v>11220.06391</v>
      </c>
      <c r="H15" s="19">
        <f t="shared" si="4"/>
        <v>86020.49</v>
      </c>
      <c r="I15" s="20">
        <f t="shared" si="5"/>
        <v>3513345.153</v>
      </c>
      <c r="J15" s="21">
        <f>SUM(J3:J14)</f>
        <v>250049</v>
      </c>
      <c r="K15" s="22">
        <f t="shared" si="6"/>
        <v>3263296.153</v>
      </c>
      <c r="L15" s="23"/>
      <c r="M15" s="6"/>
      <c r="N15" s="6"/>
      <c r="O15" s="6"/>
    </row>
    <row r="16">
      <c r="A16" s="15">
        <v>14.0</v>
      </c>
      <c r="B16" s="16"/>
      <c r="C16" s="17">
        <v>2779523.33</v>
      </c>
      <c r="D16" s="18">
        <f t="shared" si="1"/>
        <v>694880.8325</v>
      </c>
      <c r="E16" s="19">
        <f t="shared" si="2"/>
        <v>3474404.163</v>
      </c>
      <c r="F16" s="17">
        <v>75939.43</v>
      </c>
      <c r="G16" s="18">
        <f t="shared" si="3"/>
        <v>11390.9145</v>
      </c>
      <c r="H16" s="19">
        <f t="shared" si="4"/>
        <v>87330.3445</v>
      </c>
      <c r="I16" s="20">
        <f t="shared" si="5"/>
        <v>3561734.507</v>
      </c>
      <c r="J16" s="21">
        <v>260064.0</v>
      </c>
      <c r="K16" s="22">
        <f t="shared" si="6"/>
        <v>3301670.507</v>
      </c>
      <c r="L16" s="23"/>
      <c r="M16" s="6"/>
      <c r="N16" s="6"/>
      <c r="O16" s="6"/>
    </row>
    <row r="17">
      <c r="A17" s="15">
        <v>15.0</v>
      </c>
      <c r="B17" s="16"/>
      <c r="C17" s="17">
        <f>sum(C16-C15)</f>
        <v>37663.6</v>
      </c>
      <c r="D17" s="18">
        <f t="shared" si="1"/>
        <v>9415.9</v>
      </c>
      <c r="E17" s="19">
        <f t="shared" si="2"/>
        <v>47079.5</v>
      </c>
      <c r="F17" s="17">
        <f>sum(F16-F15)</f>
        <v>1139.003913</v>
      </c>
      <c r="G17" s="18">
        <f t="shared" si="3"/>
        <v>170.850587</v>
      </c>
      <c r="H17" s="19">
        <f t="shared" si="4"/>
        <v>1309.8545</v>
      </c>
      <c r="I17" s="20">
        <f t="shared" si="5"/>
        <v>48389.3545</v>
      </c>
      <c r="J17" s="17">
        <f t="shared" ref="J17:K17" si="7">sum(J16-J15)</f>
        <v>10015</v>
      </c>
      <c r="K17" s="17">
        <f t="shared" si="7"/>
        <v>38374.3545</v>
      </c>
      <c r="L17" s="59" t="s">
        <v>51</v>
      </c>
      <c r="M17" s="6"/>
      <c r="N17" s="6"/>
      <c r="O17" s="6"/>
    </row>
    <row r="18">
      <c r="A18" s="15">
        <v>16.0</v>
      </c>
      <c r="B18" s="16"/>
      <c r="C18" s="17"/>
      <c r="D18" s="18">
        <f t="shared" si="1"/>
        <v>0</v>
      </c>
      <c r="E18" s="19">
        <f t="shared" si="2"/>
        <v>0</v>
      </c>
      <c r="F18" s="17"/>
      <c r="G18" s="18">
        <f t="shared" si="3"/>
        <v>0</v>
      </c>
      <c r="H18" s="19">
        <f t="shared" si="4"/>
        <v>0</v>
      </c>
      <c r="I18" s="20">
        <f t="shared" si="5"/>
        <v>0</v>
      </c>
      <c r="J18" s="21"/>
      <c r="K18" s="22">
        <f t="shared" ref="K18:K33" si="8">SUM(I18-J18)</f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/>
      <c r="G19" s="18">
        <f t="shared" si="3"/>
        <v>0</v>
      </c>
      <c r="H19" s="19">
        <f t="shared" si="4"/>
        <v>0</v>
      </c>
      <c r="I19" s="20">
        <f t="shared" si="5"/>
        <v>0</v>
      </c>
      <c r="J19" s="21"/>
      <c r="K19" s="22">
        <f t="shared" si="8"/>
        <v>0</v>
      </c>
      <c r="L19" s="59" t="s">
        <v>54</v>
      </c>
      <c r="M19" s="60">
        <v>6731.79</v>
      </c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7"/>
      <c r="G20" s="18">
        <f t="shared" si="3"/>
        <v>0</v>
      </c>
      <c r="H20" s="19">
        <f t="shared" si="4"/>
        <v>0</v>
      </c>
      <c r="I20" s="20">
        <f t="shared" si="5"/>
        <v>0</v>
      </c>
      <c r="J20" s="21"/>
      <c r="K20" s="22">
        <f t="shared" si="8"/>
        <v>0</v>
      </c>
      <c r="L20" s="59" t="s">
        <v>55</v>
      </c>
      <c r="M20" s="61">
        <v>14421.1</v>
      </c>
      <c r="N20" s="6"/>
      <c r="O20" s="6"/>
    </row>
    <row r="21">
      <c r="A21" s="15">
        <v>19.0</v>
      </c>
      <c r="B21" s="16"/>
      <c r="C21" s="17"/>
      <c r="D21" s="18">
        <f t="shared" si="1"/>
        <v>0</v>
      </c>
      <c r="E21" s="19">
        <f t="shared" si="2"/>
        <v>0</v>
      </c>
      <c r="F21" s="17"/>
      <c r="G21" s="18">
        <f t="shared" si="3"/>
        <v>0</v>
      </c>
      <c r="H21" s="19">
        <f t="shared" si="4"/>
        <v>0</v>
      </c>
      <c r="I21" s="20">
        <f t="shared" si="5"/>
        <v>0</v>
      </c>
      <c r="J21" s="21"/>
      <c r="K21" s="22">
        <f t="shared" si="8"/>
        <v>0</v>
      </c>
      <c r="L21" s="59" t="s">
        <v>56</v>
      </c>
      <c r="M21" s="62">
        <v>5.33</v>
      </c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7"/>
      <c r="G22" s="18">
        <f t="shared" si="3"/>
        <v>0</v>
      </c>
      <c r="H22" s="19">
        <f t="shared" si="4"/>
        <v>0</v>
      </c>
      <c r="I22" s="20">
        <f t="shared" si="5"/>
        <v>0</v>
      </c>
      <c r="J22" s="21"/>
      <c r="K22" s="22">
        <f t="shared" si="8"/>
        <v>0</v>
      </c>
      <c r="L22" s="59" t="s">
        <v>57</v>
      </c>
      <c r="M22" s="6">
        <f>sum(M20-M19-M21)</f>
        <v>7683.98</v>
      </c>
      <c r="N22" s="6"/>
      <c r="O22" s="6"/>
    </row>
    <row r="23">
      <c r="A23" s="15">
        <v>21.0</v>
      </c>
      <c r="B23" s="16"/>
      <c r="C23" s="17"/>
      <c r="D23" s="18">
        <f t="shared" si="1"/>
        <v>0</v>
      </c>
      <c r="E23" s="19">
        <f t="shared" si="2"/>
        <v>0</v>
      </c>
      <c r="F23" s="18"/>
      <c r="G23" s="18">
        <f t="shared" si="3"/>
        <v>0</v>
      </c>
      <c r="H23" s="19">
        <f t="shared" si="4"/>
        <v>0</v>
      </c>
      <c r="I23" s="20">
        <f t="shared" si="5"/>
        <v>0</v>
      </c>
      <c r="J23" s="21"/>
      <c r="K23" s="22">
        <f t="shared" si="8"/>
        <v>0</v>
      </c>
      <c r="L23" s="59" t="s">
        <v>58</v>
      </c>
      <c r="M23" s="63">
        <f>sum(M22*1/1.15)</f>
        <v>6681.721739</v>
      </c>
      <c r="N23" s="6"/>
      <c r="O23" s="6"/>
    </row>
    <row r="24">
      <c r="A24" s="15">
        <v>22.0</v>
      </c>
      <c r="B24" s="16"/>
      <c r="C24" s="17"/>
      <c r="D24" s="18">
        <f t="shared" si="1"/>
        <v>0</v>
      </c>
      <c r="E24" s="19">
        <f t="shared" si="2"/>
        <v>0</v>
      </c>
      <c r="F24" s="17"/>
      <c r="G24" s="18">
        <f t="shared" si="3"/>
        <v>0</v>
      </c>
      <c r="H24" s="19">
        <f t="shared" si="4"/>
        <v>0</v>
      </c>
      <c r="I24" s="20">
        <f t="shared" si="5"/>
        <v>0</v>
      </c>
      <c r="J24" s="21"/>
      <c r="K24" s="22">
        <f t="shared" si="8"/>
        <v>0</v>
      </c>
      <c r="L24" s="59" t="s">
        <v>59</v>
      </c>
      <c r="M24" s="63">
        <f>sum(M22-M23)</f>
        <v>1002.258261</v>
      </c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7"/>
      <c r="G25" s="18">
        <f t="shared" si="3"/>
        <v>0</v>
      </c>
      <c r="H25" s="19">
        <f t="shared" si="4"/>
        <v>0</v>
      </c>
      <c r="I25" s="20">
        <f t="shared" si="5"/>
        <v>0</v>
      </c>
      <c r="J25" s="21"/>
      <c r="K25" s="22">
        <f t="shared" si="8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/>
      <c r="G26" s="18">
        <f t="shared" si="3"/>
        <v>0</v>
      </c>
      <c r="H26" s="19">
        <f t="shared" si="4"/>
        <v>0</v>
      </c>
      <c r="I26" s="20">
        <f t="shared" si="5"/>
        <v>0</v>
      </c>
      <c r="J26" s="21"/>
      <c r="K26" s="22">
        <f t="shared" si="8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7"/>
      <c r="G27" s="18">
        <f t="shared" si="3"/>
        <v>0</v>
      </c>
      <c r="H27" s="19">
        <f t="shared" si="4"/>
        <v>0</v>
      </c>
      <c r="I27" s="20">
        <f t="shared" si="5"/>
        <v>0</v>
      </c>
      <c r="J27" s="21"/>
      <c r="K27" s="22">
        <f t="shared" si="8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8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7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8"/>
        <v>0</v>
      </c>
      <c r="L29" s="23"/>
      <c r="M29" s="6"/>
      <c r="N29" s="6"/>
      <c r="O29" s="6"/>
    </row>
    <row r="30">
      <c r="A30" s="15">
        <v>28.0</v>
      </c>
      <c r="B30" s="16"/>
      <c r="C30" s="17"/>
      <c r="D30" s="18">
        <f t="shared" si="1"/>
        <v>0</v>
      </c>
      <c r="E30" s="19">
        <f t="shared" si="2"/>
        <v>0</v>
      </c>
      <c r="F30" s="17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8"/>
        <v>0</v>
      </c>
      <c r="L30" s="23"/>
      <c r="M30" s="6"/>
      <c r="N30" s="6"/>
      <c r="O30" s="6"/>
    </row>
    <row r="31">
      <c r="A31" s="15">
        <v>29.0</v>
      </c>
      <c r="B31" s="16"/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8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8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8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9">SUM(C3:C33)</f>
        <v>8300906.39</v>
      </c>
      <c r="D34" s="19">
        <f t="shared" si="9"/>
        <v>2075226.598</v>
      </c>
      <c r="E34" s="19">
        <f t="shared" si="9"/>
        <v>10376132.99</v>
      </c>
      <c r="F34" s="19">
        <f t="shared" si="9"/>
        <v>226679.2861</v>
      </c>
      <c r="G34" s="19">
        <f t="shared" si="9"/>
        <v>34001.89291</v>
      </c>
      <c r="H34" s="19">
        <f t="shared" si="9"/>
        <v>260681.179</v>
      </c>
      <c r="I34" s="20">
        <f t="shared" si="9"/>
        <v>10636814.17</v>
      </c>
      <c r="J34" s="20">
        <f t="shared" si="9"/>
        <v>770177</v>
      </c>
      <c r="K34" s="20">
        <f t="shared" si="9"/>
        <v>9866637.167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10636814.17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78585.0</v>
      </c>
      <c r="C3" s="17">
        <v>3812.0</v>
      </c>
      <c r="D3" s="18">
        <f t="shared" ref="D3:D33" si="1">SUM(C3*0.25)</f>
        <v>953</v>
      </c>
      <c r="E3" s="19">
        <f t="shared" ref="E3:E33" si="2">SUM(C3+D3)</f>
        <v>4765</v>
      </c>
      <c r="F3" s="18">
        <f t="shared" ref="F3:F33" si="3">SUM(H3/1.15)</f>
        <v>86.95652174</v>
      </c>
      <c r="G3" s="18">
        <f t="shared" ref="G3:G33" si="4">SUM(H3-F3)</f>
        <v>13.04347826</v>
      </c>
      <c r="H3" s="52">
        <v>100.0</v>
      </c>
      <c r="I3" s="19">
        <f t="shared" ref="I3:I33" si="5">SUM(H3,E3)</f>
        <v>4865</v>
      </c>
      <c r="J3" s="17">
        <v>35.0</v>
      </c>
      <c r="K3" s="18">
        <f t="shared" ref="K3:K33" si="6">SUM(I3-J3)</f>
        <v>4830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78604.0</v>
      </c>
      <c r="C6" s="17">
        <v>1432.0</v>
      </c>
      <c r="D6" s="18">
        <f t="shared" si="1"/>
        <v>358</v>
      </c>
      <c r="E6" s="19">
        <f t="shared" si="2"/>
        <v>1790</v>
      </c>
      <c r="F6" s="18">
        <f t="shared" si="3"/>
        <v>17.39130435</v>
      </c>
      <c r="G6" s="18">
        <f t="shared" si="4"/>
        <v>2.608695652</v>
      </c>
      <c r="H6" s="53">
        <v>20.0</v>
      </c>
      <c r="I6" s="19">
        <f t="shared" si="5"/>
        <v>1810</v>
      </c>
      <c r="J6" s="17">
        <v>165.0</v>
      </c>
      <c r="K6" s="18">
        <f t="shared" si="6"/>
        <v>1645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78865.0</v>
      </c>
      <c r="C9" s="17">
        <v>5708.0</v>
      </c>
      <c r="D9" s="18">
        <f t="shared" si="1"/>
        <v>1427</v>
      </c>
      <c r="E9" s="19">
        <f t="shared" si="2"/>
        <v>7135</v>
      </c>
      <c r="F9" s="18">
        <f t="shared" si="3"/>
        <v>113.0434783</v>
      </c>
      <c r="G9" s="18">
        <f t="shared" si="4"/>
        <v>16.95652174</v>
      </c>
      <c r="H9" s="53">
        <v>130.0</v>
      </c>
      <c r="I9" s="19">
        <f t="shared" si="5"/>
        <v>7265</v>
      </c>
      <c r="J9" s="17">
        <v>1280.0</v>
      </c>
      <c r="K9" s="18">
        <f t="shared" si="6"/>
        <v>5985</v>
      </c>
      <c r="L9" s="23"/>
      <c r="M9" s="25"/>
      <c r="N9" s="6"/>
      <c r="O9" s="6"/>
    </row>
    <row r="10">
      <c r="A10" s="15">
        <v>8.0</v>
      </c>
      <c r="B10" s="16">
        <v>78806.0</v>
      </c>
      <c r="C10" s="17">
        <v>9708.0</v>
      </c>
      <c r="D10" s="18">
        <f t="shared" si="1"/>
        <v>2427</v>
      </c>
      <c r="E10" s="19">
        <f t="shared" si="2"/>
        <v>12135</v>
      </c>
      <c r="F10" s="18">
        <f t="shared" si="3"/>
        <v>330.4347826</v>
      </c>
      <c r="G10" s="18">
        <f t="shared" si="4"/>
        <v>49.56521739</v>
      </c>
      <c r="H10" s="53">
        <v>380.0</v>
      </c>
      <c r="I10" s="19">
        <f t="shared" si="5"/>
        <v>12515</v>
      </c>
      <c r="J10" s="17">
        <v>75.0</v>
      </c>
      <c r="K10" s="18">
        <f t="shared" si="6"/>
        <v>12440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78815.0</v>
      </c>
      <c r="C13" s="17">
        <v>216.0</v>
      </c>
      <c r="D13" s="18">
        <f t="shared" si="1"/>
        <v>54</v>
      </c>
      <c r="E13" s="19">
        <f t="shared" si="2"/>
        <v>270</v>
      </c>
      <c r="F13" s="18">
        <f t="shared" si="3"/>
        <v>0</v>
      </c>
      <c r="G13" s="18">
        <f t="shared" si="4"/>
        <v>0</v>
      </c>
      <c r="H13" s="53"/>
      <c r="I13" s="19">
        <f t="shared" si="5"/>
        <v>270</v>
      </c>
      <c r="J13" s="17">
        <v>70.0</v>
      </c>
      <c r="K13" s="18">
        <f t="shared" si="6"/>
        <v>200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79065.0</v>
      </c>
      <c r="C17" s="17">
        <v>35984.0</v>
      </c>
      <c r="D17" s="18">
        <f t="shared" si="1"/>
        <v>8996</v>
      </c>
      <c r="E17" s="19">
        <f t="shared" si="2"/>
        <v>44980</v>
      </c>
      <c r="F17" s="18">
        <f t="shared" si="3"/>
        <v>1352.173913</v>
      </c>
      <c r="G17" s="18">
        <f t="shared" si="4"/>
        <v>202.826087</v>
      </c>
      <c r="H17" s="53">
        <v>1555.0</v>
      </c>
      <c r="I17" s="19">
        <f t="shared" si="5"/>
        <v>46535</v>
      </c>
      <c r="J17" s="17">
        <v>785.0</v>
      </c>
      <c r="K17" s="18">
        <f t="shared" si="6"/>
        <v>45750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79105.0</v>
      </c>
      <c r="C20" s="17">
        <v>2060.0</v>
      </c>
      <c r="D20" s="18">
        <f t="shared" si="1"/>
        <v>515</v>
      </c>
      <c r="E20" s="19">
        <f t="shared" si="2"/>
        <v>2575</v>
      </c>
      <c r="F20" s="18">
        <f t="shared" si="3"/>
        <v>0</v>
      </c>
      <c r="G20" s="18">
        <f t="shared" si="4"/>
        <v>0</v>
      </c>
      <c r="H20" s="53">
        <v>0.0</v>
      </c>
      <c r="I20" s="19">
        <f t="shared" si="5"/>
        <v>2575</v>
      </c>
      <c r="J20" s="17">
        <v>650.0</v>
      </c>
      <c r="K20" s="18">
        <f t="shared" si="6"/>
        <v>1925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79246.0</v>
      </c>
      <c r="C24" s="17">
        <v>9548.0</v>
      </c>
      <c r="D24" s="18">
        <f t="shared" si="1"/>
        <v>2387</v>
      </c>
      <c r="E24" s="19">
        <f t="shared" si="2"/>
        <v>11935</v>
      </c>
      <c r="F24" s="18">
        <f t="shared" si="3"/>
        <v>413.0434783</v>
      </c>
      <c r="G24" s="18">
        <f t="shared" si="4"/>
        <v>61.95652174</v>
      </c>
      <c r="H24" s="53">
        <v>475.0</v>
      </c>
      <c r="I24" s="19">
        <f t="shared" si="5"/>
        <v>12410</v>
      </c>
      <c r="J24" s="17">
        <v>1710.0</v>
      </c>
      <c r="K24" s="18">
        <f t="shared" si="6"/>
        <v>10700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79276.0</v>
      </c>
      <c r="C27" s="17">
        <v>1776.0</v>
      </c>
      <c r="D27" s="18">
        <f t="shared" si="1"/>
        <v>444</v>
      </c>
      <c r="E27" s="19">
        <f t="shared" si="2"/>
        <v>2220</v>
      </c>
      <c r="F27" s="18">
        <f t="shared" si="3"/>
        <v>43.47826087</v>
      </c>
      <c r="G27" s="18">
        <f t="shared" si="4"/>
        <v>6.52173913</v>
      </c>
      <c r="H27" s="53">
        <v>50.0</v>
      </c>
      <c r="I27" s="19">
        <f t="shared" si="5"/>
        <v>2270</v>
      </c>
      <c r="J27" s="17">
        <v>490.0</v>
      </c>
      <c r="K27" s="18">
        <f t="shared" si="6"/>
        <v>1780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79357.0</v>
      </c>
      <c r="C30" s="17">
        <v>5672.0</v>
      </c>
      <c r="D30" s="18">
        <f t="shared" si="1"/>
        <v>1418</v>
      </c>
      <c r="E30" s="19">
        <f t="shared" si="2"/>
        <v>7090</v>
      </c>
      <c r="F30" s="18">
        <f t="shared" si="3"/>
        <v>313.0434783</v>
      </c>
      <c r="G30" s="18">
        <f t="shared" si="4"/>
        <v>46.95652174</v>
      </c>
      <c r="H30" s="53">
        <v>360.0</v>
      </c>
      <c r="I30" s="19">
        <f t="shared" si="5"/>
        <v>7450</v>
      </c>
      <c r="J30" s="17">
        <v>1360.0</v>
      </c>
      <c r="K30" s="18">
        <f t="shared" si="6"/>
        <v>6090</v>
      </c>
      <c r="L30" s="23"/>
      <c r="M30" s="6"/>
      <c r="N30" s="6"/>
      <c r="O30" s="6"/>
    </row>
    <row r="31">
      <c r="A31" s="15">
        <v>29.0</v>
      </c>
      <c r="B31" s="16">
        <v>79426.0</v>
      </c>
      <c r="C31" s="17">
        <v>6648.0</v>
      </c>
      <c r="D31" s="18">
        <f t="shared" si="1"/>
        <v>1662</v>
      </c>
      <c r="E31" s="19">
        <f t="shared" si="2"/>
        <v>8310</v>
      </c>
      <c r="F31" s="18">
        <f t="shared" si="3"/>
        <v>286.9565217</v>
      </c>
      <c r="G31" s="18">
        <f t="shared" si="4"/>
        <v>43.04347826</v>
      </c>
      <c r="H31" s="53">
        <v>330.0</v>
      </c>
      <c r="I31" s="19">
        <f t="shared" si="5"/>
        <v>8640</v>
      </c>
      <c r="J31" s="17">
        <v>160.0</v>
      </c>
      <c r="K31" s="18">
        <f t="shared" si="6"/>
        <v>8480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82564</v>
      </c>
      <c r="D34" s="19">
        <f t="shared" si="7"/>
        <v>20641</v>
      </c>
      <c r="E34" s="19">
        <f t="shared" si="7"/>
        <v>103205</v>
      </c>
      <c r="F34" s="19">
        <f t="shared" si="7"/>
        <v>2956.521739</v>
      </c>
      <c r="G34" s="19">
        <f t="shared" si="7"/>
        <v>443.4782609</v>
      </c>
      <c r="H34" s="19">
        <f t="shared" si="7"/>
        <v>3400</v>
      </c>
      <c r="I34" s="19">
        <f t="shared" si="7"/>
        <v>106605</v>
      </c>
      <c r="J34" s="19">
        <f t="shared" si="7"/>
        <v>6780</v>
      </c>
      <c r="K34" s="19">
        <f t="shared" si="7"/>
        <v>99825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106605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79448.0</v>
      </c>
      <c r="C3" s="17">
        <v>1020.0</v>
      </c>
      <c r="D3" s="18">
        <f t="shared" ref="D3:D33" si="1">SUM(C3*0.25)</f>
        <v>255</v>
      </c>
      <c r="E3" s="19">
        <f t="shared" ref="E3:E33" si="2">SUM(C3+D3)</f>
        <v>1275</v>
      </c>
      <c r="F3" s="18">
        <f t="shared" ref="F3:F33" si="3">SUM(H3/1.15)</f>
        <v>17.39130435</v>
      </c>
      <c r="G3" s="18">
        <f t="shared" ref="G3:G33" si="4">SUM(H3-F3)</f>
        <v>2.608695652</v>
      </c>
      <c r="H3" s="52">
        <v>20.0</v>
      </c>
      <c r="I3" s="19">
        <f t="shared" ref="I3:I33" si="5">SUM(H3,E3)</f>
        <v>1295</v>
      </c>
      <c r="J3" s="17">
        <v>220.0</v>
      </c>
      <c r="K3" s="18">
        <f t="shared" ref="K3:K33" si="6">SUM(I3-J3)</f>
        <v>1075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79768.0</v>
      </c>
      <c r="C7" s="17">
        <v>36940.0</v>
      </c>
      <c r="D7" s="18">
        <f t="shared" si="1"/>
        <v>9235</v>
      </c>
      <c r="E7" s="19">
        <f t="shared" si="2"/>
        <v>46175</v>
      </c>
      <c r="F7" s="18">
        <f t="shared" si="3"/>
        <v>1986.956522</v>
      </c>
      <c r="G7" s="18">
        <f t="shared" si="4"/>
        <v>298.0434783</v>
      </c>
      <c r="H7" s="53">
        <v>2285.0</v>
      </c>
      <c r="I7" s="19">
        <f t="shared" si="5"/>
        <v>48460</v>
      </c>
      <c r="J7" s="17">
        <v>1205.0</v>
      </c>
      <c r="K7" s="18">
        <f t="shared" si="6"/>
        <v>47255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79833.0</v>
      </c>
      <c r="C10" s="17">
        <v>4204.0</v>
      </c>
      <c r="D10" s="18">
        <f t="shared" si="1"/>
        <v>1051</v>
      </c>
      <c r="E10" s="19">
        <f t="shared" si="2"/>
        <v>5255</v>
      </c>
      <c r="F10" s="18">
        <f t="shared" si="3"/>
        <v>78.26086957</v>
      </c>
      <c r="G10" s="18">
        <f t="shared" si="4"/>
        <v>11.73913043</v>
      </c>
      <c r="H10" s="53">
        <v>90.0</v>
      </c>
      <c r="I10" s="19">
        <f t="shared" si="5"/>
        <v>5345</v>
      </c>
      <c r="J10" s="17">
        <v>1845.0</v>
      </c>
      <c r="K10" s="18">
        <f t="shared" si="6"/>
        <v>3500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79981.0</v>
      </c>
      <c r="C13" s="17">
        <v>28456.0</v>
      </c>
      <c r="D13" s="18">
        <f t="shared" si="1"/>
        <v>7114</v>
      </c>
      <c r="E13" s="19">
        <f t="shared" si="2"/>
        <v>35570</v>
      </c>
      <c r="F13" s="18">
        <f t="shared" si="3"/>
        <v>1069.565217</v>
      </c>
      <c r="G13" s="18">
        <f t="shared" si="4"/>
        <v>160.4347826</v>
      </c>
      <c r="H13" s="53">
        <v>1230.0</v>
      </c>
      <c r="I13" s="19">
        <f t="shared" si="5"/>
        <v>36800</v>
      </c>
      <c r="J13" s="17">
        <v>615.0</v>
      </c>
      <c r="K13" s="18">
        <f t="shared" si="6"/>
        <v>36185</v>
      </c>
      <c r="L13" s="23"/>
      <c r="M13" s="6"/>
      <c r="N13" s="6"/>
      <c r="O13" s="6"/>
    </row>
    <row r="14">
      <c r="A14" s="15">
        <v>12.0</v>
      </c>
      <c r="B14" s="16">
        <v>80224.0</v>
      </c>
      <c r="C14" s="17">
        <v>39144.0</v>
      </c>
      <c r="D14" s="18">
        <f t="shared" si="1"/>
        <v>9786</v>
      </c>
      <c r="E14" s="19">
        <f t="shared" si="2"/>
        <v>48930</v>
      </c>
      <c r="F14" s="18">
        <f t="shared" si="3"/>
        <v>1521.73913</v>
      </c>
      <c r="G14" s="18">
        <f t="shared" si="4"/>
        <v>228.2608696</v>
      </c>
      <c r="H14" s="53">
        <v>1750.0</v>
      </c>
      <c r="I14" s="19">
        <f t="shared" si="5"/>
        <v>50680</v>
      </c>
      <c r="J14" s="17">
        <v>1105.0</v>
      </c>
      <c r="K14" s="18">
        <f t="shared" si="6"/>
        <v>49575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80346.0</v>
      </c>
      <c r="C17" s="17">
        <v>8344.0</v>
      </c>
      <c r="D17" s="18">
        <f t="shared" si="1"/>
        <v>2086</v>
      </c>
      <c r="E17" s="19">
        <f t="shared" si="2"/>
        <v>10430</v>
      </c>
      <c r="F17" s="18">
        <f t="shared" si="3"/>
        <v>260.8695652</v>
      </c>
      <c r="G17" s="18">
        <f t="shared" si="4"/>
        <v>39.13043478</v>
      </c>
      <c r="H17" s="53">
        <v>300.0</v>
      </c>
      <c r="I17" s="19">
        <f t="shared" si="5"/>
        <v>10730</v>
      </c>
      <c r="J17" s="17">
        <v>2095.0</v>
      </c>
      <c r="K17" s="18">
        <f t="shared" si="6"/>
        <v>8635</v>
      </c>
      <c r="L17" s="23"/>
      <c r="M17" s="6"/>
      <c r="N17" s="6"/>
      <c r="O17" s="6"/>
    </row>
    <row r="18">
      <c r="A18" s="15">
        <v>16.0</v>
      </c>
      <c r="B18" s="16">
        <v>80391.0</v>
      </c>
      <c r="C18" s="17">
        <v>3544.0</v>
      </c>
      <c r="D18" s="18">
        <f t="shared" si="1"/>
        <v>886</v>
      </c>
      <c r="E18" s="19">
        <f t="shared" si="2"/>
        <v>4430</v>
      </c>
      <c r="F18" s="18">
        <f t="shared" si="3"/>
        <v>191.3043478</v>
      </c>
      <c r="G18" s="18">
        <f t="shared" si="4"/>
        <v>28.69565217</v>
      </c>
      <c r="H18" s="53">
        <v>220.0</v>
      </c>
      <c r="I18" s="19">
        <f t="shared" si="5"/>
        <v>4650</v>
      </c>
      <c r="J18" s="17">
        <v>390.0</v>
      </c>
      <c r="K18" s="18">
        <f t="shared" si="6"/>
        <v>4260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80574.0</v>
      </c>
      <c r="C20" s="17">
        <v>18312.0</v>
      </c>
      <c r="D20" s="18">
        <f t="shared" si="1"/>
        <v>4578</v>
      </c>
      <c r="E20" s="19">
        <f t="shared" si="2"/>
        <v>22890</v>
      </c>
      <c r="F20" s="18">
        <f t="shared" si="3"/>
        <v>743.4782609</v>
      </c>
      <c r="G20" s="18">
        <f t="shared" si="4"/>
        <v>111.5217391</v>
      </c>
      <c r="H20" s="53">
        <v>855.0</v>
      </c>
      <c r="I20" s="19">
        <f t="shared" si="5"/>
        <v>23745</v>
      </c>
      <c r="J20" s="17">
        <v>1405.0</v>
      </c>
      <c r="K20" s="18">
        <f t="shared" si="6"/>
        <v>22340</v>
      </c>
      <c r="L20" s="23"/>
      <c r="M20" s="6"/>
      <c r="N20" s="6"/>
      <c r="O20" s="6"/>
    </row>
    <row r="21">
      <c r="A21" s="15">
        <v>19.0</v>
      </c>
      <c r="B21" s="16">
        <v>80772.0</v>
      </c>
      <c r="C21" s="17">
        <v>20736.0</v>
      </c>
      <c r="D21" s="18">
        <f t="shared" si="1"/>
        <v>5184</v>
      </c>
      <c r="E21" s="19">
        <f t="shared" si="2"/>
        <v>25920</v>
      </c>
      <c r="F21" s="18">
        <f t="shared" si="3"/>
        <v>1486.956522</v>
      </c>
      <c r="G21" s="18">
        <f t="shared" si="4"/>
        <v>223.0434783</v>
      </c>
      <c r="H21" s="53">
        <v>1710.0</v>
      </c>
      <c r="I21" s="19">
        <f t="shared" si="5"/>
        <v>27630</v>
      </c>
      <c r="J21" s="17">
        <v>1285.0</v>
      </c>
      <c r="K21" s="18">
        <f t="shared" si="6"/>
        <v>26345</v>
      </c>
      <c r="L21" s="23"/>
      <c r="M21" s="6"/>
      <c r="N21" s="6"/>
      <c r="O21" s="6"/>
    </row>
    <row r="22">
      <c r="A22" s="15">
        <v>20.0</v>
      </c>
      <c r="B22" s="16">
        <v>80828.0</v>
      </c>
      <c r="C22" s="17">
        <v>4824.0</v>
      </c>
      <c r="D22" s="18">
        <f t="shared" si="1"/>
        <v>1206</v>
      </c>
      <c r="E22" s="19">
        <f t="shared" si="2"/>
        <v>6030</v>
      </c>
      <c r="F22" s="18">
        <f t="shared" si="3"/>
        <v>243.4782609</v>
      </c>
      <c r="G22" s="18">
        <f t="shared" si="4"/>
        <v>36.52173913</v>
      </c>
      <c r="H22" s="53">
        <v>280.0</v>
      </c>
      <c r="I22" s="19">
        <f t="shared" si="5"/>
        <v>6310</v>
      </c>
      <c r="J22" s="17">
        <v>1555.0</v>
      </c>
      <c r="K22" s="18">
        <f t="shared" si="6"/>
        <v>4755</v>
      </c>
      <c r="L22" s="23"/>
      <c r="M22" s="6"/>
      <c r="N22" s="6"/>
      <c r="O22" s="6"/>
    </row>
    <row r="23">
      <c r="A23" s="15">
        <v>21.0</v>
      </c>
      <c r="B23" s="16">
        <v>80851.0</v>
      </c>
      <c r="C23" s="17">
        <v>3456.0</v>
      </c>
      <c r="D23" s="18">
        <f t="shared" si="1"/>
        <v>864</v>
      </c>
      <c r="E23" s="19">
        <f t="shared" si="2"/>
        <v>4320</v>
      </c>
      <c r="F23" s="18">
        <f t="shared" si="3"/>
        <v>113.0434783</v>
      </c>
      <c r="G23" s="18">
        <f t="shared" si="4"/>
        <v>16.95652174</v>
      </c>
      <c r="H23" s="53">
        <v>130.0</v>
      </c>
      <c r="I23" s="19">
        <f t="shared" si="5"/>
        <v>4450</v>
      </c>
      <c r="J23" s="17">
        <v>530.0</v>
      </c>
      <c r="K23" s="18">
        <f t="shared" si="6"/>
        <v>3920</v>
      </c>
      <c r="L23" s="23"/>
      <c r="M23" s="6"/>
      <c r="N23" s="6"/>
      <c r="O23" s="6"/>
    </row>
    <row r="24">
      <c r="A24" s="15">
        <v>22.0</v>
      </c>
      <c r="B24" s="16">
        <v>80856.0</v>
      </c>
      <c r="C24" s="17">
        <v>7080.0</v>
      </c>
      <c r="D24" s="18">
        <f t="shared" si="1"/>
        <v>1770</v>
      </c>
      <c r="E24" s="19">
        <f t="shared" si="2"/>
        <v>8850</v>
      </c>
      <c r="F24" s="18">
        <f t="shared" si="3"/>
        <v>243.4782609</v>
      </c>
      <c r="G24" s="18">
        <f t="shared" si="4"/>
        <v>36.52173913</v>
      </c>
      <c r="H24" s="53">
        <v>280.0</v>
      </c>
      <c r="I24" s="19">
        <f t="shared" si="5"/>
        <v>9130</v>
      </c>
      <c r="J24" s="17">
        <v>1560.0</v>
      </c>
      <c r="K24" s="18">
        <f t="shared" si="6"/>
        <v>7570</v>
      </c>
      <c r="L24" s="23"/>
      <c r="M24" s="6"/>
      <c r="N24" s="6"/>
      <c r="O24" s="6"/>
    </row>
    <row r="25">
      <c r="A25" s="15">
        <v>23.0</v>
      </c>
      <c r="B25" s="16">
        <v>81020.0</v>
      </c>
      <c r="C25" s="17">
        <v>18600.0</v>
      </c>
      <c r="D25" s="18">
        <f t="shared" si="1"/>
        <v>4650</v>
      </c>
      <c r="E25" s="19">
        <f t="shared" si="2"/>
        <v>23250</v>
      </c>
      <c r="F25" s="18">
        <f t="shared" si="3"/>
        <v>860.8695652</v>
      </c>
      <c r="G25" s="18">
        <f t="shared" si="4"/>
        <v>129.1304348</v>
      </c>
      <c r="H25" s="53">
        <v>990.0</v>
      </c>
      <c r="I25" s="19">
        <f t="shared" si="5"/>
        <v>24240</v>
      </c>
      <c r="J25" s="17">
        <v>4140.0</v>
      </c>
      <c r="K25" s="18">
        <f t="shared" si="6"/>
        <v>20100</v>
      </c>
      <c r="L25" s="23"/>
      <c r="M25" s="6"/>
      <c r="N25" s="6"/>
      <c r="O25" s="6"/>
    </row>
    <row r="26">
      <c r="A26" s="15">
        <v>24.0</v>
      </c>
      <c r="B26" s="16">
        <v>81257.0</v>
      </c>
      <c r="C26" s="17">
        <v>27140.0</v>
      </c>
      <c r="D26" s="18">
        <f t="shared" si="1"/>
        <v>6785</v>
      </c>
      <c r="E26" s="19">
        <f t="shared" si="2"/>
        <v>33925</v>
      </c>
      <c r="F26" s="18">
        <f t="shared" si="3"/>
        <v>1026.086957</v>
      </c>
      <c r="G26" s="18">
        <f t="shared" si="4"/>
        <v>153.9130435</v>
      </c>
      <c r="H26" s="53">
        <v>1180.0</v>
      </c>
      <c r="I26" s="19">
        <f t="shared" si="5"/>
        <v>35105</v>
      </c>
      <c r="J26" s="17">
        <v>555.0</v>
      </c>
      <c r="K26" s="18">
        <f t="shared" si="6"/>
        <v>34550</v>
      </c>
      <c r="L26" s="23"/>
      <c r="M26" s="6"/>
      <c r="N26" s="6"/>
      <c r="O26" s="6"/>
    </row>
    <row r="27">
      <c r="A27" s="15">
        <v>25.0</v>
      </c>
      <c r="B27" s="16">
        <v>81421.0</v>
      </c>
      <c r="C27" s="17">
        <v>19036.0</v>
      </c>
      <c r="D27" s="18">
        <f t="shared" si="1"/>
        <v>4759</v>
      </c>
      <c r="E27" s="19">
        <f t="shared" si="2"/>
        <v>23795</v>
      </c>
      <c r="F27" s="18">
        <f t="shared" si="3"/>
        <v>808.6956522</v>
      </c>
      <c r="G27" s="18">
        <f t="shared" si="4"/>
        <v>121.3043478</v>
      </c>
      <c r="H27" s="53">
        <v>930.0</v>
      </c>
      <c r="I27" s="19">
        <f t="shared" si="5"/>
        <v>24725</v>
      </c>
      <c r="J27" s="17">
        <v>1045.0</v>
      </c>
      <c r="K27" s="18">
        <f t="shared" si="6"/>
        <v>23680</v>
      </c>
      <c r="L27" s="23"/>
      <c r="M27" s="6"/>
      <c r="N27" s="6"/>
      <c r="O27" s="6"/>
    </row>
    <row r="28">
      <c r="A28" s="15">
        <v>26.0</v>
      </c>
      <c r="B28" s="16">
        <v>81640.0</v>
      </c>
      <c r="C28" s="17">
        <v>38700.0</v>
      </c>
      <c r="D28" s="18">
        <f t="shared" si="1"/>
        <v>9675</v>
      </c>
      <c r="E28" s="19">
        <f t="shared" si="2"/>
        <v>48375</v>
      </c>
      <c r="F28" s="18">
        <f t="shared" si="3"/>
        <v>1382.608696</v>
      </c>
      <c r="G28" s="18">
        <f t="shared" si="4"/>
        <v>207.3913043</v>
      </c>
      <c r="H28" s="53">
        <v>1590.0</v>
      </c>
      <c r="I28" s="19">
        <f t="shared" si="5"/>
        <v>49965</v>
      </c>
      <c r="J28" s="17">
        <v>1435.0</v>
      </c>
      <c r="K28" s="55">
        <f t="shared" si="6"/>
        <v>48530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279536</v>
      </c>
      <c r="D34" s="19">
        <f t="shared" si="7"/>
        <v>69884</v>
      </c>
      <c r="E34" s="19">
        <f t="shared" si="7"/>
        <v>349420</v>
      </c>
      <c r="F34" s="19">
        <f t="shared" si="7"/>
        <v>12034.78261</v>
      </c>
      <c r="G34" s="19">
        <f t="shared" si="7"/>
        <v>1805.217391</v>
      </c>
      <c r="H34" s="19">
        <f t="shared" si="7"/>
        <v>13840</v>
      </c>
      <c r="I34" s="19">
        <f t="shared" si="7"/>
        <v>363260</v>
      </c>
      <c r="J34" s="19">
        <f t="shared" si="7"/>
        <v>20985</v>
      </c>
      <c r="K34" s="19">
        <f t="shared" si="7"/>
        <v>342275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363260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25158.0</v>
      </c>
      <c r="C3" s="17">
        <v>2245.6</v>
      </c>
      <c r="D3" s="18">
        <f t="shared" ref="D3:D33" si="1">SUM(C3*0.25)</f>
        <v>561.4</v>
      </c>
      <c r="E3" s="19">
        <f t="shared" ref="E3:E33" si="2">SUM(C3+D3)</f>
        <v>2807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2807</v>
      </c>
      <c r="J3" s="21">
        <v>166.0</v>
      </c>
      <c r="K3" s="22">
        <f t="shared" ref="K3:K33" si="6">SUM(I3-J3)</f>
        <v>2641</v>
      </c>
      <c r="L3" s="23"/>
      <c r="M3" s="24"/>
      <c r="N3" s="24"/>
      <c r="O3" s="24"/>
    </row>
    <row r="4">
      <c r="A4" s="15">
        <v>2.0</v>
      </c>
      <c r="B4" s="16">
        <v>25193.0</v>
      </c>
      <c r="C4" s="17">
        <v>3268.8</v>
      </c>
      <c r="D4" s="18">
        <f t="shared" si="1"/>
        <v>817.2</v>
      </c>
      <c r="E4" s="19">
        <f t="shared" si="2"/>
        <v>4086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4086</v>
      </c>
      <c r="J4" s="21">
        <v>236.0</v>
      </c>
      <c r="K4" s="22">
        <f t="shared" si="6"/>
        <v>3850</v>
      </c>
      <c r="L4" s="23"/>
      <c r="M4" s="6"/>
      <c r="N4" s="6"/>
      <c r="O4" s="6"/>
    </row>
    <row r="5">
      <c r="A5" s="15">
        <v>3.0</v>
      </c>
      <c r="B5" s="16">
        <v>25225.0</v>
      </c>
      <c r="C5" s="17">
        <v>2944.0</v>
      </c>
      <c r="D5" s="18">
        <f t="shared" si="1"/>
        <v>736</v>
      </c>
      <c r="E5" s="19">
        <f t="shared" si="2"/>
        <v>3680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3680</v>
      </c>
      <c r="J5" s="21">
        <v>236.0</v>
      </c>
      <c r="K5" s="22">
        <f t="shared" si="6"/>
        <v>3444</v>
      </c>
      <c r="L5" s="23"/>
      <c r="M5" s="6"/>
      <c r="N5" s="6"/>
      <c r="O5" s="6"/>
    </row>
    <row r="6">
      <c r="A6" s="15">
        <v>4.0</v>
      </c>
      <c r="B6" s="16">
        <v>25366.0</v>
      </c>
      <c r="C6" s="17">
        <v>13712.8</v>
      </c>
      <c r="D6" s="18">
        <f t="shared" si="1"/>
        <v>3428.2</v>
      </c>
      <c r="E6" s="19">
        <f t="shared" si="2"/>
        <v>17141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17141</v>
      </c>
      <c r="J6" s="21">
        <v>1403.0</v>
      </c>
      <c r="K6" s="22">
        <f t="shared" si="6"/>
        <v>15738</v>
      </c>
      <c r="L6" s="23"/>
      <c r="M6" s="6"/>
      <c r="N6" s="6"/>
      <c r="O6" s="6"/>
    </row>
    <row r="7">
      <c r="A7" s="15">
        <v>5.0</v>
      </c>
      <c r="B7" s="16">
        <v>25476.0</v>
      </c>
      <c r="C7" s="17">
        <v>12224.8</v>
      </c>
      <c r="D7" s="18">
        <f t="shared" si="1"/>
        <v>3056.2</v>
      </c>
      <c r="E7" s="19">
        <f t="shared" si="2"/>
        <v>15281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15281</v>
      </c>
      <c r="J7" s="21">
        <v>2976.0</v>
      </c>
      <c r="K7" s="22">
        <f t="shared" si="6"/>
        <v>12305</v>
      </c>
      <c r="L7" s="23"/>
      <c r="M7" s="6"/>
      <c r="N7" s="6"/>
      <c r="O7" s="6"/>
    </row>
    <row r="8">
      <c r="A8" s="15">
        <v>6.0</v>
      </c>
      <c r="B8" s="16">
        <v>25603.0</v>
      </c>
      <c r="C8" s="17">
        <v>12949.6</v>
      </c>
      <c r="D8" s="18">
        <f t="shared" si="1"/>
        <v>3237.4</v>
      </c>
      <c r="E8" s="19">
        <f t="shared" si="2"/>
        <v>16187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16187</v>
      </c>
      <c r="J8" s="21">
        <v>1657.0</v>
      </c>
      <c r="K8" s="22">
        <f t="shared" si="6"/>
        <v>14530</v>
      </c>
      <c r="L8" s="23"/>
      <c r="M8" s="6"/>
      <c r="N8" s="6"/>
      <c r="O8" s="6"/>
    </row>
    <row r="9">
      <c r="A9" s="15">
        <v>7.0</v>
      </c>
      <c r="B9" s="21">
        <v>25712.0</v>
      </c>
      <c r="C9" s="17">
        <v>12957.6</v>
      </c>
      <c r="D9" s="18">
        <f t="shared" si="1"/>
        <v>3239.4</v>
      </c>
      <c r="E9" s="19">
        <f t="shared" si="2"/>
        <v>16197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16197</v>
      </c>
      <c r="J9" s="21">
        <v>2811.0</v>
      </c>
      <c r="K9" s="22">
        <f t="shared" si="6"/>
        <v>13386</v>
      </c>
      <c r="L9" s="23"/>
      <c r="M9" s="25"/>
      <c r="N9" s="6"/>
      <c r="O9" s="6"/>
    </row>
    <row r="10">
      <c r="A10" s="15">
        <v>8.0</v>
      </c>
      <c r="B10" s="21">
        <v>25812.0</v>
      </c>
      <c r="C10" s="17">
        <v>10877.6</v>
      </c>
      <c r="D10" s="18">
        <f t="shared" si="1"/>
        <v>2719.4</v>
      </c>
      <c r="E10" s="19">
        <f t="shared" si="2"/>
        <v>13597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13597</v>
      </c>
      <c r="J10" s="21">
        <v>2544.0</v>
      </c>
      <c r="K10" s="22">
        <f t="shared" si="6"/>
        <v>11053</v>
      </c>
      <c r="L10" s="23"/>
      <c r="M10" s="6"/>
      <c r="N10" s="6"/>
      <c r="O10" s="6"/>
    </row>
    <row r="11">
      <c r="A11" s="15">
        <v>9.0</v>
      </c>
      <c r="B11" s="21">
        <v>26025.0</v>
      </c>
      <c r="C11" s="17">
        <v>27815.2</v>
      </c>
      <c r="D11" s="18">
        <f t="shared" si="1"/>
        <v>6953.8</v>
      </c>
      <c r="E11" s="19">
        <f t="shared" si="2"/>
        <v>34769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34769</v>
      </c>
      <c r="J11" s="21">
        <v>4498.0</v>
      </c>
      <c r="K11" s="22">
        <f t="shared" si="6"/>
        <v>30271</v>
      </c>
      <c r="L11" s="23"/>
      <c r="M11" s="6"/>
      <c r="N11" s="6"/>
      <c r="O11" s="6"/>
    </row>
    <row r="12">
      <c r="A12" s="15">
        <v>10.0</v>
      </c>
      <c r="B12" s="21">
        <v>26234.0</v>
      </c>
      <c r="C12" s="17">
        <v>24542.4</v>
      </c>
      <c r="D12" s="18">
        <f t="shared" si="1"/>
        <v>6135.6</v>
      </c>
      <c r="E12" s="19">
        <f t="shared" si="2"/>
        <v>30678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30678</v>
      </c>
      <c r="J12" s="21">
        <v>4518.0</v>
      </c>
      <c r="K12" s="22">
        <f t="shared" si="6"/>
        <v>26160</v>
      </c>
      <c r="L12" s="23"/>
      <c r="M12" s="6"/>
      <c r="N12" s="6"/>
      <c r="O12" s="6"/>
    </row>
    <row r="13">
      <c r="A13" s="15">
        <v>11.0</v>
      </c>
      <c r="B13" s="21">
        <v>26284.0</v>
      </c>
      <c r="C13" s="17">
        <v>5857.6</v>
      </c>
      <c r="D13" s="18">
        <f t="shared" si="1"/>
        <v>1464.4</v>
      </c>
      <c r="E13" s="19">
        <f t="shared" si="2"/>
        <v>7322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7322</v>
      </c>
      <c r="J13" s="21">
        <v>954.0</v>
      </c>
      <c r="K13" s="22">
        <f t="shared" si="6"/>
        <v>6368</v>
      </c>
      <c r="L13" s="23"/>
      <c r="M13" s="6"/>
      <c r="N13" s="6"/>
      <c r="O13" s="6"/>
    </row>
    <row r="14">
      <c r="A14" s="15">
        <v>12.0</v>
      </c>
      <c r="B14" s="21">
        <v>26459.0</v>
      </c>
      <c r="C14" s="17">
        <v>20496.8</v>
      </c>
      <c r="D14" s="18">
        <f t="shared" si="1"/>
        <v>5124.2</v>
      </c>
      <c r="E14" s="19">
        <f t="shared" si="2"/>
        <v>25621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25621</v>
      </c>
      <c r="J14" s="21">
        <v>4084.0</v>
      </c>
      <c r="K14" s="22">
        <f t="shared" si="6"/>
        <v>21537</v>
      </c>
      <c r="L14" s="23"/>
      <c r="M14" s="6"/>
      <c r="N14" s="6"/>
      <c r="O14" s="6"/>
    </row>
    <row r="15">
      <c r="A15" s="15">
        <v>13.0</v>
      </c>
      <c r="B15" s="21">
        <v>26592.0</v>
      </c>
      <c r="C15" s="17">
        <v>16302.4</v>
      </c>
      <c r="D15" s="18">
        <f t="shared" si="1"/>
        <v>4075.6</v>
      </c>
      <c r="E15" s="19">
        <f t="shared" si="2"/>
        <v>20378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20378</v>
      </c>
      <c r="J15" s="21">
        <v>2764.0</v>
      </c>
      <c r="K15" s="22">
        <f t="shared" si="6"/>
        <v>17614</v>
      </c>
      <c r="L15" s="23"/>
      <c r="M15" s="6"/>
      <c r="N15" s="6"/>
      <c r="O15" s="6"/>
    </row>
    <row r="16">
      <c r="A16" s="15">
        <v>14.0</v>
      </c>
      <c r="B16" s="21">
        <v>26619.0</v>
      </c>
      <c r="C16" s="17">
        <v>1853.6</v>
      </c>
      <c r="D16" s="18">
        <f t="shared" si="1"/>
        <v>463.4</v>
      </c>
      <c r="E16" s="19">
        <f t="shared" si="2"/>
        <v>2317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2317</v>
      </c>
      <c r="J16" s="21">
        <v>548.0</v>
      </c>
      <c r="K16" s="22">
        <f t="shared" si="6"/>
        <v>1769</v>
      </c>
      <c r="L16" s="23"/>
      <c r="M16" s="6"/>
      <c r="N16" s="6"/>
      <c r="O16" s="6"/>
    </row>
    <row r="17">
      <c r="A17" s="15">
        <v>15.0</v>
      </c>
      <c r="B17" s="21">
        <v>26686.0</v>
      </c>
      <c r="C17" s="17">
        <v>5511.2</v>
      </c>
      <c r="D17" s="18">
        <f t="shared" si="1"/>
        <v>1377.8</v>
      </c>
      <c r="E17" s="19">
        <f t="shared" si="2"/>
        <v>6889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6889</v>
      </c>
      <c r="J17" s="21">
        <v>1507.0</v>
      </c>
      <c r="K17" s="22">
        <f t="shared" si="6"/>
        <v>5382</v>
      </c>
      <c r="L17" s="23"/>
      <c r="M17" s="6"/>
      <c r="N17" s="6"/>
      <c r="O17" s="6"/>
    </row>
    <row r="18">
      <c r="A18" s="15">
        <v>16.0</v>
      </c>
      <c r="B18" s="21">
        <v>26791.0</v>
      </c>
      <c r="C18" s="17">
        <v>11896.8</v>
      </c>
      <c r="D18" s="18">
        <f t="shared" si="1"/>
        <v>2974.2</v>
      </c>
      <c r="E18" s="19">
        <f t="shared" si="2"/>
        <v>14871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14871</v>
      </c>
      <c r="J18" s="21">
        <v>2986.0</v>
      </c>
      <c r="K18" s="22">
        <f t="shared" si="6"/>
        <v>11885</v>
      </c>
      <c r="L18" s="23"/>
      <c r="M18" s="6"/>
      <c r="N18" s="6"/>
      <c r="O18" s="6"/>
    </row>
    <row r="19">
      <c r="A19" s="15">
        <v>17.0</v>
      </c>
      <c r="B19" s="21">
        <v>26858.0</v>
      </c>
      <c r="C19" s="17">
        <v>5571.2</v>
      </c>
      <c r="D19" s="18">
        <f t="shared" si="1"/>
        <v>1392.8</v>
      </c>
      <c r="E19" s="19">
        <f t="shared" si="2"/>
        <v>6964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6964</v>
      </c>
      <c r="J19" s="21">
        <v>42.0</v>
      </c>
      <c r="K19" s="22">
        <f t="shared" si="6"/>
        <v>6922</v>
      </c>
      <c r="L19" s="23"/>
      <c r="M19" s="6"/>
      <c r="N19" s="6"/>
      <c r="O19" s="6"/>
    </row>
    <row r="20">
      <c r="A20" s="16">
        <v>18.0</v>
      </c>
      <c r="B20" s="21">
        <v>27069.0</v>
      </c>
      <c r="C20" s="17">
        <v>26277.6</v>
      </c>
      <c r="D20" s="18">
        <f t="shared" si="1"/>
        <v>6569.4</v>
      </c>
      <c r="E20" s="19">
        <f t="shared" si="2"/>
        <v>32847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32847</v>
      </c>
      <c r="J20" s="21">
        <v>3386.0</v>
      </c>
      <c r="K20" s="22">
        <f t="shared" si="6"/>
        <v>29461</v>
      </c>
      <c r="L20" s="23"/>
      <c r="M20" s="6"/>
      <c r="N20" s="6"/>
      <c r="O20" s="6"/>
    </row>
    <row r="21">
      <c r="A21" s="15">
        <v>19.0</v>
      </c>
      <c r="B21" s="21">
        <v>27304.0</v>
      </c>
      <c r="C21" s="17">
        <v>26628.0</v>
      </c>
      <c r="D21" s="18">
        <f t="shared" si="1"/>
        <v>6657</v>
      </c>
      <c r="E21" s="19">
        <f t="shared" si="2"/>
        <v>33285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33285</v>
      </c>
      <c r="J21" s="21">
        <v>3364.0</v>
      </c>
      <c r="K21" s="22">
        <f t="shared" si="6"/>
        <v>29921</v>
      </c>
      <c r="L21" s="23"/>
      <c r="M21" s="6"/>
      <c r="N21" s="6"/>
      <c r="O21" s="6"/>
    </row>
    <row r="22">
      <c r="A22" s="15">
        <v>20.0</v>
      </c>
      <c r="B22" s="21">
        <v>27405.0</v>
      </c>
      <c r="C22" s="17">
        <v>12292.8</v>
      </c>
      <c r="D22" s="18">
        <f t="shared" si="1"/>
        <v>3073.2</v>
      </c>
      <c r="E22" s="19">
        <f t="shared" si="2"/>
        <v>15366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15366</v>
      </c>
      <c r="J22" s="21">
        <v>1534.0</v>
      </c>
      <c r="K22" s="22">
        <f t="shared" si="6"/>
        <v>13832</v>
      </c>
      <c r="L22" s="23"/>
      <c r="M22" s="6"/>
      <c r="N22" s="6"/>
      <c r="O22" s="6"/>
    </row>
    <row r="23">
      <c r="A23" s="15">
        <v>21.0</v>
      </c>
      <c r="B23" s="21">
        <v>27454.0</v>
      </c>
      <c r="C23" s="17">
        <v>4008.0</v>
      </c>
      <c r="D23" s="18">
        <f t="shared" si="1"/>
        <v>1002</v>
      </c>
      <c r="E23" s="19">
        <f t="shared" si="2"/>
        <v>5010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5010</v>
      </c>
      <c r="J23" s="21">
        <v>198.0</v>
      </c>
      <c r="K23" s="22">
        <f t="shared" si="6"/>
        <v>4812</v>
      </c>
      <c r="L23" s="23"/>
      <c r="M23" s="6"/>
      <c r="N23" s="6"/>
      <c r="O23" s="6"/>
    </row>
    <row r="24">
      <c r="A24" s="15">
        <v>22.0</v>
      </c>
      <c r="B24" s="21">
        <v>27515.0</v>
      </c>
      <c r="C24" s="17">
        <v>4832.8</v>
      </c>
      <c r="D24" s="18">
        <f t="shared" si="1"/>
        <v>1208.2</v>
      </c>
      <c r="E24" s="19">
        <f t="shared" si="2"/>
        <v>6041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6041</v>
      </c>
      <c r="J24" s="21">
        <v>642.0</v>
      </c>
      <c r="K24" s="22">
        <f t="shared" si="6"/>
        <v>5399</v>
      </c>
      <c r="L24" s="23"/>
      <c r="M24" s="6"/>
      <c r="N24" s="6"/>
      <c r="O24" s="6"/>
    </row>
    <row r="25">
      <c r="A25" s="15">
        <v>23.0</v>
      </c>
      <c r="B25" s="21">
        <v>27621.0</v>
      </c>
      <c r="C25" s="17">
        <v>13858.4</v>
      </c>
      <c r="D25" s="18">
        <f t="shared" si="1"/>
        <v>3464.6</v>
      </c>
      <c r="E25" s="19">
        <f t="shared" si="2"/>
        <v>17323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17323</v>
      </c>
      <c r="J25" s="21">
        <v>2026.0</v>
      </c>
      <c r="K25" s="22">
        <f t="shared" si="6"/>
        <v>15297</v>
      </c>
      <c r="L25" s="23"/>
      <c r="M25" s="6"/>
      <c r="N25" s="6"/>
      <c r="O25" s="6"/>
    </row>
    <row r="26">
      <c r="A26" s="15">
        <v>24.0</v>
      </c>
      <c r="B26" s="21">
        <v>27675.0</v>
      </c>
      <c r="C26" s="17">
        <v>4599.2</v>
      </c>
      <c r="D26" s="18">
        <f t="shared" si="1"/>
        <v>1149.8</v>
      </c>
      <c r="E26" s="19">
        <f t="shared" si="2"/>
        <v>5749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5749</v>
      </c>
      <c r="J26" s="21">
        <v>267.0</v>
      </c>
      <c r="K26" s="22">
        <f t="shared" si="6"/>
        <v>5482</v>
      </c>
      <c r="L26" s="23"/>
      <c r="M26" s="6"/>
      <c r="N26" s="6"/>
      <c r="O26" s="6"/>
    </row>
    <row r="27">
      <c r="A27" s="15">
        <v>25.0</v>
      </c>
      <c r="B27" s="21">
        <v>27872.0</v>
      </c>
      <c r="C27" s="17">
        <v>20459.2</v>
      </c>
      <c r="D27" s="18">
        <f t="shared" si="1"/>
        <v>5114.8</v>
      </c>
      <c r="E27" s="19">
        <f t="shared" si="2"/>
        <v>25574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25574</v>
      </c>
      <c r="J27" s="21">
        <v>2205.0</v>
      </c>
      <c r="K27" s="22">
        <f t="shared" si="6"/>
        <v>23369</v>
      </c>
      <c r="L27" s="23"/>
      <c r="M27" s="6"/>
      <c r="N27" s="6"/>
      <c r="O27" s="6"/>
    </row>
    <row r="28">
      <c r="A28" s="15">
        <v>26.0</v>
      </c>
      <c r="B28" s="21">
        <v>28075.0</v>
      </c>
      <c r="C28" s="17">
        <v>25934.4</v>
      </c>
      <c r="D28" s="18">
        <f t="shared" si="1"/>
        <v>6483.6</v>
      </c>
      <c r="E28" s="19">
        <f t="shared" si="2"/>
        <v>32418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32418</v>
      </c>
      <c r="J28" s="21">
        <v>4194.0</v>
      </c>
      <c r="K28" s="26">
        <f t="shared" si="6"/>
        <v>28224</v>
      </c>
      <c r="L28" s="23"/>
      <c r="M28" s="6"/>
      <c r="N28" s="6"/>
      <c r="O28" s="6"/>
    </row>
    <row r="29">
      <c r="A29" s="15">
        <v>27.0</v>
      </c>
      <c r="B29" s="21">
        <v>28081.0</v>
      </c>
      <c r="C29" s="17">
        <v>455.2</v>
      </c>
      <c r="D29" s="18">
        <f t="shared" si="1"/>
        <v>113.8</v>
      </c>
      <c r="E29" s="19">
        <f t="shared" si="2"/>
        <v>569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569</v>
      </c>
      <c r="J29" s="21">
        <v>111.0</v>
      </c>
      <c r="K29" s="22">
        <f t="shared" si="6"/>
        <v>458</v>
      </c>
      <c r="L29" s="23"/>
      <c r="M29" s="6"/>
      <c r="N29" s="6"/>
      <c r="O29" s="6"/>
    </row>
    <row r="30">
      <c r="A30" s="15">
        <v>28.0</v>
      </c>
      <c r="B30" s="21">
        <v>28100.0</v>
      </c>
      <c r="C30" s="17">
        <v>1545.6</v>
      </c>
      <c r="D30" s="18">
        <f t="shared" si="1"/>
        <v>386.4</v>
      </c>
      <c r="E30" s="19">
        <f t="shared" si="2"/>
        <v>1932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1932</v>
      </c>
      <c r="J30" s="21">
        <v>38.0</v>
      </c>
      <c r="K30" s="22">
        <f t="shared" si="6"/>
        <v>1894</v>
      </c>
      <c r="L30" s="23"/>
      <c r="M30" s="6"/>
      <c r="N30" s="6"/>
      <c r="O30" s="6"/>
    </row>
    <row r="31">
      <c r="A31" s="15">
        <v>29.0</v>
      </c>
      <c r="B31" s="21">
        <v>28160.0</v>
      </c>
      <c r="C31" s="17">
        <v>5089.6</v>
      </c>
      <c r="D31" s="18">
        <f t="shared" si="1"/>
        <v>1272.4</v>
      </c>
      <c r="E31" s="19">
        <f t="shared" si="2"/>
        <v>6362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6362</v>
      </c>
      <c r="J31" s="21">
        <v>84.0</v>
      </c>
      <c r="K31" s="22">
        <f t="shared" si="6"/>
        <v>6278</v>
      </c>
      <c r="L31" s="23"/>
      <c r="M31" s="6"/>
      <c r="N31" s="6"/>
      <c r="O31" s="6"/>
    </row>
    <row r="32">
      <c r="A32" s="15">
        <v>30.0</v>
      </c>
      <c r="B32" s="21"/>
      <c r="C32" s="17"/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/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337008.8</v>
      </c>
      <c r="D34" s="19">
        <f t="shared" si="7"/>
        <v>84252.2</v>
      </c>
      <c r="E34" s="19">
        <f t="shared" si="7"/>
        <v>421261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20">
        <f t="shared" si="7"/>
        <v>421261</v>
      </c>
      <c r="J34" s="20">
        <f t="shared" si="7"/>
        <v>51979</v>
      </c>
      <c r="K34" s="20">
        <f t="shared" si="7"/>
        <v>369282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421261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62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81684.0</v>
      </c>
      <c r="C3" s="17">
        <v>2192.0</v>
      </c>
      <c r="D3" s="18">
        <f t="shared" ref="D3:D33" si="1">SUM(C3*0.25)</f>
        <v>548</v>
      </c>
      <c r="E3" s="19">
        <f t="shared" ref="E3:E33" si="2">SUM(C3+D3)</f>
        <v>2740</v>
      </c>
      <c r="F3" s="18">
        <f t="shared" ref="F3:F33" si="3">SUM(H3/1.15)</f>
        <v>78.26086957</v>
      </c>
      <c r="G3" s="18">
        <f t="shared" ref="G3:G33" si="4">SUM(H3-F3)</f>
        <v>11.73913043</v>
      </c>
      <c r="H3" s="52">
        <v>90.0</v>
      </c>
      <c r="I3" s="19">
        <f t="shared" ref="I3:I33" si="5">SUM(H3,E3)</f>
        <v>2830</v>
      </c>
      <c r="J3" s="17">
        <v>290.0</v>
      </c>
      <c r="K3" s="18">
        <f t="shared" ref="K3:K33" si="6">SUM(I3-J3)</f>
        <v>2540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81827.0</v>
      </c>
      <c r="C6" s="17">
        <v>17132.0</v>
      </c>
      <c r="D6" s="18">
        <f t="shared" si="1"/>
        <v>4283</v>
      </c>
      <c r="E6" s="19">
        <f t="shared" si="2"/>
        <v>21415</v>
      </c>
      <c r="F6" s="18">
        <f t="shared" si="3"/>
        <v>678.2608696</v>
      </c>
      <c r="G6" s="18">
        <f t="shared" si="4"/>
        <v>101.7391304</v>
      </c>
      <c r="H6" s="53">
        <v>780.0</v>
      </c>
      <c r="I6" s="19">
        <f t="shared" si="5"/>
        <v>22195</v>
      </c>
      <c r="J6" s="17">
        <v>710.0</v>
      </c>
      <c r="K6" s="18">
        <f t="shared" si="6"/>
        <v>21485</v>
      </c>
      <c r="L6" s="23"/>
      <c r="M6" s="6"/>
      <c r="N6" s="6"/>
      <c r="O6" s="6"/>
    </row>
    <row r="7">
      <c r="A7" s="15">
        <v>5.0</v>
      </c>
      <c r="B7" s="16">
        <v>81827.0</v>
      </c>
      <c r="C7" s="17">
        <v>26212.0</v>
      </c>
      <c r="D7" s="18">
        <f t="shared" si="1"/>
        <v>6553</v>
      </c>
      <c r="E7" s="19">
        <f t="shared" si="2"/>
        <v>32765</v>
      </c>
      <c r="F7" s="18">
        <f t="shared" si="3"/>
        <v>1243.478261</v>
      </c>
      <c r="G7" s="18">
        <f t="shared" si="4"/>
        <v>186.5217391</v>
      </c>
      <c r="H7" s="53">
        <v>1430.0</v>
      </c>
      <c r="I7" s="19">
        <f t="shared" si="5"/>
        <v>34195</v>
      </c>
      <c r="J7" s="17">
        <v>960.0</v>
      </c>
      <c r="K7" s="18">
        <f t="shared" si="6"/>
        <v>33235</v>
      </c>
      <c r="L7" s="23"/>
      <c r="M7" s="6"/>
      <c r="N7" s="6"/>
      <c r="O7" s="6"/>
    </row>
    <row r="8">
      <c r="A8" s="15">
        <v>6.0</v>
      </c>
      <c r="B8" s="16">
        <v>82048.0</v>
      </c>
      <c r="C8" s="17">
        <v>2908.0</v>
      </c>
      <c r="D8" s="18">
        <f t="shared" si="1"/>
        <v>727</v>
      </c>
      <c r="E8" s="19">
        <f t="shared" si="2"/>
        <v>3635</v>
      </c>
      <c r="F8" s="18">
        <f t="shared" si="3"/>
        <v>78.26086957</v>
      </c>
      <c r="G8" s="18">
        <f t="shared" si="4"/>
        <v>11.73913043</v>
      </c>
      <c r="H8" s="53">
        <v>90.0</v>
      </c>
      <c r="I8" s="19">
        <f t="shared" si="5"/>
        <v>3725</v>
      </c>
      <c r="J8" s="17">
        <v>425.0</v>
      </c>
      <c r="K8" s="18">
        <f t="shared" si="6"/>
        <v>3300</v>
      </c>
      <c r="L8" s="23"/>
      <c r="M8" s="6"/>
      <c r="N8" s="6"/>
      <c r="O8" s="6"/>
    </row>
    <row r="9">
      <c r="A9" s="15">
        <v>7.0</v>
      </c>
      <c r="B9" s="16">
        <v>82113.0</v>
      </c>
      <c r="C9" s="17">
        <v>3556.0</v>
      </c>
      <c r="D9" s="18">
        <f t="shared" si="1"/>
        <v>889</v>
      </c>
      <c r="E9" s="19">
        <f t="shared" si="2"/>
        <v>4445</v>
      </c>
      <c r="F9" s="18">
        <f t="shared" si="3"/>
        <v>243.4782609</v>
      </c>
      <c r="G9" s="18">
        <f t="shared" si="4"/>
        <v>36.52173913</v>
      </c>
      <c r="H9" s="53">
        <v>280.0</v>
      </c>
      <c r="I9" s="19">
        <f t="shared" si="5"/>
        <v>4725</v>
      </c>
      <c r="J9" s="17">
        <v>965.0</v>
      </c>
      <c r="K9" s="18">
        <f t="shared" si="6"/>
        <v>3760</v>
      </c>
      <c r="L9" s="23"/>
      <c r="M9" s="25"/>
      <c r="N9" s="6"/>
      <c r="O9" s="6"/>
    </row>
    <row r="10">
      <c r="A10" s="15">
        <v>8.0</v>
      </c>
      <c r="B10" s="16">
        <v>82191.0</v>
      </c>
      <c r="C10" s="17">
        <v>4684.0</v>
      </c>
      <c r="D10" s="18">
        <f t="shared" si="1"/>
        <v>1171</v>
      </c>
      <c r="E10" s="19">
        <f t="shared" si="2"/>
        <v>5855</v>
      </c>
      <c r="F10" s="18">
        <f t="shared" si="3"/>
        <v>95.65217391</v>
      </c>
      <c r="G10" s="18">
        <f t="shared" si="4"/>
        <v>14.34782609</v>
      </c>
      <c r="H10" s="53">
        <v>110.0</v>
      </c>
      <c r="I10" s="19">
        <f t="shared" si="5"/>
        <v>5965</v>
      </c>
      <c r="J10" s="17">
        <v>825.0</v>
      </c>
      <c r="K10" s="18">
        <f t="shared" si="6"/>
        <v>5140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73400.0</v>
      </c>
      <c r="C13" s="17">
        <v>18776.0</v>
      </c>
      <c r="D13" s="18">
        <f t="shared" si="1"/>
        <v>4694</v>
      </c>
      <c r="E13" s="19">
        <f t="shared" si="2"/>
        <v>23470</v>
      </c>
      <c r="F13" s="18">
        <f t="shared" si="3"/>
        <v>700</v>
      </c>
      <c r="G13" s="18">
        <f t="shared" si="4"/>
        <v>105</v>
      </c>
      <c r="H13" s="53">
        <v>805.0</v>
      </c>
      <c r="I13" s="19">
        <f t="shared" si="5"/>
        <v>24275</v>
      </c>
      <c r="J13" s="17">
        <v>3460.0</v>
      </c>
      <c r="K13" s="18">
        <f t="shared" si="6"/>
        <v>20815</v>
      </c>
      <c r="L13" s="23"/>
      <c r="M13" s="6"/>
      <c r="N13" s="6"/>
      <c r="O13" s="6"/>
    </row>
    <row r="14">
      <c r="A14" s="15">
        <v>12.0</v>
      </c>
      <c r="B14" s="16">
        <v>82266.0</v>
      </c>
      <c r="C14" s="17">
        <v>7544.0</v>
      </c>
      <c r="D14" s="18">
        <f t="shared" si="1"/>
        <v>1886</v>
      </c>
      <c r="E14" s="19">
        <f t="shared" si="2"/>
        <v>9430</v>
      </c>
      <c r="F14" s="18">
        <f t="shared" si="3"/>
        <v>339.1304348</v>
      </c>
      <c r="G14" s="18">
        <f t="shared" si="4"/>
        <v>50.86956522</v>
      </c>
      <c r="H14" s="53">
        <v>390.0</v>
      </c>
      <c r="I14" s="19">
        <f t="shared" si="5"/>
        <v>9820</v>
      </c>
      <c r="J14" s="17">
        <v>150.0</v>
      </c>
      <c r="K14" s="18">
        <f t="shared" si="6"/>
        <v>9670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82336.0</v>
      </c>
      <c r="C17" s="17">
        <v>4312.0</v>
      </c>
      <c r="D17" s="18">
        <f t="shared" si="1"/>
        <v>1078</v>
      </c>
      <c r="E17" s="19">
        <f t="shared" si="2"/>
        <v>5390</v>
      </c>
      <c r="F17" s="18">
        <f t="shared" si="3"/>
        <v>86.95652174</v>
      </c>
      <c r="G17" s="18">
        <f t="shared" si="4"/>
        <v>13.04347826</v>
      </c>
      <c r="H17" s="53">
        <v>100.0</v>
      </c>
      <c r="I17" s="19">
        <f t="shared" si="5"/>
        <v>5490</v>
      </c>
      <c r="J17" s="17">
        <v>765.0</v>
      </c>
      <c r="K17" s="18">
        <f t="shared" si="6"/>
        <v>4725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73551.0</v>
      </c>
      <c r="C20" s="17">
        <v>7908.0</v>
      </c>
      <c r="D20" s="18">
        <f t="shared" si="1"/>
        <v>1977</v>
      </c>
      <c r="E20" s="19">
        <f t="shared" si="2"/>
        <v>9885</v>
      </c>
      <c r="F20" s="18">
        <f t="shared" si="3"/>
        <v>478.2608696</v>
      </c>
      <c r="G20" s="18">
        <f t="shared" si="4"/>
        <v>71.73913043</v>
      </c>
      <c r="H20" s="53">
        <v>550.0</v>
      </c>
      <c r="I20" s="19">
        <f t="shared" si="5"/>
        <v>10435</v>
      </c>
      <c r="J20" s="17">
        <v>1585.0</v>
      </c>
      <c r="K20" s="18">
        <f t="shared" si="6"/>
        <v>8850</v>
      </c>
      <c r="L20" s="23"/>
      <c r="M20" s="6"/>
      <c r="N20" s="6"/>
      <c r="O20" s="6"/>
    </row>
    <row r="21">
      <c r="A21" s="15">
        <v>19.0</v>
      </c>
      <c r="B21" s="16">
        <v>82409.0</v>
      </c>
      <c r="C21" s="17">
        <v>8252.0</v>
      </c>
      <c r="D21" s="18">
        <f t="shared" si="1"/>
        <v>2063</v>
      </c>
      <c r="E21" s="19">
        <f t="shared" si="2"/>
        <v>10315</v>
      </c>
      <c r="F21" s="18">
        <f t="shared" si="3"/>
        <v>391.3043478</v>
      </c>
      <c r="G21" s="18">
        <f t="shared" si="4"/>
        <v>58.69565217</v>
      </c>
      <c r="H21" s="53">
        <v>450.0</v>
      </c>
      <c r="I21" s="19">
        <f t="shared" si="5"/>
        <v>10765</v>
      </c>
      <c r="J21" s="17">
        <v>390.0</v>
      </c>
      <c r="K21" s="18">
        <f t="shared" si="6"/>
        <v>10375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82448.0</v>
      </c>
      <c r="C24" s="17">
        <v>2080.0</v>
      </c>
      <c r="D24" s="18">
        <f t="shared" si="1"/>
        <v>520</v>
      </c>
      <c r="E24" s="19">
        <f t="shared" si="2"/>
        <v>2600</v>
      </c>
      <c r="F24" s="18">
        <f t="shared" si="3"/>
        <v>0</v>
      </c>
      <c r="G24" s="18">
        <f t="shared" si="4"/>
        <v>0</v>
      </c>
      <c r="H24" s="53">
        <v>0.0</v>
      </c>
      <c r="I24" s="19">
        <f t="shared" si="5"/>
        <v>2600</v>
      </c>
      <c r="J24" s="17">
        <v>690.0</v>
      </c>
      <c r="K24" s="18">
        <f t="shared" si="6"/>
        <v>1910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73672.0</v>
      </c>
      <c r="C27" s="17">
        <v>6008.0</v>
      </c>
      <c r="D27" s="18">
        <f t="shared" si="1"/>
        <v>1502</v>
      </c>
      <c r="E27" s="19">
        <f t="shared" si="2"/>
        <v>7510</v>
      </c>
      <c r="F27" s="18">
        <f t="shared" si="3"/>
        <v>517.3913043</v>
      </c>
      <c r="G27" s="18">
        <f t="shared" si="4"/>
        <v>77.60869565</v>
      </c>
      <c r="H27" s="53">
        <v>595.0</v>
      </c>
      <c r="I27" s="19">
        <f t="shared" si="5"/>
        <v>8105</v>
      </c>
      <c r="J27" s="17">
        <v>1445.0</v>
      </c>
      <c r="K27" s="18">
        <f t="shared" si="6"/>
        <v>6660</v>
      </c>
      <c r="L27" s="23"/>
      <c r="M27" s="6"/>
      <c r="N27" s="6"/>
      <c r="O27" s="6"/>
    </row>
    <row r="28">
      <c r="A28" s="15">
        <v>26.0</v>
      </c>
      <c r="B28" s="16">
        <v>82544.0</v>
      </c>
      <c r="C28" s="17">
        <v>7440.0</v>
      </c>
      <c r="D28" s="18">
        <f t="shared" si="1"/>
        <v>1860</v>
      </c>
      <c r="E28" s="19">
        <f t="shared" si="2"/>
        <v>9300</v>
      </c>
      <c r="F28" s="18">
        <f t="shared" si="3"/>
        <v>556.5217391</v>
      </c>
      <c r="G28" s="18">
        <f t="shared" si="4"/>
        <v>83.47826087</v>
      </c>
      <c r="H28" s="53">
        <v>640.0</v>
      </c>
      <c r="I28" s="19">
        <f t="shared" si="5"/>
        <v>9940</v>
      </c>
      <c r="J28" s="17">
        <v>310.0</v>
      </c>
      <c r="K28" s="55">
        <f t="shared" si="6"/>
        <v>9630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82568.0</v>
      </c>
      <c r="C31" s="17">
        <v>996.0</v>
      </c>
      <c r="D31" s="18">
        <f t="shared" si="1"/>
        <v>249</v>
      </c>
      <c r="E31" s="19">
        <f t="shared" si="2"/>
        <v>1245</v>
      </c>
      <c r="F31" s="18">
        <f t="shared" si="3"/>
        <v>34.7826087</v>
      </c>
      <c r="G31" s="18">
        <f t="shared" si="4"/>
        <v>5.217391304</v>
      </c>
      <c r="H31" s="53">
        <v>40.0</v>
      </c>
      <c r="I31" s="19">
        <f t="shared" si="5"/>
        <v>1285</v>
      </c>
      <c r="J31" s="17">
        <v>165.0</v>
      </c>
      <c r="K31" s="18">
        <f t="shared" si="6"/>
        <v>1120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120000</v>
      </c>
      <c r="D34" s="19">
        <f t="shared" si="7"/>
        <v>30000</v>
      </c>
      <c r="E34" s="19">
        <f t="shared" si="7"/>
        <v>150000</v>
      </c>
      <c r="F34" s="19">
        <f t="shared" si="7"/>
        <v>5521.73913</v>
      </c>
      <c r="G34" s="19">
        <f t="shared" si="7"/>
        <v>828.2608696</v>
      </c>
      <c r="H34" s="19">
        <f t="shared" si="7"/>
        <v>6350</v>
      </c>
      <c r="I34" s="19">
        <f t="shared" si="7"/>
        <v>156350</v>
      </c>
      <c r="J34" s="19">
        <f t="shared" si="7"/>
        <v>13135</v>
      </c>
      <c r="K34" s="19">
        <f t="shared" si="7"/>
        <v>143215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156350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63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73716.0</v>
      </c>
      <c r="C3" s="17">
        <v>2080.0</v>
      </c>
      <c r="D3" s="18">
        <f t="shared" ref="D3:D33" si="1">SUM(C3*0.25)</f>
        <v>520</v>
      </c>
      <c r="E3" s="19">
        <f t="shared" ref="E3:E33" si="2">SUM(C3+D3)</f>
        <v>2600</v>
      </c>
      <c r="F3" s="18">
        <f t="shared" ref="F3:F33" si="3">SUM(H3/1.15)</f>
        <v>52.17391304</v>
      </c>
      <c r="G3" s="18">
        <f t="shared" ref="G3:G33" si="4">SUM(H3-F3)</f>
        <v>7.826086957</v>
      </c>
      <c r="H3" s="52">
        <v>60.0</v>
      </c>
      <c r="I3" s="19">
        <f t="shared" ref="I3:I33" si="5">SUM(H3,E3)</f>
        <v>2660</v>
      </c>
      <c r="J3" s="17">
        <v>340.0</v>
      </c>
      <c r="K3" s="18">
        <f t="shared" ref="K3:K33" si="6">SUM(I3-J3)</f>
        <v>2320</v>
      </c>
      <c r="L3" s="23"/>
      <c r="M3" s="24"/>
      <c r="N3" s="24"/>
      <c r="O3" s="24"/>
    </row>
    <row r="4">
      <c r="A4" s="15">
        <v>2.0</v>
      </c>
      <c r="B4" s="16">
        <v>82618.0</v>
      </c>
      <c r="C4" s="17">
        <v>2688.0</v>
      </c>
      <c r="D4" s="18">
        <f t="shared" si="1"/>
        <v>672</v>
      </c>
      <c r="E4" s="19">
        <f t="shared" si="2"/>
        <v>3360</v>
      </c>
      <c r="F4" s="18">
        <f t="shared" si="3"/>
        <v>226.0869565</v>
      </c>
      <c r="G4" s="18">
        <f t="shared" si="4"/>
        <v>33.91304348</v>
      </c>
      <c r="H4" s="53">
        <v>260.0</v>
      </c>
      <c r="I4" s="19">
        <f t="shared" si="5"/>
        <v>3620</v>
      </c>
      <c r="J4" s="17">
        <v>0.0</v>
      </c>
      <c r="K4" s="18">
        <f t="shared" si="6"/>
        <v>3620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82634.0</v>
      </c>
      <c r="C7" s="17">
        <v>784.0</v>
      </c>
      <c r="D7" s="18">
        <f t="shared" si="1"/>
        <v>196</v>
      </c>
      <c r="E7" s="19">
        <f t="shared" si="2"/>
        <v>980</v>
      </c>
      <c r="F7" s="18">
        <f t="shared" si="3"/>
        <v>0</v>
      </c>
      <c r="G7" s="18">
        <f t="shared" si="4"/>
        <v>0</v>
      </c>
      <c r="H7" s="53">
        <v>0.0</v>
      </c>
      <c r="I7" s="19">
        <f t="shared" si="5"/>
        <v>980</v>
      </c>
      <c r="J7" s="17">
        <v>70.0</v>
      </c>
      <c r="K7" s="18">
        <f t="shared" si="6"/>
        <v>910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82662.0</v>
      </c>
      <c r="C10" s="17">
        <v>2052.0</v>
      </c>
      <c r="D10" s="18">
        <f t="shared" si="1"/>
        <v>513</v>
      </c>
      <c r="E10" s="19">
        <f t="shared" si="2"/>
        <v>2565</v>
      </c>
      <c r="F10" s="18">
        <f t="shared" si="3"/>
        <v>130.4347826</v>
      </c>
      <c r="G10" s="18">
        <f t="shared" si="4"/>
        <v>19.56521739</v>
      </c>
      <c r="H10" s="53">
        <v>150.0</v>
      </c>
      <c r="I10" s="19">
        <f t="shared" si="5"/>
        <v>2715</v>
      </c>
      <c r="J10" s="17">
        <v>0.0</v>
      </c>
      <c r="K10" s="18">
        <f t="shared" si="6"/>
        <v>2715</v>
      </c>
      <c r="L10" s="23"/>
      <c r="M10" s="6"/>
      <c r="N10" s="6"/>
      <c r="O10" s="6"/>
    </row>
    <row r="11">
      <c r="A11" s="15">
        <v>9.0</v>
      </c>
      <c r="B11" s="16">
        <v>73787.0</v>
      </c>
      <c r="C11" s="17">
        <v>3476.0</v>
      </c>
      <c r="D11" s="18">
        <f t="shared" si="1"/>
        <v>869</v>
      </c>
      <c r="E11" s="19">
        <f t="shared" si="2"/>
        <v>4345</v>
      </c>
      <c r="F11" s="18">
        <f t="shared" si="3"/>
        <v>39.13043478</v>
      </c>
      <c r="G11" s="18">
        <f t="shared" si="4"/>
        <v>5.869565217</v>
      </c>
      <c r="H11" s="53">
        <v>45.0</v>
      </c>
      <c r="I11" s="19">
        <f t="shared" si="5"/>
        <v>4390</v>
      </c>
      <c r="J11" s="17">
        <v>1150.0</v>
      </c>
      <c r="K11" s="18">
        <f t="shared" si="6"/>
        <v>3240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73811.0</v>
      </c>
      <c r="C15" s="17">
        <v>1228.0</v>
      </c>
      <c r="D15" s="18">
        <f t="shared" si="1"/>
        <v>307</v>
      </c>
      <c r="E15" s="19">
        <f t="shared" si="2"/>
        <v>1535</v>
      </c>
      <c r="F15" s="18">
        <f t="shared" si="3"/>
        <v>0</v>
      </c>
      <c r="G15" s="18">
        <f t="shared" si="4"/>
        <v>0</v>
      </c>
      <c r="H15" s="53">
        <v>0.0</v>
      </c>
      <c r="I15" s="19">
        <f t="shared" si="5"/>
        <v>1535</v>
      </c>
      <c r="J15" s="17">
        <v>395.0</v>
      </c>
      <c r="K15" s="18">
        <f t="shared" si="6"/>
        <v>1140</v>
      </c>
      <c r="L15" s="23"/>
      <c r="M15" s="6"/>
      <c r="N15" s="6"/>
      <c r="O15" s="6"/>
    </row>
    <row r="16">
      <c r="A16" s="15">
        <v>14.0</v>
      </c>
      <c r="B16" s="16">
        <v>73858.0</v>
      </c>
      <c r="C16" s="17">
        <v>4392.0</v>
      </c>
      <c r="D16" s="18">
        <f t="shared" si="1"/>
        <v>1098</v>
      </c>
      <c r="E16" s="19">
        <f t="shared" si="2"/>
        <v>5490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5490</v>
      </c>
      <c r="J16" s="17">
        <v>1535.0</v>
      </c>
      <c r="K16" s="18">
        <f t="shared" si="6"/>
        <v>3955</v>
      </c>
      <c r="L16" s="23"/>
      <c r="M16" s="6"/>
      <c r="N16" s="6"/>
      <c r="O16" s="6"/>
    </row>
    <row r="17">
      <c r="A17" s="15">
        <v>15.0</v>
      </c>
      <c r="B17" s="16">
        <v>73868.0</v>
      </c>
      <c r="C17" s="17">
        <v>588.0</v>
      </c>
      <c r="D17" s="18">
        <f t="shared" si="1"/>
        <v>147</v>
      </c>
      <c r="E17" s="19">
        <f t="shared" si="2"/>
        <v>735</v>
      </c>
      <c r="F17" s="18">
        <f t="shared" si="3"/>
        <v>0</v>
      </c>
      <c r="G17" s="18">
        <f t="shared" si="4"/>
        <v>0</v>
      </c>
      <c r="H17" s="53">
        <v>0.0</v>
      </c>
      <c r="I17" s="19">
        <f t="shared" si="5"/>
        <v>735</v>
      </c>
      <c r="J17" s="17">
        <v>0.0</v>
      </c>
      <c r="K17" s="18">
        <f t="shared" si="6"/>
        <v>735</v>
      </c>
      <c r="L17" s="23"/>
      <c r="M17" s="6"/>
      <c r="N17" s="6"/>
      <c r="O17" s="6"/>
    </row>
    <row r="18">
      <c r="A18" s="15">
        <v>16.0</v>
      </c>
      <c r="B18" s="16">
        <v>73904.0</v>
      </c>
      <c r="C18" s="17">
        <v>3104.0</v>
      </c>
      <c r="D18" s="18">
        <f t="shared" si="1"/>
        <v>776</v>
      </c>
      <c r="E18" s="19">
        <f t="shared" si="2"/>
        <v>3880</v>
      </c>
      <c r="F18" s="18">
        <f t="shared" si="3"/>
        <v>30.43478261</v>
      </c>
      <c r="G18" s="18">
        <f t="shared" si="4"/>
        <v>4.565217391</v>
      </c>
      <c r="H18" s="53">
        <v>35.0</v>
      </c>
      <c r="I18" s="19">
        <f t="shared" si="5"/>
        <v>3915</v>
      </c>
      <c r="J18" s="17">
        <v>605.0</v>
      </c>
      <c r="K18" s="18">
        <f t="shared" si="6"/>
        <v>3310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82742.0</v>
      </c>
      <c r="C24" s="17">
        <v>4032.0</v>
      </c>
      <c r="D24" s="18">
        <f t="shared" si="1"/>
        <v>1008</v>
      </c>
      <c r="E24" s="19">
        <f t="shared" si="2"/>
        <v>5040</v>
      </c>
      <c r="F24" s="18">
        <f t="shared" si="3"/>
        <v>139.1304348</v>
      </c>
      <c r="G24" s="18">
        <f t="shared" si="4"/>
        <v>20.86956522</v>
      </c>
      <c r="H24" s="53">
        <v>160.0</v>
      </c>
      <c r="I24" s="19">
        <f t="shared" si="5"/>
        <v>5200</v>
      </c>
      <c r="J24" s="17">
        <v>415.0</v>
      </c>
      <c r="K24" s="18">
        <f t="shared" si="6"/>
        <v>4785</v>
      </c>
      <c r="L24" s="23"/>
      <c r="M24" s="6"/>
      <c r="N24" s="6"/>
      <c r="O24" s="6"/>
    </row>
    <row r="25">
      <c r="A25" s="15">
        <v>23.0</v>
      </c>
      <c r="B25" s="16">
        <v>82847.0</v>
      </c>
      <c r="C25" s="17">
        <v>10556.0</v>
      </c>
      <c r="D25" s="18">
        <f t="shared" si="1"/>
        <v>2639</v>
      </c>
      <c r="E25" s="19">
        <f t="shared" si="2"/>
        <v>13195</v>
      </c>
      <c r="F25" s="18">
        <f t="shared" si="3"/>
        <v>304.3478261</v>
      </c>
      <c r="G25" s="18">
        <f t="shared" si="4"/>
        <v>45.65217391</v>
      </c>
      <c r="H25" s="53">
        <v>350.0</v>
      </c>
      <c r="I25" s="19">
        <f t="shared" si="5"/>
        <v>13545</v>
      </c>
      <c r="J25" s="17">
        <v>1700.0</v>
      </c>
      <c r="K25" s="18">
        <f t="shared" si="6"/>
        <v>11845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/>
      <c r="I28" s="19">
        <f t="shared" si="5"/>
        <v>0</v>
      </c>
      <c r="J28" s="17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82994.0</v>
      </c>
      <c r="C32" s="17">
        <v>10892.0</v>
      </c>
      <c r="D32" s="18">
        <f t="shared" si="1"/>
        <v>2723</v>
      </c>
      <c r="E32" s="19">
        <f t="shared" si="2"/>
        <v>13615</v>
      </c>
      <c r="F32" s="18">
        <f t="shared" si="3"/>
        <v>469.5652174</v>
      </c>
      <c r="G32" s="18">
        <f t="shared" si="4"/>
        <v>70.43478261</v>
      </c>
      <c r="H32" s="53">
        <v>540.0</v>
      </c>
      <c r="I32" s="19">
        <f t="shared" si="5"/>
        <v>14155</v>
      </c>
      <c r="J32" s="17">
        <v>1750.0</v>
      </c>
      <c r="K32" s="18">
        <f t="shared" si="6"/>
        <v>12405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45872</v>
      </c>
      <c r="D34" s="19">
        <f t="shared" si="7"/>
        <v>11468</v>
      </c>
      <c r="E34" s="19">
        <f t="shared" si="7"/>
        <v>57340</v>
      </c>
      <c r="F34" s="19">
        <f t="shared" si="7"/>
        <v>1391.304348</v>
      </c>
      <c r="G34" s="19">
        <f t="shared" si="7"/>
        <v>208.6956522</v>
      </c>
      <c r="H34" s="19">
        <f t="shared" si="7"/>
        <v>1600</v>
      </c>
      <c r="I34" s="19">
        <f t="shared" si="7"/>
        <v>58940</v>
      </c>
      <c r="J34" s="19">
        <f t="shared" si="7"/>
        <v>7960</v>
      </c>
      <c r="K34" s="19">
        <f t="shared" si="7"/>
        <v>50980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58940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64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83108.0</v>
      </c>
      <c r="C3" s="17">
        <v>8968.0</v>
      </c>
      <c r="D3" s="18">
        <f t="shared" ref="D3:D33" si="1">SUM(C3*0.25)</f>
        <v>2242</v>
      </c>
      <c r="E3" s="19">
        <f t="shared" ref="E3:E33" si="2">SUM(C3+D3)</f>
        <v>11210</v>
      </c>
      <c r="F3" s="18">
        <f t="shared" ref="F3:F33" si="3">SUM(H3/1.15)</f>
        <v>286.9565217</v>
      </c>
      <c r="G3" s="18">
        <f t="shared" ref="G3:G33" si="4">SUM(H3-F3)</f>
        <v>43.04347826</v>
      </c>
      <c r="H3" s="52">
        <v>330.0</v>
      </c>
      <c r="I3" s="19">
        <f t="shared" ref="I3:I33" si="5">SUM(H3,E3)</f>
        <v>11540</v>
      </c>
      <c r="J3" s="17">
        <v>475.0</v>
      </c>
      <c r="K3" s="18">
        <f t="shared" ref="K3:K33" si="6">SUM(I3-J3)</f>
        <v>11065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83124.0</v>
      </c>
      <c r="C5" s="17">
        <v>768.0</v>
      </c>
      <c r="D5" s="18">
        <f t="shared" si="1"/>
        <v>192</v>
      </c>
      <c r="E5" s="19">
        <f t="shared" si="2"/>
        <v>960</v>
      </c>
      <c r="F5" s="18">
        <f t="shared" si="3"/>
        <v>26.08695652</v>
      </c>
      <c r="G5" s="18">
        <f t="shared" si="4"/>
        <v>3.913043478</v>
      </c>
      <c r="H5" s="53">
        <v>30.0</v>
      </c>
      <c r="I5" s="19">
        <f t="shared" si="5"/>
        <v>990</v>
      </c>
      <c r="J5" s="17">
        <v>170.0</v>
      </c>
      <c r="K5" s="18">
        <f t="shared" si="6"/>
        <v>820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3"/>
      <c r="I7" s="19">
        <f t="shared" si="5"/>
        <v>0</v>
      </c>
      <c r="J7" s="17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83192.0</v>
      </c>
      <c r="C8" s="17">
        <v>4760.0</v>
      </c>
      <c r="D8" s="18">
        <f t="shared" si="1"/>
        <v>1190</v>
      </c>
      <c r="E8" s="19">
        <f t="shared" si="2"/>
        <v>5950</v>
      </c>
      <c r="F8" s="18">
        <f t="shared" si="3"/>
        <v>60.86956522</v>
      </c>
      <c r="G8" s="18">
        <f t="shared" si="4"/>
        <v>9.130434783</v>
      </c>
      <c r="H8" s="53">
        <v>70.0</v>
      </c>
      <c r="I8" s="19">
        <f t="shared" si="5"/>
        <v>6020</v>
      </c>
      <c r="J8" s="17">
        <v>435.0</v>
      </c>
      <c r="K8" s="18">
        <f t="shared" si="6"/>
        <v>5585</v>
      </c>
      <c r="L8" s="23"/>
      <c r="M8" s="6"/>
      <c r="N8" s="6"/>
      <c r="O8" s="6"/>
    </row>
    <row r="9">
      <c r="A9" s="15">
        <v>7.0</v>
      </c>
      <c r="B9" s="16">
        <v>83297.0</v>
      </c>
      <c r="C9" s="17">
        <v>8140.0</v>
      </c>
      <c r="D9" s="18">
        <f t="shared" si="1"/>
        <v>2035</v>
      </c>
      <c r="E9" s="19">
        <f t="shared" si="2"/>
        <v>10175</v>
      </c>
      <c r="F9" s="18">
        <f t="shared" si="3"/>
        <v>252.173913</v>
      </c>
      <c r="G9" s="18">
        <f t="shared" si="4"/>
        <v>37.82608696</v>
      </c>
      <c r="H9" s="53">
        <v>290.0</v>
      </c>
      <c r="I9" s="19">
        <f t="shared" si="5"/>
        <v>10465</v>
      </c>
      <c r="J9" s="17">
        <v>355.0</v>
      </c>
      <c r="K9" s="18">
        <f t="shared" si="6"/>
        <v>10110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83308.0</v>
      </c>
      <c r="C12" s="17">
        <v>224.0</v>
      </c>
      <c r="D12" s="18">
        <f t="shared" si="1"/>
        <v>56</v>
      </c>
      <c r="E12" s="19">
        <f t="shared" si="2"/>
        <v>280</v>
      </c>
      <c r="F12" s="18">
        <f t="shared" si="3"/>
        <v>43.47826087</v>
      </c>
      <c r="G12" s="18">
        <f t="shared" si="4"/>
        <v>6.52173913</v>
      </c>
      <c r="H12" s="53">
        <v>50.0</v>
      </c>
      <c r="I12" s="19">
        <f t="shared" si="5"/>
        <v>330</v>
      </c>
      <c r="J12" s="17">
        <v>70.0</v>
      </c>
      <c r="K12" s="18">
        <f t="shared" si="6"/>
        <v>260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74005.0</v>
      </c>
      <c r="C15" s="17">
        <v>2436.0</v>
      </c>
      <c r="D15" s="18">
        <f t="shared" si="1"/>
        <v>609</v>
      </c>
      <c r="E15" s="19">
        <f t="shared" si="2"/>
        <v>3045</v>
      </c>
      <c r="F15" s="18">
        <f t="shared" si="3"/>
        <v>95.65217391</v>
      </c>
      <c r="G15" s="18">
        <f t="shared" si="4"/>
        <v>14.34782609</v>
      </c>
      <c r="H15" s="53">
        <v>110.0</v>
      </c>
      <c r="I15" s="19">
        <f t="shared" si="5"/>
        <v>3155</v>
      </c>
      <c r="J15" s="17">
        <v>875.0</v>
      </c>
      <c r="K15" s="18">
        <f t="shared" si="6"/>
        <v>2280</v>
      </c>
      <c r="L15" s="23"/>
      <c r="M15" s="6"/>
      <c r="N15" s="6"/>
      <c r="O15" s="6"/>
    </row>
    <row r="16">
      <c r="A16" s="15">
        <v>14.0</v>
      </c>
      <c r="B16" s="16">
        <v>74042.0</v>
      </c>
      <c r="C16" s="17">
        <v>2952.0</v>
      </c>
      <c r="D16" s="18">
        <f t="shared" si="1"/>
        <v>738</v>
      </c>
      <c r="E16" s="19">
        <f t="shared" si="2"/>
        <v>3690</v>
      </c>
      <c r="F16" s="18">
        <f t="shared" si="3"/>
        <v>34.7826087</v>
      </c>
      <c r="G16" s="18">
        <f t="shared" si="4"/>
        <v>5.217391304</v>
      </c>
      <c r="H16" s="53">
        <v>40.0</v>
      </c>
      <c r="I16" s="19">
        <f t="shared" si="5"/>
        <v>3730</v>
      </c>
      <c r="J16" s="17">
        <v>475.0</v>
      </c>
      <c r="K16" s="18">
        <f t="shared" si="6"/>
        <v>3255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83593.0</v>
      </c>
      <c r="C23" s="17">
        <v>22160.0</v>
      </c>
      <c r="D23" s="18">
        <f t="shared" si="1"/>
        <v>5540</v>
      </c>
      <c r="E23" s="19">
        <f t="shared" si="2"/>
        <v>27700</v>
      </c>
      <c r="F23" s="18">
        <f t="shared" si="3"/>
        <v>1139.130435</v>
      </c>
      <c r="G23" s="18">
        <f t="shared" si="4"/>
        <v>170.8695652</v>
      </c>
      <c r="H23" s="53">
        <v>1310.0</v>
      </c>
      <c r="I23" s="19">
        <f t="shared" si="5"/>
        <v>29010</v>
      </c>
      <c r="J23" s="17">
        <v>1550.0</v>
      </c>
      <c r="K23" s="18">
        <f t="shared" si="6"/>
        <v>27460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83621.0</v>
      </c>
      <c r="C25" s="17">
        <v>2548.0</v>
      </c>
      <c r="D25" s="18">
        <f t="shared" si="1"/>
        <v>637</v>
      </c>
      <c r="E25" s="19">
        <f t="shared" si="2"/>
        <v>3185</v>
      </c>
      <c r="F25" s="18">
        <f t="shared" si="3"/>
        <v>43.47826087</v>
      </c>
      <c r="G25" s="18">
        <f t="shared" si="4"/>
        <v>6.52173913</v>
      </c>
      <c r="H25" s="53">
        <v>50.0</v>
      </c>
      <c r="I25" s="19">
        <f t="shared" si="5"/>
        <v>3235</v>
      </c>
      <c r="J25" s="17">
        <v>65.0</v>
      </c>
      <c r="K25" s="18">
        <f t="shared" si="6"/>
        <v>3170</v>
      </c>
      <c r="L25" s="23"/>
      <c r="M25" s="6"/>
      <c r="N25" s="6"/>
      <c r="O25" s="6"/>
    </row>
    <row r="26">
      <c r="A26" s="15">
        <v>24.0</v>
      </c>
      <c r="B26" s="16">
        <v>83646.0</v>
      </c>
      <c r="C26" s="17">
        <v>1452.0</v>
      </c>
      <c r="D26" s="18">
        <f t="shared" si="1"/>
        <v>363</v>
      </c>
      <c r="E26" s="19">
        <f t="shared" si="2"/>
        <v>1815</v>
      </c>
      <c r="F26" s="18">
        <f t="shared" si="3"/>
        <v>34.7826087</v>
      </c>
      <c r="G26" s="18">
        <f t="shared" si="4"/>
        <v>5.217391304</v>
      </c>
      <c r="H26" s="53">
        <v>40.0</v>
      </c>
      <c r="I26" s="19">
        <f t="shared" si="5"/>
        <v>1855</v>
      </c>
      <c r="J26" s="17">
        <v>645.0</v>
      </c>
      <c r="K26" s="18">
        <f t="shared" si="6"/>
        <v>1210</v>
      </c>
      <c r="L26" s="23"/>
      <c r="M26" s="6"/>
      <c r="N26" s="6"/>
      <c r="O26" s="6"/>
    </row>
    <row r="27">
      <c r="A27" s="15">
        <v>25.0</v>
      </c>
      <c r="B27" s="16">
        <v>83852.0</v>
      </c>
      <c r="C27" s="17">
        <v>19264.0</v>
      </c>
      <c r="D27" s="18">
        <f t="shared" si="1"/>
        <v>4816</v>
      </c>
      <c r="E27" s="19">
        <f t="shared" si="2"/>
        <v>24080</v>
      </c>
      <c r="F27" s="18">
        <f t="shared" si="3"/>
        <v>647.826087</v>
      </c>
      <c r="G27" s="18">
        <f t="shared" si="4"/>
        <v>97.17391304</v>
      </c>
      <c r="H27" s="53">
        <v>745.0</v>
      </c>
      <c r="I27" s="19">
        <f t="shared" si="5"/>
        <v>24825</v>
      </c>
      <c r="J27" s="17">
        <v>920.0</v>
      </c>
      <c r="K27" s="18">
        <f t="shared" si="6"/>
        <v>23905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/>
      <c r="I28" s="19">
        <f t="shared" si="5"/>
        <v>0</v>
      </c>
      <c r="J28" s="17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83943.0</v>
      </c>
      <c r="C29" s="17">
        <v>7324.0</v>
      </c>
      <c r="D29" s="18">
        <f t="shared" si="1"/>
        <v>1831</v>
      </c>
      <c r="E29" s="19">
        <f t="shared" si="2"/>
        <v>9155</v>
      </c>
      <c r="F29" s="18">
        <f t="shared" si="3"/>
        <v>356.5217391</v>
      </c>
      <c r="G29" s="18">
        <f t="shared" si="4"/>
        <v>53.47826087</v>
      </c>
      <c r="H29" s="53">
        <v>410.0</v>
      </c>
      <c r="I29" s="19">
        <f t="shared" si="5"/>
        <v>9565</v>
      </c>
      <c r="J29" s="17">
        <v>1750.0</v>
      </c>
      <c r="K29" s="18">
        <f t="shared" si="6"/>
        <v>7815</v>
      </c>
      <c r="L29" s="23"/>
      <c r="M29" s="6"/>
      <c r="N29" s="6"/>
      <c r="O29" s="6"/>
    </row>
    <row r="30">
      <c r="A30" s="15">
        <v>28.0</v>
      </c>
      <c r="B30" s="16">
        <v>84097.0</v>
      </c>
      <c r="C30" s="17">
        <v>12876.0</v>
      </c>
      <c r="D30" s="18">
        <f t="shared" si="1"/>
        <v>3219</v>
      </c>
      <c r="E30" s="19">
        <f t="shared" si="2"/>
        <v>16095</v>
      </c>
      <c r="F30" s="18">
        <f t="shared" si="3"/>
        <v>386.9565217</v>
      </c>
      <c r="G30" s="18">
        <f t="shared" si="4"/>
        <v>58.04347826</v>
      </c>
      <c r="H30" s="53">
        <v>445.0</v>
      </c>
      <c r="I30" s="19">
        <f t="shared" si="5"/>
        <v>16540</v>
      </c>
      <c r="J30" s="17">
        <v>2970.0</v>
      </c>
      <c r="K30" s="18">
        <f t="shared" si="6"/>
        <v>13570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7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>
        <v>84128.0</v>
      </c>
      <c r="C33" s="17">
        <v>1268.0</v>
      </c>
      <c r="D33" s="18">
        <f t="shared" si="1"/>
        <v>317</v>
      </c>
      <c r="E33" s="19">
        <f t="shared" si="2"/>
        <v>1585</v>
      </c>
      <c r="F33" s="18">
        <f t="shared" si="3"/>
        <v>69.56521739</v>
      </c>
      <c r="G33" s="18">
        <f t="shared" si="4"/>
        <v>10.43478261</v>
      </c>
      <c r="H33" s="56">
        <v>80.0</v>
      </c>
      <c r="I33" s="19">
        <f t="shared" si="5"/>
        <v>1665</v>
      </c>
      <c r="J33" s="17">
        <v>135.0</v>
      </c>
      <c r="K33" s="18">
        <f t="shared" si="6"/>
        <v>1530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95140</v>
      </c>
      <c r="D34" s="19">
        <f t="shared" si="7"/>
        <v>23785</v>
      </c>
      <c r="E34" s="19">
        <f t="shared" si="7"/>
        <v>118925</v>
      </c>
      <c r="F34" s="19">
        <f t="shared" si="7"/>
        <v>3478.26087</v>
      </c>
      <c r="G34" s="19">
        <f t="shared" si="7"/>
        <v>521.7391304</v>
      </c>
      <c r="H34" s="19">
        <f t="shared" si="7"/>
        <v>4000</v>
      </c>
      <c r="I34" s="19">
        <f t="shared" si="7"/>
        <v>122925</v>
      </c>
      <c r="J34" s="19">
        <f t="shared" si="7"/>
        <v>10890</v>
      </c>
      <c r="K34" s="19">
        <f t="shared" si="7"/>
        <v>112035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122925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65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84190.0</v>
      </c>
      <c r="C5" s="17">
        <v>6628.0</v>
      </c>
      <c r="D5" s="18">
        <f t="shared" si="1"/>
        <v>1657</v>
      </c>
      <c r="E5" s="19">
        <f t="shared" si="2"/>
        <v>8285</v>
      </c>
      <c r="F5" s="18">
        <f t="shared" si="3"/>
        <v>317.3913043</v>
      </c>
      <c r="G5" s="18">
        <f t="shared" si="4"/>
        <v>47.60869565</v>
      </c>
      <c r="H5" s="53">
        <v>365.0</v>
      </c>
      <c r="I5" s="19">
        <f t="shared" si="5"/>
        <v>8650</v>
      </c>
      <c r="J5" s="17">
        <v>1635.0</v>
      </c>
      <c r="K5" s="18">
        <f t="shared" si="6"/>
        <v>7015</v>
      </c>
      <c r="L5" s="23"/>
      <c r="M5" s="6"/>
      <c r="N5" s="6"/>
      <c r="O5" s="6"/>
    </row>
    <row r="6">
      <c r="A6" s="15">
        <v>4.0</v>
      </c>
      <c r="B6" s="16">
        <v>84284.0</v>
      </c>
      <c r="C6" s="17">
        <v>6264.0</v>
      </c>
      <c r="D6" s="18">
        <f t="shared" si="1"/>
        <v>1566</v>
      </c>
      <c r="E6" s="19">
        <f t="shared" si="2"/>
        <v>7830</v>
      </c>
      <c r="F6" s="18">
        <f t="shared" si="3"/>
        <v>217.3913043</v>
      </c>
      <c r="G6" s="18">
        <f t="shared" si="4"/>
        <v>32.60869565</v>
      </c>
      <c r="H6" s="53">
        <v>250.0</v>
      </c>
      <c r="I6" s="19">
        <f t="shared" si="5"/>
        <v>8080</v>
      </c>
      <c r="J6" s="17">
        <v>2515.0</v>
      </c>
      <c r="K6" s="18">
        <f t="shared" si="6"/>
        <v>5565</v>
      </c>
      <c r="L6" s="23"/>
      <c r="M6" s="6"/>
      <c r="N6" s="6"/>
      <c r="O6" s="6"/>
    </row>
    <row r="7">
      <c r="A7" s="15">
        <v>5.0</v>
      </c>
      <c r="B7" s="16">
        <v>84483.0</v>
      </c>
      <c r="C7" s="17">
        <v>24424.0</v>
      </c>
      <c r="D7" s="18">
        <f t="shared" si="1"/>
        <v>6106</v>
      </c>
      <c r="E7" s="19">
        <f t="shared" si="2"/>
        <v>30530</v>
      </c>
      <c r="F7" s="18">
        <f t="shared" si="3"/>
        <v>826.0869565</v>
      </c>
      <c r="G7" s="18">
        <f t="shared" si="4"/>
        <v>123.9130435</v>
      </c>
      <c r="H7" s="53">
        <v>950.0</v>
      </c>
      <c r="I7" s="19">
        <f t="shared" si="5"/>
        <v>31480</v>
      </c>
      <c r="J7" s="17">
        <v>1070.0</v>
      </c>
      <c r="K7" s="18">
        <f t="shared" si="6"/>
        <v>30410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84495.0</v>
      </c>
      <c r="C9" s="17">
        <v>440.0</v>
      </c>
      <c r="D9" s="18">
        <f t="shared" si="1"/>
        <v>110</v>
      </c>
      <c r="E9" s="19">
        <f t="shared" si="2"/>
        <v>550</v>
      </c>
      <c r="F9" s="18">
        <f t="shared" si="3"/>
        <v>0</v>
      </c>
      <c r="G9" s="18">
        <f t="shared" si="4"/>
        <v>0</v>
      </c>
      <c r="H9" s="53">
        <v>0.0</v>
      </c>
      <c r="I9" s="19">
        <f t="shared" si="5"/>
        <v>550</v>
      </c>
      <c r="J9" s="17">
        <v>155.0</v>
      </c>
      <c r="K9" s="18">
        <f t="shared" si="6"/>
        <v>395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84581.0</v>
      </c>
      <c r="C12" s="17">
        <v>7020.0</v>
      </c>
      <c r="D12" s="18">
        <f t="shared" si="1"/>
        <v>1755</v>
      </c>
      <c r="E12" s="19">
        <f t="shared" si="2"/>
        <v>8775</v>
      </c>
      <c r="F12" s="18">
        <f t="shared" si="3"/>
        <v>321.7391304</v>
      </c>
      <c r="G12" s="18">
        <f t="shared" si="4"/>
        <v>48.26086957</v>
      </c>
      <c r="H12" s="53">
        <v>370.0</v>
      </c>
      <c r="I12" s="19">
        <f t="shared" si="5"/>
        <v>9145</v>
      </c>
      <c r="J12" s="17">
        <v>1530.0</v>
      </c>
      <c r="K12" s="18">
        <f t="shared" si="6"/>
        <v>7615</v>
      </c>
      <c r="L12" s="23"/>
      <c r="M12" s="6"/>
      <c r="N12" s="6"/>
      <c r="O12" s="6"/>
    </row>
    <row r="13">
      <c r="A13" s="15">
        <v>11.0</v>
      </c>
      <c r="B13" s="16">
        <v>84704.0</v>
      </c>
      <c r="C13" s="17">
        <v>11100.0</v>
      </c>
      <c r="D13" s="18">
        <f t="shared" si="1"/>
        <v>2775</v>
      </c>
      <c r="E13" s="19">
        <f t="shared" si="2"/>
        <v>13875</v>
      </c>
      <c r="F13" s="18">
        <f t="shared" si="3"/>
        <v>208.6956522</v>
      </c>
      <c r="G13" s="18">
        <f t="shared" si="4"/>
        <v>31.30434783</v>
      </c>
      <c r="H13" s="53">
        <v>240.0</v>
      </c>
      <c r="I13" s="19">
        <f t="shared" si="5"/>
        <v>14115</v>
      </c>
      <c r="J13" s="17">
        <v>705.0</v>
      </c>
      <c r="K13" s="18">
        <f t="shared" si="6"/>
        <v>13410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84727.0</v>
      </c>
      <c r="C16" s="17">
        <v>1208.0</v>
      </c>
      <c r="D16" s="18">
        <f t="shared" si="1"/>
        <v>302</v>
      </c>
      <c r="E16" s="19">
        <f t="shared" si="2"/>
        <v>1510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1510</v>
      </c>
      <c r="J16" s="17">
        <v>120.0</v>
      </c>
      <c r="K16" s="18">
        <f t="shared" si="6"/>
        <v>1390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84828.0</v>
      </c>
      <c r="C19" s="17">
        <v>7908.0</v>
      </c>
      <c r="D19" s="18">
        <f t="shared" si="1"/>
        <v>1977</v>
      </c>
      <c r="E19" s="19">
        <f t="shared" si="2"/>
        <v>9885</v>
      </c>
      <c r="F19" s="18">
        <f t="shared" si="3"/>
        <v>169.5652174</v>
      </c>
      <c r="G19" s="18">
        <f t="shared" si="4"/>
        <v>25.43478261</v>
      </c>
      <c r="H19" s="53">
        <v>195.0</v>
      </c>
      <c r="I19" s="19">
        <f t="shared" si="5"/>
        <v>10080</v>
      </c>
      <c r="J19" s="17">
        <v>2120.0</v>
      </c>
      <c r="K19" s="18">
        <f t="shared" si="6"/>
        <v>7960</v>
      </c>
      <c r="L19" s="23"/>
      <c r="M19" s="6"/>
      <c r="N19" s="6"/>
      <c r="O19" s="6"/>
    </row>
    <row r="20">
      <c r="A20" s="15">
        <v>18.0</v>
      </c>
      <c r="B20" s="16">
        <v>85018.0</v>
      </c>
      <c r="C20" s="17">
        <v>15236.0</v>
      </c>
      <c r="D20" s="18">
        <f t="shared" si="1"/>
        <v>3809</v>
      </c>
      <c r="E20" s="19">
        <f t="shared" si="2"/>
        <v>19045</v>
      </c>
      <c r="F20" s="18">
        <f t="shared" si="3"/>
        <v>600</v>
      </c>
      <c r="G20" s="18">
        <f t="shared" si="4"/>
        <v>90</v>
      </c>
      <c r="H20" s="53">
        <v>690.0</v>
      </c>
      <c r="I20" s="19">
        <f t="shared" si="5"/>
        <v>19735</v>
      </c>
      <c r="J20" s="17">
        <v>1035.0</v>
      </c>
      <c r="K20" s="18">
        <f t="shared" si="6"/>
        <v>18700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85069.0</v>
      </c>
      <c r="C23" s="17">
        <v>3132.0</v>
      </c>
      <c r="D23" s="18">
        <f t="shared" si="1"/>
        <v>783</v>
      </c>
      <c r="E23" s="19">
        <f t="shared" si="2"/>
        <v>3915</v>
      </c>
      <c r="F23" s="18">
        <f t="shared" si="3"/>
        <v>34.7826087</v>
      </c>
      <c r="G23" s="18">
        <f t="shared" si="4"/>
        <v>5.217391304</v>
      </c>
      <c r="H23" s="53">
        <v>40.0</v>
      </c>
      <c r="I23" s="19">
        <f t="shared" si="5"/>
        <v>3955</v>
      </c>
      <c r="J23" s="17">
        <v>405.0</v>
      </c>
      <c r="K23" s="18">
        <f t="shared" si="6"/>
        <v>3550</v>
      </c>
      <c r="L23" s="23"/>
      <c r="M23" s="6"/>
      <c r="N23" s="6"/>
      <c r="O23" s="6"/>
    </row>
    <row r="24">
      <c r="A24" s="15">
        <v>22.0</v>
      </c>
      <c r="B24" s="16">
        <v>85086.0</v>
      </c>
      <c r="C24" s="17">
        <v>1124.0</v>
      </c>
      <c r="D24" s="18">
        <f t="shared" si="1"/>
        <v>281</v>
      </c>
      <c r="E24" s="19">
        <f t="shared" si="2"/>
        <v>1405</v>
      </c>
      <c r="F24" s="18">
        <f t="shared" si="3"/>
        <v>43.47826087</v>
      </c>
      <c r="G24" s="18">
        <f t="shared" si="4"/>
        <v>6.52173913</v>
      </c>
      <c r="H24" s="53">
        <v>50.0</v>
      </c>
      <c r="I24" s="19">
        <f t="shared" si="5"/>
        <v>1455</v>
      </c>
      <c r="J24" s="17">
        <v>515.0</v>
      </c>
      <c r="K24" s="18">
        <f t="shared" si="6"/>
        <v>940</v>
      </c>
      <c r="L24" s="23"/>
      <c r="M24" s="6"/>
      <c r="N24" s="6"/>
      <c r="O24" s="6"/>
    </row>
    <row r="25">
      <c r="A25" s="15">
        <v>23.0</v>
      </c>
      <c r="B25" s="16">
        <v>85105.0</v>
      </c>
      <c r="C25" s="17">
        <v>856.0</v>
      </c>
      <c r="D25" s="18">
        <f t="shared" si="1"/>
        <v>214</v>
      </c>
      <c r="E25" s="19">
        <f t="shared" si="2"/>
        <v>1070</v>
      </c>
      <c r="F25" s="18">
        <f t="shared" si="3"/>
        <v>26.08695652</v>
      </c>
      <c r="G25" s="18">
        <f t="shared" si="4"/>
        <v>3.913043478</v>
      </c>
      <c r="H25" s="53">
        <v>30.0</v>
      </c>
      <c r="I25" s="19">
        <f t="shared" si="5"/>
        <v>1100</v>
      </c>
      <c r="J25" s="17">
        <v>370.0</v>
      </c>
      <c r="K25" s="18">
        <f t="shared" si="6"/>
        <v>730</v>
      </c>
      <c r="L25" s="23"/>
      <c r="M25" s="6"/>
      <c r="N25" s="6"/>
      <c r="O25" s="6"/>
    </row>
    <row r="26">
      <c r="A26" s="15">
        <v>24.0</v>
      </c>
      <c r="B26" s="16"/>
      <c r="C26" s="17">
        <v>9604.0</v>
      </c>
      <c r="D26" s="18">
        <f t="shared" si="1"/>
        <v>2401</v>
      </c>
      <c r="E26" s="19">
        <f t="shared" si="2"/>
        <v>12005</v>
      </c>
      <c r="F26" s="18">
        <f t="shared" si="3"/>
        <v>195.6521739</v>
      </c>
      <c r="G26" s="18">
        <f t="shared" si="4"/>
        <v>29.34782609</v>
      </c>
      <c r="H26" s="53">
        <v>225.0</v>
      </c>
      <c r="I26" s="19">
        <f t="shared" si="5"/>
        <v>12230</v>
      </c>
      <c r="J26" s="17">
        <v>2325.0</v>
      </c>
      <c r="K26" s="18">
        <f t="shared" si="6"/>
        <v>9905</v>
      </c>
      <c r="L26" s="23"/>
      <c r="M26" s="6"/>
      <c r="N26" s="6"/>
      <c r="O26" s="6"/>
    </row>
    <row r="27">
      <c r="A27" s="15">
        <v>25.0</v>
      </c>
      <c r="B27" s="16">
        <v>85443.0</v>
      </c>
      <c r="C27" s="17">
        <v>16288.0</v>
      </c>
      <c r="D27" s="18">
        <f t="shared" si="1"/>
        <v>4072</v>
      </c>
      <c r="E27" s="19">
        <f t="shared" si="2"/>
        <v>20360</v>
      </c>
      <c r="F27" s="18">
        <f t="shared" si="3"/>
        <v>513.0434783</v>
      </c>
      <c r="G27" s="18">
        <f t="shared" si="4"/>
        <v>76.95652174</v>
      </c>
      <c r="H27" s="53">
        <v>590.0</v>
      </c>
      <c r="I27" s="19">
        <f t="shared" si="5"/>
        <v>20950</v>
      </c>
      <c r="J27" s="17">
        <v>3225.0</v>
      </c>
      <c r="K27" s="18">
        <f t="shared" si="6"/>
        <v>17725</v>
      </c>
      <c r="L27" s="23"/>
      <c r="M27" s="6"/>
      <c r="N27" s="6"/>
      <c r="O27" s="6"/>
    </row>
    <row r="28">
      <c r="A28" s="15">
        <v>26.0</v>
      </c>
      <c r="B28" s="16">
        <v>85458.0</v>
      </c>
      <c r="C28" s="17">
        <v>964.0</v>
      </c>
      <c r="D28" s="18">
        <f t="shared" si="1"/>
        <v>241</v>
      </c>
      <c r="E28" s="19">
        <f t="shared" si="2"/>
        <v>1205</v>
      </c>
      <c r="F28" s="18">
        <f t="shared" si="3"/>
        <v>78.26086957</v>
      </c>
      <c r="G28" s="18">
        <f t="shared" si="4"/>
        <v>11.73913043</v>
      </c>
      <c r="H28" s="53">
        <v>90.0</v>
      </c>
      <c r="I28" s="19">
        <f t="shared" si="5"/>
        <v>1295</v>
      </c>
      <c r="J28" s="17">
        <v>265.0</v>
      </c>
      <c r="K28" s="55">
        <f t="shared" si="6"/>
        <v>1030</v>
      </c>
      <c r="L28" s="23"/>
      <c r="M28" s="6"/>
      <c r="N28" s="6"/>
      <c r="O28" s="6"/>
    </row>
    <row r="29">
      <c r="A29" s="15">
        <v>27.0</v>
      </c>
      <c r="B29" s="16">
        <v>85503.0</v>
      </c>
      <c r="C29" s="17">
        <v>3304.0</v>
      </c>
      <c r="D29" s="18">
        <f t="shared" si="1"/>
        <v>826</v>
      </c>
      <c r="E29" s="19">
        <f t="shared" si="2"/>
        <v>4130</v>
      </c>
      <c r="F29" s="18">
        <f t="shared" si="3"/>
        <v>34.7826087</v>
      </c>
      <c r="G29" s="18">
        <f t="shared" si="4"/>
        <v>5.217391304</v>
      </c>
      <c r="H29" s="53">
        <v>40.0</v>
      </c>
      <c r="I29" s="19">
        <f t="shared" si="5"/>
        <v>4170</v>
      </c>
      <c r="J29" s="17">
        <v>925.0</v>
      </c>
      <c r="K29" s="18">
        <f t="shared" si="6"/>
        <v>3245</v>
      </c>
      <c r="L29" s="23"/>
      <c r="M29" s="6"/>
      <c r="N29" s="6"/>
      <c r="O29" s="6"/>
    </row>
    <row r="30">
      <c r="A30" s="15">
        <v>28.0</v>
      </c>
      <c r="B30" s="16">
        <v>85541.0</v>
      </c>
      <c r="C30" s="17">
        <v>2688.0</v>
      </c>
      <c r="D30" s="18">
        <f t="shared" si="1"/>
        <v>672</v>
      </c>
      <c r="E30" s="19">
        <f t="shared" si="2"/>
        <v>3360</v>
      </c>
      <c r="F30" s="18">
        <f t="shared" si="3"/>
        <v>34.7826087</v>
      </c>
      <c r="G30" s="18">
        <f t="shared" si="4"/>
        <v>5.217391304</v>
      </c>
      <c r="H30" s="53">
        <v>40.0</v>
      </c>
      <c r="I30" s="19">
        <f t="shared" si="5"/>
        <v>3400</v>
      </c>
      <c r="J30" s="17">
        <v>755.0</v>
      </c>
      <c r="K30" s="18">
        <f t="shared" si="6"/>
        <v>2645</v>
      </c>
      <c r="L30" s="23"/>
      <c r="M30" s="6"/>
      <c r="N30" s="6"/>
      <c r="O30" s="6"/>
    </row>
    <row r="31">
      <c r="A31" s="15">
        <v>29.0</v>
      </c>
      <c r="B31" s="16">
        <v>85573.0</v>
      </c>
      <c r="C31" s="17">
        <v>2248.0</v>
      </c>
      <c r="D31" s="18">
        <f t="shared" si="1"/>
        <v>562</v>
      </c>
      <c r="E31" s="19">
        <f t="shared" si="2"/>
        <v>2810</v>
      </c>
      <c r="F31" s="18">
        <f t="shared" si="3"/>
        <v>26.08695652</v>
      </c>
      <c r="G31" s="18">
        <f t="shared" si="4"/>
        <v>3.913043478</v>
      </c>
      <c r="H31" s="53">
        <v>30.0</v>
      </c>
      <c r="I31" s="19">
        <f t="shared" si="5"/>
        <v>2840</v>
      </c>
      <c r="J31" s="17">
        <v>210.0</v>
      </c>
      <c r="K31" s="18">
        <f t="shared" si="6"/>
        <v>2630</v>
      </c>
      <c r="L31" s="23"/>
      <c r="M31" s="6"/>
      <c r="N31" s="6"/>
      <c r="O31" s="6"/>
    </row>
    <row r="32">
      <c r="A32" s="15">
        <v>30.0</v>
      </c>
      <c r="B32" s="16">
        <v>85598.0</v>
      </c>
      <c r="C32" s="17">
        <v>1592.0</v>
      </c>
      <c r="D32" s="18">
        <f t="shared" si="1"/>
        <v>398</v>
      </c>
      <c r="E32" s="19">
        <f t="shared" si="2"/>
        <v>1990</v>
      </c>
      <c r="F32" s="18">
        <f t="shared" si="3"/>
        <v>56.52173913</v>
      </c>
      <c r="G32" s="18">
        <f t="shared" si="4"/>
        <v>8.47826087</v>
      </c>
      <c r="H32" s="53">
        <v>65.0</v>
      </c>
      <c r="I32" s="19">
        <f t="shared" si="5"/>
        <v>2055</v>
      </c>
      <c r="J32" s="17">
        <v>150.0</v>
      </c>
      <c r="K32" s="18">
        <f t="shared" si="6"/>
        <v>1905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122028</v>
      </c>
      <c r="D34" s="19">
        <f t="shared" si="7"/>
        <v>30507</v>
      </c>
      <c r="E34" s="19">
        <f t="shared" si="7"/>
        <v>152535</v>
      </c>
      <c r="F34" s="19">
        <f t="shared" si="7"/>
        <v>3704.347826</v>
      </c>
      <c r="G34" s="19">
        <f t="shared" si="7"/>
        <v>555.6521739</v>
      </c>
      <c r="H34" s="19">
        <f t="shared" si="7"/>
        <v>4260</v>
      </c>
      <c r="I34" s="19">
        <f t="shared" si="7"/>
        <v>156795</v>
      </c>
      <c r="J34" s="19">
        <f t="shared" si="7"/>
        <v>20030</v>
      </c>
      <c r="K34" s="19">
        <f t="shared" si="7"/>
        <v>136765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156795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66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85651.0</v>
      </c>
      <c r="C3" s="17">
        <v>5040.0</v>
      </c>
      <c r="D3" s="18">
        <f t="shared" ref="D3:D33" si="1">SUM(C3*0.25)</f>
        <v>1260</v>
      </c>
      <c r="E3" s="19">
        <f t="shared" ref="E3:E33" si="2">SUM(C3+D3)</f>
        <v>6300</v>
      </c>
      <c r="F3" s="18">
        <f t="shared" ref="F3:F33" si="3">SUM(H3/1.15)</f>
        <v>200</v>
      </c>
      <c r="G3" s="18">
        <f t="shared" ref="G3:G33" si="4">SUM(H3-F3)</f>
        <v>30</v>
      </c>
      <c r="H3" s="52">
        <v>230.0</v>
      </c>
      <c r="I3" s="19">
        <f t="shared" ref="I3:I33" si="5">SUM(H3,E3)</f>
        <v>6530</v>
      </c>
      <c r="J3" s="17">
        <v>365.0</v>
      </c>
      <c r="K3" s="18">
        <f t="shared" ref="K3:K33" si="6">SUM(I3-J3)</f>
        <v>6165</v>
      </c>
      <c r="L3" s="23"/>
      <c r="M3" s="24"/>
      <c r="N3" s="24"/>
      <c r="O3" s="24"/>
    </row>
    <row r="4">
      <c r="A4" s="15">
        <v>2.0</v>
      </c>
      <c r="B4" s="16">
        <v>85787.0</v>
      </c>
      <c r="C4" s="17">
        <v>12112.0</v>
      </c>
      <c r="D4" s="18">
        <f t="shared" si="1"/>
        <v>3028</v>
      </c>
      <c r="E4" s="19">
        <f t="shared" si="2"/>
        <v>15140</v>
      </c>
      <c r="F4" s="18">
        <f t="shared" si="3"/>
        <v>408.6956522</v>
      </c>
      <c r="G4" s="18">
        <f t="shared" si="4"/>
        <v>61.30434783</v>
      </c>
      <c r="H4" s="53">
        <v>470.0</v>
      </c>
      <c r="I4" s="19">
        <f t="shared" si="5"/>
        <v>15610</v>
      </c>
      <c r="J4" s="17">
        <v>770.0</v>
      </c>
      <c r="K4" s="18">
        <f t="shared" si="6"/>
        <v>14840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3"/>
      <c r="I7" s="19">
        <f t="shared" si="5"/>
        <v>0</v>
      </c>
      <c r="J7" s="17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/>
      <c r="I28" s="19">
        <f t="shared" si="5"/>
        <v>0</v>
      </c>
      <c r="J28" s="17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17152</v>
      </c>
      <c r="D34" s="19">
        <f t="shared" si="7"/>
        <v>4288</v>
      </c>
      <c r="E34" s="19">
        <f t="shared" si="7"/>
        <v>21440</v>
      </c>
      <c r="F34" s="19">
        <f t="shared" si="7"/>
        <v>608.6956522</v>
      </c>
      <c r="G34" s="19">
        <f t="shared" si="7"/>
        <v>91.30434783</v>
      </c>
      <c r="H34" s="19">
        <f t="shared" si="7"/>
        <v>700</v>
      </c>
      <c r="I34" s="19">
        <f t="shared" si="7"/>
        <v>22140</v>
      </c>
      <c r="J34" s="19">
        <f t="shared" si="7"/>
        <v>1135</v>
      </c>
      <c r="K34" s="19">
        <f t="shared" si="7"/>
        <v>21005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22140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67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85911.0</v>
      </c>
      <c r="C7" s="17">
        <v>6848.8</v>
      </c>
      <c r="D7" s="18">
        <f t="shared" si="1"/>
        <v>1712.2</v>
      </c>
      <c r="E7" s="19">
        <f t="shared" si="2"/>
        <v>8561</v>
      </c>
      <c r="F7" s="18">
        <f t="shared" si="3"/>
        <v>126.0869565</v>
      </c>
      <c r="G7" s="18">
        <f t="shared" si="4"/>
        <v>18.91304348</v>
      </c>
      <c r="H7" s="53">
        <v>145.0</v>
      </c>
      <c r="I7" s="19">
        <f t="shared" si="5"/>
        <v>8706</v>
      </c>
      <c r="J7" s="17">
        <v>1155.0</v>
      </c>
      <c r="K7" s="18">
        <f t="shared" si="6"/>
        <v>7551</v>
      </c>
      <c r="L7" s="23"/>
      <c r="M7" s="6"/>
      <c r="N7" s="6"/>
      <c r="O7" s="6"/>
    </row>
    <row r="8">
      <c r="A8" s="15">
        <v>6.0</v>
      </c>
      <c r="B8" s="16">
        <v>86003.0</v>
      </c>
      <c r="C8" s="17">
        <v>7992.0</v>
      </c>
      <c r="D8" s="18">
        <f t="shared" si="1"/>
        <v>1998</v>
      </c>
      <c r="E8" s="19">
        <f t="shared" si="2"/>
        <v>9990</v>
      </c>
      <c r="F8" s="18">
        <f t="shared" si="3"/>
        <v>139.1304348</v>
      </c>
      <c r="G8" s="18">
        <f t="shared" si="4"/>
        <v>20.86956522</v>
      </c>
      <c r="H8" s="53">
        <v>160.0</v>
      </c>
      <c r="I8" s="19">
        <f t="shared" si="5"/>
        <v>10150</v>
      </c>
      <c r="J8" s="17">
        <v>2170.0</v>
      </c>
      <c r="K8" s="18">
        <f t="shared" si="6"/>
        <v>7980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86133.0</v>
      </c>
      <c r="C14" s="17">
        <v>10032.0</v>
      </c>
      <c r="D14" s="18">
        <f t="shared" si="1"/>
        <v>2508</v>
      </c>
      <c r="E14" s="19">
        <f t="shared" si="2"/>
        <v>12540</v>
      </c>
      <c r="F14" s="18">
        <f t="shared" si="3"/>
        <v>321.7391304</v>
      </c>
      <c r="G14" s="18">
        <f t="shared" si="4"/>
        <v>48.26086957</v>
      </c>
      <c r="H14" s="53">
        <v>370.0</v>
      </c>
      <c r="I14" s="19">
        <f t="shared" si="5"/>
        <v>12910</v>
      </c>
      <c r="J14" s="17">
        <v>1505.0</v>
      </c>
      <c r="K14" s="18">
        <f t="shared" si="6"/>
        <v>11405</v>
      </c>
      <c r="L14" s="23"/>
      <c r="M14" s="6"/>
      <c r="N14" s="6"/>
      <c r="O14" s="6"/>
    </row>
    <row r="15">
      <c r="A15" s="15">
        <v>13.0</v>
      </c>
      <c r="B15" s="16">
        <v>86433.0</v>
      </c>
      <c r="C15" s="17">
        <v>29316.0</v>
      </c>
      <c r="D15" s="18">
        <f t="shared" si="1"/>
        <v>7329</v>
      </c>
      <c r="E15" s="19">
        <f t="shared" si="2"/>
        <v>36645</v>
      </c>
      <c r="F15" s="18">
        <f t="shared" si="3"/>
        <v>743.4782609</v>
      </c>
      <c r="G15" s="18">
        <f t="shared" si="4"/>
        <v>111.5217391</v>
      </c>
      <c r="H15" s="53">
        <v>855.0</v>
      </c>
      <c r="I15" s="19">
        <f t="shared" si="5"/>
        <v>37500</v>
      </c>
      <c r="J15" s="17">
        <v>6490.0</v>
      </c>
      <c r="K15" s="18">
        <f t="shared" si="6"/>
        <v>31010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86542.0</v>
      </c>
      <c r="C21" s="17">
        <v>9026.4</v>
      </c>
      <c r="D21" s="18">
        <f t="shared" si="1"/>
        <v>2256.6</v>
      </c>
      <c r="E21" s="19">
        <f t="shared" si="2"/>
        <v>11283</v>
      </c>
      <c r="F21" s="18">
        <f t="shared" si="3"/>
        <v>400</v>
      </c>
      <c r="G21" s="18">
        <f t="shared" si="4"/>
        <v>60</v>
      </c>
      <c r="H21" s="53">
        <v>460.0</v>
      </c>
      <c r="I21" s="19">
        <f t="shared" si="5"/>
        <v>11743</v>
      </c>
      <c r="J21" s="17">
        <v>465.0</v>
      </c>
      <c r="K21" s="18">
        <f t="shared" si="6"/>
        <v>11278</v>
      </c>
      <c r="L21" s="23"/>
      <c r="M21" s="6"/>
      <c r="N21" s="6"/>
      <c r="O21" s="6"/>
    </row>
    <row r="22">
      <c r="A22" s="15">
        <v>20.0</v>
      </c>
      <c r="B22" s="16">
        <v>86804.0</v>
      </c>
      <c r="C22" s="17">
        <v>33432.0</v>
      </c>
      <c r="D22" s="18">
        <f t="shared" si="1"/>
        <v>8358</v>
      </c>
      <c r="E22" s="19">
        <f t="shared" si="2"/>
        <v>41790</v>
      </c>
      <c r="F22" s="18">
        <f t="shared" si="3"/>
        <v>1082.608696</v>
      </c>
      <c r="G22" s="18">
        <f t="shared" si="4"/>
        <v>162.3913043</v>
      </c>
      <c r="H22" s="53">
        <v>1245.0</v>
      </c>
      <c r="I22" s="19">
        <f t="shared" si="5"/>
        <v>43035</v>
      </c>
      <c r="J22" s="17">
        <v>1070.0</v>
      </c>
      <c r="K22" s="18">
        <f t="shared" si="6"/>
        <v>41965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86983.0</v>
      </c>
      <c r="C28" s="17">
        <v>14576.0</v>
      </c>
      <c r="D28" s="18">
        <f t="shared" si="1"/>
        <v>3644</v>
      </c>
      <c r="E28" s="19">
        <f t="shared" si="2"/>
        <v>18220</v>
      </c>
      <c r="F28" s="18">
        <f t="shared" si="3"/>
        <v>521.7391304</v>
      </c>
      <c r="G28" s="18">
        <f t="shared" si="4"/>
        <v>78.26086957</v>
      </c>
      <c r="H28" s="53">
        <v>600.0</v>
      </c>
      <c r="I28" s="19">
        <f t="shared" si="5"/>
        <v>18820</v>
      </c>
      <c r="J28" s="17">
        <v>2890.0</v>
      </c>
      <c r="K28" s="55">
        <f t="shared" si="6"/>
        <v>15930</v>
      </c>
      <c r="L28" s="23"/>
      <c r="M28" s="6"/>
      <c r="N28" s="6"/>
      <c r="O28" s="6"/>
    </row>
    <row r="29">
      <c r="A29" s="15">
        <v>27.0</v>
      </c>
      <c r="B29" s="16">
        <v>87270.0</v>
      </c>
      <c r="C29" s="17">
        <v>39436.0</v>
      </c>
      <c r="D29" s="18">
        <f t="shared" si="1"/>
        <v>9859</v>
      </c>
      <c r="E29" s="19">
        <f t="shared" si="2"/>
        <v>49295</v>
      </c>
      <c r="F29" s="18">
        <f t="shared" si="3"/>
        <v>1069.565217</v>
      </c>
      <c r="G29" s="18">
        <f t="shared" si="4"/>
        <v>160.4347826</v>
      </c>
      <c r="H29" s="53">
        <v>1230.0</v>
      </c>
      <c r="I29" s="19">
        <f t="shared" si="5"/>
        <v>50525</v>
      </c>
      <c r="J29" s="17">
        <v>3035.0</v>
      </c>
      <c r="K29" s="18">
        <f t="shared" si="6"/>
        <v>47490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87327.0</v>
      </c>
      <c r="C32" s="17">
        <v>3692.0</v>
      </c>
      <c r="D32" s="18">
        <f t="shared" si="1"/>
        <v>923</v>
      </c>
      <c r="E32" s="19">
        <f t="shared" si="2"/>
        <v>4615</v>
      </c>
      <c r="F32" s="18">
        <f t="shared" si="3"/>
        <v>26.08695652</v>
      </c>
      <c r="G32" s="18">
        <f t="shared" si="4"/>
        <v>3.913043478</v>
      </c>
      <c r="H32" s="53">
        <v>30.0</v>
      </c>
      <c r="I32" s="19">
        <f t="shared" si="5"/>
        <v>4645</v>
      </c>
      <c r="J32" s="17">
        <v>730.0</v>
      </c>
      <c r="K32" s="18">
        <f t="shared" si="6"/>
        <v>3915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154351.2</v>
      </c>
      <c r="D34" s="19">
        <f t="shared" si="7"/>
        <v>38587.8</v>
      </c>
      <c r="E34" s="19">
        <f t="shared" si="7"/>
        <v>192939</v>
      </c>
      <c r="F34" s="19">
        <f t="shared" si="7"/>
        <v>4430.434783</v>
      </c>
      <c r="G34" s="19">
        <f t="shared" si="7"/>
        <v>664.5652174</v>
      </c>
      <c r="H34" s="19">
        <f t="shared" si="7"/>
        <v>5095</v>
      </c>
      <c r="I34" s="19">
        <f t="shared" si="7"/>
        <v>198034</v>
      </c>
      <c r="J34" s="19">
        <f t="shared" si="7"/>
        <v>19510</v>
      </c>
      <c r="K34" s="19">
        <f t="shared" si="7"/>
        <v>178524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198034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87516.0</v>
      </c>
      <c r="C4" s="17">
        <v>15696.0</v>
      </c>
      <c r="D4" s="18">
        <f t="shared" si="1"/>
        <v>3924</v>
      </c>
      <c r="E4" s="19">
        <f t="shared" si="2"/>
        <v>19620</v>
      </c>
      <c r="F4" s="18">
        <f t="shared" si="3"/>
        <v>539.1304348</v>
      </c>
      <c r="G4" s="18">
        <f t="shared" si="4"/>
        <v>80.86956522</v>
      </c>
      <c r="H4" s="53">
        <v>620.0</v>
      </c>
      <c r="I4" s="19">
        <f t="shared" si="5"/>
        <v>20240</v>
      </c>
      <c r="J4" s="17">
        <v>3230.0</v>
      </c>
      <c r="K4" s="18">
        <f t="shared" si="6"/>
        <v>17010</v>
      </c>
      <c r="L4" s="23"/>
      <c r="M4" s="6"/>
      <c r="N4" s="6"/>
      <c r="O4" s="6"/>
    </row>
    <row r="5">
      <c r="A5" s="15">
        <v>3.0</v>
      </c>
      <c r="B5" s="16">
        <v>87728.0</v>
      </c>
      <c r="C5" s="17">
        <v>30436.0</v>
      </c>
      <c r="D5" s="18">
        <f t="shared" si="1"/>
        <v>7609</v>
      </c>
      <c r="E5" s="19">
        <f t="shared" si="2"/>
        <v>38045</v>
      </c>
      <c r="F5" s="18">
        <f t="shared" si="3"/>
        <v>904.3478261</v>
      </c>
      <c r="G5" s="18">
        <f t="shared" si="4"/>
        <v>135.6521739</v>
      </c>
      <c r="H5" s="53">
        <v>1040.0</v>
      </c>
      <c r="I5" s="19">
        <f t="shared" si="5"/>
        <v>39085</v>
      </c>
      <c r="J5" s="17">
        <v>1135.0</v>
      </c>
      <c r="K5" s="18">
        <f t="shared" si="6"/>
        <v>37950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3"/>
      <c r="I7" s="19">
        <f t="shared" si="5"/>
        <v>0</v>
      </c>
      <c r="J7" s="17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87739.0</v>
      </c>
      <c r="C8" s="17">
        <v>664.0</v>
      </c>
      <c r="D8" s="18">
        <f t="shared" si="1"/>
        <v>166</v>
      </c>
      <c r="E8" s="19">
        <f t="shared" si="2"/>
        <v>830</v>
      </c>
      <c r="F8" s="18">
        <f t="shared" si="3"/>
        <v>0</v>
      </c>
      <c r="G8" s="18">
        <f t="shared" si="4"/>
        <v>0</v>
      </c>
      <c r="H8" s="53">
        <v>0.0</v>
      </c>
      <c r="I8" s="19">
        <f t="shared" si="5"/>
        <v>830</v>
      </c>
      <c r="J8" s="17">
        <v>130.0</v>
      </c>
      <c r="K8" s="18">
        <f t="shared" si="6"/>
        <v>700</v>
      </c>
      <c r="L8" s="23"/>
      <c r="M8" s="6"/>
      <c r="N8" s="6"/>
      <c r="O8" s="6"/>
    </row>
    <row r="9">
      <c r="A9" s="15">
        <v>7.0</v>
      </c>
      <c r="B9" s="16">
        <v>87754.0</v>
      </c>
      <c r="C9" s="17">
        <v>1208.0</v>
      </c>
      <c r="D9" s="18">
        <f t="shared" si="1"/>
        <v>302</v>
      </c>
      <c r="E9" s="19">
        <f t="shared" si="2"/>
        <v>1510</v>
      </c>
      <c r="F9" s="18">
        <f t="shared" si="3"/>
        <v>52.17391304</v>
      </c>
      <c r="G9" s="18">
        <f t="shared" si="4"/>
        <v>7.826086957</v>
      </c>
      <c r="H9" s="53">
        <v>60.0</v>
      </c>
      <c r="I9" s="19">
        <f t="shared" si="5"/>
        <v>1570</v>
      </c>
      <c r="J9" s="17">
        <v>75.0</v>
      </c>
      <c r="K9" s="18">
        <f t="shared" si="6"/>
        <v>1495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87847.0</v>
      </c>
      <c r="C11" s="17">
        <v>8608.0</v>
      </c>
      <c r="D11" s="18">
        <f t="shared" si="1"/>
        <v>2152</v>
      </c>
      <c r="E11" s="19">
        <f t="shared" si="2"/>
        <v>10760</v>
      </c>
      <c r="F11" s="18">
        <f t="shared" si="3"/>
        <v>347.826087</v>
      </c>
      <c r="G11" s="18">
        <f t="shared" si="4"/>
        <v>52.17391304</v>
      </c>
      <c r="H11" s="53">
        <v>400.0</v>
      </c>
      <c r="I11" s="19">
        <f t="shared" si="5"/>
        <v>11160</v>
      </c>
      <c r="J11" s="17">
        <v>75.0</v>
      </c>
      <c r="K11" s="18">
        <f t="shared" si="6"/>
        <v>11085</v>
      </c>
      <c r="L11" s="23"/>
      <c r="M11" s="6"/>
      <c r="N11" s="6"/>
      <c r="O11" s="6"/>
    </row>
    <row r="12">
      <c r="A12" s="15">
        <v>10.0</v>
      </c>
      <c r="B12" s="16">
        <v>88058.0</v>
      </c>
      <c r="C12" s="17">
        <v>32572.0</v>
      </c>
      <c r="D12" s="18">
        <f t="shared" si="1"/>
        <v>8143</v>
      </c>
      <c r="E12" s="19">
        <f t="shared" si="2"/>
        <v>40715</v>
      </c>
      <c r="F12" s="18">
        <f t="shared" si="3"/>
        <v>1052.173913</v>
      </c>
      <c r="G12" s="18">
        <f t="shared" si="4"/>
        <v>157.826087</v>
      </c>
      <c r="H12" s="53">
        <v>1210.0</v>
      </c>
      <c r="I12" s="19">
        <f t="shared" si="5"/>
        <v>41925</v>
      </c>
      <c r="J12" s="17">
        <v>1520.0</v>
      </c>
      <c r="K12" s="18">
        <f t="shared" si="6"/>
        <v>40405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88095.0</v>
      </c>
      <c r="C15" s="17">
        <v>2248.0</v>
      </c>
      <c r="D15" s="18">
        <f t="shared" si="1"/>
        <v>562</v>
      </c>
      <c r="E15" s="19">
        <f t="shared" si="2"/>
        <v>2810</v>
      </c>
      <c r="F15" s="18">
        <f t="shared" si="3"/>
        <v>0</v>
      </c>
      <c r="G15" s="18">
        <f t="shared" si="4"/>
        <v>0</v>
      </c>
      <c r="H15" s="53">
        <v>0.0</v>
      </c>
      <c r="I15" s="19">
        <f t="shared" si="5"/>
        <v>2810</v>
      </c>
      <c r="J15" s="17">
        <v>440.0</v>
      </c>
      <c r="K15" s="18">
        <f t="shared" si="6"/>
        <v>2370</v>
      </c>
      <c r="L15" s="23"/>
      <c r="M15" s="6"/>
      <c r="N15" s="6"/>
      <c r="O15" s="6"/>
    </row>
    <row r="16">
      <c r="A16" s="15">
        <v>14.0</v>
      </c>
      <c r="B16" s="16">
        <v>88111.0</v>
      </c>
      <c r="C16" s="17">
        <v>820.0</v>
      </c>
      <c r="D16" s="18">
        <f t="shared" si="1"/>
        <v>205</v>
      </c>
      <c r="E16" s="19">
        <f t="shared" si="2"/>
        <v>1025</v>
      </c>
      <c r="F16" s="18">
        <f t="shared" si="3"/>
        <v>43.47826087</v>
      </c>
      <c r="G16" s="18">
        <f t="shared" si="4"/>
        <v>6.52173913</v>
      </c>
      <c r="H16" s="53">
        <v>50.0</v>
      </c>
      <c r="I16" s="19">
        <f t="shared" si="5"/>
        <v>1075</v>
      </c>
      <c r="J16" s="17">
        <v>350.0</v>
      </c>
      <c r="K16" s="18">
        <f t="shared" si="6"/>
        <v>725</v>
      </c>
      <c r="L16" s="23"/>
      <c r="M16" s="6"/>
      <c r="N16" s="6"/>
      <c r="O16" s="6"/>
    </row>
    <row r="17">
      <c r="A17" s="15">
        <v>15.0</v>
      </c>
      <c r="B17" s="16">
        <v>88152.0</v>
      </c>
      <c r="C17" s="17">
        <v>2816.0</v>
      </c>
      <c r="D17" s="18">
        <f t="shared" si="1"/>
        <v>704</v>
      </c>
      <c r="E17" s="19">
        <f t="shared" si="2"/>
        <v>3520</v>
      </c>
      <c r="F17" s="18">
        <f t="shared" si="3"/>
        <v>78.26086957</v>
      </c>
      <c r="G17" s="18">
        <f t="shared" si="4"/>
        <v>11.73913043</v>
      </c>
      <c r="H17" s="53">
        <v>90.0</v>
      </c>
      <c r="I17" s="19">
        <f t="shared" si="5"/>
        <v>3610</v>
      </c>
      <c r="J17" s="17">
        <v>1115.0</v>
      </c>
      <c r="K17" s="18">
        <f t="shared" si="6"/>
        <v>2495</v>
      </c>
      <c r="L17" s="23"/>
      <c r="M17" s="6"/>
      <c r="N17" s="6"/>
      <c r="O17" s="6"/>
    </row>
    <row r="18">
      <c r="A18" s="15">
        <v>16.0</v>
      </c>
      <c r="B18" s="16">
        <v>88390.0</v>
      </c>
      <c r="C18" s="17">
        <v>23156.0</v>
      </c>
      <c r="D18" s="18">
        <f t="shared" si="1"/>
        <v>5789</v>
      </c>
      <c r="E18" s="19">
        <f t="shared" si="2"/>
        <v>28945</v>
      </c>
      <c r="F18" s="18">
        <f t="shared" si="3"/>
        <v>873.9130435</v>
      </c>
      <c r="G18" s="18">
        <f t="shared" si="4"/>
        <v>131.0869565</v>
      </c>
      <c r="H18" s="53">
        <v>1005.0</v>
      </c>
      <c r="I18" s="19">
        <f t="shared" si="5"/>
        <v>29950</v>
      </c>
      <c r="J18" s="17">
        <v>3355.0</v>
      </c>
      <c r="K18" s="18">
        <f t="shared" si="6"/>
        <v>26595</v>
      </c>
      <c r="L18" s="23"/>
      <c r="M18" s="6"/>
      <c r="N18" s="6"/>
      <c r="O18" s="6"/>
    </row>
    <row r="19">
      <c r="A19" s="15">
        <v>17.0</v>
      </c>
      <c r="B19" s="16">
        <v>88643.0</v>
      </c>
      <c r="C19" s="17">
        <v>33681.6</v>
      </c>
      <c r="D19" s="18">
        <f t="shared" si="1"/>
        <v>8420.4</v>
      </c>
      <c r="E19" s="19">
        <f t="shared" si="2"/>
        <v>42102</v>
      </c>
      <c r="F19" s="18">
        <f t="shared" si="3"/>
        <v>1060.869565</v>
      </c>
      <c r="G19" s="18">
        <f t="shared" si="4"/>
        <v>159.1304348</v>
      </c>
      <c r="H19" s="53">
        <v>1220.0</v>
      </c>
      <c r="I19" s="19">
        <f t="shared" si="5"/>
        <v>43322</v>
      </c>
      <c r="J19" s="17">
        <v>2557.0</v>
      </c>
      <c r="K19" s="18">
        <f t="shared" si="6"/>
        <v>40765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88677.0</v>
      </c>
      <c r="C22" s="17">
        <v>2044.0</v>
      </c>
      <c r="D22" s="18">
        <f t="shared" si="1"/>
        <v>511</v>
      </c>
      <c r="E22" s="19">
        <f t="shared" si="2"/>
        <v>2555</v>
      </c>
      <c r="F22" s="18">
        <f t="shared" si="3"/>
        <v>8.695652174</v>
      </c>
      <c r="G22" s="18">
        <f t="shared" si="4"/>
        <v>1.304347826</v>
      </c>
      <c r="H22" s="53">
        <v>10.0</v>
      </c>
      <c r="I22" s="19">
        <f t="shared" si="5"/>
        <v>2565</v>
      </c>
      <c r="J22" s="17">
        <v>365.0</v>
      </c>
      <c r="K22" s="18">
        <f t="shared" si="6"/>
        <v>2200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74914.0</v>
      </c>
      <c r="C26" s="17">
        <v>47928.0</v>
      </c>
      <c r="D26" s="18">
        <f t="shared" si="1"/>
        <v>11982</v>
      </c>
      <c r="E26" s="19">
        <f t="shared" si="2"/>
        <v>59910</v>
      </c>
      <c r="F26" s="18">
        <f t="shared" si="3"/>
        <v>1347.826087</v>
      </c>
      <c r="G26" s="18">
        <f t="shared" si="4"/>
        <v>202.173913</v>
      </c>
      <c r="H26" s="53">
        <v>1550.0</v>
      </c>
      <c r="I26" s="19">
        <f t="shared" si="5"/>
        <v>61460</v>
      </c>
      <c r="J26" s="17">
        <v>2265.0</v>
      </c>
      <c r="K26" s="18">
        <f t="shared" si="6"/>
        <v>59195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/>
      <c r="I28" s="19">
        <f t="shared" si="5"/>
        <v>0</v>
      </c>
      <c r="J28" s="17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75026.0</v>
      </c>
      <c r="C29" s="17">
        <v>6444.0</v>
      </c>
      <c r="D29" s="18">
        <f t="shared" si="1"/>
        <v>1611</v>
      </c>
      <c r="E29" s="19">
        <f t="shared" si="2"/>
        <v>8055</v>
      </c>
      <c r="F29" s="18">
        <f t="shared" si="3"/>
        <v>243.4782609</v>
      </c>
      <c r="G29" s="18">
        <f t="shared" si="4"/>
        <v>36.52173913</v>
      </c>
      <c r="H29" s="53">
        <v>280.0</v>
      </c>
      <c r="I29" s="19">
        <f t="shared" si="5"/>
        <v>8335</v>
      </c>
      <c r="J29" s="17">
        <v>590.0</v>
      </c>
      <c r="K29" s="18">
        <f t="shared" si="6"/>
        <v>7745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89487.0</v>
      </c>
      <c r="C32" s="17">
        <v>20663.99999999994</v>
      </c>
      <c r="D32" s="18">
        <f t="shared" si="1"/>
        <v>5166</v>
      </c>
      <c r="E32" s="19">
        <f t="shared" si="2"/>
        <v>25830</v>
      </c>
      <c r="F32" s="18">
        <f t="shared" si="3"/>
        <v>682.6086957</v>
      </c>
      <c r="G32" s="18">
        <f t="shared" si="4"/>
        <v>102.3913043</v>
      </c>
      <c r="H32" s="53">
        <v>785.0</v>
      </c>
      <c r="I32" s="19">
        <f t="shared" si="5"/>
        <v>26615</v>
      </c>
      <c r="J32" s="17">
        <v>4175.0</v>
      </c>
      <c r="K32" s="18">
        <f t="shared" si="6"/>
        <v>22440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228985.6</v>
      </c>
      <c r="D34" s="19">
        <f t="shared" si="7"/>
        <v>57246.4</v>
      </c>
      <c r="E34" s="19">
        <f t="shared" si="7"/>
        <v>286232</v>
      </c>
      <c r="F34" s="19">
        <f t="shared" si="7"/>
        <v>7234.782609</v>
      </c>
      <c r="G34" s="19">
        <f t="shared" si="7"/>
        <v>1085.217391</v>
      </c>
      <c r="H34" s="19">
        <f t="shared" si="7"/>
        <v>8320</v>
      </c>
      <c r="I34" s="19">
        <f t="shared" si="7"/>
        <v>294552</v>
      </c>
      <c r="J34" s="19">
        <f t="shared" si="7"/>
        <v>21377</v>
      </c>
      <c r="K34" s="19">
        <f t="shared" si="7"/>
        <v>273175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294552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89484.0</v>
      </c>
      <c r="C3" s="17">
        <v>22444.0</v>
      </c>
      <c r="D3" s="18">
        <f t="shared" ref="D3:D33" si="1">SUM(C3*0.25)</f>
        <v>5611</v>
      </c>
      <c r="E3" s="19">
        <f t="shared" ref="E3:E33" si="2">SUM(C3+D3)</f>
        <v>28055</v>
      </c>
      <c r="F3" s="18">
        <f t="shared" ref="F3:F33" si="3">SUM(H3/1.15)</f>
        <v>565.2173913</v>
      </c>
      <c r="G3" s="18">
        <f t="shared" ref="G3:G33" si="4">SUM(H3-F3)</f>
        <v>84.7826087</v>
      </c>
      <c r="H3" s="52">
        <v>650.0</v>
      </c>
      <c r="I3" s="19">
        <f t="shared" ref="I3:I33" si="5">SUM(H3,E3)</f>
        <v>28705</v>
      </c>
      <c r="J3" s="17">
        <v>1280.0</v>
      </c>
      <c r="K3" s="18">
        <f t="shared" ref="K3:K33" si="6">SUM(I3-J3)</f>
        <v>27425</v>
      </c>
      <c r="L3" s="23"/>
      <c r="M3" s="24"/>
      <c r="N3" s="24"/>
      <c r="O3" s="24"/>
    </row>
    <row r="4">
      <c r="A4" s="15">
        <v>2.0</v>
      </c>
      <c r="B4" s="16">
        <v>89500.0</v>
      </c>
      <c r="C4" s="17">
        <v>712.0</v>
      </c>
      <c r="D4" s="18">
        <f t="shared" si="1"/>
        <v>178</v>
      </c>
      <c r="E4" s="19">
        <f t="shared" si="2"/>
        <v>890</v>
      </c>
      <c r="F4" s="18">
        <f t="shared" si="3"/>
        <v>86.95652174</v>
      </c>
      <c r="G4" s="18">
        <f t="shared" si="4"/>
        <v>13.04347826</v>
      </c>
      <c r="H4" s="53">
        <v>100.0</v>
      </c>
      <c r="I4" s="19">
        <f t="shared" si="5"/>
        <v>990</v>
      </c>
      <c r="J4" s="17">
        <v>185.0</v>
      </c>
      <c r="K4" s="18">
        <f t="shared" si="6"/>
        <v>805</v>
      </c>
      <c r="L4" s="23"/>
      <c r="M4" s="6"/>
      <c r="N4" s="6"/>
      <c r="O4" s="6"/>
    </row>
    <row r="5">
      <c r="A5" s="15">
        <v>3.0</v>
      </c>
      <c r="B5" s="16">
        <v>89562.0</v>
      </c>
      <c r="C5" s="17">
        <v>4828.0</v>
      </c>
      <c r="D5" s="18">
        <f t="shared" si="1"/>
        <v>1207</v>
      </c>
      <c r="E5" s="19">
        <f t="shared" si="2"/>
        <v>6035</v>
      </c>
      <c r="F5" s="18">
        <f t="shared" si="3"/>
        <v>278.2608696</v>
      </c>
      <c r="G5" s="18">
        <f t="shared" si="4"/>
        <v>41.73913043</v>
      </c>
      <c r="H5" s="53">
        <v>320.0</v>
      </c>
      <c r="I5" s="19">
        <f t="shared" si="5"/>
        <v>6355</v>
      </c>
      <c r="J5" s="17">
        <v>750.0</v>
      </c>
      <c r="K5" s="18">
        <f t="shared" si="6"/>
        <v>5605</v>
      </c>
      <c r="L5" s="23"/>
      <c r="M5" s="6"/>
      <c r="N5" s="6"/>
      <c r="O5" s="6"/>
    </row>
    <row r="6">
      <c r="A6" s="15">
        <v>4.0</v>
      </c>
      <c r="B6" s="16">
        <v>89596.0</v>
      </c>
      <c r="C6" s="17">
        <v>2184.0</v>
      </c>
      <c r="D6" s="18">
        <f t="shared" si="1"/>
        <v>546</v>
      </c>
      <c r="E6" s="19">
        <f t="shared" si="2"/>
        <v>2730</v>
      </c>
      <c r="F6" s="18">
        <f t="shared" si="3"/>
        <v>121.7391304</v>
      </c>
      <c r="G6" s="18">
        <f t="shared" si="4"/>
        <v>18.26086957</v>
      </c>
      <c r="H6" s="53">
        <v>140.0</v>
      </c>
      <c r="I6" s="19">
        <f t="shared" si="5"/>
        <v>2870</v>
      </c>
      <c r="J6" s="17">
        <v>325.0</v>
      </c>
      <c r="K6" s="18">
        <f t="shared" si="6"/>
        <v>2545</v>
      </c>
      <c r="L6" s="23"/>
      <c r="M6" s="6"/>
      <c r="N6" s="6"/>
      <c r="O6" s="6"/>
    </row>
    <row r="7">
      <c r="A7" s="15">
        <v>5.0</v>
      </c>
      <c r="B7" s="16">
        <v>89708.0</v>
      </c>
      <c r="C7" s="17">
        <v>10964.0</v>
      </c>
      <c r="D7" s="18">
        <f t="shared" si="1"/>
        <v>2741</v>
      </c>
      <c r="E7" s="19">
        <f t="shared" si="2"/>
        <v>13705</v>
      </c>
      <c r="F7" s="18">
        <f t="shared" si="3"/>
        <v>417.3913043</v>
      </c>
      <c r="G7" s="18">
        <f t="shared" si="4"/>
        <v>62.60869565</v>
      </c>
      <c r="H7" s="53">
        <v>480.0</v>
      </c>
      <c r="I7" s="19">
        <f t="shared" si="5"/>
        <v>14185</v>
      </c>
      <c r="J7" s="17">
        <v>1920.0</v>
      </c>
      <c r="K7" s="18">
        <f t="shared" si="6"/>
        <v>12265</v>
      </c>
      <c r="L7" s="23"/>
      <c r="M7" s="6"/>
      <c r="N7" s="6"/>
      <c r="O7" s="6"/>
    </row>
    <row r="8">
      <c r="A8" s="15">
        <v>6.0</v>
      </c>
      <c r="B8" s="16">
        <v>89762.0</v>
      </c>
      <c r="C8" s="17">
        <v>11976.0</v>
      </c>
      <c r="D8" s="18">
        <f t="shared" si="1"/>
        <v>2994</v>
      </c>
      <c r="E8" s="19">
        <f t="shared" si="2"/>
        <v>14970</v>
      </c>
      <c r="F8" s="18">
        <f t="shared" si="3"/>
        <v>373.9130435</v>
      </c>
      <c r="G8" s="18">
        <f t="shared" si="4"/>
        <v>56.08695652</v>
      </c>
      <c r="H8" s="53">
        <v>430.0</v>
      </c>
      <c r="I8" s="19">
        <f t="shared" si="5"/>
        <v>15400</v>
      </c>
      <c r="J8" s="17">
        <v>2470.0</v>
      </c>
      <c r="K8" s="18">
        <f t="shared" si="6"/>
        <v>12930</v>
      </c>
      <c r="L8" s="23"/>
      <c r="M8" s="6"/>
      <c r="N8" s="6"/>
      <c r="O8" s="6"/>
    </row>
    <row r="9">
      <c r="A9" s="15">
        <v>7.0</v>
      </c>
      <c r="B9" s="16">
        <v>89947.0</v>
      </c>
      <c r="C9" s="17">
        <v>25852.0</v>
      </c>
      <c r="D9" s="18">
        <f t="shared" si="1"/>
        <v>6463</v>
      </c>
      <c r="E9" s="19">
        <f t="shared" si="2"/>
        <v>32315</v>
      </c>
      <c r="F9" s="18">
        <f t="shared" si="3"/>
        <v>643.4782609</v>
      </c>
      <c r="G9" s="18">
        <f t="shared" si="4"/>
        <v>96.52173913</v>
      </c>
      <c r="H9" s="53">
        <v>740.0</v>
      </c>
      <c r="I9" s="19">
        <f t="shared" si="5"/>
        <v>33055</v>
      </c>
      <c r="J9" s="17">
        <v>1085.0</v>
      </c>
      <c r="K9" s="18">
        <f t="shared" si="6"/>
        <v>31970</v>
      </c>
      <c r="L9" s="23"/>
      <c r="M9" s="25"/>
      <c r="N9" s="6"/>
      <c r="O9" s="6"/>
    </row>
    <row r="10">
      <c r="A10" s="15">
        <v>8.0</v>
      </c>
      <c r="B10" s="16">
        <v>90144.0</v>
      </c>
      <c r="C10" s="17">
        <v>46960.0</v>
      </c>
      <c r="D10" s="18">
        <f t="shared" si="1"/>
        <v>11740</v>
      </c>
      <c r="E10" s="19">
        <f t="shared" si="2"/>
        <v>58700</v>
      </c>
      <c r="F10" s="18">
        <f t="shared" si="3"/>
        <v>1086.956522</v>
      </c>
      <c r="G10" s="18">
        <f t="shared" si="4"/>
        <v>163.0434783</v>
      </c>
      <c r="H10" s="53">
        <v>1250.0</v>
      </c>
      <c r="I10" s="19">
        <f t="shared" si="5"/>
        <v>59950</v>
      </c>
      <c r="J10" s="17">
        <v>2690.0</v>
      </c>
      <c r="K10" s="18">
        <f t="shared" si="6"/>
        <v>57260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90163.0</v>
      </c>
      <c r="C13" s="17">
        <v>1040.0</v>
      </c>
      <c r="D13" s="18">
        <f t="shared" si="1"/>
        <v>260</v>
      </c>
      <c r="E13" s="19">
        <f t="shared" si="2"/>
        <v>1300</v>
      </c>
      <c r="F13" s="18">
        <f t="shared" si="3"/>
        <v>0</v>
      </c>
      <c r="G13" s="18">
        <f t="shared" si="4"/>
        <v>0</v>
      </c>
      <c r="H13" s="53">
        <v>0.0</v>
      </c>
      <c r="I13" s="19">
        <f t="shared" si="5"/>
        <v>1300</v>
      </c>
      <c r="J13" s="17">
        <v>240.0</v>
      </c>
      <c r="K13" s="18">
        <f t="shared" si="6"/>
        <v>1060</v>
      </c>
      <c r="L13" s="23"/>
      <c r="M13" s="6"/>
      <c r="N13" s="6"/>
      <c r="O13" s="6"/>
    </row>
    <row r="14">
      <c r="A14" s="15">
        <v>12.0</v>
      </c>
      <c r="B14" s="16">
        <v>90181.0</v>
      </c>
      <c r="C14" s="17">
        <v>824.0</v>
      </c>
      <c r="D14" s="18">
        <f t="shared" si="1"/>
        <v>206</v>
      </c>
      <c r="E14" s="19">
        <f t="shared" si="2"/>
        <v>1030</v>
      </c>
      <c r="F14" s="18">
        <f t="shared" si="3"/>
        <v>43.47826087</v>
      </c>
      <c r="G14" s="18">
        <f t="shared" si="4"/>
        <v>6.52173913</v>
      </c>
      <c r="H14" s="53">
        <v>50.0</v>
      </c>
      <c r="I14" s="19">
        <f t="shared" si="5"/>
        <v>1080</v>
      </c>
      <c r="J14" s="17">
        <v>75.0</v>
      </c>
      <c r="K14" s="18">
        <f t="shared" si="6"/>
        <v>1005</v>
      </c>
      <c r="L14" s="23"/>
      <c r="M14" s="6"/>
      <c r="N14" s="6"/>
      <c r="O14" s="6"/>
    </row>
    <row r="15">
      <c r="A15" s="15">
        <v>13.0</v>
      </c>
      <c r="B15" s="16">
        <v>90200.0</v>
      </c>
      <c r="C15" s="17">
        <v>1156.0</v>
      </c>
      <c r="D15" s="18">
        <f t="shared" si="1"/>
        <v>289</v>
      </c>
      <c r="E15" s="19">
        <f t="shared" si="2"/>
        <v>1445</v>
      </c>
      <c r="F15" s="18">
        <f t="shared" si="3"/>
        <v>34.7826087</v>
      </c>
      <c r="G15" s="18">
        <f t="shared" si="4"/>
        <v>5.217391304</v>
      </c>
      <c r="H15" s="53">
        <v>40.0</v>
      </c>
      <c r="I15" s="19">
        <f t="shared" si="5"/>
        <v>1485</v>
      </c>
      <c r="J15" s="17">
        <v>330.0</v>
      </c>
      <c r="K15" s="18">
        <f t="shared" si="6"/>
        <v>1155</v>
      </c>
      <c r="L15" s="23"/>
      <c r="M15" s="6"/>
      <c r="N15" s="6"/>
      <c r="O15" s="6"/>
    </row>
    <row r="16">
      <c r="A16" s="15">
        <v>14.0</v>
      </c>
      <c r="B16" s="16">
        <v>90373.0</v>
      </c>
      <c r="C16" s="17">
        <v>21980.0</v>
      </c>
      <c r="D16" s="18">
        <f t="shared" si="1"/>
        <v>5495</v>
      </c>
      <c r="E16" s="19">
        <f t="shared" si="2"/>
        <v>27475</v>
      </c>
      <c r="F16" s="18">
        <f t="shared" si="3"/>
        <v>756.5217391</v>
      </c>
      <c r="G16" s="18">
        <f t="shared" si="4"/>
        <v>113.4782609</v>
      </c>
      <c r="H16" s="53">
        <v>870.0</v>
      </c>
      <c r="I16" s="19">
        <f t="shared" si="5"/>
        <v>28345</v>
      </c>
      <c r="J16" s="17">
        <v>1140.0</v>
      </c>
      <c r="K16" s="18">
        <f t="shared" si="6"/>
        <v>27205</v>
      </c>
      <c r="L16" s="23"/>
      <c r="M16" s="6"/>
      <c r="N16" s="6"/>
      <c r="O16" s="6"/>
    </row>
    <row r="17">
      <c r="A17" s="15">
        <v>15.0</v>
      </c>
      <c r="B17" s="16">
        <v>90530.0</v>
      </c>
      <c r="C17" s="17">
        <v>26236.0</v>
      </c>
      <c r="D17" s="18">
        <f t="shared" si="1"/>
        <v>6559</v>
      </c>
      <c r="E17" s="19">
        <f t="shared" si="2"/>
        <v>32795</v>
      </c>
      <c r="F17" s="18">
        <f t="shared" si="3"/>
        <v>504.3478261</v>
      </c>
      <c r="G17" s="18">
        <f t="shared" si="4"/>
        <v>75.65217391</v>
      </c>
      <c r="H17" s="53">
        <v>580.0</v>
      </c>
      <c r="I17" s="19">
        <f t="shared" si="5"/>
        <v>33375</v>
      </c>
      <c r="J17" s="17">
        <v>1230.0</v>
      </c>
      <c r="K17" s="18">
        <f t="shared" si="6"/>
        <v>32145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90601.0</v>
      </c>
      <c r="C20" s="17">
        <v>4952.0</v>
      </c>
      <c r="D20" s="18">
        <f t="shared" si="1"/>
        <v>1238</v>
      </c>
      <c r="E20" s="19">
        <f t="shared" si="2"/>
        <v>6190</v>
      </c>
      <c r="F20" s="18">
        <f t="shared" si="3"/>
        <v>69.56521739</v>
      </c>
      <c r="G20" s="18">
        <f t="shared" si="4"/>
        <v>10.43478261</v>
      </c>
      <c r="H20" s="53">
        <v>80.0</v>
      </c>
      <c r="I20" s="19">
        <f t="shared" si="5"/>
        <v>6270</v>
      </c>
      <c r="J20" s="17">
        <v>1215.0</v>
      </c>
      <c r="K20" s="18">
        <f t="shared" si="6"/>
        <v>5055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75565.0</v>
      </c>
      <c r="C23" s="17">
        <v>14972.0</v>
      </c>
      <c r="D23" s="18">
        <f t="shared" si="1"/>
        <v>3743</v>
      </c>
      <c r="E23" s="19">
        <f t="shared" si="2"/>
        <v>18715</v>
      </c>
      <c r="F23" s="18">
        <f t="shared" si="3"/>
        <v>443.4782609</v>
      </c>
      <c r="G23" s="18">
        <f t="shared" si="4"/>
        <v>66.52173913</v>
      </c>
      <c r="H23" s="53">
        <v>510.0</v>
      </c>
      <c r="I23" s="19">
        <f t="shared" si="5"/>
        <v>19225</v>
      </c>
      <c r="J23" s="17">
        <v>3735.0</v>
      </c>
      <c r="K23" s="18">
        <f t="shared" si="6"/>
        <v>15490</v>
      </c>
      <c r="L23" s="23"/>
      <c r="M23" s="6"/>
      <c r="N23" s="6"/>
      <c r="O23" s="6"/>
    </row>
    <row r="24">
      <c r="A24" s="15">
        <v>22.0</v>
      </c>
      <c r="B24" s="16">
        <v>90838.0</v>
      </c>
      <c r="C24" s="17">
        <v>7488.0</v>
      </c>
      <c r="D24" s="18">
        <f t="shared" si="1"/>
        <v>1872</v>
      </c>
      <c r="E24" s="19">
        <f t="shared" si="2"/>
        <v>9360</v>
      </c>
      <c r="F24" s="18">
        <f t="shared" si="3"/>
        <v>208.6956522</v>
      </c>
      <c r="G24" s="18">
        <f t="shared" si="4"/>
        <v>31.30434783</v>
      </c>
      <c r="H24" s="53">
        <v>240.0</v>
      </c>
      <c r="I24" s="19">
        <f t="shared" si="5"/>
        <v>9600</v>
      </c>
      <c r="J24" s="17">
        <v>145.0</v>
      </c>
      <c r="K24" s="18">
        <f t="shared" si="6"/>
        <v>9455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90886.0</v>
      </c>
      <c r="C27" s="17">
        <v>2096.0</v>
      </c>
      <c r="D27" s="18">
        <f t="shared" si="1"/>
        <v>524</v>
      </c>
      <c r="E27" s="19">
        <f t="shared" si="2"/>
        <v>2620</v>
      </c>
      <c r="F27" s="18">
        <f t="shared" si="3"/>
        <v>8.695652174</v>
      </c>
      <c r="G27" s="18">
        <f t="shared" si="4"/>
        <v>1.304347826</v>
      </c>
      <c r="H27" s="53">
        <v>10.0</v>
      </c>
      <c r="I27" s="19">
        <f t="shared" si="5"/>
        <v>2630</v>
      </c>
      <c r="J27" s="17">
        <v>100.0</v>
      </c>
      <c r="K27" s="18">
        <f t="shared" si="6"/>
        <v>2530</v>
      </c>
      <c r="L27" s="23"/>
      <c r="M27" s="6"/>
      <c r="N27" s="6"/>
      <c r="O27" s="6"/>
    </row>
    <row r="28">
      <c r="A28" s="15">
        <v>26.0</v>
      </c>
      <c r="B28" s="16"/>
      <c r="C28" s="17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3"/>
      <c r="I28" s="19">
        <f t="shared" si="5"/>
        <v>0</v>
      </c>
      <c r="J28" s="17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91057.0</v>
      </c>
      <c r="C30" s="17">
        <v>23216.0</v>
      </c>
      <c r="D30" s="18">
        <f t="shared" si="1"/>
        <v>5804</v>
      </c>
      <c r="E30" s="19">
        <f t="shared" si="2"/>
        <v>29020</v>
      </c>
      <c r="F30" s="18">
        <f t="shared" si="3"/>
        <v>643.4782609</v>
      </c>
      <c r="G30" s="18">
        <f t="shared" si="4"/>
        <v>96.52173913</v>
      </c>
      <c r="H30" s="53">
        <v>740.0</v>
      </c>
      <c r="I30" s="19">
        <f t="shared" si="5"/>
        <v>29760</v>
      </c>
      <c r="J30" s="17">
        <v>1645.0</v>
      </c>
      <c r="K30" s="18">
        <f t="shared" si="6"/>
        <v>28115</v>
      </c>
      <c r="L30" s="23"/>
      <c r="M30" s="6"/>
      <c r="N30" s="6"/>
      <c r="O30" s="6"/>
    </row>
    <row r="31">
      <c r="A31" s="15">
        <v>29.0</v>
      </c>
      <c r="B31" s="16">
        <v>91272.0</v>
      </c>
      <c r="C31" s="17">
        <v>46384.0</v>
      </c>
      <c r="D31" s="18">
        <f t="shared" si="1"/>
        <v>11596</v>
      </c>
      <c r="E31" s="19">
        <f t="shared" si="2"/>
        <v>57980</v>
      </c>
      <c r="F31" s="18">
        <f t="shared" si="3"/>
        <v>1356.521739</v>
      </c>
      <c r="G31" s="18">
        <f t="shared" si="4"/>
        <v>203.4782609</v>
      </c>
      <c r="H31" s="53">
        <v>1560.0</v>
      </c>
      <c r="I31" s="19">
        <f t="shared" si="5"/>
        <v>59540</v>
      </c>
      <c r="J31" s="17">
        <v>2535.0</v>
      </c>
      <c r="K31" s="18">
        <f t="shared" si="6"/>
        <v>57005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276264</v>
      </c>
      <c r="D34" s="19">
        <f t="shared" si="7"/>
        <v>69066</v>
      </c>
      <c r="E34" s="19">
        <f t="shared" si="7"/>
        <v>345330</v>
      </c>
      <c r="F34" s="19">
        <f t="shared" si="7"/>
        <v>7643.478261</v>
      </c>
      <c r="G34" s="19">
        <f t="shared" si="7"/>
        <v>1146.521739</v>
      </c>
      <c r="H34" s="19">
        <f t="shared" si="7"/>
        <v>8790</v>
      </c>
      <c r="I34" s="19">
        <f t="shared" si="7"/>
        <v>354120</v>
      </c>
      <c r="J34" s="19">
        <f t="shared" si="7"/>
        <v>23095</v>
      </c>
      <c r="K34" s="19">
        <f t="shared" si="7"/>
        <v>331025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354120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91302.0</v>
      </c>
      <c r="C3" s="17">
        <v>2200.0</v>
      </c>
      <c r="D3" s="18">
        <f t="shared" ref="D3:D33" si="1">SUM(C3*0.25)</f>
        <v>550</v>
      </c>
      <c r="E3" s="19">
        <f t="shared" ref="E3:E33" si="2">SUM(C3+D3)</f>
        <v>2750</v>
      </c>
      <c r="F3" s="18">
        <f t="shared" ref="F3:F33" si="3">SUM(H3/1.15)</f>
        <v>95.65217391</v>
      </c>
      <c r="G3" s="18">
        <f t="shared" ref="G3:G33" si="4">SUM(H3-F3)</f>
        <v>14.34782609</v>
      </c>
      <c r="H3" s="52">
        <v>110.0</v>
      </c>
      <c r="I3" s="19">
        <f t="shared" ref="I3:I33" si="5">SUM(H3,E3)</f>
        <v>2860</v>
      </c>
      <c r="J3" s="17">
        <v>330.0</v>
      </c>
      <c r="K3" s="18">
        <f t="shared" ref="K3:K33" si="6">SUM(I3-J3)</f>
        <v>2530</v>
      </c>
      <c r="L3" s="23"/>
      <c r="M3" s="24"/>
      <c r="N3" s="24"/>
      <c r="O3" s="24"/>
    </row>
    <row r="4">
      <c r="A4" s="15">
        <v>2.0</v>
      </c>
      <c r="B4" s="16"/>
      <c r="C4" s="17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3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3"/>
      <c r="I5" s="19">
        <f t="shared" si="5"/>
        <v>0</v>
      </c>
      <c r="J5" s="17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91485.0</v>
      </c>
      <c r="C6" s="17">
        <v>23320.0</v>
      </c>
      <c r="D6" s="18">
        <f t="shared" si="1"/>
        <v>5830</v>
      </c>
      <c r="E6" s="19">
        <f t="shared" si="2"/>
        <v>29150</v>
      </c>
      <c r="F6" s="18">
        <f t="shared" si="3"/>
        <v>673.9130435</v>
      </c>
      <c r="G6" s="18">
        <f t="shared" si="4"/>
        <v>101.0869565</v>
      </c>
      <c r="H6" s="53">
        <v>775.0</v>
      </c>
      <c r="I6" s="19">
        <f t="shared" si="5"/>
        <v>29925</v>
      </c>
      <c r="J6" s="17">
        <v>1145.0</v>
      </c>
      <c r="K6" s="18">
        <f t="shared" si="6"/>
        <v>28780</v>
      </c>
      <c r="L6" s="23"/>
      <c r="M6" s="6"/>
      <c r="N6" s="6"/>
      <c r="O6" s="6"/>
    </row>
    <row r="7">
      <c r="A7" s="15">
        <v>5.0</v>
      </c>
      <c r="B7" s="16">
        <v>91636.0</v>
      </c>
      <c r="C7" s="17">
        <v>13476.0</v>
      </c>
      <c r="D7" s="18">
        <f t="shared" si="1"/>
        <v>3369</v>
      </c>
      <c r="E7" s="19">
        <f t="shared" si="2"/>
        <v>16845</v>
      </c>
      <c r="F7" s="18">
        <f t="shared" si="3"/>
        <v>300</v>
      </c>
      <c r="G7" s="18">
        <f t="shared" si="4"/>
        <v>45</v>
      </c>
      <c r="H7" s="53">
        <v>345.0</v>
      </c>
      <c r="I7" s="19">
        <f t="shared" si="5"/>
        <v>17190</v>
      </c>
      <c r="J7" s="17">
        <v>3205.0</v>
      </c>
      <c r="K7" s="18">
        <f t="shared" si="6"/>
        <v>13985</v>
      </c>
      <c r="L7" s="23"/>
      <c r="M7" s="6"/>
      <c r="N7" s="6"/>
      <c r="O7" s="6"/>
    </row>
    <row r="8">
      <c r="A8" s="15">
        <v>6.0</v>
      </c>
      <c r="B8" s="16"/>
      <c r="C8" s="17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3"/>
      <c r="I8" s="19">
        <f t="shared" si="5"/>
        <v>0</v>
      </c>
      <c r="J8" s="17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91689.0</v>
      </c>
      <c r="C10" s="17">
        <v>3244.0</v>
      </c>
      <c r="D10" s="18">
        <f t="shared" si="1"/>
        <v>811</v>
      </c>
      <c r="E10" s="19">
        <f t="shared" si="2"/>
        <v>4055</v>
      </c>
      <c r="F10" s="18">
        <f t="shared" si="3"/>
        <v>8.695652174</v>
      </c>
      <c r="G10" s="18">
        <f t="shared" si="4"/>
        <v>1.304347826</v>
      </c>
      <c r="H10" s="53">
        <v>10.0</v>
      </c>
      <c r="I10" s="19">
        <f t="shared" si="5"/>
        <v>4065</v>
      </c>
      <c r="J10" s="17">
        <v>530.0</v>
      </c>
      <c r="K10" s="18">
        <f t="shared" si="6"/>
        <v>3535</v>
      </c>
      <c r="L10" s="23"/>
      <c r="M10" s="6"/>
      <c r="N10" s="6"/>
      <c r="O10" s="6"/>
    </row>
    <row r="11">
      <c r="A11" s="15">
        <v>9.0</v>
      </c>
      <c r="B11" s="16"/>
      <c r="C11" s="17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3"/>
      <c r="I11" s="19">
        <f t="shared" si="5"/>
        <v>0</v>
      </c>
      <c r="J11" s="17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91841.0</v>
      </c>
      <c r="C13" s="17">
        <v>17564.0</v>
      </c>
      <c r="D13" s="18">
        <f t="shared" si="1"/>
        <v>4391</v>
      </c>
      <c r="E13" s="19">
        <f t="shared" si="2"/>
        <v>21955</v>
      </c>
      <c r="F13" s="18">
        <f t="shared" si="3"/>
        <v>678.2608696</v>
      </c>
      <c r="G13" s="18">
        <f t="shared" si="4"/>
        <v>101.7391304</v>
      </c>
      <c r="H13" s="53">
        <v>780.0</v>
      </c>
      <c r="I13" s="19">
        <f t="shared" si="5"/>
        <v>22735</v>
      </c>
      <c r="J13" s="17">
        <v>1215.0</v>
      </c>
      <c r="K13" s="18">
        <f t="shared" si="6"/>
        <v>21520</v>
      </c>
      <c r="L13" s="23"/>
      <c r="M13" s="6"/>
      <c r="N13" s="6"/>
      <c r="O13" s="6"/>
    </row>
    <row r="14">
      <c r="A14" s="15">
        <v>12.0</v>
      </c>
      <c r="B14" s="16">
        <v>92013.0</v>
      </c>
      <c r="C14" s="17">
        <v>32668.0</v>
      </c>
      <c r="D14" s="18">
        <f t="shared" si="1"/>
        <v>8167</v>
      </c>
      <c r="E14" s="19">
        <f t="shared" si="2"/>
        <v>40835</v>
      </c>
      <c r="F14" s="18">
        <f t="shared" si="3"/>
        <v>878.2608696</v>
      </c>
      <c r="G14" s="18">
        <f t="shared" si="4"/>
        <v>131.7391304</v>
      </c>
      <c r="H14" s="53">
        <v>1010.0</v>
      </c>
      <c r="I14" s="19">
        <f t="shared" si="5"/>
        <v>41845</v>
      </c>
      <c r="J14" s="17">
        <v>1970.0</v>
      </c>
      <c r="K14" s="18">
        <f t="shared" si="6"/>
        <v>39875</v>
      </c>
      <c r="L14" s="23"/>
      <c r="M14" s="6"/>
      <c r="N14" s="6"/>
      <c r="O14" s="6"/>
    </row>
    <row r="15">
      <c r="A15" s="15">
        <v>13.0</v>
      </c>
      <c r="B15" s="16"/>
      <c r="C15" s="17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3"/>
      <c r="I15" s="19">
        <f t="shared" si="5"/>
        <v>0</v>
      </c>
      <c r="J15" s="17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92024.0</v>
      </c>
      <c r="C17" s="17">
        <v>3288.0</v>
      </c>
      <c r="D17" s="18">
        <f t="shared" si="1"/>
        <v>822</v>
      </c>
      <c r="E17" s="19">
        <f t="shared" si="2"/>
        <v>4110</v>
      </c>
      <c r="F17" s="18">
        <f t="shared" si="3"/>
        <v>104.3478261</v>
      </c>
      <c r="G17" s="18">
        <f t="shared" si="4"/>
        <v>15.65217391</v>
      </c>
      <c r="H17" s="53">
        <v>120.0</v>
      </c>
      <c r="I17" s="19">
        <f t="shared" si="5"/>
        <v>4230</v>
      </c>
      <c r="J17" s="17">
        <v>310.0</v>
      </c>
      <c r="K17" s="18">
        <f t="shared" si="6"/>
        <v>3920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/>
      <c r="C19" s="17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3"/>
      <c r="I19" s="19">
        <f t="shared" si="5"/>
        <v>0</v>
      </c>
      <c r="J19" s="17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92043.0</v>
      </c>
      <c r="C20" s="17">
        <v>5352.0</v>
      </c>
      <c r="D20" s="18">
        <f t="shared" si="1"/>
        <v>1338</v>
      </c>
      <c r="E20" s="19">
        <f t="shared" si="2"/>
        <v>6690</v>
      </c>
      <c r="F20" s="18">
        <f t="shared" si="3"/>
        <v>200</v>
      </c>
      <c r="G20" s="18">
        <f t="shared" si="4"/>
        <v>30</v>
      </c>
      <c r="H20" s="53">
        <v>230.0</v>
      </c>
      <c r="I20" s="19">
        <f t="shared" si="5"/>
        <v>6920</v>
      </c>
      <c r="J20" s="17">
        <v>275.0</v>
      </c>
      <c r="K20" s="18">
        <f t="shared" si="6"/>
        <v>6645</v>
      </c>
      <c r="L20" s="23"/>
      <c r="M20" s="6"/>
      <c r="N20" s="6"/>
      <c r="O20" s="6"/>
    </row>
    <row r="21">
      <c r="A21" s="15">
        <v>19.0</v>
      </c>
      <c r="B21" s="16">
        <v>92210.0</v>
      </c>
      <c r="C21" s="17">
        <v>23924.0</v>
      </c>
      <c r="D21" s="18">
        <f t="shared" si="1"/>
        <v>5981</v>
      </c>
      <c r="E21" s="19">
        <f t="shared" si="2"/>
        <v>29905</v>
      </c>
      <c r="F21" s="18">
        <f t="shared" si="3"/>
        <v>965.2173913</v>
      </c>
      <c r="G21" s="18">
        <f t="shared" si="4"/>
        <v>144.7826087</v>
      </c>
      <c r="H21" s="53">
        <v>1110.0</v>
      </c>
      <c r="I21" s="19">
        <f t="shared" si="5"/>
        <v>31015</v>
      </c>
      <c r="J21" s="17">
        <v>1325.0</v>
      </c>
      <c r="K21" s="18">
        <f t="shared" si="6"/>
        <v>29690</v>
      </c>
      <c r="L21" s="23"/>
      <c r="M21" s="6"/>
      <c r="N21" s="6"/>
      <c r="O21" s="6"/>
    </row>
    <row r="22">
      <c r="A22" s="15">
        <v>20.0</v>
      </c>
      <c r="B22" s="16"/>
      <c r="C22" s="17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3"/>
      <c r="I22" s="19">
        <f t="shared" si="5"/>
        <v>0</v>
      </c>
      <c r="J22" s="17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92223.0</v>
      </c>
      <c r="C24" s="17">
        <v>1228.0</v>
      </c>
      <c r="D24" s="18">
        <f t="shared" si="1"/>
        <v>307</v>
      </c>
      <c r="E24" s="19">
        <f t="shared" si="2"/>
        <v>1535</v>
      </c>
      <c r="F24" s="18">
        <f t="shared" si="3"/>
        <v>26.08695652</v>
      </c>
      <c r="G24" s="18">
        <f t="shared" si="4"/>
        <v>3.913043478</v>
      </c>
      <c r="H24" s="53">
        <v>30.0</v>
      </c>
      <c r="I24" s="19">
        <f t="shared" si="5"/>
        <v>1565</v>
      </c>
      <c r="J24" s="17">
        <v>180.0</v>
      </c>
      <c r="K24" s="18">
        <f t="shared" si="6"/>
        <v>1385</v>
      </c>
      <c r="L24" s="23"/>
      <c r="M24" s="6"/>
      <c r="N24" s="6"/>
      <c r="O24" s="6"/>
    </row>
    <row r="25">
      <c r="A25" s="15">
        <v>23.0</v>
      </c>
      <c r="B25" s="16"/>
      <c r="C25" s="17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3"/>
      <c r="I25" s="19">
        <f t="shared" si="5"/>
        <v>0</v>
      </c>
      <c r="J25" s="17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92310.0</v>
      </c>
      <c r="C27" s="17">
        <v>5820.0</v>
      </c>
      <c r="D27" s="18">
        <f t="shared" si="1"/>
        <v>1455</v>
      </c>
      <c r="E27" s="19">
        <f t="shared" si="2"/>
        <v>7275</v>
      </c>
      <c r="F27" s="18">
        <f t="shared" si="3"/>
        <v>217.3913043</v>
      </c>
      <c r="G27" s="18">
        <f t="shared" si="4"/>
        <v>32.60869565</v>
      </c>
      <c r="H27" s="53">
        <v>250.0</v>
      </c>
      <c r="I27" s="19">
        <f t="shared" si="5"/>
        <v>7525</v>
      </c>
      <c r="J27" s="17">
        <v>1420.0</v>
      </c>
      <c r="K27" s="18">
        <f t="shared" si="6"/>
        <v>6105</v>
      </c>
      <c r="L27" s="23"/>
      <c r="M27" s="6"/>
      <c r="N27" s="6"/>
      <c r="O27" s="6"/>
    </row>
    <row r="28">
      <c r="A28" s="15">
        <v>26.0</v>
      </c>
      <c r="B28" s="16">
        <v>92371.0</v>
      </c>
      <c r="C28" s="17">
        <v>5368.0</v>
      </c>
      <c r="D28" s="18">
        <f t="shared" si="1"/>
        <v>1342</v>
      </c>
      <c r="E28" s="19">
        <f t="shared" si="2"/>
        <v>6710</v>
      </c>
      <c r="F28" s="18">
        <f t="shared" si="3"/>
        <v>130.4347826</v>
      </c>
      <c r="G28" s="18">
        <f t="shared" si="4"/>
        <v>19.56521739</v>
      </c>
      <c r="H28" s="53">
        <v>150.0</v>
      </c>
      <c r="I28" s="19">
        <f t="shared" si="5"/>
        <v>6860</v>
      </c>
      <c r="J28" s="17">
        <v>340.0</v>
      </c>
      <c r="K28" s="55">
        <f t="shared" si="6"/>
        <v>6520</v>
      </c>
      <c r="L28" s="23"/>
      <c r="M28" s="6"/>
      <c r="N28" s="6"/>
      <c r="O28" s="6"/>
    </row>
    <row r="29">
      <c r="A29" s="15">
        <v>27.0</v>
      </c>
      <c r="B29" s="16"/>
      <c r="C29" s="17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3"/>
      <c r="I29" s="19">
        <f t="shared" si="5"/>
        <v>0</v>
      </c>
      <c r="J29" s="17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92394.0</v>
      </c>
      <c r="C31" s="17">
        <v>1296.0</v>
      </c>
      <c r="D31" s="18">
        <f t="shared" si="1"/>
        <v>324</v>
      </c>
      <c r="E31" s="19">
        <f t="shared" si="2"/>
        <v>1620</v>
      </c>
      <c r="F31" s="18">
        <f t="shared" si="3"/>
        <v>0</v>
      </c>
      <c r="G31" s="18">
        <f t="shared" si="4"/>
        <v>0</v>
      </c>
      <c r="H31" s="53">
        <v>0.0</v>
      </c>
      <c r="I31" s="19">
        <f t="shared" si="5"/>
        <v>1620</v>
      </c>
      <c r="J31" s="17">
        <v>295.0</v>
      </c>
      <c r="K31" s="18">
        <f t="shared" si="6"/>
        <v>1325</v>
      </c>
      <c r="L31" s="23"/>
      <c r="M31" s="6"/>
      <c r="N31" s="6"/>
      <c r="O31" s="6"/>
    </row>
    <row r="32">
      <c r="A32" s="15">
        <v>30.0</v>
      </c>
      <c r="B32" s="16"/>
      <c r="C32" s="17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3"/>
      <c r="I32" s="19">
        <f t="shared" si="5"/>
        <v>0</v>
      </c>
      <c r="J32" s="17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/>
      <c r="C33" s="17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56"/>
      <c r="I33" s="19">
        <f t="shared" si="5"/>
        <v>0</v>
      </c>
      <c r="J33" s="17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138748</v>
      </c>
      <c r="D34" s="19">
        <f t="shared" si="7"/>
        <v>34687</v>
      </c>
      <c r="E34" s="19">
        <f t="shared" si="7"/>
        <v>173435</v>
      </c>
      <c r="F34" s="19">
        <f t="shared" si="7"/>
        <v>4278.26087</v>
      </c>
      <c r="G34" s="19">
        <f t="shared" si="7"/>
        <v>641.7391304</v>
      </c>
      <c r="H34" s="19">
        <f t="shared" si="7"/>
        <v>4920</v>
      </c>
      <c r="I34" s="19">
        <f t="shared" si="7"/>
        <v>178355</v>
      </c>
      <c r="J34" s="19">
        <f t="shared" si="7"/>
        <v>12540</v>
      </c>
      <c r="K34" s="19">
        <f t="shared" si="7"/>
        <v>165815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178355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/>
      <c r="C3" s="17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52"/>
      <c r="I3" s="19">
        <f t="shared" ref="I3:I33" si="5">SUM(H3,E3)</f>
        <v>0</v>
      </c>
      <c r="J3" s="17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92487.0</v>
      </c>
      <c r="C4" s="17">
        <v>8020.0</v>
      </c>
      <c r="D4" s="18">
        <f t="shared" si="1"/>
        <v>2005</v>
      </c>
      <c r="E4" s="19">
        <f t="shared" si="2"/>
        <v>10025</v>
      </c>
      <c r="F4" s="18">
        <f t="shared" si="3"/>
        <v>356.5217391</v>
      </c>
      <c r="G4" s="18">
        <f t="shared" si="4"/>
        <v>53.47826087</v>
      </c>
      <c r="H4" s="53">
        <v>410.0</v>
      </c>
      <c r="I4" s="19">
        <f t="shared" si="5"/>
        <v>10435</v>
      </c>
      <c r="J4" s="17">
        <v>280.0</v>
      </c>
      <c r="K4" s="18">
        <f t="shared" si="6"/>
        <v>10155</v>
      </c>
      <c r="L4" s="23"/>
      <c r="M4" s="6"/>
      <c r="N4" s="6"/>
      <c r="O4" s="6"/>
    </row>
    <row r="5">
      <c r="A5" s="15">
        <v>3.0</v>
      </c>
      <c r="B5" s="16">
        <v>92640.0</v>
      </c>
      <c r="C5" s="17">
        <v>12556.0</v>
      </c>
      <c r="D5" s="18">
        <f t="shared" si="1"/>
        <v>3139</v>
      </c>
      <c r="E5" s="19">
        <f t="shared" si="2"/>
        <v>15695</v>
      </c>
      <c r="F5" s="18">
        <f t="shared" si="3"/>
        <v>260.8695652</v>
      </c>
      <c r="G5" s="18">
        <f t="shared" si="4"/>
        <v>39.13043478</v>
      </c>
      <c r="H5" s="53">
        <v>300.0</v>
      </c>
      <c r="I5" s="19">
        <f t="shared" si="5"/>
        <v>15995</v>
      </c>
      <c r="J5" s="17">
        <v>890.0</v>
      </c>
      <c r="K5" s="18">
        <f t="shared" si="6"/>
        <v>15105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/>
      <c r="C7" s="17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3"/>
      <c r="I7" s="19">
        <f t="shared" si="5"/>
        <v>0</v>
      </c>
      <c r="J7" s="17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92664.0</v>
      </c>
      <c r="C8" s="17">
        <v>1524.0</v>
      </c>
      <c r="D8" s="18">
        <f t="shared" si="1"/>
        <v>381</v>
      </c>
      <c r="E8" s="19">
        <f t="shared" si="2"/>
        <v>1905</v>
      </c>
      <c r="F8" s="18">
        <f t="shared" si="3"/>
        <v>8.695652174</v>
      </c>
      <c r="G8" s="18">
        <f t="shared" si="4"/>
        <v>1.304347826</v>
      </c>
      <c r="H8" s="53">
        <v>10.0</v>
      </c>
      <c r="I8" s="19">
        <f t="shared" si="5"/>
        <v>1915</v>
      </c>
      <c r="J8" s="17">
        <v>540.0</v>
      </c>
      <c r="K8" s="18">
        <f t="shared" si="6"/>
        <v>1375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/>
      <c r="C10" s="17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3"/>
      <c r="I10" s="19">
        <f t="shared" si="5"/>
        <v>0</v>
      </c>
      <c r="J10" s="17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92706.0</v>
      </c>
      <c r="C11" s="17">
        <v>2188.0</v>
      </c>
      <c r="D11" s="18">
        <f t="shared" si="1"/>
        <v>547</v>
      </c>
      <c r="E11" s="19">
        <f t="shared" si="2"/>
        <v>2735</v>
      </c>
      <c r="F11" s="18">
        <f t="shared" si="3"/>
        <v>30.43478261</v>
      </c>
      <c r="G11" s="18">
        <f t="shared" si="4"/>
        <v>4.565217391</v>
      </c>
      <c r="H11" s="53">
        <v>35.0</v>
      </c>
      <c r="I11" s="19">
        <f t="shared" si="5"/>
        <v>2770</v>
      </c>
      <c r="J11" s="17">
        <v>515.0</v>
      </c>
      <c r="K11" s="18">
        <f t="shared" si="6"/>
        <v>2255</v>
      </c>
      <c r="L11" s="23"/>
      <c r="M11" s="6"/>
      <c r="N11" s="6"/>
      <c r="O11" s="6"/>
    </row>
    <row r="12">
      <c r="A12" s="15">
        <v>10.0</v>
      </c>
      <c r="B12" s="16">
        <v>92818.0</v>
      </c>
      <c r="C12" s="17">
        <v>9524.0</v>
      </c>
      <c r="D12" s="18">
        <f t="shared" si="1"/>
        <v>2381</v>
      </c>
      <c r="E12" s="19">
        <f t="shared" si="2"/>
        <v>11905</v>
      </c>
      <c r="F12" s="18">
        <f t="shared" si="3"/>
        <v>321.7391304</v>
      </c>
      <c r="G12" s="18">
        <f t="shared" si="4"/>
        <v>48.26086957</v>
      </c>
      <c r="H12" s="53">
        <v>370.0</v>
      </c>
      <c r="I12" s="19">
        <f t="shared" si="5"/>
        <v>12275</v>
      </c>
      <c r="J12" s="17">
        <v>1265.0</v>
      </c>
      <c r="K12" s="18">
        <f t="shared" si="6"/>
        <v>11010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/>
      <c r="C14" s="17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3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92825.0</v>
      </c>
      <c r="C15" s="17">
        <v>176.0</v>
      </c>
      <c r="D15" s="18">
        <f t="shared" si="1"/>
        <v>44</v>
      </c>
      <c r="E15" s="19">
        <f t="shared" si="2"/>
        <v>220</v>
      </c>
      <c r="F15" s="18">
        <f t="shared" si="3"/>
        <v>0</v>
      </c>
      <c r="G15" s="18">
        <f t="shared" si="4"/>
        <v>0</v>
      </c>
      <c r="H15" s="53"/>
      <c r="I15" s="19">
        <f t="shared" si="5"/>
        <v>220</v>
      </c>
      <c r="J15" s="17">
        <v>75.0</v>
      </c>
      <c r="K15" s="18">
        <f t="shared" si="6"/>
        <v>145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92913.0</v>
      </c>
      <c r="C18" s="17">
        <v>6348.0</v>
      </c>
      <c r="D18" s="18">
        <f t="shared" si="1"/>
        <v>1587</v>
      </c>
      <c r="E18" s="19">
        <f t="shared" si="2"/>
        <v>7935</v>
      </c>
      <c r="F18" s="18">
        <f t="shared" si="3"/>
        <v>104.3478261</v>
      </c>
      <c r="G18" s="18">
        <f t="shared" si="4"/>
        <v>15.65217391</v>
      </c>
      <c r="H18" s="53">
        <v>120.0</v>
      </c>
      <c r="I18" s="19">
        <f t="shared" si="5"/>
        <v>8055</v>
      </c>
      <c r="J18" s="17">
        <v>1530.0</v>
      </c>
      <c r="K18" s="18">
        <f t="shared" si="6"/>
        <v>6525</v>
      </c>
      <c r="L18" s="23"/>
      <c r="M18" s="6"/>
      <c r="N18" s="6"/>
      <c r="O18" s="6"/>
    </row>
    <row r="19">
      <c r="A19" s="15">
        <v>17.0</v>
      </c>
      <c r="B19" s="16">
        <v>93050.0</v>
      </c>
      <c r="C19" s="17">
        <v>11268.0</v>
      </c>
      <c r="D19" s="18">
        <f t="shared" si="1"/>
        <v>2817</v>
      </c>
      <c r="E19" s="19">
        <f t="shared" si="2"/>
        <v>14085</v>
      </c>
      <c r="F19" s="18">
        <f t="shared" si="3"/>
        <v>243.4782609</v>
      </c>
      <c r="G19" s="18">
        <f t="shared" si="4"/>
        <v>36.52173913</v>
      </c>
      <c r="H19" s="53">
        <v>280.0</v>
      </c>
      <c r="I19" s="19">
        <f t="shared" si="5"/>
        <v>14365</v>
      </c>
      <c r="J19" s="17">
        <v>1915.0</v>
      </c>
      <c r="K19" s="18">
        <f t="shared" si="6"/>
        <v>12450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93075.0</v>
      </c>
      <c r="C22" s="17">
        <v>1308.0</v>
      </c>
      <c r="D22" s="18">
        <f t="shared" si="1"/>
        <v>327</v>
      </c>
      <c r="E22" s="19">
        <f t="shared" si="2"/>
        <v>1635</v>
      </c>
      <c r="F22" s="18">
        <f t="shared" si="3"/>
        <v>0</v>
      </c>
      <c r="G22" s="18">
        <f t="shared" si="4"/>
        <v>0</v>
      </c>
      <c r="H22" s="53">
        <v>0.0</v>
      </c>
      <c r="I22" s="19">
        <f t="shared" si="5"/>
        <v>1635</v>
      </c>
      <c r="J22" s="17">
        <v>225.0</v>
      </c>
      <c r="K22" s="18">
        <f t="shared" si="6"/>
        <v>1410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93125.0</v>
      </c>
      <c r="C25" s="17">
        <v>3168.0</v>
      </c>
      <c r="D25" s="18">
        <f t="shared" si="1"/>
        <v>792</v>
      </c>
      <c r="E25" s="19">
        <f t="shared" si="2"/>
        <v>3960</v>
      </c>
      <c r="F25" s="18">
        <f t="shared" si="3"/>
        <v>139.1304348</v>
      </c>
      <c r="G25" s="18">
        <f t="shared" si="4"/>
        <v>20.86956522</v>
      </c>
      <c r="H25" s="53">
        <v>160.0</v>
      </c>
      <c r="I25" s="19">
        <f t="shared" si="5"/>
        <v>4120</v>
      </c>
      <c r="J25" s="17">
        <v>455.0</v>
      </c>
      <c r="K25" s="18">
        <f t="shared" si="6"/>
        <v>3665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93160.0</v>
      </c>
      <c r="C28" s="17">
        <v>3140.0</v>
      </c>
      <c r="D28" s="18">
        <f t="shared" si="1"/>
        <v>785</v>
      </c>
      <c r="E28" s="19">
        <f t="shared" si="2"/>
        <v>3925</v>
      </c>
      <c r="F28" s="18">
        <f t="shared" si="3"/>
        <v>17.39130435</v>
      </c>
      <c r="G28" s="18">
        <f t="shared" si="4"/>
        <v>2.608695652</v>
      </c>
      <c r="H28" s="53">
        <v>20.0</v>
      </c>
      <c r="I28" s="19">
        <f t="shared" si="5"/>
        <v>3945</v>
      </c>
      <c r="J28" s="17">
        <v>1200.0</v>
      </c>
      <c r="K28" s="55">
        <f t="shared" si="6"/>
        <v>2745</v>
      </c>
      <c r="L28" s="23"/>
      <c r="M28" s="6"/>
      <c r="N28" s="6"/>
      <c r="O28" s="6"/>
    </row>
    <row r="29">
      <c r="A29" s="15">
        <v>27.0</v>
      </c>
      <c r="B29" s="16">
        <v>93283.0</v>
      </c>
      <c r="C29" s="17">
        <v>12936.0</v>
      </c>
      <c r="D29" s="18">
        <f t="shared" si="1"/>
        <v>3234</v>
      </c>
      <c r="E29" s="19">
        <f t="shared" si="2"/>
        <v>16170</v>
      </c>
      <c r="F29" s="18">
        <f t="shared" si="3"/>
        <v>356.5217391</v>
      </c>
      <c r="G29" s="18">
        <f t="shared" si="4"/>
        <v>53.47826087</v>
      </c>
      <c r="H29" s="53">
        <v>410.0</v>
      </c>
      <c r="I29" s="19">
        <f t="shared" si="5"/>
        <v>16580</v>
      </c>
      <c r="J29" s="17">
        <v>1875.0</v>
      </c>
      <c r="K29" s="18">
        <f t="shared" si="6"/>
        <v>14705</v>
      </c>
      <c r="L29" s="23"/>
      <c r="M29" s="6"/>
      <c r="N29" s="6"/>
      <c r="O29" s="6"/>
    </row>
    <row r="30">
      <c r="A30" s="15">
        <v>28.0</v>
      </c>
      <c r="B30" s="15"/>
      <c r="C30" s="6">
        <v>10312.0</v>
      </c>
      <c r="D30" s="18">
        <f t="shared" si="1"/>
        <v>2578</v>
      </c>
      <c r="E30" s="19">
        <f t="shared" si="2"/>
        <v>12890</v>
      </c>
      <c r="F30" s="18">
        <f t="shared" si="3"/>
        <v>117.3913043</v>
      </c>
      <c r="G30" s="18">
        <f t="shared" si="4"/>
        <v>17.60869565</v>
      </c>
      <c r="H30" s="53">
        <v>135.0</v>
      </c>
      <c r="I30" s="19">
        <f t="shared" si="5"/>
        <v>13025</v>
      </c>
      <c r="J30" s="17">
        <v>1860.0</v>
      </c>
      <c r="K30" s="18">
        <f t="shared" si="6"/>
        <v>11165</v>
      </c>
      <c r="L30" s="23"/>
      <c r="M30" s="6"/>
      <c r="N30" s="6"/>
      <c r="O30" s="6"/>
    </row>
    <row r="31">
      <c r="A31" s="15">
        <v>29.0</v>
      </c>
      <c r="B31" s="16">
        <v>93591.0</v>
      </c>
      <c r="C31" s="17">
        <v>19528.0</v>
      </c>
      <c r="D31" s="18">
        <f t="shared" si="1"/>
        <v>4882</v>
      </c>
      <c r="E31" s="19">
        <f t="shared" si="2"/>
        <v>24410</v>
      </c>
      <c r="F31" s="18">
        <f t="shared" si="3"/>
        <v>356.5217391</v>
      </c>
      <c r="G31" s="18">
        <f t="shared" si="4"/>
        <v>53.47826087</v>
      </c>
      <c r="H31" s="53">
        <v>410.0</v>
      </c>
      <c r="I31" s="19">
        <f t="shared" si="5"/>
        <v>24820</v>
      </c>
      <c r="J31" s="17">
        <v>4415.0</v>
      </c>
      <c r="K31" s="18">
        <f t="shared" si="6"/>
        <v>20405</v>
      </c>
      <c r="L31" s="23"/>
      <c r="M31" s="6"/>
      <c r="N31" s="6"/>
      <c r="O31" s="6"/>
    </row>
    <row r="32">
      <c r="A32" s="15">
        <v>30.0</v>
      </c>
      <c r="B32" s="16">
        <v>93818.0</v>
      </c>
      <c r="C32" s="17">
        <v>26433.6</v>
      </c>
      <c r="D32" s="18">
        <f t="shared" si="1"/>
        <v>6608.4</v>
      </c>
      <c r="E32" s="19">
        <f t="shared" si="2"/>
        <v>33042</v>
      </c>
      <c r="F32" s="18">
        <f t="shared" si="3"/>
        <v>330.4347826</v>
      </c>
      <c r="G32" s="18">
        <f t="shared" si="4"/>
        <v>49.56521739</v>
      </c>
      <c r="H32" s="53">
        <v>380.0</v>
      </c>
      <c r="I32" s="19">
        <f t="shared" si="5"/>
        <v>33422</v>
      </c>
      <c r="J32" s="17">
        <v>4850.0</v>
      </c>
      <c r="K32" s="18">
        <f t="shared" si="6"/>
        <v>28572</v>
      </c>
      <c r="L32" s="23"/>
      <c r="M32" s="6"/>
      <c r="N32" s="6"/>
      <c r="O32" s="6"/>
    </row>
    <row r="33">
      <c r="A33" s="15">
        <v>31.0</v>
      </c>
      <c r="B33" s="16">
        <v>93987.0</v>
      </c>
      <c r="C33" s="17">
        <v>27868.0</v>
      </c>
      <c r="D33" s="18">
        <f t="shared" si="1"/>
        <v>6967</v>
      </c>
      <c r="E33" s="19">
        <f t="shared" si="2"/>
        <v>34835</v>
      </c>
      <c r="F33" s="18">
        <f t="shared" si="3"/>
        <v>408.6956522</v>
      </c>
      <c r="G33" s="18">
        <f t="shared" si="4"/>
        <v>61.30434783</v>
      </c>
      <c r="H33" s="56">
        <v>470.0</v>
      </c>
      <c r="I33" s="19">
        <f t="shared" si="5"/>
        <v>35305</v>
      </c>
      <c r="J33" s="17">
        <v>5475.0</v>
      </c>
      <c r="K33" s="18">
        <f t="shared" si="6"/>
        <v>29830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156297.6</v>
      </c>
      <c r="D34" s="19">
        <f t="shared" si="7"/>
        <v>39074.4</v>
      </c>
      <c r="E34" s="19">
        <f t="shared" si="7"/>
        <v>195372</v>
      </c>
      <c r="F34" s="19">
        <f t="shared" si="7"/>
        <v>3052.173913</v>
      </c>
      <c r="G34" s="19">
        <f t="shared" si="7"/>
        <v>457.826087</v>
      </c>
      <c r="H34" s="19">
        <f t="shared" si="7"/>
        <v>3510</v>
      </c>
      <c r="I34" s="19">
        <f t="shared" si="7"/>
        <v>198882</v>
      </c>
      <c r="J34" s="19">
        <f t="shared" si="7"/>
        <v>27365</v>
      </c>
      <c r="K34" s="19">
        <f t="shared" si="7"/>
        <v>171517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198882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28406.0</v>
      </c>
      <c r="C3" s="17">
        <v>17376.8</v>
      </c>
      <c r="D3" s="18">
        <f t="shared" ref="D3:D33" si="1">SUM(C3*0.25)</f>
        <v>4344.2</v>
      </c>
      <c r="E3" s="19">
        <f t="shared" ref="E3:E33" si="2">SUM(C3+D3)</f>
        <v>21721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21721</v>
      </c>
      <c r="J3" s="21">
        <v>2611.0</v>
      </c>
      <c r="K3" s="22">
        <f t="shared" ref="K3:K33" si="6">SUM(I3-J3)</f>
        <v>19110</v>
      </c>
      <c r="L3" s="23"/>
      <c r="M3" s="24"/>
      <c r="N3" s="24"/>
      <c r="O3" s="24"/>
    </row>
    <row r="4">
      <c r="A4" s="15">
        <v>2.0</v>
      </c>
      <c r="B4" s="16">
        <v>28558.0</v>
      </c>
      <c r="C4" s="17">
        <v>18722.4</v>
      </c>
      <c r="D4" s="18">
        <f t="shared" si="1"/>
        <v>4680.6</v>
      </c>
      <c r="E4" s="19">
        <f t="shared" si="2"/>
        <v>23403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23403</v>
      </c>
      <c r="J4" s="21">
        <v>2708.0</v>
      </c>
      <c r="K4" s="22">
        <f t="shared" si="6"/>
        <v>20695</v>
      </c>
      <c r="L4" s="23"/>
      <c r="M4" s="6"/>
      <c r="N4" s="6"/>
      <c r="O4" s="6"/>
    </row>
    <row r="5">
      <c r="A5" s="15">
        <v>3.0</v>
      </c>
      <c r="B5" s="16">
        <v>28782.0</v>
      </c>
      <c r="C5" s="17">
        <v>27292.8</v>
      </c>
      <c r="D5" s="18">
        <f t="shared" si="1"/>
        <v>6823.2</v>
      </c>
      <c r="E5" s="19">
        <f t="shared" si="2"/>
        <v>34116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34116</v>
      </c>
      <c r="J5" s="21">
        <v>2296.0</v>
      </c>
      <c r="K5" s="22">
        <f t="shared" si="6"/>
        <v>31820</v>
      </c>
      <c r="L5" s="23"/>
      <c r="M5" s="6"/>
      <c r="N5" s="6"/>
      <c r="O5" s="6"/>
    </row>
    <row r="6">
      <c r="A6" s="15">
        <v>4.0</v>
      </c>
      <c r="B6" s="16">
        <v>28846.0</v>
      </c>
      <c r="C6" s="17">
        <v>6840.0</v>
      </c>
      <c r="D6" s="18">
        <f t="shared" si="1"/>
        <v>1710</v>
      </c>
      <c r="E6" s="19">
        <f t="shared" si="2"/>
        <v>8550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8550</v>
      </c>
      <c r="J6" s="21">
        <v>470.0</v>
      </c>
      <c r="K6" s="22">
        <f t="shared" si="6"/>
        <v>8080</v>
      </c>
      <c r="L6" s="23"/>
      <c r="M6" s="6"/>
      <c r="N6" s="6"/>
      <c r="O6" s="6"/>
    </row>
    <row r="7">
      <c r="A7" s="15">
        <v>5.0</v>
      </c>
      <c r="B7" s="16">
        <v>28910.0</v>
      </c>
      <c r="C7" s="17">
        <v>5644.8</v>
      </c>
      <c r="D7" s="18">
        <f t="shared" si="1"/>
        <v>1411.2</v>
      </c>
      <c r="E7" s="19">
        <f t="shared" si="2"/>
        <v>7056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7056</v>
      </c>
      <c r="J7" s="21">
        <v>266.0</v>
      </c>
      <c r="K7" s="22">
        <f t="shared" si="6"/>
        <v>6790</v>
      </c>
      <c r="L7" s="23"/>
      <c r="M7" s="6"/>
      <c r="N7" s="6"/>
      <c r="O7" s="6"/>
    </row>
    <row r="8">
      <c r="A8" s="15">
        <v>6.0</v>
      </c>
      <c r="B8" s="16">
        <v>29007.0</v>
      </c>
      <c r="C8" s="17">
        <v>8292.8</v>
      </c>
      <c r="D8" s="18">
        <f t="shared" si="1"/>
        <v>2073.2</v>
      </c>
      <c r="E8" s="19">
        <f t="shared" si="2"/>
        <v>10366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10366</v>
      </c>
      <c r="J8" s="21">
        <v>949.0</v>
      </c>
      <c r="K8" s="22">
        <f t="shared" si="6"/>
        <v>9417</v>
      </c>
      <c r="L8" s="23"/>
      <c r="M8" s="6"/>
      <c r="N8" s="6"/>
      <c r="O8" s="6"/>
    </row>
    <row r="9">
      <c r="A9" s="15">
        <v>7.0</v>
      </c>
      <c r="B9" s="21">
        <v>29138.0</v>
      </c>
      <c r="C9" s="17">
        <v>13971.2</v>
      </c>
      <c r="D9" s="18">
        <f t="shared" si="1"/>
        <v>3492.8</v>
      </c>
      <c r="E9" s="19">
        <f t="shared" si="2"/>
        <v>17464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17464</v>
      </c>
      <c r="J9" s="21">
        <v>1452.0</v>
      </c>
      <c r="K9" s="22">
        <f t="shared" si="6"/>
        <v>16012</v>
      </c>
      <c r="L9" s="23"/>
      <c r="M9" s="25"/>
      <c r="N9" s="6"/>
      <c r="O9" s="6"/>
    </row>
    <row r="10">
      <c r="A10" s="15">
        <v>8.0</v>
      </c>
      <c r="B10" s="21">
        <v>29196.0</v>
      </c>
      <c r="C10" s="17">
        <v>4934.4</v>
      </c>
      <c r="D10" s="18">
        <f t="shared" si="1"/>
        <v>1233.6</v>
      </c>
      <c r="E10" s="19">
        <f t="shared" si="2"/>
        <v>6168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6168</v>
      </c>
      <c r="J10" s="21">
        <v>152.0</v>
      </c>
      <c r="K10" s="22">
        <f t="shared" si="6"/>
        <v>6016</v>
      </c>
      <c r="L10" s="23"/>
      <c r="M10" s="6"/>
      <c r="N10" s="6"/>
      <c r="O10" s="6"/>
    </row>
    <row r="11">
      <c r="A11" s="15">
        <v>9.0</v>
      </c>
      <c r="B11" s="21">
        <v>29411.0</v>
      </c>
      <c r="C11" s="17">
        <v>26876.8</v>
      </c>
      <c r="D11" s="18">
        <f t="shared" si="1"/>
        <v>6719.2</v>
      </c>
      <c r="E11" s="19">
        <f t="shared" si="2"/>
        <v>33596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33596</v>
      </c>
      <c r="J11" s="21">
        <v>2595.0</v>
      </c>
      <c r="K11" s="22">
        <f t="shared" si="6"/>
        <v>31001</v>
      </c>
      <c r="L11" s="23"/>
      <c r="M11" s="6"/>
      <c r="N11" s="6"/>
      <c r="O11" s="6"/>
    </row>
    <row r="12">
      <c r="A12" s="15">
        <v>10.0</v>
      </c>
      <c r="B12" s="21">
        <v>29540.0</v>
      </c>
      <c r="C12" s="17">
        <v>12768.8</v>
      </c>
      <c r="D12" s="18">
        <f t="shared" si="1"/>
        <v>3192.2</v>
      </c>
      <c r="E12" s="19">
        <f t="shared" si="2"/>
        <v>15961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15961</v>
      </c>
      <c r="J12" s="21">
        <v>755.0</v>
      </c>
      <c r="K12" s="22">
        <f t="shared" si="6"/>
        <v>15206</v>
      </c>
      <c r="L12" s="23"/>
      <c r="M12" s="6"/>
      <c r="N12" s="6"/>
      <c r="O12" s="6"/>
    </row>
    <row r="13">
      <c r="A13" s="15">
        <v>11.0</v>
      </c>
      <c r="B13" s="21">
        <v>29621.0</v>
      </c>
      <c r="C13" s="17">
        <v>6743.2</v>
      </c>
      <c r="D13" s="18">
        <f t="shared" si="1"/>
        <v>1685.8</v>
      </c>
      <c r="E13" s="19">
        <f t="shared" si="2"/>
        <v>8429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8429</v>
      </c>
      <c r="J13" s="21">
        <v>993.0</v>
      </c>
      <c r="K13" s="22">
        <f t="shared" si="6"/>
        <v>7436</v>
      </c>
      <c r="L13" s="23"/>
      <c r="M13" s="6"/>
      <c r="N13" s="6"/>
      <c r="O13" s="6"/>
    </row>
    <row r="14">
      <c r="A14" s="15">
        <v>12.0</v>
      </c>
      <c r="B14" s="21">
        <v>29647.0</v>
      </c>
      <c r="C14" s="17">
        <v>2212.8</v>
      </c>
      <c r="D14" s="18">
        <f t="shared" si="1"/>
        <v>553.2</v>
      </c>
      <c r="E14" s="19">
        <f t="shared" si="2"/>
        <v>2766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2766</v>
      </c>
      <c r="J14" s="21">
        <v>118.0</v>
      </c>
      <c r="K14" s="22">
        <f t="shared" si="6"/>
        <v>2648</v>
      </c>
      <c r="L14" s="23"/>
      <c r="M14" s="6"/>
      <c r="N14" s="6"/>
      <c r="O14" s="6"/>
    </row>
    <row r="15">
      <c r="A15" s="15">
        <v>13.0</v>
      </c>
      <c r="B15" s="21">
        <v>29705.0</v>
      </c>
      <c r="C15" s="17">
        <v>5752.0</v>
      </c>
      <c r="D15" s="18">
        <f t="shared" si="1"/>
        <v>1438</v>
      </c>
      <c r="E15" s="19">
        <f t="shared" si="2"/>
        <v>7190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7190</v>
      </c>
      <c r="J15" s="21">
        <v>310.0</v>
      </c>
      <c r="K15" s="22">
        <f t="shared" si="6"/>
        <v>6880</v>
      </c>
      <c r="L15" s="23"/>
      <c r="M15" s="6"/>
      <c r="N15" s="6"/>
      <c r="O15" s="6"/>
    </row>
    <row r="16">
      <c r="A16" s="15">
        <v>14.0</v>
      </c>
      <c r="B16" s="21">
        <v>29814.0</v>
      </c>
      <c r="C16" s="17">
        <v>11060.0</v>
      </c>
      <c r="D16" s="18">
        <f t="shared" si="1"/>
        <v>2765</v>
      </c>
      <c r="E16" s="19">
        <f t="shared" si="2"/>
        <v>13825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13825</v>
      </c>
      <c r="J16" s="21">
        <v>1136.0</v>
      </c>
      <c r="K16" s="22">
        <f t="shared" si="6"/>
        <v>12689</v>
      </c>
      <c r="L16" s="23"/>
      <c r="M16" s="6"/>
      <c r="N16" s="6"/>
      <c r="O16" s="6"/>
    </row>
    <row r="17">
      <c r="A17" s="15">
        <v>15.0</v>
      </c>
      <c r="B17" s="21">
        <v>29869.0</v>
      </c>
      <c r="C17" s="17">
        <v>4992.0</v>
      </c>
      <c r="D17" s="18">
        <f t="shared" si="1"/>
        <v>1248</v>
      </c>
      <c r="E17" s="19">
        <f t="shared" si="2"/>
        <v>6240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6240</v>
      </c>
      <c r="J17" s="21">
        <v>0.0</v>
      </c>
      <c r="K17" s="22">
        <f t="shared" si="6"/>
        <v>6240</v>
      </c>
      <c r="L17" s="23"/>
      <c r="M17" s="6"/>
      <c r="N17" s="6"/>
      <c r="O17" s="6"/>
    </row>
    <row r="18">
      <c r="A18" s="15">
        <v>16.0</v>
      </c>
      <c r="B18" s="21">
        <v>30039.0</v>
      </c>
      <c r="C18" s="17">
        <v>16791.2</v>
      </c>
      <c r="D18" s="18">
        <f t="shared" si="1"/>
        <v>4197.8</v>
      </c>
      <c r="E18" s="19">
        <f t="shared" si="2"/>
        <v>20989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20989</v>
      </c>
      <c r="J18" s="21">
        <v>2610.0</v>
      </c>
      <c r="K18" s="22">
        <f t="shared" si="6"/>
        <v>18379</v>
      </c>
      <c r="L18" s="23"/>
      <c r="M18" s="6"/>
      <c r="N18" s="6"/>
      <c r="O18" s="6"/>
    </row>
    <row r="19">
      <c r="A19" s="15">
        <v>17.0</v>
      </c>
      <c r="B19" s="21">
        <v>30230.0</v>
      </c>
      <c r="C19" s="17">
        <v>31058.4</v>
      </c>
      <c r="D19" s="18">
        <f t="shared" si="1"/>
        <v>7764.6</v>
      </c>
      <c r="E19" s="19">
        <f t="shared" si="2"/>
        <v>38823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38823</v>
      </c>
      <c r="J19" s="21">
        <v>3228.0</v>
      </c>
      <c r="K19" s="22">
        <f t="shared" si="6"/>
        <v>35595</v>
      </c>
      <c r="L19" s="23"/>
      <c r="M19" s="6"/>
      <c r="N19" s="6"/>
      <c r="O19" s="6"/>
    </row>
    <row r="20">
      <c r="A20" s="16">
        <v>18.0</v>
      </c>
      <c r="B20" s="21">
        <v>30291.0</v>
      </c>
      <c r="C20" s="17">
        <v>6209.6</v>
      </c>
      <c r="D20" s="18">
        <f t="shared" si="1"/>
        <v>1552.4</v>
      </c>
      <c r="E20" s="19">
        <f t="shared" si="2"/>
        <v>7762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7762</v>
      </c>
      <c r="J20" s="21">
        <v>399.0</v>
      </c>
      <c r="K20" s="22">
        <f t="shared" si="6"/>
        <v>7363</v>
      </c>
      <c r="L20" s="23"/>
      <c r="M20" s="6"/>
      <c r="N20" s="6"/>
      <c r="O20" s="6"/>
    </row>
    <row r="21">
      <c r="A21" s="15">
        <v>19.0</v>
      </c>
      <c r="B21" s="21">
        <v>30384.0</v>
      </c>
      <c r="C21" s="17">
        <v>7589.6</v>
      </c>
      <c r="D21" s="18">
        <f t="shared" si="1"/>
        <v>1897.4</v>
      </c>
      <c r="E21" s="19">
        <f t="shared" si="2"/>
        <v>9487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9487</v>
      </c>
      <c r="J21" s="21">
        <v>1027.0</v>
      </c>
      <c r="K21" s="22">
        <f t="shared" si="6"/>
        <v>8460</v>
      </c>
      <c r="L21" s="23"/>
      <c r="M21" s="6"/>
      <c r="N21" s="6"/>
      <c r="O21" s="6"/>
    </row>
    <row r="22">
      <c r="A22" s="15">
        <v>20.0</v>
      </c>
      <c r="B22" s="21">
        <v>30474.0</v>
      </c>
      <c r="C22" s="17">
        <v>7755.2</v>
      </c>
      <c r="D22" s="18">
        <f t="shared" si="1"/>
        <v>1938.8</v>
      </c>
      <c r="E22" s="19">
        <f t="shared" si="2"/>
        <v>9694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9694</v>
      </c>
      <c r="J22" s="21">
        <v>867.0</v>
      </c>
      <c r="K22" s="22">
        <f t="shared" si="6"/>
        <v>8827</v>
      </c>
      <c r="L22" s="23"/>
      <c r="M22" s="6"/>
      <c r="N22" s="6"/>
      <c r="O22" s="6"/>
    </row>
    <row r="23">
      <c r="A23" s="15">
        <v>21.0</v>
      </c>
      <c r="B23" s="21">
        <v>30786.0</v>
      </c>
      <c r="C23" s="17">
        <v>39872.0</v>
      </c>
      <c r="D23" s="18">
        <f t="shared" si="1"/>
        <v>9968</v>
      </c>
      <c r="E23" s="19">
        <f t="shared" si="2"/>
        <v>49840</v>
      </c>
      <c r="F23" s="17">
        <v>8.7</v>
      </c>
      <c r="G23" s="18">
        <f t="shared" si="3"/>
        <v>1.305</v>
      </c>
      <c r="H23" s="19">
        <f t="shared" si="4"/>
        <v>10.005</v>
      </c>
      <c r="I23" s="20">
        <f t="shared" si="5"/>
        <v>49850.005</v>
      </c>
      <c r="J23" s="21">
        <v>6034.0</v>
      </c>
      <c r="K23" s="22">
        <f t="shared" si="6"/>
        <v>43816.005</v>
      </c>
      <c r="L23" s="23"/>
      <c r="M23" s="6"/>
      <c r="N23" s="6"/>
      <c r="O23" s="6"/>
    </row>
    <row r="24">
      <c r="A24" s="15">
        <v>22.0</v>
      </c>
      <c r="B24" s="21">
        <v>30890.0</v>
      </c>
      <c r="C24" s="17">
        <v>13079.2</v>
      </c>
      <c r="D24" s="18">
        <f t="shared" si="1"/>
        <v>3269.8</v>
      </c>
      <c r="E24" s="19">
        <f t="shared" si="2"/>
        <v>16349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16349</v>
      </c>
      <c r="J24" s="21">
        <v>586.0</v>
      </c>
      <c r="K24" s="22">
        <f t="shared" si="6"/>
        <v>15763</v>
      </c>
      <c r="L24" s="23"/>
      <c r="M24" s="6"/>
      <c r="N24" s="6"/>
      <c r="O24" s="6"/>
    </row>
    <row r="25">
      <c r="A25" s="15">
        <v>23.0</v>
      </c>
      <c r="B25" s="21">
        <v>31003.0</v>
      </c>
      <c r="C25" s="17">
        <v>13741.6</v>
      </c>
      <c r="D25" s="18">
        <f t="shared" si="1"/>
        <v>3435.4</v>
      </c>
      <c r="E25" s="19">
        <f t="shared" si="2"/>
        <v>17177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17177</v>
      </c>
      <c r="J25" s="21">
        <v>1207.0</v>
      </c>
      <c r="K25" s="22">
        <f t="shared" si="6"/>
        <v>15970</v>
      </c>
      <c r="L25" s="23"/>
      <c r="M25" s="6"/>
      <c r="N25" s="6"/>
      <c r="O25" s="6"/>
    </row>
    <row r="26">
      <c r="A26" s="15">
        <v>24.0</v>
      </c>
      <c r="B26" s="21">
        <v>31199.0</v>
      </c>
      <c r="C26" s="17">
        <v>25096.8</v>
      </c>
      <c r="D26" s="18">
        <f t="shared" si="1"/>
        <v>6274.2</v>
      </c>
      <c r="E26" s="19">
        <f t="shared" si="2"/>
        <v>31371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31371</v>
      </c>
      <c r="J26" s="21">
        <v>3666.0</v>
      </c>
      <c r="K26" s="22">
        <f t="shared" si="6"/>
        <v>27705</v>
      </c>
      <c r="L26" s="23"/>
      <c r="M26" s="6"/>
      <c r="N26" s="6"/>
      <c r="O26" s="6"/>
    </row>
    <row r="27">
      <c r="A27" s="15">
        <v>25.0</v>
      </c>
      <c r="B27" s="21">
        <v>31303.0</v>
      </c>
      <c r="C27" s="17">
        <v>10320.8</v>
      </c>
      <c r="D27" s="18">
        <f t="shared" si="1"/>
        <v>2580.2</v>
      </c>
      <c r="E27" s="19">
        <f t="shared" si="2"/>
        <v>12901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12901</v>
      </c>
      <c r="J27" s="21">
        <v>1038.0</v>
      </c>
      <c r="K27" s="22">
        <f t="shared" si="6"/>
        <v>11863</v>
      </c>
      <c r="L27" s="23"/>
      <c r="M27" s="6"/>
      <c r="N27" s="6"/>
      <c r="O27" s="6"/>
    </row>
    <row r="28">
      <c r="A28" s="15">
        <v>26.0</v>
      </c>
      <c r="B28" s="21">
        <v>31370.0</v>
      </c>
      <c r="C28" s="17">
        <v>5878.4</v>
      </c>
      <c r="D28" s="18">
        <f t="shared" si="1"/>
        <v>1469.6</v>
      </c>
      <c r="E28" s="19">
        <f t="shared" si="2"/>
        <v>7348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7348</v>
      </c>
      <c r="J28" s="21">
        <v>901.0</v>
      </c>
      <c r="K28" s="26">
        <f t="shared" si="6"/>
        <v>6447</v>
      </c>
      <c r="L28" s="23"/>
      <c r="M28" s="6"/>
      <c r="N28" s="6"/>
      <c r="O28" s="6"/>
    </row>
    <row r="29">
      <c r="A29" s="15">
        <v>27.0</v>
      </c>
      <c r="B29" s="21">
        <v>31431.0</v>
      </c>
      <c r="C29" s="17">
        <v>11296.0</v>
      </c>
      <c r="D29" s="18">
        <f t="shared" si="1"/>
        <v>2824</v>
      </c>
      <c r="E29" s="19">
        <f t="shared" si="2"/>
        <v>14120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14120</v>
      </c>
      <c r="J29" s="21">
        <v>594.0</v>
      </c>
      <c r="K29" s="22">
        <f t="shared" si="6"/>
        <v>13526</v>
      </c>
      <c r="L29" s="23"/>
      <c r="M29" s="6"/>
      <c r="N29" s="6"/>
      <c r="O29" s="6"/>
    </row>
    <row r="30">
      <c r="A30" s="15">
        <v>28.0</v>
      </c>
      <c r="B30" s="21">
        <v>31552.0</v>
      </c>
      <c r="C30" s="17">
        <v>14265.4</v>
      </c>
      <c r="D30" s="18">
        <f t="shared" si="1"/>
        <v>3566.35</v>
      </c>
      <c r="E30" s="19">
        <f t="shared" si="2"/>
        <v>17831.75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17831.75</v>
      </c>
      <c r="J30" s="21">
        <v>1006.0</v>
      </c>
      <c r="K30" s="22">
        <f t="shared" si="6"/>
        <v>16825.75</v>
      </c>
      <c r="L30" s="23"/>
      <c r="M30" s="6"/>
      <c r="N30" s="6"/>
      <c r="O30" s="6"/>
    </row>
    <row r="31">
      <c r="A31" s="15">
        <v>29.0</v>
      </c>
      <c r="B31" s="21">
        <v>31607.0</v>
      </c>
      <c r="C31" s="17">
        <v>5252.0</v>
      </c>
      <c r="D31" s="18">
        <f t="shared" si="1"/>
        <v>1313</v>
      </c>
      <c r="E31" s="19">
        <f t="shared" si="2"/>
        <v>6565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6565</v>
      </c>
      <c r="J31" s="21">
        <v>178.0</v>
      </c>
      <c r="K31" s="22">
        <f t="shared" si="6"/>
        <v>6387</v>
      </c>
      <c r="L31" s="23"/>
      <c r="M31" s="6"/>
      <c r="N31" s="6"/>
      <c r="O31" s="6"/>
    </row>
    <row r="32">
      <c r="A32" s="15">
        <v>30.0</v>
      </c>
      <c r="B32" s="21">
        <v>31743.0</v>
      </c>
      <c r="C32" s="17">
        <v>12795.2</v>
      </c>
      <c r="D32" s="18">
        <f t="shared" si="1"/>
        <v>3198.8</v>
      </c>
      <c r="E32" s="19">
        <f t="shared" si="2"/>
        <v>15994</v>
      </c>
      <c r="F32" s="17">
        <v>8.7</v>
      </c>
      <c r="G32" s="18">
        <f t="shared" si="3"/>
        <v>1.305</v>
      </c>
      <c r="H32" s="19">
        <f t="shared" si="4"/>
        <v>10.005</v>
      </c>
      <c r="I32" s="20">
        <f t="shared" si="5"/>
        <v>16004.005</v>
      </c>
      <c r="J32" s="21">
        <v>1487.0</v>
      </c>
      <c r="K32" s="22">
        <f t="shared" si="6"/>
        <v>14517.005</v>
      </c>
      <c r="L32" s="23"/>
      <c r="M32" s="6"/>
      <c r="N32" s="6"/>
      <c r="O32" s="6"/>
    </row>
    <row r="33">
      <c r="A33" s="15">
        <v>31.0</v>
      </c>
      <c r="B33" s="21">
        <v>31958.0</v>
      </c>
      <c r="C33" s="17">
        <v>24718.4</v>
      </c>
      <c r="D33" s="18">
        <f t="shared" si="1"/>
        <v>6179.6</v>
      </c>
      <c r="E33" s="19">
        <f t="shared" si="2"/>
        <v>30898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30898</v>
      </c>
      <c r="J33" s="21">
        <v>3142.0</v>
      </c>
      <c r="K33" s="22">
        <f t="shared" si="6"/>
        <v>27756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419200.6</v>
      </c>
      <c r="D34" s="19">
        <f t="shared" si="7"/>
        <v>104800.15</v>
      </c>
      <c r="E34" s="19">
        <f t="shared" si="7"/>
        <v>524000.75</v>
      </c>
      <c r="F34" s="19">
        <f t="shared" si="7"/>
        <v>17.4</v>
      </c>
      <c r="G34" s="19">
        <f t="shared" si="7"/>
        <v>2.61</v>
      </c>
      <c r="H34" s="19">
        <f t="shared" si="7"/>
        <v>20.01</v>
      </c>
      <c r="I34" s="20">
        <f t="shared" si="7"/>
        <v>524020.76</v>
      </c>
      <c r="J34" s="20">
        <f t="shared" si="7"/>
        <v>44781</v>
      </c>
      <c r="K34" s="20">
        <f t="shared" si="7"/>
        <v>479239.76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524020.76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1">
      <c r="B1" s="8" t="s">
        <v>3</v>
      </c>
      <c r="C1" s="8" t="s">
        <v>4</v>
      </c>
      <c r="D1" s="9" t="s">
        <v>5</v>
      </c>
      <c r="E1" s="8" t="s">
        <v>6</v>
      </c>
      <c r="F1" s="8" t="s">
        <v>7</v>
      </c>
      <c r="G1" s="9" t="s">
        <v>8</v>
      </c>
      <c r="H1" s="50" t="s">
        <v>9</v>
      </c>
      <c r="I1" s="51" t="s">
        <v>10</v>
      </c>
      <c r="J1" s="7" t="s">
        <v>11</v>
      </c>
    </row>
    <row r="2">
      <c r="A2" s="60" t="s">
        <v>72</v>
      </c>
      <c r="B2" s="64">
        <v>204674.83</v>
      </c>
      <c r="C2" s="64">
        <v>51168.7075</v>
      </c>
      <c r="D2" s="64">
        <v>255843.5375</v>
      </c>
      <c r="E2" s="64">
        <v>7321.739130434782</v>
      </c>
      <c r="F2" s="64">
        <v>1098.2608695652168</v>
      </c>
      <c r="G2" s="64">
        <v>8420.0</v>
      </c>
      <c r="H2" s="64">
        <v>264263.5375</v>
      </c>
      <c r="I2" s="64">
        <v>33480.0</v>
      </c>
      <c r="J2" s="64">
        <v>230783.5375</v>
      </c>
    </row>
    <row r="3">
      <c r="A3" s="60" t="s">
        <v>73</v>
      </c>
      <c r="B3" s="64">
        <v>233728.11</v>
      </c>
      <c r="C3" s="64">
        <v>58432.0275</v>
      </c>
      <c r="D3" s="64">
        <v>292160.1375</v>
      </c>
      <c r="E3" s="64">
        <v>10382.608695652176</v>
      </c>
      <c r="F3" s="64">
        <v>1557.3913043478256</v>
      </c>
      <c r="G3" s="64">
        <v>11940.0</v>
      </c>
      <c r="H3" s="64">
        <v>304100.1375</v>
      </c>
      <c r="I3" s="64">
        <v>47360.0</v>
      </c>
      <c r="J3" s="64">
        <v>256740.1375</v>
      </c>
    </row>
    <row r="4">
      <c r="A4" s="60" t="s">
        <v>74</v>
      </c>
      <c r="B4" s="64">
        <v>117452.0</v>
      </c>
      <c r="C4" s="64">
        <v>29363.0</v>
      </c>
      <c r="D4" s="64">
        <v>146815.0</v>
      </c>
      <c r="E4" s="64">
        <v>4626.08695652174</v>
      </c>
      <c r="F4" s="64">
        <v>693.9130434782606</v>
      </c>
      <c r="G4" s="64">
        <v>5320.0</v>
      </c>
      <c r="H4" s="64">
        <v>152135.0</v>
      </c>
      <c r="I4" s="64">
        <v>30150.0</v>
      </c>
      <c r="J4" s="64">
        <v>121985.0</v>
      </c>
    </row>
    <row r="5">
      <c r="A5" s="60" t="s">
        <v>75</v>
      </c>
      <c r="B5" s="64">
        <v>43780.0</v>
      </c>
      <c r="C5" s="64">
        <v>10945.0</v>
      </c>
      <c r="D5" s="64">
        <v>54725.0</v>
      </c>
      <c r="E5" s="64">
        <v>1260.8695652173915</v>
      </c>
      <c r="F5" s="64">
        <v>189.13043478260857</v>
      </c>
      <c r="G5" s="64">
        <v>1450.0</v>
      </c>
      <c r="H5" s="64">
        <v>56175.0</v>
      </c>
      <c r="I5" s="64">
        <v>10710.0</v>
      </c>
      <c r="J5" s="64">
        <v>45465.0</v>
      </c>
    </row>
    <row r="6">
      <c r="A6" s="60" t="s">
        <v>76</v>
      </c>
      <c r="B6" s="64">
        <v>137263.2</v>
      </c>
      <c r="C6" s="64">
        <v>34315.8</v>
      </c>
      <c r="D6" s="64">
        <v>171579.0</v>
      </c>
      <c r="E6" s="64">
        <v>4947.826086956522</v>
      </c>
      <c r="F6" s="64">
        <v>742.173913043478</v>
      </c>
      <c r="G6" s="64">
        <v>5690.0</v>
      </c>
      <c r="H6" s="64">
        <v>177269.0</v>
      </c>
      <c r="I6" s="64">
        <v>26710.0</v>
      </c>
      <c r="J6" s="64">
        <v>150559.0</v>
      </c>
    </row>
    <row r="7">
      <c r="A7" s="60" t="s">
        <v>77</v>
      </c>
      <c r="B7" s="64">
        <v>104037.6</v>
      </c>
      <c r="C7" s="64">
        <v>26009.4</v>
      </c>
      <c r="D7" s="64">
        <v>130047.0</v>
      </c>
      <c r="E7" s="64">
        <v>3904.347826086957</v>
      </c>
      <c r="F7" s="64">
        <v>585.6521739130433</v>
      </c>
      <c r="G7" s="64">
        <v>4490.0</v>
      </c>
      <c r="H7" s="64">
        <v>134537.0</v>
      </c>
      <c r="I7" s="64">
        <v>28757.0</v>
      </c>
      <c r="J7" s="64">
        <v>105780.0</v>
      </c>
    </row>
    <row r="8">
      <c r="A8" s="60" t="s">
        <v>78</v>
      </c>
      <c r="B8" s="64">
        <v>19760.0</v>
      </c>
      <c r="C8" s="64">
        <v>4940.0</v>
      </c>
      <c r="D8" s="64">
        <v>24700.0</v>
      </c>
      <c r="E8" s="64">
        <v>617.3913043478261</v>
      </c>
      <c r="F8" s="64">
        <v>92.60869565217388</v>
      </c>
      <c r="G8" s="64">
        <v>710.0</v>
      </c>
      <c r="H8" s="64">
        <v>25410.0</v>
      </c>
      <c r="I8" s="64">
        <v>1370.0</v>
      </c>
      <c r="J8" s="64">
        <v>24040.0</v>
      </c>
    </row>
    <row r="9">
      <c r="A9" s="60" t="s">
        <v>79</v>
      </c>
      <c r="B9" s="64">
        <v>137592.0</v>
      </c>
      <c r="C9" s="64">
        <v>34398.0</v>
      </c>
      <c r="D9" s="64">
        <v>171990.0</v>
      </c>
      <c r="E9" s="64">
        <v>5173.913043478262</v>
      </c>
      <c r="F9" s="64">
        <v>776.0869565217387</v>
      </c>
      <c r="G9" s="64">
        <v>5950.0</v>
      </c>
      <c r="H9" s="64">
        <v>177940.0</v>
      </c>
      <c r="I9" s="64">
        <v>27375.0</v>
      </c>
      <c r="J9" s="64">
        <v>150565.0</v>
      </c>
    </row>
    <row r="10">
      <c r="A10" s="60" t="s">
        <v>80</v>
      </c>
      <c r="B10" s="64">
        <v>229758.0</v>
      </c>
      <c r="C10" s="64">
        <v>57439.5</v>
      </c>
      <c r="D10" s="64">
        <v>287197.5</v>
      </c>
      <c r="E10" s="64">
        <v>7513.04347826087</v>
      </c>
      <c r="F10" s="64">
        <v>1126.9565217391298</v>
      </c>
      <c r="G10" s="64">
        <v>8640.0</v>
      </c>
      <c r="H10" s="64">
        <v>295837.5</v>
      </c>
      <c r="I10" s="64">
        <v>40830.0</v>
      </c>
      <c r="J10" s="64">
        <v>255007.5</v>
      </c>
    </row>
    <row r="11">
      <c r="A11" s="60" t="s">
        <v>81</v>
      </c>
      <c r="B11" s="64">
        <v>293452.0</v>
      </c>
      <c r="C11" s="64">
        <v>73363.0</v>
      </c>
      <c r="D11" s="64">
        <v>366815.0</v>
      </c>
      <c r="E11" s="64">
        <v>8765.217391304346</v>
      </c>
      <c r="F11" s="64">
        <v>1314.7826086956513</v>
      </c>
      <c r="G11" s="64">
        <v>10080.0</v>
      </c>
      <c r="H11" s="64">
        <v>376895.0</v>
      </c>
      <c r="I11" s="64">
        <v>35655.0</v>
      </c>
      <c r="J11" s="64">
        <v>341240.0</v>
      </c>
    </row>
    <row r="12">
      <c r="A12" s="60" t="s">
        <v>82</v>
      </c>
      <c r="B12" s="64">
        <v>76218.4</v>
      </c>
      <c r="C12" s="64">
        <v>19054.6</v>
      </c>
      <c r="D12" s="64">
        <v>95273.0</v>
      </c>
      <c r="E12" s="64">
        <v>2343.478260869565</v>
      </c>
      <c r="F12" s="64">
        <v>351.5217391304347</v>
      </c>
      <c r="G12" s="64">
        <v>2695.0</v>
      </c>
      <c r="H12" s="64">
        <v>97968.0</v>
      </c>
      <c r="I12" s="64">
        <v>14183.0</v>
      </c>
      <c r="J12" s="64">
        <v>83785.0</v>
      </c>
    </row>
    <row r="13">
      <c r="A13" s="60" t="s">
        <v>83</v>
      </c>
      <c r="B13" s="64">
        <v>33656.0</v>
      </c>
      <c r="C13" s="64">
        <v>8414.0</v>
      </c>
      <c r="D13" s="64">
        <v>42070.0</v>
      </c>
      <c r="E13" s="64">
        <v>1095.6521739130435</v>
      </c>
      <c r="F13" s="64">
        <v>164.34782608695642</v>
      </c>
      <c r="G13" s="64">
        <v>1260.0</v>
      </c>
      <c r="H13" s="64">
        <v>43330.0</v>
      </c>
      <c r="I13" s="64">
        <v>5980.0</v>
      </c>
      <c r="J13" s="64">
        <v>37350.0</v>
      </c>
    </row>
    <row r="14">
      <c r="A14" s="60" t="s">
        <v>84</v>
      </c>
      <c r="B14" s="64">
        <f t="shared" ref="B14:J14" si="1">SUM(B2:B13)</f>
        <v>1631372.14</v>
      </c>
      <c r="C14" s="64">
        <f t="shared" si="1"/>
        <v>407843.035</v>
      </c>
      <c r="D14" s="64">
        <f t="shared" si="1"/>
        <v>2039215.175</v>
      </c>
      <c r="E14" s="64">
        <f t="shared" si="1"/>
        <v>57952.17391</v>
      </c>
      <c r="F14" s="64">
        <f t="shared" si="1"/>
        <v>8692.826087</v>
      </c>
      <c r="G14" s="64">
        <f t="shared" si="1"/>
        <v>66645</v>
      </c>
      <c r="H14" s="64">
        <f t="shared" si="1"/>
        <v>2105860.175</v>
      </c>
      <c r="I14" s="64">
        <f t="shared" si="1"/>
        <v>302560</v>
      </c>
      <c r="J14" s="64">
        <f t="shared" si="1"/>
        <v>1803300.175</v>
      </c>
    </row>
    <row r="15">
      <c r="A15" s="60" t="s">
        <v>85</v>
      </c>
      <c r="B15" s="65">
        <v>1631296.0</v>
      </c>
      <c r="C15" s="65">
        <v>407824.0</v>
      </c>
      <c r="D15" s="64">
        <f>SUM(B15:C15)</f>
        <v>2039120</v>
      </c>
      <c r="E15" s="65">
        <v>57951.0</v>
      </c>
      <c r="F15" s="65">
        <v>8693.0</v>
      </c>
      <c r="G15" s="64">
        <f>SUM(E15:F15)</f>
        <v>66644</v>
      </c>
      <c r="H15" s="65">
        <v>2105765.0</v>
      </c>
      <c r="I15" s="65">
        <v>302560.0</v>
      </c>
      <c r="J15" s="65">
        <v>1803205.0</v>
      </c>
    </row>
    <row r="16">
      <c r="A16" s="60" t="s">
        <v>86</v>
      </c>
      <c r="B16" s="64">
        <f t="shared" ref="B16:J16" si="2">sum(B14-B15)</f>
        <v>76.14</v>
      </c>
      <c r="C16" s="64">
        <f t="shared" si="2"/>
        <v>19.035</v>
      </c>
      <c r="D16" s="64">
        <f t="shared" si="2"/>
        <v>95.175</v>
      </c>
      <c r="E16" s="64">
        <f t="shared" si="2"/>
        <v>1.173913043</v>
      </c>
      <c r="F16" s="64">
        <f t="shared" si="2"/>
        <v>-0.1739130435</v>
      </c>
      <c r="G16" s="64">
        <f t="shared" si="2"/>
        <v>1</v>
      </c>
      <c r="H16" s="64">
        <f t="shared" si="2"/>
        <v>95.175</v>
      </c>
      <c r="I16" s="64">
        <f t="shared" si="2"/>
        <v>0</v>
      </c>
      <c r="J16" s="64">
        <f t="shared" si="2"/>
        <v>95.175</v>
      </c>
    </row>
    <row r="17">
      <c r="B17" s="64"/>
      <c r="C17" s="64"/>
      <c r="D17" s="64"/>
      <c r="E17" s="64"/>
      <c r="F17" s="64"/>
      <c r="G17" s="64"/>
      <c r="H17" s="64"/>
      <c r="I17" s="64"/>
      <c r="J17" s="64"/>
    </row>
    <row r="18">
      <c r="B18" s="64"/>
      <c r="C18" s="64"/>
      <c r="D18" s="64"/>
      <c r="E18" s="64"/>
      <c r="F18" s="64"/>
      <c r="G18" s="64"/>
      <c r="H18" s="64"/>
      <c r="I18" s="64"/>
      <c r="J18" s="64"/>
    </row>
    <row r="19">
      <c r="B19" s="64"/>
      <c r="C19" s="64"/>
      <c r="D19" s="64"/>
      <c r="E19" s="64"/>
      <c r="F19" s="64"/>
      <c r="G19" s="64"/>
      <c r="H19" s="64"/>
      <c r="I19" s="64"/>
      <c r="J19" s="64"/>
    </row>
    <row r="20">
      <c r="B20" s="64"/>
      <c r="C20" s="64"/>
      <c r="D20" s="64"/>
      <c r="E20" s="64"/>
      <c r="F20" s="64"/>
      <c r="G20" s="64"/>
      <c r="H20" s="64"/>
      <c r="I20" s="64"/>
      <c r="J20" s="64"/>
    </row>
    <row r="21">
      <c r="B21" s="64"/>
      <c r="C21" s="64"/>
      <c r="D21" s="64"/>
      <c r="E21" s="64"/>
      <c r="F21" s="64"/>
      <c r="G21" s="64"/>
      <c r="H21" s="64"/>
      <c r="I21" s="64"/>
      <c r="J21" s="64"/>
    </row>
    <row r="22">
      <c r="B22" s="64"/>
      <c r="C22" s="64"/>
      <c r="D22" s="64"/>
      <c r="E22" s="64"/>
      <c r="F22" s="64"/>
      <c r="G22" s="64"/>
      <c r="H22" s="64"/>
      <c r="I22" s="64"/>
      <c r="J22" s="64"/>
    </row>
    <row r="23">
      <c r="B23" s="64"/>
      <c r="C23" s="64"/>
      <c r="D23" s="64"/>
      <c r="E23" s="64"/>
      <c r="F23" s="64"/>
      <c r="G23" s="64"/>
      <c r="H23" s="64"/>
      <c r="I23" s="64"/>
      <c r="J23" s="64"/>
    </row>
    <row r="24">
      <c r="B24" s="64"/>
      <c r="C24" s="64"/>
      <c r="D24" s="64"/>
      <c r="E24" s="64"/>
      <c r="F24" s="64"/>
      <c r="G24" s="64"/>
      <c r="H24" s="64"/>
      <c r="I24" s="64"/>
      <c r="J24" s="64"/>
    </row>
    <row r="25">
      <c r="B25" s="64"/>
      <c r="C25" s="64"/>
      <c r="D25" s="64"/>
      <c r="E25" s="64"/>
      <c r="F25" s="64"/>
      <c r="G25" s="64"/>
      <c r="H25" s="64"/>
      <c r="I25" s="64"/>
      <c r="J25" s="64"/>
    </row>
    <row r="26">
      <c r="B26" s="64"/>
      <c r="C26" s="64"/>
      <c r="D26" s="64"/>
      <c r="E26" s="64"/>
      <c r="F26" s="64"/>
      <c r="G26" s="64"/>
      <c r="H26" s="64"/>
      <c r="I26" s="64"/>
      <c r="J26" s="64"/>
    </row>
    <row r="27">
      <c r="B27" s="64"/>
      <c r="C27" s="64"/>
      <c r="D27" s="64"/>
      <c r="E27" s="64"/>
      <c r="F27" s="64"/>
      <c r="G27" s="64"/>
      <c r="H27" s="64"/>
      <c r="I27" s="64"/>
      <c r="J27" s="64"/>
    </row>
    <row r="28">
      <c r="B28" s="64"/>
      <c r="C28" s="64"/>
      <c r="D28" s="64"/>
      <c r="E28" s="64"/>
      <c r="F28" s="64"/>
      <c r="G28" s="64"/>
      <c r="H28" s="64"/>
      <c r="I28" s="64"/>
      <c r="J28" s="64"/>
    </row>
    <row r="29">
      <c r="B29" s="64"/>
      <c r="C29" s="64"/>
      <c r="D29" s="64"/>
      <c r="E29" s="64"/>
      <c r="F29" s="64"/>
      <c r="G29" s="64"/>
      <c r="H29" s="64"/>
      <c r="I29" s="64"/>
      <c r="J29" s="64"/>
    </row>
    <row r="30">
      <c r="B30" s="64"/>
      <c r="C30" s="64"/>
      <c r="D30" s="64"/>
      <c r="E30" s="64"/>
      <c r="F30" s="64"/>
      <c r="G30" s="64"/>
      <c r="H30" s="64"/>
      <c r="I30" s="64"/>
      <c r="J30" s="64"/>
    </row>
    <row r="31">
      <c r="B31" s="64"/>
      <c r="C31" s="64"/>
      <c r="D31" s="64"/>
      <c r="E31" s="64"/>
      <c r="F31" s="64"/>
      <c r="G31" s="64"/>
      <c r="H31" s="64"/>
      <c r="I31" s="64"/>
      <c r="J31" s="64"/>
    </row>
    <row r="32">
      <c r="B32" s="64"/>
      <c r="C32" s="64"/>
      <c r="D32" s="64"/>
      <c r="E32" s="64"/>
      <c r="F32" s="64"/>
      <c r="G32" s="64"/>
      <c r="H32" s="64"/>
      <c r="I32" s="64"/>
      <c r="J32" s="64"/>
    </row>
    <row r="33">
      <c r="B33" s="64"/>
      <c r="C33" s="64"/>
      <c r="D33" s="64"/>
      <c r="E33" s="64"/>
      <c r="F33" s="64"/>
      <c r="G33" s="64"/>
      <c r="H33" s="64"/>
      <c r="I33" s="64"/>
      <c r="J33" s="64"/>
    </row>
    <row r="34">
      <c r="B34" s="64"/>
      <c r="C34" s="64"/>
      <c r="D34" s="64"/>
      <c r="E34" s="64"/>
      <c r="F34" s="64"/>
      <c r="G34" s="64"/>
      <c r="H34" s="64"/>
      <c r="I34" s="64"/>
      <c r="J34" s="64"/>
    </row>
    <row r="35">
      <c r="B35" s="64"/>
      <c r="C35" s="64"/>
      <c r="D35" s="64"/>
      <c r="E35" s="64"/>
      <c r="F35" s="64"/>
      <c r="G35" s="64"/>
      <c r="H35" s="64"/>
      <c r="I35" s="64"/>
      <c r="J35" s="64"/>
    </row>
    <row r="36">
      <c r="B36" s="64"/>
      <c r="C36" s="64"/>
      <c r="D36" s="64"/>
      <c r="E36" s="64"/>
      <c r="F36" s="64"/>
      <c r="G36" s="64"/>
      <c r="H36" s="64"/>
      <c r="I36" s="64"/>
      <c r="J36" s="64"/>
    </row>
    <row r="37">
      <c r="B37" s="64"/>
      <c r="C37" s="64"/>
      <c r="D37" s="64"/>
      <c r="E37" s="64"/>
      <c r="F37" s="64"/>
      <c r="G37" s="64"/>
      <c r="H37" s="64"/>
      <c r="I37" s="64"/>
      <c r="J37" s="64"/>
    </row>
    <row r="38">
      <c r="B38" s="64"/>
      <c r="C38" s="64"/>
      <c r="D38" s="64"/>
      <c r="E38" s="64"/>
      <c r="F38" s="64"/>
      <c r="G38" s="64"/>
      <c r="H38" s="64"/>
      <c r="I38" s="64"/>
      <c r="J38" s="64"/>
    </row>
    <row r="39">
      <c r="B39" s="64"/>
      <c r="C39" s="64"/>
      <c r="D39" s="64"/>
      <c r="E39" s="64"/>
      <c r="F39" s="64"/>
      <c r="G39" s="64"/>
      <c r="H39" s="64"/>
      <c r="I39" s="64"/>
      <c r="J39" s="64"/>
    </row>
    <row r="40">
      <c r="B40" s="64"/>
      <c r="C40" s="64"/>
      <c r="D40" s="64"/>
      <c r="E40" s="64"/>
      <c r="F40" s="64"/>
      <c r="G40" s="64"/>
      <c r="H40" s="64"/>
      <c r="I40" s="64"/>
      <c r="J40" s="64"/>
    </row>
    <row r="41">
      <c r="B41" s="64"/>
      <c r="C41" s="64"/>
      <c r="D41" s="64"/>
      <c r="E41" s="64"/>
      <c r="F41" s="64"/>
      <c r="G41" s="64"/>
      <c r="H41" s="64"/>
      <c r="I41" s="64"/>
      <c r="J41" s="64"/>
    </row>
    <row r="42">
      <c r="B42" s="64"/>
      <c r="C42" s="64"/>
      <c r="D42" s="64"/>
      <c r="E42" s="64"/>
      <c r="F42" s="64"/>
      <c r="G42" s="64"/>
      <c r="H42" s="64"/>
      <c r="I42" s="64"/>
      <c r="J42" s="64"/>
    </row>
    <row r="43">
      <c r="B43" s="64"/>
      <c r="C43" s="64"/>
      <c r="D43" s="64"/>
      <c r="E43" s="64"/>
      <c r="F43" s="64"/>
      <c r="G43" s="64"/>
      <c r="H43" s="64"/>
      <c r="I43" s="64"/>
      <c r="J43" s="64"/>
    </row>
    <row r="44">
      <c r="B44" s="64"/>
      <c r="C44" s="64"/>
      <c r="D44" s="64"/>
      <c r="E44" s="64"/>
      <c r="F44" s="64"/>
      <c r="G44" s="64"/>
      <c r="H44" s="64"/>
      <c r="I44" s="64"/>
      <c r="J44" s="64"/>
    </row>
    <row r="45">
      <c r="B45" s="64"/>
      <c r="C45" s="64"/>
      <c r="D45" s="64"/>
      <c r="E45" s="64"/>
      <c r="F45" s="64"/>
      <c r="G45" s="64"/>
      <c r="H45" s="64"/>
      <c r="I45" s="64"/>
      <c r="J45" s="64"/>
    </row>
    <row r="46">
      <c r="B46" s="64"/>
      <c r="C46" s="64"/>
      <c r="D46" s="64"/>
      <c r="E46" s="64"/>
      <c r="F46" s="64"/>
      <c r="G46" s="64"/>
      <c r="H46" s="64"/>
      <c r="I46" s="64"/>
      <c r="J46" s="64"/>
    </row>
    <row r="47">
      <c r="B47" s="64"/>
      <c r="C47" s="64"/>
      <c r="D47" s="64"/>
      <c r="E47" s="64"/>
      <c r="F47" s="64"/>
      <c r="G47" s="64"/>
      <c r="H47" s="64"/>
      <c r="I47" s="64"/>
      <c r="J47" s="64"/>
    </row>
    <row r="48">
      <c r="B48" s="64"/>
      <c r="C48" s="64"/>
      <c r="D48" s="64"/>
      <c r="E48" s="64"/>
      <c r="F48" s="64"/>
      <c r="G48" s="64"/>
      <c r="H48" s="64"/>
      <c r="I48" s="64"/>
      <c r="J48" s="64"/>
    </row>
    <row r="49">
      <c r="B49" s="64"/>
      <c r="C49" s="64"/>
      <c r="D49" s="64"/>
      <c r="E49" s="64"/>
      <c r="F49" s="64"/>
      <c r="G49" s="64"/>
      <c r="H49" s="64"/>
      <c r="I49" s="64"/>
      <c r="J49" s="64"/>
    </row>
    <row r="50">
      <c r="B50" s="64"/>
      <c r="C50" s="64"/>
      <c r="D50" s="64"/>
      <c r="E50" s="64"/>
      <c r="F50" s="64"/>
      <c r="G50" s="64"/>
      <c r="H50" s="64"/>
      <c r="I50" s="64"/>
      <c r="J50" s="64"/>
    </row>
    <row r="51">
      <c r="B51" s="64"/>
      <c r="C51" s="64"/>
      <c r="D51" s="64"/>
      <c r="E51" s="64"/>
      <c r="F51" s="64"/>
      <c r="G51" s="64"/>
      <c r="H51" s="64"/>
      <c r="I51" s="64"/>
      <c r="J51" s="64"/>
    </row>
    <row r="52">
      <c r="B52" s="64"/>
      <c r="C52" s="64"/>
      <c r="D52" s="64"/>
      <c r="E52" s="64"/>
      <c r="F52" s="64"/>
      <c r="G52" s="64"/>
      <c r="H52" s="64"/>
      <c r="I52" s="64"/>
      <c r="J52" s="64"/>
    </row>
    <row r="53">
      <c r="B53" s="64"/>
      <c r="C53" s="64"/>
      <c r="D53" s="64"/>
      <c r="E53" s="64"/>
      <c r="F53" s="64"/>
      <c r="G53" s="64"/>
      <c r="H53" s="64"/>
      <c r="I53" s="64"/>
      <c r="J53" s="64"/>
    </row>
    <row r="54">
      <c r="B54" s="64"/>
      <c r="C54" s="64"/>
      <c r="D54" s="64"/>
      <c r="E54" s="64"/>
      <c r="F54" s="64"/>
      <c r="G54" s="64"/>
      <c r="H54" s="64"/>
      <c r="I54" s="64"/>
      <c r="J54" s="64"/>
    </row>
    <row r="55">
      <c r="B55" s="64"/>
      <c r="C55" s="64"/>
      <c r="D55" s="64"/>
      <c r="E55" s="64"/>
      <c r="F55" s="64"/>
      <c r="G55" s="64"/>
      <c r="H55" s="64"/>
      <c r="I55" s="64"/>
      <c r="J55" s="64"/>
    </row>
    <row r="56">
      <c r="B56" s="64"/>
      <c r="C56" s="64"/>
      <c r="D56" s="64"/>
      <c r="E56" s="64"/>
      <c r="F56" s="64"/>
      <c r="G56" s="64"/>
      <c r="H56" s="64"/>
      <c r="I56" s="64"/>
      <c r="J56" s="64"/>
    </row>
    <row r="57">
      <c r="B57" s="64"/>
      <c r="C57" s="64"/>
      <c r="D57" s="64"/>
      <c r="E57" s="64"/>
      <c r="F57" s="64"/>
      <c r="G57" s="64"/>
      <c r="H57" s="64"/>
      <c r="I57" s="64"/>
      <c r="J57" s="64"/>
    </row>
    <row r="58">
      <c r="B58" s="64"/>
      <c r="C58" s="64"/>
      <c r="D58" s="64"/>
      <c r="E58" s="64"/>
      <c r="F58" s="64"/>
      <c r="G58" s="64"/>
      <c r="H58" s="64"/>
      <c r="I58" s="64"/>
      <c r="J58" s="64"/>
    </row>
    <row r="59">
      <c r="B59" s="64"/>
      <c r="C59" s="64"/>
      <c r="D59" s="64"/>
      <c r="E59" s="64"/>
      <c r="F59" s="64"/>
      <c r="G59" s="64"/>
      <c r="H59" s="64"/>
      <c r="I59" s="64"/>
      <c r="J59" s="64"/>
    </row>
    <row r="60">
      <c r="B60" s="64"/>
      <c r="C60" s="64"/>
      <c r="D60" s="64"/>
      <c r="E60" s="64"/>
      <c r="F60" s="64"/>
      <c r="G60" s="64"/>
      <c r="H60" s="64"/>
      <c r="I60" s="64"/>
      <c r="J60" s="64"/>
    </row>
    <row r="61">
      <c r="B61" s="64"/>
      <c r="C61" s="64"/>
      <c r="D61" s="64"/>
      <c r="E61" s="64"/>
      <c r="F61" s="64"/>
      <c r="G61" s="64"/>
      <c r="H61" s="64"/>
      <c r="I61" s="64"/>
      <c r="J61" s="64"/>
    </row>
    <row r="62">
      <c r="B62" s="64"/>
      <c r="C62" s="64"/>
      <c r="D62" s="64"/>
      <c r="E62" s="64"/>
      <c r="F62" s="64"/>
      <c r="G62" s="64"/>
      <c r="H62" s="64"/>
      <c r="I62" s="64"/>
      <c r="J62" s="64"/>
    </row>
    <row r="63">
      <c r="B63" s="64"/>
      <c r="C63" s="64"/>
      <c r="D63" s="64"/>
      <c r="E63" s="64"/>
      <c r="F63" s="64"/>
      <c r="G63" s="64"/>
      <c r="H63" s="64"/>
      <c r="I63" s="64"/>
      <c r="J63" s="64"/>
    </row>
    <row r="64">
      <c r="B64" s="64"/>
      <c r="C64" s="64"/>
      <c r="D64" s="64"/>
      <c r="E64" s="64"/>
      <c r="F64" s="64"/>
      <c r="G64" s="64"/>
      <c r="H64" s="64"/>
      <c r="I64" s="64"/>
      <c r="J64" s="64"/>
    </row>
    <row r="65">
      <c r="B65" s="64"/>
      <c r="C65" s="64"/>
      <c r="D65" s="64"/>
      <c r="E65" s="64"/>
      <c r="F65" s="64"/>
      <c r="G65" s="64"/>
      <c r="H65" s="64"/>
      <c r="I65" s="64"/>
      <c r="J65" s="64"/>
    </row>
    <row r="66">
      <c r="B66" s="64"/>
      <c r="C66" s="64"/>
      <c r="D66" s="64"/>
      <c r="E66" s="64"/>
      <c r="F66" s="64"/>
      <c r="G66" s="64"/>
      <c r="H66" s="64"/>
      <c r="I66" s="64"/>
      <c r="J66" s="64"/>
    </row>
    <row r="67">
      <c r="B67" s="64"/>
      <c r="C67" s="64"/>
      <c r="D67" s="64"/>
      <c r="E67" s="64"/>
      <c r="F67" s="64"/>
      <c r="G67" s="64"/>
      <c r="H67" s="64"/>
      <c r="I67" s="64"/>
      <c r="J67" s="64"/>
    </row>
    <row r="68">
      <c r="B68" s="64"/>
      <c r="C68" s="64"/>
      <c r="D68" s="64"/>
      <c r="E68" s="64"/>
      <c r="F68" s="64"/>
      <c r="G68" s="64"/>
      <c r="H68" s="64"/>
      <c r="I68" s="64"/>
      <c r="J68" s="64"/>
    </row>
    <row r="69">
      <c r="B69" s="64"/>
      <c r="C69" s="64"/>
      <c r="D69" s="64"/>
      <c r="E69" s="64"/>
      <c r="F69" s="64"/>
      <c r="G69" s="64"/>
      <c r="H69" s="64"/>
      <c r="I69" s="64"/>
      <c r="J69" s="64"/>
    </row>
    <row r="70">
      <c r="B70" s="64"/>
      <c r="C70" s="64"/>
      <c r="D70" s="64"/>
      <c r="E70" s="64"/>
      <c r="F70" s="64"/>
      <c r="G70" s="64"/>
      <c r="H70" s="64"/>
      <c r="I70" s="64"/>
      <c r="J70" s="64"/>
    </row>
    <row r="71">
      <c r="B71" s="64"/>
      <c r="C71" s="64"/>
      <c r="D71" s="64"/>
      <c r="E71" s="64"/>
      <c r="F71" s="64"/>
      <c r="G71" s="64"/>
      <c r="H71" s="64"/>
      <c r="I71" s="64"/>
      <c r="J71" s="64"/>
    </row>
    <row r="72">
      <c r="B72" s="64"/>
      <c r="C72" s="64"/>
      <c r="D72" s="64"/>
      <c r="E72" s="64"/>
      <c r="F72" s="64"/>
      <c r="G72" s="64"/>
      <c r="H72" s="64"/>
      <c r="I72" s="64"/>
      <c r="J72" s="64"/>
    </row>
    <row r="73">
      <c r="B73" s="64"/>
      <c r="C73" s="64"/>
      <c r="D73" s="64"/>
      <c r="E73" s="64"/>
      <c r="F73" s="64"/>
      <c r="G73" s="64"/>
      <c r="H73" s="64"/>
      <c r="I73" s="64"/>
      <c r="J73" s="64"/>
    </row>
    <row r="74">
      <c r="B74" s="64"/>
      <c r="C74" s="64"/>
      <c r="D74" s="64"/>
      <c r="E74" s="64"/>
      <c r="F74" s="64"/>
      <c r="G74" s="64"/>
      <c r="H74" s="64"/>
      <c r="I74" s="64"/>
      <c r="J74" s="64"/>
    </row>
    <row r="75">
      <c r="B75" s="64"/>
      <c r="C75" s="64"/>
      <c r="D75" s="64"/>
      <c r="E75" s="64"/>
      <c r="F75" s="64"/>
      <c r="G75" s="64"/>
      <c r="H75" s="64"/>
      <c r="I75" s="64"/>
      <c r="J75" s="64"/>
    </row>
    <row r="76">
      <c r="B76" s="64"/>
      <c r="C76" s="64"/>
      <c r="D76" s="64"/>
      <c r="E76" s="64"/>
      <c r="F76" s="64"/>
      <c r="G76" s="64"/>
      <c r="H76" s="64"/>
      <c r="I76" s="64"/>
      <c r="J76" s="64"/>
    </row>
    <row r="77">
      <c r="B77" s="64"/>
      <c r="C77" s="64"/>
      <c r="D77" s="64"/>
      <c r="E77" s="64"/>
      <c r="F77" s="64"/>
      <c r="G77" s="64"/>
      <c r="H77" s="64"/>
      <c r="I77" s="64"/>
      <c r="J77" s="64"/>
    </row>
    <row r="78">
      <c r="B78" s="64"/>
      <c r="C78" s="64"/>
      <c r="D78" s="64"/>
      <c r="E78" s="64"/>
      <c r="F78" s="64"/>
      <c r="G78" s="64"/>
      <c r="H78" s="64"/>
      <c r="I78" s="64"/>
      <c r="J78" s="64"/>
    </row>
    <row r="79">
      <c r="B79" s="64"/>
      <c r="C79" s="64"/>
      <c r="D79" s="64"/>
      <c r="E79" s="64"/>
      <c r="F79" s="64"/>
      <c r="G79" s="64"/>
      <c r="H79" s="64"/>
      <c r="I79" s="64"/>
      <c r="J79" s="64"/>
    </row>
    <row r="80">
      <c r="B80" s="64"/>
      <c r="C80" s="64"/>
      <c r="D80" s="64"/>
      <c r="E80" s="64"/>
      <c r="F80" s="64"/>
      <c r="G80" s="64"/>
      <c r="H80" s="64"/>
      <c r="I80" s="64"/>
      <c r="J80" s="64"/>
    </row>
    <row r="81">
      <c r="B81" s="64"/>
      <c r="C81" s="64"/>
      <c r="D81" s="64"/>
      <c r="E81" s="64"/>
      <c r="F81" s="64"/>
      <c r="G81" s="64"/>
      <c r="H81" s="64"/>
      <c r="I81" s="64"/>
      <c r="J81" s="64"/>
    </row>
    <row r="82">
      <c r="B82" s="64"/>
      <c r="C82" s="64"/>
      <c r="D82" s="64"/>
      <c r="E82" s="64"/>
      <c r="F82" s="64"/>
      <c r="G82" s="64"/>
      <c r="H82" s="64"/>
      <c r="I82" s="64"/>
      <c r="J82" s="64"/>
    </row>
    <row r="83">
      <c r="B83" s="64"/>
      <c r="C83" s="64"/>
      <c r="D83" s="64"/>
      <c r="E83" s="64"/>
      <c r="F83" s="64"/>
      <c r="G83" s="64"/>
      <c r="H83" s="64"/>
      <c r="I83" s="64"/>
      <c r="J83" s="64"/>
    </row>
    <row r="84">
      <c r="B84" s="64"/>
      <c r="C84" s="64"/>
      <c r="D84" s="64"/>
      <c r="E84" s="64"/>
      <c r="F84" s="64"/>
      <c r="G84" s="64"/>
      <c r="H84" s="64"/>
      <c r="I84" s="64"/>
      <c r="J84" s="64"/>
    </row>
    <row r="85">
      <c r="B85" s="64"/>
      <c r="C85" s="64"/>
      <c r="D85" s="64"/>
      <c r="E85" s="64"/>
      <c r="F85" s="64"/>
      <c r="G85" s="64"/>
      <c r="H85" s="64"/>
      <c r="I85" s="64"/>
      <c r="J85" s="64"/>
    </row>
    <row r="86">
      <c r="B86" s="64"/>
      <c r="C86" s="64"/>
      <c r="D86" s="64"/>
      <c r="E86" s="64"/>
      <c r="F86" s="64"/>
      <c r="G86" s="64"/>
      <c r="H86" s="64"/>
      <c r="I86" s="64"/>
      <c r="J86" s="64"/>
    </row>
    <row r="87">
      <c r="B87" s="64"/>
      <c r="C87" s="64"/>
      <c r="D87" s="64"/>
      <c r="E87" s="64"/>
      <c r="F87" s="64"/>
      <c r="G87" s="64"/>
      <c r="H87" s="64"/>
      <c r="I87" s="64"/>
      <c r="J87" s="64"/>
    </row>
    <row r="88">
      <c r="B88" s="64"/>
      <c r="C88" s="64"/>
      <c r="D88" s="64"/>
      <c r="E88" s="64"/>
      <c r="F88" s="64"/>
      <c r="G88" s="64"/>
      <c r="H88" s="64"/>
      <c r="I88" s="64"/>
      <c r="J88" s="64"/>
    </row>
    <row r="89">
      <c r="B89" s="64"/>
      <c r="C89" s="64"/>
      <c r="D89" s="64"/>
      <c r="E89" s="64"/>
      <c r="F89" s="64"/>
      <c r="G89" s="64"/>
      <c r="H89" s="64"/>
      <c r="I89" s="64"/>
      <c r="J89" s="64"/>
    </row>
    <row r="90">
      <c r="B90" s="64"/>
      <c r="C90" s="64"/>
      <c r="D90" s="64"/>
      <c r="E90" s="64"/>
      <c r="F90" s="64"/>
      <c r="G90" s="64"/>
      <c r="H90" s="64"/>
      <c r="I90" s="64"/>
      <c r="J90" s="64"/>
    </row>
    <row r="91">
      <c r="B91" s="64"/>
      <c r="C91" s="64"/>
      <c r="D91" s="64"/>
      <c r="E91" s="64"/>
      <c r="F91" s="64"/>
      <c r="G91" s="64"/>
      <c r="H91" s="64"/>
      <c r="I91" s="64"/>
      <c r="J91" s="64"/>
    </row>
    <row r="92">
      <c r="B92" s="64"/>
      <c r="C92" s="64"/>
      <c r="D92" s="64"/>
      <c r="E92" s="64"/>
      <c r="F92" s="64"/>
      <c r="G92" s="64"/>
      <c r="H92" s="64"/>
      <c r="I92" s="64"/>
      <c r="J92" s="64"/>
    </row>
    <row r="93">
      <c r="B93" s="64"/>
      <c r="C93" s="64"/>
      <c r="D93" s="64"/>
      <c r="E93" s="64"/>
      <c r="F93" s="64"/>
      <c r="G93" s="64"/>
      <c r="H93" s="64"/>
      <c r="I93" s="64"/>
      <c r="J93" s="64"/>
    </row>
    <row r="94">
      <c r="B94" s="64"/>
      <c r="C94" s="64"/>
      <c r="D94" s="64"/>
      <c r="E94" s="64"/>
      <c r="F94" s="64"/>
      <c r="G94" s="64"/>
      <c r="H94" s="64"/>
      <c r="I94" s="64"/>
      <c r="J94" s="64"/>
    </row>
    <row r="95">
      <c r="B95" s="64"/>
      <c r="C95" s="64"/>
      <c r="D95" s="64"/>
      <c r="E95" s="64"/>
      <c r="F95" s="64"/>
      <c r="G95" s="64"/>
      <c r="H95" s="64"/>
      <c r="I95" s="64"/>
      <c r="J95" s="64"/>
    </row>
    <row r="96">
      <c r="B96" s="64"/>
      <c r="C96" s="64"/>
      <c r="D96" s="64"/>
      <c r="E96" s="64"/>
      <c r="F96" s="64"/>
      <c r="G96" s="64"/>
      <c r="H96" s="64"/>
      <c r="I96" s="64"/>
      <c r="J96" s="64"/>
    </row>
    <row r="97">
      <c r="B97" s="64"/>
      <c r="C97" s="64"/>
      <c r="D97" s="64"/>
      <c r="E97" s="64"/>
      <c r="F97" s="64"/>
      <c r="G97" s="64"/>
      <c r="H97" s="64"/>
      <c r="I97" s="64"/>
      <c r="J97" s="64"/>
    </row>
    <row r="98">
      <c r="B98" s="64"/>
      <c r="C98" s="64"/>
      <c r="D98" s="64"/>
      <c r="E98" s="64"/>
      <c r="F98" s="64"/>
      <c r="G98" s="64"/>
      <c r="H98" s="64"/>
      <c r="I98" s="64"/>
      <c r="J98" s="64"/>
    </row>
    <row r="99">
      <c r="B99" s="64"/>
      <c r="C99" s="64"/>
      <c r="D99" s="64"/>
      <c r="E99" s="64"/>
      <c r="F99" s="64"/>
      <c r="G99" s="64"/>
      <c r="H99" s="64"/>
      <c r="I99" s="64"/>
      <c r="J99" s="64"/>
    </row>
    <row r="100">
      <c r="B100" s="64"/>
      <c r="C100" s="64"/>
      <c r="D100" s="64"/>
      <c r="E100" s="64"/>
      <c r="F100" s="64"/>
      <c r="G100" s="64"/>
      <c r="H100" s="64"/>
      <c r="I100" s="64"/>
      <c r="J100" s="64"/>
    </row>
    <row r="101">
      <c r="B101" s="64"/>
      <c r="C101" s="64"/>
      <c r="D101" s="64"/>
      <c r="E101" s="64"/>
      <c r="F101" s="64"/>
      <c r="G101" s="64"/>
      <c r="H101" s="64"/>
      <c r="I101" s="64"/>
      <c r="J101" s="64"/>
    </row>
    <row r="102">
      <c r="B102" s="64"/>
      <c r="C102" s="64"/>
      <c r="D102" s="64"/>
      <c r="E102" s="64"/>
      <c r="F102" s="64"/>
      <c r="G102" s="64"/>
      <c r="H102" s="64"/>
      <c r="I102" s="64"/>
      <c r="J102" s="64"/>
    </row>
    <row r="103">
      <c r="B103" s="64"/>
      <c r="C103" s="64"/>
      <c r="D103" s="64"/>
      <c r="E103" s="64"/>
      <c r="F103" s="64"/>
      <c r="G103" s="64"/>
      <c r="H103" s="64"/>
      <c r="I103" s="64"/>
      <c r="J103" s="64"/>
    </row>
    <row r="104">
      <c r="B104" s="64"/>
      <c r="C104" s="64"/>
      <c r="D104" s="64"/>
      <c r="E104" s="64"/>
      <c r="F104" s="64"/>
      <c r="G104" s="64"/>
      <c r="H104" s="64"/>
      <c r="I104" s="64"/>
      <c r="J104" s="64"/>
    </row>
    <row r="105">
      <c r="B105" s="64"/>
      <c r="C105" s="64"/>
      <c r="D105" s="64"/>
      <c r="E105" s="64"/>
      <c r="F105" s="64"/>
      <c r="G105" s="64"/>
      <c r="H105" s="64"/>
      <c r="I105" s="64"/>
      <c r="J105" s="64"/>
    </row>
    <row r="106">
      <c r="B106" s="64"/>
      <c r="C106" s="64"/>
      <c r="D106" s="64"/>
      <c r="E106" s="64"/>
      <c r="F106" s="64"/>
      <c r="G106" s="64"/>
      <c r="H106" s="64"/>
      <c r="I106" s="64"/>
      <c r="J106" s="64"/>
    </row>
    <row r="107">
      <c r="B107" s="64"/>
      <c r="C107" s="64"/>
      <c r="D107" s="64"/>
      <c r="E107" s="64"/>
      <c r="F107" s="64"/>
      <c r="G107" s="64"/>
      <c r="H107" s="64"/>
      <c r="I107" s="64"/>
      <c r="J107" s="64"/>
    </row>
    <row r="108">
      <c r="B108" s="64"/>
      <c r="C108" s="64"/>
      <c r="D108" s="64"/>
      <c r="E108" s="64"/>
      <c r="F108" s="64"/>
      <c r="G108" s="64"/>
      <c r="H108" s="64"/>
      <c r="I108" s="64"/>
      <c r="J108" s="64"/>
    </row>
    <row r="109">
      <c r="B109" s="64"/>
      <c r="C109" s="64"/>
      <c r="D109" s="64"/>
      <c r="E109" s="64"/>
      <c r="F109" s="64"/>
      <c r="G109" s="64"/>
      <c r="H109" s="64"/>
      <c r="I109" s="64"/>
      <c r="J109" s="64"/>
    </row>
    <row r="110">
      <c r="B110" s="64"/>
      <c r="C110" s="64"/>
      <c r="D110" s="64"/>
      <c r="E110" s="64"/>
      <c r="F110" s="64"/>
      <c r="G110" s="64"/>
      <c r="H110" s="64"/>
      <c r="I110" s="64"/>
      <c r="J110" s="64"/>
    </row>
    <row r="111">
      <c r="B111" s="64"/>
      <c r="C111" s="64"/>
      <c r="D111" s="64"/>
      <c r="E111" s="64"/>
      <c r="F111" s="64"/>
      <c r="G111" s="64"/>
      <c r="H111" s="64"/>
      <c r="I111" s="64"/>
      <c r="J111" s="64"/>
    </row>
    <row r="112">
      <c r="B112" s="64"/>
      <c r="C112" s="64"/>
      <c r="D112" s="64"/>
      <c r="E112" s="64"/>
      <c r="F112" s="64"/>
      <c r="G112" s="64"/>
      <c r="H112" s="64"/>
      <c r="I112" s="64"/>
      <c r="J112" s="64"/>
    </row>
    <row r="113">
      <c r="B113" s="64"/>
      <c r="C113" s="64"/>
      <c r="D113" s="64"/>
      <c r="E113" s="64"/>
      <c r="F113" s="64"/>
      <c r="G113" s="64"/>
      <c r="H113" s="64"/>
      <c r="I113" s="64"/>
      <c r="J113" s="64"/>
    </row>
    <row r="114">
      <c r="B114" s="64"/>
      <c r="C114" s="64"/>
      <c r="D114" s="64"/>
      <c r="E114" s="64"/>
      <c r="F114" s="64"/>
      <c r="G114" s="64"/>
      <c r="H114" s="64"/>
      <c r="I114" s="64"/>
      <c r="J114" s="64"/>
    </row>
    <row r="115">
      <c r="B115" s="64"/>
      <c r="C115" s="64"/>
      <c r="D115" s="64"/>
      <c r="E115" s="64"/>
      <c r="F115" s="64"/>
      <c r="G115" s="64"/>
      <c r="H115" s="64"/>
      <c r="I115" s="64"/>
      <c r="J115" s="64"/>
    </row>
    <row r="116">
      <c r="B116" s="64"/>
      <c r="C116" s="64"/>
      <c r="D116" s="64"/>
      <c r="E116" s="64"/>
      <c r="F116" s="64"/>
      <c r="G116" s="64"/>
      <c r="H116" s="64"/>
      <c r="I116" s="64"/>
      <c r="J116" s="64"/>
    </row>
    <row r="117">
      <c r="B117" s="64"/>
      <c r="C117" s="64"/>
      <c r="D117" s="64"/>
      <c r="E117" s="64"/>
      <c r="F117" s="64"/>
      <c r="G117" s="64"/>
      <c r="H117" s="64"/>
      <c r="I117" s="64"/>
      <c r="J117" s="64"/>
    </row>
    <row r="118">
      <c r="B118" s="64"/>
      <c r="C118" s="64"/>
      <c r="D118" s="64"/>
      <c r="E118" s="64"/>
      <c r="F118" s="64"/>
      <c r="G118" s="64"/>
      <c r="H118" s="64"/>
      <c r="I118" s="64"/>
      <c r="J118" s="64"/>
    </row>
    <row r="119">
      <c r="B119" s="64"/>
      <c r="C119" s="64"/>
      <c r="D119" s="64"/>
      <c r="E119" s="64"/>
      <c r="F119" s="64"/>
      <c r="G119" s="64"/>
      <c r="H119" s="64"/>
      <c r="I119" s="64"/>
      <c r="J119" s="64"/>
    </row>
    <row r="120">
      <c r="B120" s="64"/>
      <c r="C120" s="64"/>
      <c r="D120" s="64"/>
      <c r="E120" s="64"/>
      <c r="F120" s="64"/>
      <c r="G120" s="64"/>
      <c r="H120" s="64"/>
      <c r="I120" s="64"/>
      <c r="J120" s="64"/>
    </row>
    <row r="121">
      <c r="B121" s="64"/>
      <c r="C121" s="64"/>
      <c r="D121" s="64"/>
      <c r="E121" s="64"/>
      <c r="F121" s="64"/>
      <c r="G121" s="64"/>
      <c r="H121" s="64"/>
      <c r="I121" s="64"/>
      <c r="J121" s="64"/>
    </row>
    <row r="122">
      <c r="B122" s="64"/>
      <c r="C122" s="64"/>
      <c r="D122" s="64"/>
      <c r="E122" s="64"/>
      <c r="F122" s="64"/>
      <c r="G122" s="64"/>
      <c r="H122" s="64"/>
      <c r="I122" s="64"/>
      <c r="J122" s="64"/>
    </row>
    <row r="123">
      <c r="B123" s="64"/>
      <c r="C123" s="64"/>
      <c r="D123" s="64"/>
      <c r="E123" s="64"/>
      <c r="F123" s="64"/>
      <c r="G123" s="64"/>
      <c r="H123" s="64"/>
      <c r="I123" s="64"/>
      <c r="J123" s="64"/>
    </row>
    <row r="124">
      <c r="B124" s="64"/>
      <c r="C124" s="64"/>
      <c r="D124" s="64"/>
      <c r="E124" s="64"/>
      <c r="F124" s="64"/>
      <c r="G124" s="64"/>
      <c r="H124" s="64"/>
      <c r="I124" s="64"/>
      <c r="J124" s="64"/>
    </row>
    <row r="125">
      <c r="B125" s="64"/>
      <c r="C125" s="64"/>
      <c r="D125" s="64"/>
      <c r="E125" s="64"/>
      <c r="F125" s="64"/>
      <c r="G125" s="64"/>
      <c r="H125" s="64"/>
      <c r="I125" s="64"/>
      <c r="J125" s="64"/>
    </row>
    <row r="126">
      <c r="B126" s="64"/>
      <c r="C126" s="64"/>
      <c r="D126" s="64"/>
      <c r="E126" s="64"/>
      <c r="F126" s="64"/>
      <c r="G126" s="64"/>
      <c r="H126" s="64"/>
      <c r="I126" s="64"/>
      <c r="J126" s="64"/>
    </row>
    <row r="127">
      <c r="B127" s="64"/>
      <c r="C127" s="64"/>
      <c r="D127" s="64"/>
      <c r="E127" s="64"/>
      <c r="F127" s="64"/>
      <c r="G127" s="64"/>
      <c r="H127" s="64"/>
      <c r="I127" s="64"/>
      <c r="J127" s="64"/>
    </row>
    <row r="128">
      <c r="B128" s="64"/>
      <c r="C128" s="64"/>
      <c r="D128" s="64"/>
      <c r="E128" s="64"/>
      <c r="F128" s="64"/>
      <c r="G128" s="64"/>
      <c r="H128" s="64"/>
      <c r="I128" s="64"/>
      <c r="J128" s="64"/>
    </row>
    <row r="129">
      <c r="B129" s="64"/>
      <c r="C129" s="64"/>
      <c r="D129" s="64"/>
      <c r="E129" s="64"/>
      <c r="F129" s="64"/>
      <c r="G129" s="64"/>
      <c r="H129" s="64"/>
      <c r="I129" s="64"/>
      <c r="J129" s="64"/>
    </row>
    <row r="130">
      <c r="B130" s="64"/>
      <c r="C130" s="64"/>
      <c r="D130" s="64"/>
      <c r="E130" s="64"/>
      <c r="F130" s="64"/>
      <c r="G130" s="64"/>
      <c r="H130" s="64"/>
      <c r="I130" s="64"/>
      <c r="J130" s="64"/>
    </row>
    <row r="131">
      <c r="B131" s="64"/>
      <c r="C131" s="64"/>
      <c r="D131" s="64"/>
      <c r="E131" s="64"/>
      <c r="F131" s="64"/>
      <c r="G131" s="64"/>
      <c r="H131" s="64"/>
      <c r="I131" s="64"/>
      <c r="J131" s="64"/>
    </row>
    <row r="132">
      <c r="B132" s="64"/>
      <c r="C132" s="64"/>
      <c r="D132" s="64"/>
      <c r="E132" s="64"/>
      <c r="F132" s="64"/>
      <c r="G132" s="64"/>
      <c r="H132" s="64"/>
      <c r="I132" s="64"/>
      <c r="J132" s="64"/>
    </row>
    <row r="133">
      <c r="B133" s="64"/>
      <c r="C133" s="64"/>
      <c r="D133" s="64"/>
      <c r="E133" s="64"/>
      <c r="F133" s="64"/>
      <c r="G133" s="64"/>
      <c r="H133" s="64"/>
      <c r="I133" s="64"/>
      <c r="J133" s="64"/>
    </row>
    <row r="134">
      <c r="B134" s="64"/>
      <c r="C134" s="64"/>
      <c r="D134" s="64"/>
      <c r="E134" s="64"/>
      <c r="F134" s="64"/>
      <c r="G134" s="64"/>
      <c r="H134" s="64"/>
      <c r="I134" s="64"/>
      <c r="J134" s="64"/>
    </row>
    <row r="135">
      <c r="B135" s="64"/>
      <c r="C135" s="64"/>
      <c r="D135" s="64"/>
      <c r="E135" s="64"/>
      <c r="F135" s="64"/>
      <c r="G135" s="64"/>
      <c r="H135" s="64"/>
      <c r="I135" s="64"/>
      <c r="J135" s="64"/>
    </row>
    <row r="136">
      <c r="B136" s="64"/>
      <c r="C136" s="64"/>
      <c r="D136" s="64"/>
      <c r="E136" s="64"/>
      <c r="F136" s="64"/>
      <c r="G136" s="64"/>
      <c r="H136" s="64"/>
      <c r="I136" s="64"/>
      <c r="J136" s="64"/>
    </row>
    <row r="137">
      <c r="B137" s="64"/>
      <c r="C137" s="64"/>
      <c r="D137" s="64"/>
      <c r="E137" s="64"/>
      <c r="F137" s="64"/>
      <c r="G137" s="64"/>
      <c r="H137" s="64"/>
      <c r="I137" s="64"/>
      <c r="J137" s="64"/>
    </row>
    <row r="138">
      <c r="B138" s="64"/>
      <c r="C138" s="64"/>
      <c r="D138" s="64"/>
      <c r="E138" s="64"/>
      <c r="F138" s="64"/>
      <c r="G138" s="64"/>
      <c r="H138" s="64"/>
      <c r="I138" s="64"/>
      <c r="J138" s="64"/>
    </row>
    <row r="139">
      <c r="B139" s="64"/>
      <c r="C139" s="64"/>
      <c r="D139" s="64"/>
      <c r="E139" s="64"/>
      <c r="F139" s="64"/>
      <c r="G139" s="64"/>
      <c r="H139" s="64"/>
      <c r="I139" s="64"/>
      <c r="J139" s="64"/>
    </row>
    <row r="140">
      <c r="B140" s="64"/>
      <c r="C140" s="64"/>
      <c r="D140" s="64"/>
      <c r="E140" s="64"/>
      <c r="F140" s="64"/>
      <c r="G140" s="64"/>
      <c r="H140" s="64"/>
      <c r="I140" s="64"/>
      <c r="J140" s="64"/>
    </row>
    <row r="141">
      <c r="B141" s="64"/>
      <c r="C141" s="64"/>
      <c r="D141" s="64"/>
      <c r="E141" s="64"/>
      <c r="F141" s="64"/>
      <c r="G141" s="64"/>
      <c r="H141" s="64"/>
      <c r="I141" s="64"/>
      <c r="J141" s="64"/>
    </row>
    <row r="142">
      <c r="B142" s="64"/>
      <c r="C142" s="64"/>
      <c r="D142" s="64"/>
      <c r="E142" s="64"/>
      <c r="F142" s="64"/>
      <c r="G142" s="64"/>
      <c r="H142" s="64"/>
      <c r="I142" s="64"/>
      <c r="J142" s="64"/>
    </row>
    <row r="143">
      <c r="B143" s="64"/>
      <c r="C143" s="64"/>
      <c r="D143" s="64"/>
      <c r="E143" s="64"/>
      <c r="F143" s="64"/>
      <c r="G143" s="64"/>
      <c r="H143" s="64"/>
      <c r="I143" s="64"/>
      <c r="J143" s="64"/>
    </row>
    <row r="144">
      <c r="B144" s="64"/>
      <c r="C144" s="64"/>
      <c r="D144" s="64"/>
      <c r="E144" s="64"/>
      <c r="F144" s="64"/>
      <c r="G144" s="64"/>
      <c r="H144" s="64"/>
      <c r="I144" s="64"/>
      <c r="J144" s="64"/>
    </row>
    <row r="145">
      <c r="B145" s="64"/>
      <c r="C145" s="64"/>
      <c r="D145" s="64"/>
      <c r="E145" s="64"/>
      <c r="F145" s="64"/>
      <c r="G145" s="64"/>
      <c r="H145" s="64"/>
      <c r="I145" s="64"/>
      <c r="J145" s="64"/>
    </row>
    <row r="146">
      <c r="B146" s="64"/>
      <c r="C146" s="64"/>
      <c r="D146" s="64"/>
      <c r="E146" s="64"/>
      <c r="F146" s="64"/>
      <c r="G146" s="64"/>
      <c r="H146" s="64"/>
      <c r="I146" s="64"/>
      <c r="J146" s="64"/>
    </row>
    <row r="147">
      <c r="B147" s="64"/>
      <c r="C147" s="64"/>
      <c r="D147" s="64"/>
      <c r="E147" s="64"/>
      <c r="F147" s="64"/>
      <c r="G147" s="64"/>
      <c r="H147" s="64"/>
      <c r="I147" s="64"/>
      <c r="J147" s="64"/>
    </row>
    <row r="148">
      <c r="B148" s="64"/>
      <c r="C148" s="64"/>
      <c r="D148" s="64"/>
      <c r="E148" s="64"/>
      <c r="F148" s="64"/>
      <c r="G148" s="64"/>
      <c r="H148" s="64"/>
      <c r="I148" s="64"/>
      <c r="J148" s="64"/>
    </row>
    <row r="149">
      <c r="B149" s="64"/>
      <c r="C149" s="64"/>
      <c r="D149" s="64"/>
      <c r="E149" s="64"/>
      <c r="F149" s="64"/>
      <c r="G149" s="64"/>
      <c r="H149" s="64"/>
      <c r="I149" s="64"/>
      <c r="J149" s="64"/>
    </row>
    <row r="150">
      <c r="B150" s="64"/>
      <c r="C150" s="64"/>
      <c r="D150" s="64"/>
      <c r="E150" s="64"/>
      <c r="F150" s="64"/>
      <c r="G150" s="64"/>
      <c r="H150" s="64"/>
      <c r="I150" s="64"/>
      <c r="J150" s="64"/>
    </row>
    <row r="151">
      <c r="B151" s="64"/>
      <c r="C151" s="64"/>
      <c r="D151" s="64"/>
      <c r="E151" s="64"/>
      <c r="F151" s="64"/>
      <c r="G151" s="64"/>
      <c r="H151" s="64"/>
      <c r="I151" s="64"/>
      <c r="J151" s="64"/>
    </row>
    <row r="152">
      <c r="B152" s="64"/>
      <c r="C152" s="64"/>
      <c r="D152" s="64"/>
      <c r="E152" s="64"/>
      <c r="F152" s="64"/>
      <c r="G152" s="64"/>
      <c r="H152" s="64"/>
      <c r="I152" s="64"/>
      <c r="J152" s="64"/>
    </row>
    <row r="153">
      <c r="B153" s="64"/>
      <c r="C153" s="64"/>
      <c r="D153" s="64"/>
      <c r="E153" s="64"/>
      <c r="F153" s="64"/>
      <c r="G153" s="64"/>
      <c r="H153" s="64"/>
      <c r="I153" s="64"/>
      <c r="J153" s="64"/>
    </row>
    <row r="154">
      <c r="B154" s="64"/>
      <c r="C154" s="64"/>
      <c r="D154" s="64"/>
      <c r="E154" s="64"/>
      <c r="F154" s="64"/>
      <c r="G154" s="64"/>
      <c r="H154" s="64"/>
      <c r="I154" s="64"/>
      <c r="J154" s="64"/>
    </row>
    <row r="155">
      <c r="B155" s="64"/>
      <c r="C155" s="64"/>
      <c r="D155" s="64"/>
      <c r="E155" s="64"/>
      <c r="F155" s="64"/>
      <c r="G155" s="64"/>
      <c r="H155" s="64"/>
      <c r="I155" s="64"/>
      <c r="J155" s="64"/>
    </row>
    <row r="156">
      <c r="B156" s="64"/>
      <c r="C156" s="64"/>
      <c r="D156" s="64"/>
      <c r="E156" s="64"/>
      <c r="F156" s="64"/>
      <c r="G156" s="64"/>
      <c r="H156" s="64"/>
      <c r="I156" s="64"/>
      <c r="J156" s="64"/>
    </row>
    <row r="157">
      <c r="B157" s="64"/>
      <c r="C157" s="64"/>
      <c r="D157" s="64"/>
      <c r="E157" s="64"/>
      <c r="F157" s="64"/>
      <c r="G157" s="64"/>
      <c r="H157" s="64"/>
      <c r="I157" s="64"/>
      <c r="J157" s="64"/>
    </row>
    <row r="158">
      <c r="B158" s="64"/>
      <c r="C158" s="64"/>
      <c r="D158" s="64"/>
      <c r="E158" s="64"/>
      <c r="F158" s="64"/>
      <c r="G158" s="64"/>
      <c r="H158" s="64"/>
      <c r="I158" s="64"/>
      <c r="J158" s="64"/>
    </row>
    <row r="159">
      <c r="B159" s="64"/>
      <c r="C159" s="64"/>
      <c r="D159" s="64"/>
      <c r="E159" s="64"/>
      <c r="F159" s="64"/>
      <c r="G159" s="64"/>
      <c r="H159" s="64"/>
      <c r="I159" s="64"/>
      <c r="J159" s="64"/>
    </row>
    <row r="160">
      <c r="B160" s="64"/>
      <c r="C160" s="64"/>
      <c r="D160" s="64"/>
      <c r="E160" s="64"/>
      <c r="F160" s="64"/>
      <c r="G160" s="64"/>
      <c r="H160" s="64"/>
      <c r="I160" s="64"/>
      <c r="J160" s="64"/>
    </row>
    <row r="161">
      <c r="B161" s="64"/>
      <c r="C161" s="64"/>
      <c r="D161" s="64"/>
      <c r="E161" s="64"/>
      <c r="F161" s="64"/>
      <c r="G161" s="64"/>
      <c r="H161" s="64"/>
      <c r="I161" s="64"/>
      <c r="J161" s="64"/>
    </row>
    <row r="162">
      <c r="B162" s="64"/>
      <c r="C162" s="64"/>
      <c r="D162" s="64"/>
      <c r="E162" s="64"/>
      <c r="F162" s="64"/>
      <c r="G162" s="64"/>
      <c r="H162" s="64"/>
      <c r="I162" s="64"/>
      <c r="J162" s="64"/>
    </row>
    <row r="163">
      <c r="B163" s="64"/>
      <c r="C163" s="64"/>
      <c r="D163" s="64"/>
      <c r="E163" s="64"/>
      <c r="F163" s="64"/>
      <c r="G163" s="64"/>
      <c r="H163" s="64"/>
      <c r="I163" s="64"/>
      <c r="J163" s="64"/>
    </row>
    <row r="164">
      <c r="B164" s="64"/>
      <c r="C164" s="64"/>
      <c r="D164" s="64"/>
      <c r="E164" s="64"/>
      <c r="F164" s="64"/>
      <c r="G164" s="64"/>
      <c r="H164" s="64"/>
      <c r="I164" s="64"/>
      <c r="J164" s="64"/>
    </row>
    <row r="165">
      <c r="B165" s="64"/>
      <c r="C165" s="64"/>
      <c r="D165" s="64"/>
      <c r="E165" s="64"/>
      <c r="F165" s="64"/>
      <c r="G165" s="64"/>
      <c r="H165" s="64"/>
      <c r="I165" s="64"/>
      <c r="J165" s="64"/>
    </row>
    <row r="166">
      <c r="B166" s="64"/>
      <c r="C166" s="64"/>
      <c r="D166" s="64"/>
      <c r="E166" s="64"/>
      <c r="F166" s="64"/>
      <c r="G166" s="64"/>
      <c r="H166" s="64"/>
      <c r="I166" s="64"/>
      <c r="J166" s="64"/>
    </row>
    <row r="167">
      <c r="B167" s="64"/>
      <c r="C167" s="64"/>
      <c r="D167" s="64"/>
      <c r="E167" s="64"/>
      <c r="F167" s="64"/>
      <c r="G167" s="64"/>
      <c r="H167" s="64"/>
      <c r="I167" s="64"/>
      <c r="J167" s="64"/>
    </row>
    <row r="168">
      <c r="B168" s="64"/>
      <c r="C168" s="64"/>
      <c r="D168" s="64"/>
      <c r="E168" s="64"/>
      <c r="F168" s="64"/>
      <c r="G168" s="64"/>
      <c r="H168" s="64"/>
      <c r="I168" s="64"/>
      <c r="J168" s="64"/>
    </row>
    <row r="169">
      <c r="B169" s="64"/>
      <c r="C169" s="64"/>
      <c r="D169" s="64"/>
      <c r="E169" s="64"/>
      <c r="F169" s="64"/>
      <c r="G169" s="64"/>
      <c r="H169" s="64"/>
      <c r="I169" s="64"/>
      <c r="J169" s="64"/>
    </row>
    <row r="170">
      <c r="B170" s="64"/>
      <c r="C170" s="64"/>
      <c r="D170" s="64"/>
      <c r="E170" s="64"/>
      <c r="F170" s="64"/>
      <c r="G170" s="64"/>
      <c r="H170" s="64"/>
      <c r="I170" s="64"/>
      <c r="J170" s="64"/>
    </row>
    <row r="171">
      <c r="B171" s="64"/>
      <c r="C171" s="64"/>
      <c r="D171" s="64"/>
      <c r="E171" s="64"/>
      <c r="F171" s="64"/>
      <c r="G171" s="64"/>
      <c r="H171" s="64"/>
      <c r="I171" s="64"/>
      <c r="J171" s="64"/>
    </row>
    <row r="172">
      <c r="B172" s="64"/>
      <c r="C172" s="64"/>
      <c r="D172" s="64"/>
      <c r="E172" s="64"/>
      <c r="F172" s="64"/>
      <c r="G172" s="64"/>
      <c r="H172" s="64"/>
      <c r="I172" s="64"/>
      <c r="J172" s="64"/>
    </row>
    <row r="173">
      <c r="B173" s="64"/>
      <c r="C173" s="64"/>
      <c r="D173" s="64"/>
      <c r="E173" s="64"/>
      <c r="F173" s="64"/>
      <c r="G173" s="64"/>
      <c r="H173" s="64"/>
      <c r="I173" s="64"/>
      <c r="J173" s="64"/>
    </row>
    <row r="174">
      <c r="B174" s="64"/>
      <c r="C174" s="64"/>
      <c r="D174" s="64"/>
      <c r="E174" s="64"/>
      <c r="F174" s="64"/>
      <c r="G174" s="64"/>
      <c r="H174" s="64"/>
      <c r="I174" s="64"/>
      <c r="J174" s="64"/>
    </row>
    <row r="175">
      <c r="B175" s="64"/>
      <c r="C175" s="64"/>
      <c r="D175" s="64"/>
      <c r="E175" s="64"/>
      <c r="F175" s="64"/>
      <c r="G175" s="64"/>
      <c r="H175" s="64"/>
      <c r="I175" s="64"/>
      <c r="J175" s="64"/>
    </row>
    <row r="176">
      <c r="B176" s="64"/>
      <c r="C176" s="64"/>
      <c r="D176" s="64"/>
      <c r="E176" s="64"/>
      <c r="F176" s="64"/>
      <c r="G176" s="64"/>
      <c r="H176" s="64"/>
      <c r="I176" s="64"/>
      <c r="J176" s="64"/>
    </row>
    <row r="177">
      <c r="B177" s="64"/>
      <c r="C177" s="64"/>
      <c r="D177" s="64"/>
      <c r="E177" s="64"/>
      <c r="F177" s="64"/>
      <c r="G177" s="64"/>
      <c r="H177" s="64"/>
      <c r="I177" s="64"/>
      <c r="J177" s="64"/>
    </row>
    <row r="178">
      <c r="B178" s="64"/>
      <c r="C178" s="64"/>
      <c r="D178" s="64"/>
      <c r="E178" s="64"/>
      <c r="F178" s="64"/>
      <c r="G178" s="64"/>
      <c r="H178" s="64"/>
      <c r="I178" s="64"/>
      <c r="J178" s="64"/>
    </row>
    <row r="179">
      <c r="B179" s="64"/>
      <c r="C179" s="64"/>
      <c r="D179" s="64"/>
      <c r="E179" s="64"/>
      <c r="F179" s="64"/>
      <c r="G179" s="64"/>
      <c r="H179" s="64"/>
      <c r="I179" s="64"/>
      <c r="J179" s="64"/>
    </row>
    <row r="180">
      <c r="B180" s="64"/>
      <c r="C180" s="64"/>
      <c r="D180" s="64"/>
      <c r="E180" s="64"/>
      <c r="F180" s="64"/>
      <c r="G180" s="64"/>
      <c r="H180" s="64"/>
      <c r="I180" s="64"/>
      <c r="J180" s="64"/>
    </row>
    <row r="181">
      <c r="B181" s="64"/>
      <c r="C181" s="64"/>
      <c r="D181" s="64"/>
      <c r="E181" s="64"/>
      <c r="F181" s="64"/>
      <c r="G181" s="64"/>
      <c r="H181" s="64"/>
      <c r="I181" s="64"/>
      <c r="J181" s="64"/>
    </row>
    <row r="182">
      <c r="B182" s="64"/>
      <c r="C182" s="64"/>
      <c r="D182" s="64"/>
      <c r="E182" s="64"/>
      <c r="F182" s="64"/>
      <c r="G182" s="64"/>
      <c r="H182" s="64"/>
      <c r="I182" s="64"/>
      <c r="J182" s="64"/>
    </row>
    <row r="183">
      <c r="B183" s="64"/>
      <c r="C183" s="64"/>
      <c r="D183" s="64"/>
      <c r="E183" s="64"/>
      <c r="F183" s="64"/>
      <c r="G183" s="64"/>
      <c r="H183" s="64"/>
      <c r="I183" s="64"/>
      <c r="J183" s="64"/>
    </row>
    <row r="184">
      <c r="B184" s="64"/>
      <c r="C184" s="64"/>
      <c r="D184" s="64"/>
      <c r="E184" s="64"/>
      <c r="F184" s="64"/>
      <c r="G184" s="64"/>
      <c r="H184" s="64"/>
      <c r="I184" s="64"/>
      <c r="J184" s="64"/>
    </row>
    <row r="185">
      <c r="B185" s="64"/>
      <c r="C185" s="64"/>
      <c r="D185" s="64"/>
      <c r="E185" s="64"/>
      <c r="F185" s="64"/>
      <c r="G185" s="64"/>
      <c r="H185" s="64"/>
      <c r="I185" s="64"/>
      <c r="J185" s="64"/>
    </row>
    <row r="186">
      <c r="B186" s="64"/>
      <c r="C186" s="64"/>
      <c r="D186" s="64"/>
      <c r="E186" s="64"/>
      <c r="F186" s="64"/>
      <c r="G186" s="64"/>
      <c r="H186" s="64"/>
      <c r="I186" s="64"/>
      <c r="J186" s="64"/>
    </row>
    <row r="187">
      <c r="B187" s="64"/>
      <c r="C187" s="64"/>
      <c r="D187" s="64"/>
      <c r="E187" s="64"/>
      <c r="F187" s="64"/>
      <c r="G187" s="64"/>
      <c r="H187" s="64"/>
      <c r="I187" s="64"/>
      <c r="J187" s="64"/>
    </row>
    <row r="188">
      <c r="B188" s="64"/>
      <c r="C188" s="64"/>
      <c r="D188" s="64"/>
      <c r="E188" s="64"/>
      <c r="F188" s="64"/>
      <c r="G188" s="64"/>
      <c r="H188" s="64"/>
      <c r="I188" s="64"/>
      <c r="J188" s="64"/>
    </row>
    <row r="189">
      <c r="B189" s="64"/>
      <c r="C189" s="64"/>
      <c r="D189" s="64"/>
      <c r="E189" s="64"/>
      <c r="F189" s="64"/>
      <c r="G189" s="64"/>
      <c r="H189" s="64"/>
      <c r="I189" s="64"/>
      <c r="J189" s="64"/>
    </row>
    <row r="190">
      <c r="B190" s="64"/>
      <c r="C190" s="64"/>
      <c r="D190" s="64"/>
      <c r="E190" s="64"/>
      <c r="F190" s="64"/>
      <c r="G190" s="64"/>
      <c r="H190" s="64"/>
      <c r="I190" s="64"/>
      <c r="J190" s="64"/>
    </row>
    <row r="191">
      <c r="B191" s="64"/>
      <c r="C191" s="64"/>
      <c r="D191" s="64"/>
      <c r="E191" s="64"/>
      <c r="F191" s="64"/>
      <c r="G191" s="64"/>
      <c r="H191" s="64"/>
      <c r="I191" s="64"/>
      <c r="J191" s="64"/>
    </row>
    <row r="192">
      <c r="B192" s="64"/>
      <c r="C192" s="64"/>
      <c r="D192" s="64"/>
      <c r="E192" s="64"/>
      <c r="F192" s="64"/>
      <c r="G192" s="64"/>
      <c r="H192" s="64"/>
      <c r="I192" s="64"/>
      <c r="J192" s="64"/>
    </row>
    <row r="193">
      <c r="B193" s="64"/>
      <c r="C193" s="64"/>
      <c r="D193" s="64"/>
      <c r="E193" s="64"/>
      <c r="F193" s="64"/>
      <c r="G193" s="64"/>
      <c r="H193" s="64"/>
      <c r="I193" s="64"/>
      <c r="J193" s="64"/>
    </row>
    <row r="194">
      <c r="B194" s="64"/>
      <c r="C194" s="64"/>
      <c r="D194" s="64"/>
      <c r="E194" s="64"/>
      <c r="F194" s="64"/>
      <c r="G194" s="64"/>
      <c r="H194" s="64"/>
      <c r="I194" s="64"/>
      <c r="J194" s="64"/>
    </row>
    <row r="195">
      <c r="B195" s="64"/>
      <c r="C195" s="64"/>
      <c r="D195" s="64"/>
      <c r="E195" s="64"/>
      <c r="F195" s="64"/>
      <c r="G195" s="64"/>
      <c r="H195" s="64"/>
      <c r="I195" s="64"/>
      <c r="J195" s="64"/>
    </row>
    <row r="196">
      <c r="B196" s="64"/>
      <c r="C196" s="64"/>
      <c r="D196" s="64"/>
      <c r="E196" s="64"/>
      <c r="F196" s="64"/>
      <c r="G196" s="64"/>
      <c r="H196" s="64"/>
      <c r="I196" s="64"/>
      <c r="J196" s="64"/>
    </row>
    <row r="197">
      <c r="B197" s="64"/>
      <c r="C197" s="64"/>
      <c r="D197" s="64"/>
      <c r="E197" s="64"/>
      <c r="F197" s="64"/>
      <c r="G197" s="64"/>
      <c r="H197" s="64"/>
      <c r="I197" s="64"/>
      <c r="J197" s="64"/>
    </row>
    <row r="198">
      <c r="B198" s="64"/>
      <c r="C198" s="64"/>
      <c r="D198" s="64"/>
      <c r="E198" s="64"/>
      <c r="F198" s="64"/>
      <c r="G198" s="64"/>
      <c r="H198" s="64"/>
      <c r="I198" s="64"/>
      <c r="J198" s="64"/>
    </row>
    <row r="199">
      <c r="B199" s="64"/>
      <c r="C199" s="64"/>
      <c r="D199" s="64"/>
      <c r="E199" s="64"/>
      <c r="F199" s="64"/>
      <c r="G199" s="64"/>
      <c r="H199" s="64"/>
      <c r="I199" s="64"/>
      <c r="J199" s="64"/>
    </row>
    <row r="200">
      <c r="B200" s="64"/>
      <c r="C200" s="64"/>
      <c r="D200" s="64"/>
      <c r="E200" s="64"/>
      <c r="F200" s="64"/>
      <c r="G200" s="64"/>
      <c r="H200" s="64"/>
      <c r="I200" s="64"/>
      <c r="J200" s="64"/>
    </row>
    <row r="201">
      <c r="B201" s="64"/>
      <c r="C201" s="64"/>
      <c r="D201" s="64"/>
      <c r="E201" s="64"/>
      <c r="F201" s="64"/>
      <c r="G201" s="64"/>
      <c r="H201" s="64"/>
      <c r="I201" s="64"/>
      <c r="J201" s="64"/>
    </row>
    <row r="202">
      <c r="B202" s="64"/>
      <c r="C202" s="64"/>
      <c r="D202" s="64"/>
      <c r="E202" s="64"/>
      <c r="F202" s="64"/>
      <c r="G202" s="64"/>
      <c r="H202" s="64"/>
      <c r="I202" s="64"/>
      <c r="J202" s="64"/>
    </row>
    <row r="203">
      <c r="B203" s="64"/>
      <c r="C203" s="64"/>
      <c r="D203" s="64"/>
      <c r="E203" s="64"/>
      <c r="F203" s="64"/>
      <c r="G203" s="64"/>
      <c r="H203" s="64"/>
      <c r="I203" s="64"/>
      <c r="J203" s="64"/>
    </row>
    <row r="204">
      <c r="B204" s="64"/>
      <c r="C204" s="64"/>
      <c r="D204" s="64"/>
      <c r="E204" s="64"/>
      <c r="F204" s="64"/>
      <c r="G204" s="64"/>
      <c r="H204" s="64"/>
      <c r="I204" s="64"/>
      <c r="J204" s="64"/>
    </row>
    <row r="205">
      <c r="B205" s="64"/>
      <c r="C205" s="64"/>
      <c r="D205" s="64"/>
      <c r="E205" s="64"/>
      <c r="F205" s="64"/>
      <c r="G205" s="64"/>
      <c r="H205" s="64"/>
      <c r="I205" s="64"/>
      <c r="J205" s="64"/>
    </row>
    <row r="206">
      <c r="B206" s="64"/>
      <c r="C206" s="64"/>
      <c r="D206" s="64"/>
      <c r="E206" s="64"/>
      <c r="F206" s="64"/>
      <c r="G206" s="64"/>
      <c r="H206" s="64"/>
      <c r="I206" s="64"/>
      <c r="J206" s="64"/>
    </row>
    <row r="207">
      <c r="B207" s="64"/>
      <c r="C207" s="64"/>
      <c r="D207" s="64"/>
      <c r="E207" s="64"/>
      <c r="F207" s="64"/>
      <c r="G207" s="64"/>
      <c r="H207" s="64"/>
      <c r="I207" s="64"/>
      <c r="J207" s="64"/>
    </row>
    <row r="208">
      <c r="B208" s="64"/>
      <c r="C208" s="64"/>
      <c r="D208" s="64"/>
      <c r="E208" s="64"/>
      <c r="F208" s="64"/>
      <c r="G208" s="64"/>
      <c r="H208" s="64"/>
      <c r="I208" s="64"/>
      <c r="J208" s="64"/>
    </row>
    <row r="209">
      <c r="B209" s="64"/>
      <c r="C209" s="64"/>
      <c r="D209" s="64"/>
      <c r="E209" s="64"/>
      <c r="F209" s="64"/>
      <c r="G209" s="64"/>
      <c r="H209" s="64"/>
      <c r="I209" s="64"/>
      <c r="J209" s="64"/>
    </row>
    <row r="210">
      <c r="B210" s="64"/>
      <c r="C210" s="64"/>
      <c r="D210" s="64"/>
      <c r="E210" s="64"/>
      <c r="F210" s="64"/>
      <c r="G210" s="64"/>
      <c r="H210" s="64"/>
      <c r="I210" s="64"/>
      <c r="J210" s="64"/>
    </row>
    <row r="211">
      <c r="B211" s="64"/>
      <c r="C211" s="64"/>
      <c r="D211" s="64"/>
      <c r="E211" s="64"/>
      <c r="F211" s="64"/>
      <c r="G211" s="64"/>
      <c r="H211" s="64"/>
      <c r="I211" s="64"/>
      <c r="J211" s="64"/>
    </row>
    <row r="212">
      <c r="B212" s="64"/>
      <c r="C212" s="64"/>
      <c r="D212" s="64"/>
      <c r="E212" s="64"/>
      <c r="F212" s="64"/>
      <c r="G212" s="64"/>
      <c r="H212" s="64"/>
      <c r="I212" s="64"/>
      <c r="J212" s="64"/>
    </row>
    <row r="213">
      <c r="B213" s="64"/>
      <c r="C213" s="64"/>
      <c r="D213" s="64"/>
      <c r="E213" s="64"/>
      <c r="F213" s="64"/>
      <c r="G213" s="64"/>
      <c r="H213" s="64"/>
      <c r="I213" s="64"/>
      <c r="J213" s="64"/>
    </row>
    <row r="214">
      <c r="B214" s="64"/>
      <c r="C214" s="64"/>
      <c r="D214" s="64"/>
      <c r="E214" s="64"/>
      <c r="F214" s="64"/>
      <c r="G214" s="64"/>
      <c r="H214" s="64"/>
      <c r="I214" s="64"/>
      <c r="J214" s="64"/>
    </row>
    <row r="215">
      <c r="B215" s="64"/>
      <c r="C215" s="64"/>
      <c r="D215" s="64"/>
      <c r="E215" s="64"/>
      <c r="F215" s="64"/>
      <c r="G215" s="64"/>
      <c r="H215" s="64"/>
      <c r="I215" s="64"/>
      <c r="J215" s="64"/>
    </row>
    <row r="216">
      <c r="B216" s="64"/>
      <c r="C216" s="64"/>
      <c r="D216" s="64"/>
      <c r="E216" s="64"/>
      <c r="F216" s="64"/>
      <c r="G216" s="64"/>
      <c r="H216" s="64"/>
      <c r="I216" s="64"/>
      <c r="J216" s="64"/>
    </row>
    <row r="217">
      <c r="B217" s="64"/>
      <c r="C217" s="64"/>
      <c r="D217" s="64"/>
      <c r="E217" s="64"/>
      <c r="F217" s="64"/>
      <c r="G217" s="64"/>
      <c r="H217" s="64"/>
      <c r="I217" s="64"/>
      <c r="J217" s="64"/>
    </row>
    <row r="218">
      <c r="B218" s="64"/>
      <c r="C218" s="64"/>
      <c r="D218" s="64"/>
      <c r="E218" s="64"/>
      <c r="F218" s="64"/>
      <c r="G218" s="64"/>
      <c r="H218" s="64"/>
      <c r="I218" s="64"/>
      <c r="J218" s="64"/>
    </row>
    <row r="219">
      <c r="B219" s="64"/>
      <c r="C219" s="64"/>
      <c r="D219" s="64"/>
      <c r="E219" s="64"/>
      <c r="F219" s="64"/>
      <c r="G219" s="64"/>
      <c r="H219" s="64"/>
      <c r="I219" s="64"/>
      <c r="J219" s="64"/>
    </row>
    <row r="220">
      <c r="B220" s="64"/>
      <c r="C220" s="64"/>
      <c r="D220" s="64"/>
      <c r="E220" s="64"/>
      <c r="F220" s="64"/>
      <c r="G220" s="64"/>
      <c r="H220" s="64"/>
      <c r="I220" s="64"/>
      <c r="J220" s="64"/>
    </row>
    <row r="221">
      <c r="B221" s="64"/>
      <c r="C221" s="64"/>
      <c r="D221" s="64"/>
      <c r="E221" s="64"/>
      <c r="F221" s="64"/>
      <c r="G221" s="64"/>
      <c r="H221" s="64"/>
      <c r="I221" s="64"/>
      <c r="J221" s="64"/>
    </row>
    <row r="222">
      <c r="B222" s="64"/>
      <c r="C222" s="64"/>
      <c r="D222" s="64"/>
      <c r="E222" s="64"/>
      <c r="F222" s="64"/>
      <c r="G222" s="64"/>
      <c r="H222" s="64"/>
      <c r="I222" s="64"/>
      <c r="J222" s="64"/>
    </row>
    <row r="223">
      <c r="B223" s="64"/>
      <c r="C223" s="64"/>
      <c r="D223" s="64"/>
      <c r="E223" s="64"/>
      <c r="F223" s="64"/>
      <c r="G223" s="64"/>
      <c r="H223" s="64"/>
      <c r="I223" s="64"/>
      <c r="J223" s="64"/>
    </row>
    <row r="224">
      <c r="B224" s="64"/>
      <c r="C224" s="64"/>
      <c r="D224" s="64"/>
      <c r="E224" s="64"/>
      <c r="F224" s="64"/>
      <c r="G224" s="64"/>
      <c r="H224" s="64"/>
      <c r="I224" s="64"/>
      <c r="J224" s="64"/>
    </row>
    <row r="225">
      <c r="B225" s="64"/>
      <c r="C225" s="64"/>
      <c r="D225" s="64"/>
      <c r="E225" s="64"/>
      <c r="F225" s="64"/>
      <c r="G225" s="64"/>
      <c r="H225" s="64"/>
      <c r="I225" s="64"/>
      <c r="J225" s="64"/>
    </row>
    <row r="226">
      <c r="B226" s="64"/>
      <c r="C226" s="64"/>
      <c r="D226" s="64"/>
      <c r="E226" s="64"/>
      <c r="F226" s="64"/>
      <c r="G226" s="64"/>
      <c r="H226" s="64"/>
      <c r="I226" s="64"/>
      <c r="J226" s="64"/>
    </row>
    <row r="227">
      <c r="B227" s="64"/>
      <c r="C227" s="64"/>
      <c r="D227" s="64"/>
      <c r="E227" s="64"/>
      <c r="F227" s="64"/>
      <c r="G227" s="64"/>
      <c r="H227" s="64"/>
      <c r="I227" s="64"/>
      <c r="J227" s="64"/>
    </row>
    <row r="228">
      <c r="B228" s="64"/>
      <c r="C228" s="64"/>
      <c r="D228" s="64"/>
      <c r="E228" s="64"/>
      <c r="F228" s="64"/>
      <c r="G228" s="64"/>
      <c r="H228" s="64"/>
      <c r="I228" s="64"/>
      <c r="J228" s="64"/>
    </row>
    <row r="229">
      <c r="B229" s="64"/>
      <c r="C229" s="64"/>
      <c r="D229" s="64"/>
      <c r="E229" s="64"/>
      <c r="F229" s="64"/>
      <c r="G229" s="64"/>
      <c r="H229" s="64"/>
      <c r="I229" s="64"/>
      <c r="J229" s="64"/>
    </row>
    <row r="230">
      <c r="B230" s="64"/>
      <c r="C230" s="64"/>
      <c r="D230" s="64"/>
      <c r="E230" s="64"/>
      <c r="F230" s="64"/>
      <c r="G230" s="64"/>
      <c r="H230" s="64"/>
      <c r="I230" s="64"/>
      <c r="J230" s="64"/>
    </row>
    <row r="231">
      <c r="B231" s="64"/>
      <c r="C231" s="64"/>
      <c r="D231" s="64"/>
      <c r="E231" s="64"/>
      <c r="F231" s="64"/>
      <c r="G231" s="64"/>
      <c r="H231" s="64"/>
      <c r="I231" s="64"/>
      <c r="J231" s="64"/>
    </row>
    <row r="232">
      <c r="B232" s="64"/>
      <c r="C232" s="64"/>
      <c r="D232" s="64"/>
      <c r="E232" s="64"/>
      <c r="F232" s="64"/>
      <c r="G232" s="64"/>
      <c r="H232" s="64"/>
      <c r="I232" s="64"/>
      <c r="J232" s="64"/>
    </row>
    <row r="233">
      <c r="B233" s="64"/>
      <c r="C233" s="64"/>
      <c r="D233" s="64"/>
      <c r="E233" s="64"/>
      <c r="F233" s="64"/>
      <c r="G233" s="64"/>
      <c r="H233" s="64"/>
      <c r="I233" s="64"/>
      <c r="J233" s="64"/>
    </row>
    <row r="234">
      <c r="B234" s="64"/>
      <c r="C234" s="64"/>
      <c r="D234" s="64"/>
      <c r="E234" s="64"/>
      <c r="F234" s="64"/>
      <c r="G234" s="64"/>
      <c r="H234" s="64"/>
      <c r="I234" s="64"/>
      <c r="J234" s="64"/>
    </row>
    <row r="235">
      <c r="B235" s="64"/>
      <c r="C235" s="64"/>
      <c r="D235" s="64"/>
      <c r="E235" s="64"/>
      <c r="F235" s="64"/>
      <c r="G235" s="64"/>
      <c r="H235" s="64"/>
      <c r="I235" s="64"/>
      <c r="J235" s="64"/>
    </row>
    <row r="236">
      <c r="B236" s="64"/>
      <c r="C236" s="64"/>
      <c r="D236" s="64"/>
      <c r="E236" s="64"/>
      <c r="F236" s="64"/>
      <c r="G236" s="64"/>
      <c r="H236" s="64"/>
      <c r="I236" s="64"/>
      <c r="J236" s="64"/>
    </row>
    <row r="237">
      <c r="B237" s="64"/>
      <c r="C237" s="64"/>
      <c r="D237" s="64"/>
      <c r="E237" s="64"/>
      <c r="F237" s="64"/>
      <c r="G237" s="64"/>
      <c r="H237" s="64"/>
      <c r="I237" s="64"/>
      <c r="J237" s="64"/>
    </row>
    <row r="238">
      <c r="B238" s="64"/>
      <c r="C238" s="64"/>
      <c r="D238" s="64"/>
      <c r="E238" s="64"/>
      <c r="F238" s="64"/>
      <c r="G238" s="64"/>
      <c r="H238" s="64"/>
      <c r="I238" s="64"/>
      <c r="J238" s="64"/>
    </row>
    <row r="239">
      <c r="B239" s="64"/>
      <c r="C239" s="64"/>
      <c r="D239" s="64"/>
      <c r="E239" s="64"/>
      <c r="F239" s="64"/>
      <c r="G239" s="64"/>
      <c r="H239" s="64"/>
      <c r="I239" s="64"/>
      <c r="J239" s="64"/>
    </row>
    <row r="240">
      <c r="B240" s="64"/>
      <c r="C240" s="64"/>
      <c r="D240" s="64"/>
      <c r="E240" s="64"/>
      <c r="F240" s="64"/>
      <c r="G240" s="64"/>
      <c r="H240" s="64"/>
      <c r="I240" s="64"/>
      <c r="J240" s="64"/>
    </row>
    <row r="241">
      <c r="B241" s="64"/>
      <c r="C241" s="64"/>
      <c r="D241" s="64"/>
      <c r="E241" s="64"/>
      <c r="F241" s="64"/>
      <c r="G241" s="64"/>
      <c r="H241" s="64"/>
      <c r="I241" s="64"/>
      <c r="J241" s="64"/>
    </row>
    <row r="242">
      <c r="B242" s="64"/>
      <c r="C242" s="64"/>
      <c r="D242" s="64"/>
      <c r="E242" s="64"/>
      <c r="F242" s="64"/>
      <c r="G242" s="64"/>
      <c r="H242" s="64"/>
      <c r="I242" s="64"/>
      <c r="J242" s="64"/>
    </row>
    <row r="243">
      <c r="B243" s="64"/>
      <c r="C243" s="64"/>
      <c r="D243" s="64"/>
      <c r="E243" s="64"/>
      <c r="F243" s="64"/>
      <c r="G243" s="64"/>
      <c r="H243" s="64"/>
      <c r="I243" s="64"/>
      <c r="J243" s="64"/>
    </row>
    <row r="244">
      <c r="B244" s="64"/>
      <c r="C244" s="64"/>
      <c r="D244" s="64"/>
      <c r="E244" s="64"/>
      <c r="F244" s="64"/>
      <c r="G244" s="64"/>
      <c r="H244" s="64"/>
      <c r="I244" s="64"/>
      <c r="J244" s="64"/>
    </row>
    <row r="245">
      <c r="B245" s="64"/>
      <c r="C245" s="64"/>
      <c r="D245" s="64"/>
      <c r="E245" s="64"/>
      <c r="F245" s="64"/>
      <c r="G245" s="64"/>
      <c r="H245" s="64"/>
      <c r="I245" s="64"/>
      <c r="J245" s="64"/>
    </row>
    <row r="246">
      <c r="B246" s="64"/>
      <c r="C246" s="64"/>
      <c r="D246" s="64"/>
      <c r="E246" s="64"/>
      <c r="F246" s="64"/>
      <c r="G246" s="64"/>
      <c r="H246" s="64"/>
      <c r="I246" s="64"/>
      <c r="J246" s="64"/>
    </row>
    <row r="247">
      <c r="B247" s="64"/>
      <c r="C247" s="64"/>
      <c r="D247" s="64"/>
      <c r="E247" s="64"/>
      <c r="F247" s="64"/>
      <c r="G247" s="64"/>
      <c r="H247" s="64"/>
      <c r="I247" s="64"/>
      <c r="J247" s="64"/>
    </row>
    <row r="248">
      <c r="B248" s="64"/>
      <c r="C248" s="64"/>
      <c r="D248" s="64"/>
      <c r="E248" s="64"/>
      <c r="F248" s="64"/>
      <c r="G248" s="64"/>
      <c r="H248" s="64"/>
      <c r="I248" s="64"/>
      <c r="J248" s="64"/>
    </row>
    <row r="249">
      <c r="B249" s="64"/>
      <c r="C249" s="64"/>
      <c r="D249" s="64"/>
      <c r="E249" s="64"/>
      <c r="F249" s="64"/>
      <c r="G249" s="64"/>
      <c r="H249" s="64"/>
      <c r="I249" s="64"/>
      <c r="J249" s="64"/>
    </row>
    <row r="250">
      <c r="B250" s="64"/>
      <c r="C250" s="64"/>
      <c r="D250" s="64"/>
      <c r="E250" s="64"/>
      <c r="F250" s="64"/>
      <c r="G250" s="64"/>
      <c r="H250" s="64"/>
      <c r="I250" s="64"/>
      <c r="J250" s="64"/>
    </row>
    <row r="251">
      <c r="B251" s="64"/>
      <c r="C251" s="64"/>
      <c r="D251" s="64"/>
      <c r="E251" s="64"/>
      <c r="F251" s="64"/>
      <c r="G251" s="64"/>
      <c r="H251" s="64"/>
      <c r="I251" s="64"/>
      <c r="J251" s="64"/>
    </row>
    <row r="252">
      <c r="B252" s="64"/>
      <c r="C252" s="64"/>
      <c r="D252" s="64"/>
      <c r="E252" s="64"/>
      <c r="F252" s="64"/>
      <c r="G252" s="64"/>
      <c r="H252" s="64"/>
      <c r="I252" s="64"/>
      <c r="J252" s="64"/>
    </row>
    <row r="253">
      <c r="B253" s="64"/>
      <c r="C253" s="64"/>
      <c r="D253" s="64"/>
      <c r="E253" s="64"/>
      <c r="F253" s="64"/>
      <c r="G253" s="64"/>
      <c r="H253" s="64"/>
      <c r="I253" s="64"/>
      <c r="J253" s="64"/>
    </row>
    <row r="254">
      <c r="B254" s="64"/>
      <c r="C254" s="64"/>
      <c r="D254" s="64"/>
      <c r="E254" s="64"/>
      <c r="F254" s="64"/>
      <c r="G254" s="64"/>
      <c r="H254" s="64"/>
      <c r="I254" s="64"/>
      <c r="J254" s="64"/>
    </row>
    <row r="255">
      <c r="B255" s="64"/>
      <c r="C255" s="64"/>
      <c r="D255" s="64"/>
      <c r="E255" s="64"/>
      <c r="F255" s="64"/>
      <c r="G255" s="64"/>
      <c r="H255" s="64"/>
      <c r="I255" s="64"/>
      <c r="J255" s="64"/>
    </row>
    <row r="256">
      <c r="B256" s="64"/>
      <c r="C256" s="64"/>
      <c r="D256" s="64"/>
      <c r="E256" s="64"/>
      <c r="F256" s="64"/>
      <c r="G256" s="64"/>
      <c r="H256" s="64"/>
      <c r="I256" s="64"/>
      <c r="J256" s="64"/>
    </row>
    <row r="257">
      <c r="B257" s="64"/>
      <c r="C257" s="64"/>
      <c r="D257" s="64"/>
      <c r="E257" s="64"/>
      <c r="F257" s="64"/>
      <c r="G257" s="64"/>
      <c r="H257" s="64"/>
      <c r="I257" s="64"/>
      <c r="J257" s="64"/>
    </row>
    <row r="258">
      <c r="B258" s="64"/>
      <c r="C258" s="64"/>
      <c r="D258" s="64"/>
      <c r="E258" s="64"/>
      <c r="F258" s="64"/>
      <c r="G258" s="64"/>
      <c r="H258" s="64"/>
      <c r="I258" s="64"/>
      <c r="J258" s="64"/>
    </row>
    <row r="259">
      <c r="B259" s="64"/>
      <c r="C259" s="64"/>
      <c r="D259" s="64"/>
      <c r="E259" s="64"/>
      <c r="F259" s="64"/>
      <c r="G259" s="64"/>
      <c r="H259" s="64"/>
      <c r="I259" s="64"/>
      <c r="J259" s="64"/>
    </row>
    <row r="260">
      <c r="B260" s="64"/>
      <c r="C260" s="64"/>
      <c r="D260" s="64"/>
      <c r="E260" s="64"/>
      <c r="F260" s="64"/>
      <c r="G260" s="64"/>
      <c r="H260" s="64"/>
      <c r="I260" s="64"/>
      <c r="J260" s="64"/>
    </row>
    <row r="261">
      <c r="B261" s="64"/>
      <c r="C261" s="64"/>
      <c r="D261" s="64"/>
      <c r="E261" s="64"/>
      <c r="F261" s="64"/>
      <c r="G261" s="64"/>
      <c r="H261" s="64"/>
      <c r="I261" s="64"/>
      <c r="J261" s="64"/>
    </row>
    <row r="262">
      <c r="B262" s="64"/>
      <c r="C262" s="64"/>
      <c r="D262" s="64"/>
      <c r="E262" s="64"/>
      <c r="F262" s="64"/>
      <c r="G262" s="64"/>
      <c r="H262" s="64"/>
      <c r="I262" s="64"/>
      <c r="J262" s="64"/>
    </row>
    <row r="263">
      <c r="B263" s="64"/>
      <c r="C263" s="64"/>
      <c r="D263" s="64"/>
      <c r="E263" s="64"/>
      <c r="F263" s="64"/>
      <c r="G263" s="64"/>
      <c r="H263" s="64"/>
      <c r="I263" s="64"/>
      <c r="J263" s="64"/>
    </row>
    <row r="264">
      <c r="B264" s="64"/>
      <c r="C264" s="64"/>
      <c r="D264" s="64"/>
      <c r="E264" s="64"/>
      <c r="F264" s="64"/>
      <c r="G264" s="64"/>
      <c r="H264" s="64"/>
      <c r="I264" s="64"/>
      <c r="J264" s="64"/>
    </row>
    <row r="265">
      <c r="B265" s="64"/>
      <c r="C265" s="64"/>
      <c r="D265" s="64"/>
      <c r="E265" s="64"/>
      <c r="F265" s="64"/>
      <c r="G265" s="64"/>
      <c r="H265" s="64"/>
      <c r="I265" s="64"/>
      <c r="J265" s="64"/>
    </row>
    <row r="266">
      <c r="B266" s="64"/>
      <c r="C266" s="64"/>
      <c r="D266" s="64"/>
      <c r="E266" s="64"/>
      <c r="F266" s="64"/>
      <c r="G266" s="64"/>
      <c r="H266" s="64"/>
      <c r="I266" s="64"/>
      <c r="J266" s="64"/>
    </row>
    <row r="267">
      <c r="B267" s="64"/>
      <c r="C267" s="64"/>
      <c r="D267" s="64"/>
      <c r="E267" s="64"/>
      <c r="F267" s="64"/>
      <c r="G267" s="64"/>
      <c r="H267" s="64"/>
      <c r="I267" s="64"/>
      <c r="J267" s="64"/>
    </row>
    <row r="268">
      <c r="B268" s="64"/>
      <c r="C268" s="64"/>
      <c r="D268" s="64"/>
      <c r="E268" s="64"/>
      <c r="F268" s="64"/>
      <c r="G268" s="64"/>
      <c r="H268" s="64"/>
      <c r="I268" s="64"/>
      <c r="J268" s="64"/>
    </row>
    <row r="269">
      <c r="B269" s="64"/>
      <c r="C269" s="64"/>
      <c r="D269" s="64"/>
      <c r="E269" s="64"/>
      <c r="F269" s="64"/>
      <c r="G269" s="64"/>
      <c r="H269" s="64"/>
      <c r="I269" s="64"/>
      <c r="J269" s="64"/>
    </row>
    <row r="270">
      <c r="B270" s="64"/>
      <c r="C270" s="64"/>
      <c r="D270" s="64"/>
      <c r="E270" s="64"/>
      <c r="F270" s="64"/>
      <c r="G270" s="64"/>
      <c r="H270" s="64"/>
      <c r="I270" s="64"/>
      <c r="J270" s="64"/>
    </row>
    <row r="271">
      <c r="B271" s="64"/>
      <c r="C271" s="64"/>
      <c r="D271" s="64"/>
      <c r="E271" s="64"/>
      <c r="F271" s="64"/>
      <c r="G271" s="64"/>
      <c r="H271" s="64"/>
      <c r="I271" s="64"/>
      <c r="J271" s="64"/>
    </row>
    <row r="272">
      <c r="B272" s="64"/>
      <c r="C272" s="64"/>
      <c r="D272" s="64"/>
      <c r="E272" s="64"/>
      <c r="F272" s="64"/>
      <c r="G272" s="64"/>
      <c r="H272" s="64"/>
      <c r="I272" s="64"/>
      <c r="J272" s="64"/>
    </row>
    <row r="273">
      <c r="B273" s="64"/>
      <c r="C273" s="64"/>
      <c r="D273" s="64"/>
      <c r="E273" s="64"/>
      <c r="F273" s="64"/>
      <c r="G273" s="64"/>
      <c r="H273" s="64"/>
      <c r="I273" s="64"/>
      <c r="J273" s="64"/>
    </row>
    <row r="274">
      <c r="B274" s="64"/>
      <c r="C274" s="64"/>
      <c r="D274" s="64"/>
      <c r="E274" s="64"/>
      <c r="F274" s="64"/>
      <c r="G274" s="64"/>
      <c r="H274" s="64"/>
      <c r="I274" s="64"/>
      <c r="J274" s="64"/>
    </row>
    <row r="275">
      <c r="B275" s="64"/>
      <c r="C275" s="64"/>
      <c r="D275" s="64"/>
      <c r="E275" s="64"/>
      <c r="F275" s="64"/>
      <c r="G275" s="64"/>
      <c r="H275" s="64"/>
      <c r="I275" s="64"/>
      <c r="J275" s="64"/>
    </row>
    <row r="276">
      <c r="B276" s="64"/>
      <c r="C276" s="64"/>
      <c r="D276" s="64"/>
      <c r="E276" s="64"/>
      <c r="F276" s="64"/>
      <c r="G276" s="64"/>
      <c r="H276" s="64"/>
      <c r="I276" s="64"/>
      <c r="J276" s="64"/>
    </row>
    <row r="277">
      <c r="B277" s="64"/>
      <c r="C277" s="64"/>
      <c r="D277" s="64"/>
      <c r="E277" s="64"/>
      <c r="F277" s="64"/>
      <c r="G277" s="64"/>
      <c r="H277" s="64"/>
      <c r="I277" s="64"/>
      <c r="J277" s="64"/>
    </row>
    <row r="278">
      <c r="B278" s="64"/>
      <c r="C278" s="64"/>
      <c r="D278" s="64"/>
      <c r="E278" s="64"/>
      <c r="F278" s="64"/>
      <c r="G278" s="64"/>
      <c r="H278" s="64"/>
      <c r="I278" s="64"/>
      <c r="J278" s="64"/>
    </row>
    <row r="279">
      <c r="B279" s="64"/>
      <c r="C279" s="64"/>
      <c r="D279" s="64"/>
      <c r="E279" s="64"/>
      <c r="F279" s="64"/>
      <c r="G279" s="64"/>
      <c r="H279" s="64"/>
      <c r="I279" s="64"/>
      <c r="J279" s="64"/>
    </row>
    <row r="280">
      <c r="B280" s="64"/>
      <c r="C280" s="64"/>
      <c r="D280" s="64"/>
      <c r="E280" s="64"/>
      <c r="F280" s="64"/>
      <c r="G280" s="64"/>
      <c r="H280" s="64"/>
      <c r="I280" s="64"/>
      <c r="J280" s="64"/>
    </row>
    <row r="281">
      <c r="B281" s="64"/>
      <c r="C281" s="64"/>
      <c r="D281" s="64"/>
      <c r="E281" s="64"/>
      <c r="F281" s="64"/>
      <c r="G281" s="64"/>
      <c r="H281" s="64"/>
      <c r="I281" s="64"/>
      <c r="J281" s="64"/>
    </row>
    <row r="282">
      <c r="B282" s="64"/>
      <c r="C282" s="64"/>
      <c r="D282" s="64"/>
      <c r="E282" s="64"/>
      <c r="F282" s="64"/>
      <c r="G282" s="64"/>
      <c r="H282" s="64"/>
      <c r="I282" s="64"/>
      <c r="J282" s="64"/>
    </row>
    <row r="283">
      <c r="B283" s="64"/>
      <c r="C283" s="64"/>
      <c r="D283" s="64"/>
      <c r="E283" s="64"/>
      <c r="F283" s="64"/>
      <c r="G283" s="64"/>
      <c r="H283" s="64"/>
      <c r="I283" s="64"/>
      <c r="J283" s="64"/>
    </row>
    <row r="284">
      <c r="B284" s="64"/>
      <c r="C284" s="64"/>
      <c r="D284" s="64"/>
      <c r="E284" s="64"/>
      <c r="F284" s="64"/>
      <c r="G284" s="64"/>
      <c r="H284" s="64"/>
      <c r="I284" s="64"/>
      <c r="J284" s="64"/>
    </row>
    <row r="285">
      <c r="B285" s="64"/>
      <c r="C285" s="64"/>
      <c r="D285" s="64"/>
      <c r="E285" s="64"/>
      <c r="F285" s="64"/>
      <c r="G285" s="64"/>
      <c r="H285" s="64"/>
      <c r="I285" s="64"/>
      <c r="J285" s="64"/>
    </row>
    <row r="286">
      <c r="B286" s="64"/>
      <c r="C286" s="64"/>
      <c r="D286" s="64"/>
      <c r="E286" s="64"/>
      <c r="F286" s="64"/>
      <c r="G286" s="64"/>
      <c r="H286" s="64"/>
      <c r="I286" s="64"/>
      <c r="J286" s="64"/>
    </row>
    <row r="287">
      <c r="B287" s="64"/>
      <c r="C287" s="64"/>
      <c r="D287" s="64"/>
      <c r="E287" s="64"/>
      <c r="F287" s="64"/>
      <c r="G287" s="64"/>
      <c r="H287" s="64"/>
      <c r="I287" s="64"/>
      <c r="J287" s="64"/>
    </row>
    <row r="288">
      <c r="B288" s="64"/>
      <c r="C288" s="64"/>
      <c r="D288" s="64"/>
      <c r="E288" s="64"/>
      <c r="F288" s="64"/>
      <c r="G288" s="64"/>
      <c r="H288" s="64"/>
      <c r="I288" s="64"/>
      <c r="J288" s="64"/>
    </row>
    <row r="289">
      <c r="B289" s="64"/>
      <c r="C289" s="64"/>
      <c r="D289" s="64"/>
      <c r="E289" s="64"/>
      <c r="F289" s="64"/>
      <c r="G289" s="64"/>
      <c r="H289" s="64"/>
      <c r="I289" s="64"/>
      <c r="J289" s="64"/>
    </row>
    <row r="290">
      <c r="B290" s="64"/>
      <c r="C290" s="64"/>
      <c r="D290" s="64"/>
      <c r="E290" s="64"/>
      <c r="F290" s="64"/>
      <c r="G290" s="64"/>
      <c r="H290" s="64"/>
      <c r="I290" s="64"/>
      <c r="J290" s="64"/>
    </row>
    <row r="291">
      <c r="B291" s="64"/>
      <c r="C291" s="64"/>
      <c r="D291" s="64"/>
      <c r="E291" s="64"/>
      <c r="F291" s="64"/>
      <c r="G291" s="64"/>
      <c r="H291" s="64"/>
      <c r="I291" s="64"/>
      <c r="J291" s="64"/>
    </row>
    <row r="292">
      <c r="B292" s="64"/>
      <c r="C292" s="64"/>
      <c r="D292" s="64"/>
      <c r="E292" s="64"/>
      <c r="F292" s="64"/>
      <c r="G292" s="64"/>
      <c r="H292" s="64"/>
      <c r="I292" s="64"/>
      <c r="J292" s="64"/>
    </row>
    <row r="293">
      <c r="B293" s="64"/>
      <c r="C293" s="64"/>
      <c r="D293" s="64"/>
      <c r="E293" s="64"/>
      <c r="F293" s="64"/>
      <c r="G293" s="64"/>
      <c r="H293" s="64"/>
      <c r="I293" s="64"/>
      <c r="J293" s="64"/>
    </row>
    <row r="294">
      <c r="B294" s="64"/>
      <c r="C294" s="64"/>
      <c r="D294" s="64"/>
      <c r="E294" s="64"/>
      <c r="F294" s="64"/>
      <c r="G294" s="64"/>
      <c r="H294" s="64"/>
      <c r="I294" s="64"/>
      <c r="J294" s="64"/>
    </row>
    <row r="295">
      <c r="B295" s="64"/>
      <c r="C295" s="64"/>
      <c r="D295" s="64"/>
      <c r="E295" s="64"/>
      <c r="F295" s="64"/>
      <c r="G295" s="64"/>
      <c r="H295" s="64"/>
      <c r="I295" s="64"/>
      <c r="J295" s="64"/>
    </row>
    <row r="296">
      <c r="B296" s="64"/>
      <c r="C296" s="64"/>
      <c r="D296" s="64"/>
      <c r="E296" s="64"/>
      <c r="F296" s="64"/>
      <c r="G296" s="64"/>
      <c r="H296" s="64"/>
      <c r="I296" s="64"/>
      <c r="J296" s="64"/>
    </row>
    <row r="297">
      <c r="B297" s="64"/>
      <c r="C297" s="64"/>
      <c r="D297" s="64"/>
      <c r="E297" s="64"/>
      <c r="F297" s="64"/>
      <c r="G297" s="64"/>
      <c r="H297" s="64"/>
      <c r="I297" s="64"/>
      <c r="J297" s="64"/>
    </row>
    <row r="298">
      <c r="B298" s="64"/>
      <c r="C298" s="64"/>
      <c r="D298" s="64"/>
      <c r="E298" s="64"/>
      <c r="F298" s="64"/>
      <c r="G298" s="64"/>
      <c r="H298" s="64"/>
      <c r="I298" s="64"/>
      <c r="J298" s="64"/>
    </row>
    <row r="299">
      <c r="B299" s="64"/>
      <c r="C299" s="64"/>
      <c r="D299" s="64"/>
      <c r="E299" s="64"/>
      <c r="F299" s="64"/>
      <c r="G299" s="64"/>
      <c r="H299" s="64"/>
      <c r="I299" s="64"/>
      <c r="J299" s="64"/>
    </row>
    <row r="300">
      <c r="B300" s="64"/>
      <c r="C300" s="64"/>
      <c r="D300" s="64"/>
      <c r="E300" s="64"/>
      <c r="F300" s="64"/>
      <c r="G300" s="64"/>
      <c r="H300" s="64"/>
      <c r="I300" s="64"/>
      <c r="J300" s="64"/>
    </row>
    <row r="301">
      <c r="B301" s="64"/>
      <c r="C301" s="64"/>
      <c r="D301" s="64"/>
      <c r="E301" s="64"/>
      <c r="F301" s="64"/>
      <c r="G301" s="64"/>
      <c r="H301" s="64"/>
      <c r="I301" s="64"/>
      <c r="J301" s="64"/>
    </row>
    <row r="302">
      <c r="B302" s="64"/>
      <c r="C302" s="64"/>
      <c r="D302" s="64"/>
      <c r="E302" s="64"/>
      <c r="F302" s="64"/>
      <c r="G302" s="64"/>
      <c r="H302" s="64"/>
      <c r="I302" s="64"/>
      <c r="J302" s="64"/>
    </row>
    <row r="303">
      <c r="B303" s="64"/>
      <c r="C303" s="64"/>
      <c r="D303" s="64"/>
      <c r="E303" s="64"/>
      <c r="F303" s="64"/>
      <c r="G303" s="64"/>
      <c r="H303" s="64"/>
      <c r="I303" s="64"/>
      <c r="J303" s="64"/>
    </row>
    <row r="304">
      <c r="B304" s="64"/>
      <c r="C304" s="64"/>
      <c r="D304" s="64"/>
      <c r="E304" s="64"/>
      <c r="F304" s="64"/>
      <c r="G304" s="64"/>
      <c r="H304" s="64"/>
      <c r="I304" s="64"/>
      <c r="J304" s="64"/>
    </row>
    <row r="305">
      <c r="B305" s="64"/>
      <c r="C305" s="64"/>
      <c r="D305" s="64"/>
      <c r="E305" s="64"/>
      <c r="F305" s="64"/>
      <c r="G305" s="64"/>
      <c r="H305" s="64"/>
      <c r="I305" s="64"/>
      <c r="J305" s="64"/>
    </row>
    <row r="306">
      <c r="B306" s="64"/>
      <c r="C306" s="64"/>
      <c r="D306" s="64"/>
      <c r="E306" s="64"/>
      <c r="F306" s="64"/>
      <c r="G306" s="64"/>
      <c r="H306" s="64"/>
      <c r="I306" s="64"/>
      <c r="J306" s="64"/>
    </row>
    <row r="307">
      <c r="B307" s="64"/>
      <c r="C307" s="64"/>
      <c r="D307" s="64"/>
      <c r="E307" s="64"/>
      <c r="F307" s="64"/>
      <c r="G307" s="64"/>
      <c r="H307" s="64"/>
      <c r="I307" s="64"/>
      <c r="J307" s="64"/>
    </row>
    <row r="308">
      <c r="B308" s="64"/>
      <c r="C308" s="64"/>
      <c r="D308" s="64"/>
      <c r="E308" s="64"/>
      <c r="F308" s="64"/>
      <c r="G308" s="64"/>
      <c r="H308" s="64"/>
      <c r="I308" s="64"/>
      <c r="J308" s="64"/>
    </row>
    <row r="309">
      <c r="B309" s="64"/>
      <c r="C309" s="64"/>
      <c r="D309" s="64"/>
      <c r="E309" s="64"/>
      <c r="F309" s="64"/>
      <c r="G309" s="64"/>
      <c r="H309" s="64"/>
      <c r="I309" s="64"/>
      <c r="J309" s="64"/>
    </row>
    <row r="310">
      <c r="B310" s="64"/>
      <c r="C310" s="64"/>
      <c r="D310" s="64"/>
      <c r="E310" s="64"/>
      <c r="F310" s="64"/>
      <c r="G310" s="64"/>
      <c r="H310" s="64"/>
      <c r="I310" s="64"/>
      <c r="J310" s="64"/>
    </row>
    <row r="311">
      <c r="B311" s="64"/>
      <c r="C311" s="64"/>
      <c r="D311" s="64"/>
      <c r="E311" s="64"/>
      <c r="F311" s="64"/>
      <c r="G311" s="64"/>
      <c r="H311" s="64"/>
      <c r="I311" s="64"/>
      <c r="J311" s="64"/>
    </row>
    <row r="312">
      <c r="B312" s="64"/>
      <c r="C312" s="64"/>
      <c r="D312" s="64"/>
      <c r="E312" s="64"/>
      <c r="F312" s="64"/>
      <c r="G312" s="64"/>
      <c r="H312" s="64"/>
      <c r="I312" s="64"/>
      <c r="J312" s="64"/>
    </row>
    <row r="313">
      <c r="B313" s="64"/>
      <c r="C313" s="64"/>
      <c r="D313" s="64"/>
      <c r="E313" s="64"/>
      <c r="F313" s="64"/>
      <c r="G313" s="64"/>
      <c r="H313" s="64"/>
      <c r="I313" s="64"/>
      <c r="J313" s="64"/>
    </row>
    <row r="314">
      <c r="B314" s="64"/>
      <c r="C314" s="64"/>
      <c r="D314" s="64"/>
      <c r="E314" s="64"/>
      <c r="F314" s="64"/>
      <c r="G314" s="64"/>
      <c r="H314" s="64"/>
      <c r="I314" s="64"/>
      <c r="J314" s="64"/>
    </row>
    <row r="315">
      <c r="B315" s="64"/>
      <c r="C315" s="64"/>
      <c r="D315" s="64"/>
      <c r="E315" s="64"/>
      <c r="F315" s="64"/>
      <c r="G315" s="64"/>
      <c r="H315" s="64"/>
      <c r="I315" s="64"/>
      <c r="J315" s="64"/>
    </row>
    <row r="316">
      <c r="B316" s="64"/>
      <c r="C316" s="64"/>
      <c r="D316" s="64"/>
      <c r="E316" s="64"/>
      <c r="F316" s="64"/>
      <c r="G316" s="64"/>
      <c r="H316" s="64"/>
      <c r="I316" s="64"/>
      <c r="J316" s="64"/>
    </row>
    <row r="317">
      <c r="B317" s="64"/>
      <c r="C317" s="64"/>
      <c r="D317" s="64"/>
      <c r="E317" s="64"/>
      <c r="F317" s="64"/>
      <c r="G317" s="64"/>
      <c r="H317" s="64"/>
      <c r="I317" s="64"/>
      <c r="J317" s="64"/>
    </row>
    <row r="318">
      <c r="B318" s="64"/>
      <c r="C318" s="64"/>
      <c r="D318" s="64"/>
      <c r="E318" s="64"/>
      <c r="F318" s="64"/>
      <c r="G318" s="64"/>
      <c r="H318" s="64"/>
      <c r="I318" s="64"/>
      <c r="J318" s="64"/>
    </row>
    <row r="319">
      <c r="B319" s="64"/>
      <c r="C319" s="64"/>
      <c r="D319" s="64"/>
      <c r="E319" s="64"/>
      <c r="F319" s="64"/>
      <c r="G319" s="64"/>
      <c r="H319" s="64"/>
      <c r="I319" s="64"/>
      <c r="J319" s="64"/>
    </row>
    <row r="320">
      <c r="B320" s="64"/>
      <c r="C320" s="64"/>
      <c r="D320" s="64"/>
      <c r="E320" s="64"/>
      <c r="F320" s="64"/>
      <c r="G320" s="64"/>
      <c r="H320" s="64"/>
      <c r="I320" s="64"/>
      <c r="J320" s="64"/>
    </row>
    <row r="321">
      <c r="B321" s="64"/>
      <c r="C321" s="64"/>
      <c r="D321" s="64"/>
      <c r="E321" s="64"/>
      <c r="F321" s="64"/>
      <c r="G321" s="64"/>
      <c r="H321" s="64"/>
      <c r="I321" s="64"/>
      <c r="J321" s="64"/>
    </row>
    <row r="322">
      <c r="B322" s="64"/>
      <c r="C322" s="64"/>
      <c r="D322" s="64"/>
      <c r="E322" s="64"/>
      <c r="F322" s="64"/>
      <c r="G322" s="64"/>
      <c r="H322" s="64"/>
      <c r="I322" s="64"/>
      <c r="J322" s="64"/>
    </row>
    <row r="323">
      <c r="B323" s="64"/>
      <c r="C323" s="64"/>
      <c r="D323" s="64"/>
      <c r="E323" s="64"/>
      <c r="F323" s="64"/>
      <c r="G323" s="64"/>
      <c r="H323" s="64"/>
      <c r="I323" s="64"/>
      <c r="J323" s="64"/>
    </row>
    <row r="324">
      <c r="B324" s="64"/>
      <c r="C324" s="64"/>
      <c r="D324" s="64"/>
      <c r="E324" s="64"/>
      <c r="F324" s="64"/>
      <c r="G324" s="64"/>
      <c r="H324" s="64"/>
      <c r="I324" s="64"/>
      <c r="J324" s="64"/>
    </row>
    <row r="325">
      <c r="B325" s="64"/>
      <c r="C325" s="64"/>
      <c r="D325" s="64"/>
      <c r="E325" s="64"/>
      <c r="F325" s="64"/>
      <c r="G325" s="64"/>
      <c r="H325" s="64"/>
      <c r="I325" s="64"/>
      <c r="J325" s="64"/>
    </row>
    <row r="326">
      <c r="B326" s="64"/>
      <c r="C326" s="64"/>
      <c r="D326" s="64"/>
      <c r="E326" s="64"/>
      <c r="F326" s="64"/>
      <c r="G326" s="64"/>
      <c r="H326" s="64"/>
      <c r="I326" s="64"/>
      <c r="J326" s="64"/>
    </row>
    <row r="327">
      <c r="B327" s="64"/>
      <c r="C327" s="64"/>
      <c r="D327" s="64"/>
      <c r="E327" s="64"/>
      <c r="F327" s="64"/>
      <c r="G327" s="64"/>
      <c r="H327" s="64"/>
      <c r="I327" s="64"/>
      <c r="J327" s="64"/>
    </row>
    <row r="328">
      <c r="B328" s="64"/>
      <c r="C328" s="64"/>
      <c r="D328" s="64"/>
      <c r="E328" s="64"/>
      <c r="F328" s="64"/>
      <c r="G328" s="64"/>
      <c r="H328" s="64"/>
      <c r="I328" s="64"/>
      <c r="J328" s="64"/>
    </row>
    <row r="329">
      <c r="B329" s="64"/>
      <c r="C329" s="64"/>
      <c r="D329" s="64"/>
      <c r="E329" s="64"/>
      <c r="F329" s="64"/>
      <c r="G329" s="64"/>
      <c r="H329" s="64"/>
      <c r="I329" s="64"/>
      <c r="J329" s="64"/>
    </row>
    <row r="330">
      <c r="B330" s="64"/>
      <c r="C330" s="64"/>
      <c r="D330" s="64"/>
      <c r="E330" s="64"/>
      <c r="F330" s="64"/>
      <c r="G330" s="64"/>
      <c r="H330" s="64"/>
      <c r="I330" s="64"/>
      <c r="J330" s="64"/>
    </row>
    <row r="331">
      <c r="B331" s="64"/>
      <c r="C331" s="64"/>
      <c r="D331" s="64"/>
      <c r="E331" s="64"/>
      <c r="F331" s="64"/>
      <c r="G331" s="64"/>
      <c r="H331" s="64"/>
      <c r="I331" s="64"/>
      <c r="J331" s="64"/>
    </row>
    <row r="332">
      <c r="B332" s="64"/>
      <c r="C332" s="64"/>
      <c r="D332" s="64"/>
      <c r="E332" s="64"/>
      <c r="F332" s="64"/>
      <c r="G332" s="64"/>
      <c r="H332" s="64"/>
      <c r="I332" s="64"/>
      <c r="J332" s="64"/>
    </row>
    <row r="333">
      <c r="B333" s="64"/>
      <c r="C333" s="64"/>
      <c r="D333" s="64"/>
      <c r="E333" s="64"/>
      <c r="F333" s="64"/>
      <c r="G333" s="64"/>
      <c r="H333" s="64"/>
      <c r="I333" s="64"/>
      <c r="J333" s="64"/>
    </row>
    <row r="334">
      <c r="B334" s="64"/>
      <c r="C334" s="64"/>
      <c r="D334" s="64"/>
      <c r="E334" s="64"/>
      <c r="F334" s="64"/>
      <c r="G334" s="64"/>
      <c r="H334" s="64"/>
      <c r="I334" s="64"/>
      <c r="J334" s="64"/>
    </row>
    <row r="335">
      <c r="B335" s="64"/>
      <c r="C335" s="64"/>
      <c r="D335" s="64"/>
      <c r="E335" s="64"/>
      <c r="F335" s="64"/>
      <c r="G335" s="64"/>
      <c r="H335" s="64"/>
      <c r="I335" s="64"/>
      <c r="J335" s="64"/>
    </row>
    <row r="336">
      <c r="B336" s="64"/>
      <c r="C336" s="64"/>
      <c r="D336" s="64"/>
      <c r="E336" s="64"/>
      <c r="F336" s="64"/>
      <c r="G336" s="64"/>
      <c r="H336" s="64"/>
      <c r="I336" s="64"/>
      <c r="J336" s="64"/>
    </row>
    <row r="337">
      <c r="B337" s="64"/>
      <c r="C337" s="64"/>
      <c r="D337" s="64"/>
      <c r="E337" s="64"/>
      <c r="F337" s="64"/>
      <c r="G337" s="64"/>
      <c r="H337" s="64"/>
      <c r="I337" s="64"/>
      <c r="J337" s="64"/>
    </row>
    <row r="338">
      <c r="B338" s="64"/>
      <c r="C338" s="64"/>
      <c r="D338" s="64"/>
      <c r="E338" s="64"/>
      <c r="F338" s="64"/>
      <c r="G338" s="64"/>
      <c r="H338" s="64"/>
      <c r="I338" s="64"/>
      <c r="J338" s="64"/>
    </row>
    <row r="339">
      <c r="B339" s="64"/>
      <c r="C339" s="64"/>
      <c r="D339" s="64"/>
      <c r="E339" s="64"/>
      <c r="F339" s="64"/>
      <c r="G339" s="64"/>
      <c r="H339" s="64"/>
      <c r="I339" s="64"/>
      <c r="J339" s="64"/>
    </row>
    <row r="340">
      <c r="B340" s="64"/>
      <c r="C340" s="64"/>
      <c r="D340" s="64"/>
      <c r="E340" s="64"/>
      <c r="F340" s="64"/>
      <c r="G340" s="64"/>
      <c r="H340" s="64"/>
      <c r="I340" s="64"/>
      <c r="J340" s="64"/>
    </row>
    <row r="341">
      <c r="B341" s="64"/>
      <c r="C341" s="64"/>
      <c r="D341" s="64"/>
      <c r="E341" s="64"/>
      <c r="F341" s="64"/>
      <c r="G341" s="64"/>
      <c r="H341" s="64"/>
      <c r="I341" s="64"/>
      <c r="J341" s="64"/>
    </row>
    <row r="342">
      <c r="B342" s="64"/>
      <c r="C342" s="64"/>
      <c r="D342" s="64"/>
      <c r="E342" s="64"/>
      <c r="F342" s="64"/>
      <c r="G342" s="64"/>
      <c r="H342" s="64"/>
      <c r="I342" s="64"/>
      <c r="J342" s="64"/>
    </row>
    <row r="343">
      <c r="B343" s="64"/>
      <c r="C343" s="64"/>
      <c r="D343" s="64"/>
      <c r="E343" s="64"/>
      <c r="F343" s="64"/>
      <c r="G343" s="64"/>
      <c r="H343" s="64"/>
      <c r="I343" s="64"/>
      <c r="J343" s="64"/>
    </row>
    <row r="344">
      <c r="B344" s="64"/>
      <c r="C344" s="64"/>
      <c r="D344" s="64"/>
      <c r="E344" s="64"/>
      <c r="F344" s="64"/>
      <c r="G344" s="64"/>
      <c r="H344" s="64"/>
      <c r="I344" s="64"/>
      <c r="J344" s="64"/>
    </row>
    <row r="345">
      <c r="B345" s="64"/>
      <c r="C345" s="64"/>
      <c r="D345" s="64"/>
      <c r="E345" s="64"/>
      <c r="F345" s="64"/>
      <c r="G345" s="64"/>
      <c r="H345" s="64"/>
      <c r="I345" s="64"/>
      <c r="J345" s="64"/>
    </row>
    <row r="346">
      <c r="B346" s="64"/>
      <c r="C346" s="64"/>
      <c r="D346" s="64"/>
      <c r="E346" s="64"/>
      <c r="F346" s="64"/>
      <c r="G346" s="64"/>
      <c r="H346" s="64"/>
      <c r="I346" s="64"/>
      <c r="J346" s="64"/>
    </row>
    <row r="347">
      <c r="B347" s="64"/>
      <c r="C347" s="64"/>
      <c r="D347" s="64"/>
      <c r="E347" s="64"/>
      <c r="F347" s="64"/>
      <c r="G347" s="64"/>
      <c r="H347" s="64"/>
      <c r="I347" s="64"/>
      <c r="J347" s="64"/>
    </row>
    <row r="348">
      <c r="B348" s="64"/>
      <c r="C348" s="64"/>
      <c r="D348" s="64"/>
      <c r="E348" s="64"/>
      <c r="F348" s="64"/>
      <c r="G348" s="64"/>
      <c r="H348" s="64"/>
      <c r="I348" s="64"/>
      <c r="J348" s="64"/>
    </row>
    <row r="349">
      <c r="B349" s="64"/>
      <c r="C349" s="64"/>
      <c r="D349" s="64"/>
      <c r="E349" s="64"/>
      <c r="F349" s="64"/>
      <c r="G349" s="64"/>
      <c r="H349" s="64"/>
      <c r="I349" s="64"/>
      <c r="J349" s="64"/>
    </row>
    <row r="350">
      <c r="B350" s="64"/>
      <c r="C350" s="64"/>
      <c r="D350" s="64"/>
      <c r="E350" s="64"/>
      <c r="F350" s="64"/>
      <c r="G350" s="64"/>
      <c r="H350" s="64"/>
      <c r="I350" s="64"/>
      <c r="J350" s="64"/>
    </row>
    <row r="351">
      <c r="B351" s="64"/>
      <c r="C351" s="64"/>
      <c r="D351" s="64"/>
      <c r="E351" s="64"/>
      <c r="F351" s="64"/>
      <c r="G351" s="64"/>
      <c r="H351" s="64"/>
      <c r="I351" s="64"/>
      <c r="J351" s="64"/>
    </row>
    <row r="352">
      <c r="B352" s="64"/>
      <c r="C352" s="64"/>
      <c r="D352" s="64"/>
      <c r="E352" s="64"/>
      <c r="F352" s="64"/>
      <c r="G352" s="64"/>
      <c r="H352" s="64"/>
      <c r="I352" s="64"/>
      <c r="J352" s="64"/>
    </row>
    <row r="353">
      <c r="B353" s="64"/>
      <c r="C353" s="64"/>
      <c r="D353" s="64"/>
      <c r="E353" s="64"/>
      <c r="F353" s="64"/>
      <c r="G353" s="64"/>
      <c r="H353" s="64"/>
      <c r="I353" s="64"/>
      <c r="J353" s="64"/>
    </row>
    <row r="354">
      <c r="B354" s="64"/>
      <c r="C354" s="64"/>
      <c r="D354" s="64"/>
      <c r="E354" s="64"/>
      <c r="F354" s="64"/>
      <c r="G354" s="64"/>
      <c r="H354" s="64"/>
      <c r="I354" s="64"/>
      <c r="J354" s="64"/>
    </row>
    <row r="355">
      <c r="B355" s="64"/>
      <c r="C355" s="64"/>
      <c r="D355" s="64"/>
      <c r="E355" s="64"/>
      <c r="F355" s="64"/>
      <c r="G355" s="64"/>
      <c r="H355" s="64"/>
      <c r="I355" s="64"/>
      <c r="J355" s="64"/>
    </row>
    <row r="356">
      <c r="B356" s="64"/>
      <c r="C356" s="64"/>
      <c r="D356" s="64"/>
      <c r="E356" s="64"/>
      <c r="F356" s="64"/>
      <c r="G356" s="64"/>
      <c r="H356" s="64"/>
      <c r="I356" s="64"/>
      <c r="J356" s="64"/>
    </row>
    <row r="357">
      <c r="B357" s="64"/>
      <c r="C357" s="64"/>
      <c r="D357" s="64"/>
      <c r="E357" s="64"/>
      <c r="F357" s="64"/>
      <c r="G357" s="64"/>
      <c r="H357" s="64"/>
      <c r="I357" s="64"/>
      <c r="J357" s="64"/>
    </row>
    <row r="358">
      <c r="B358" s="64"/>
      <c r="C358" s="64"/>
      <c r="D358" s="64"/>
      <c r="E358" s="64"/>
      <c r="F358" s="64"/>
      <c r="G358" s="64"/>
      <c r="H358" s="64"/>
      <c r="I358" s="64"/>
      <c r="J358" s="64"/>
    </row>
    <row r="359">
      <c r="B359" s="64"/>
      <c r="C359" s="64"/>
      <c r="D359" s="64"/>
      <c r="E359" s="64"/>
      <c r="F359" s="64"/>
      <c r="G359" s="64"/>
      <c r="H359" s="64"/>
      <c r="I359" s="64"/>
      <c r="J359" s="64"/>
    </row>
    <row r="360">
      <c r="B360" s="64"/>
      <c r="C360" s="64"/>
      <c r="D360" s="64"/>
      <c r="E360" s="64"/>
      <c r="F360" s="64"/>
      <c r="G360" s="64"/>
      <c r="H360" s="64"/>
      <c r="I360" s="64"/>
      <c r="J360" s="64"/>
    </row>
    <row r="361">
      <c r="B361" s="64"/>
      <c r="C361" s="64"/>
      <c r="D361" s="64"/>
      <c r="E361" s="64"/>
      <c r="F361" s="64"/>
      <c r="G361" s="64"/>
      <c r="H361" s="64"/>
      <c r="I361" s="64"/>
      <c r="J361" s="64"/>
    </row>
    <row r="362">
      <c r="B362" s="64"/>
      <c r="C362" s="64"/>
      <c r="D362" s="64"/>
      <c r="E362" s="64"/>
      <c r="F362" s="64"/>
      <c r="G362" s="64"/>
      <c r="H362" s="64"/>
      <c r="I362" s="64"/>
      <c r="J362" s="64"/>
    </row>
    <row r="363">
      <c r="B363" s="64"/>
      <c r="C363" s="64"/>
      <c r="D363" s="64"/>
      <c r="E363" s="64"/>
      <c r="F363" s="64"/>
      <c r="G363" s="64"/>
      <c r="H363" s="64"/>
      <c r="I363" s="64"/>
      <c r="J363" s="64"/>
    </row>
    <row r="364">
      <c r="B364" s="64"/>
      <c r="C364" s="64"/>
      <c r="D364" s="64"/>
      <c r="E364" s="64"/>
      <c r="F364" s="64"/>
      <c r="G364" s="64"/>
      <c r="H364" s="64"/>
      <c r="I364" s="64"/>
      <c r="J364" s="64"/>
    </row>
    <row r="365">
      <c r="B365" s="64"/>
      <c r="C365" s="64"/>
      <c r="D365" s="64"/>
      <c r="E365" s="64"/>
      <c r="F365" s="64"/>
      <c r="G365" s="64"/>
      <c r="H365" s="64"/>
      <c r="I365" s="64"/>
      <c r="J365" s="64"/>
    </row>
    <row r="366">
      <c r="B366" s="64"/>
      <c r="C366" s="64"/>
      <c r="D366" s="64"/>
      <c r="E366" s="64"/>
      <c r="F366" s="64"/>
      <c r="G366" s="64"/>
      <c r="H366" s="64"/>
      <c r="I366" s="64"/>
      <c r="J366" s="64"/>
    </row>
    <row r="367">
      <c r="B367" s="64"/>
      <c r="C367" s="64"/>
      <c r="D367" s="64"/>
      <c r="E367" s="64"/>
      <c r="F367" s="64"/>
      <c r="G367" s="64"/>
      <c r="H367" s="64"/>
      <c r="I367" s="64"/>
      <c r="J367" s="64"/>
    </row>
    <row r="368">
      <c r="B368" s="64"/>
      <c r="C368" s="64"/>
      <c r="D368" s="64"/>
      <c r="E368" s="64"/>
      <c r="F368" s="64"/>
      <c r="G368" s="64"/>
      <c r="H368" s="64"/>
      <c r="I368" s="64"/>
      <c r="J368" s="64"/>
    </row>
    <row r="369">
      <c r="B369" s="64"/>
      <c r="C369" s="64"/>
      <c r="D369" s="64"/>
      <c r="E369" s="64"/>
      <c r="F369" s="64"/>
      <c r="G369" s="64"/>
      <c r="H369" s="64"/>
      <c r="I369" s="64"/>
      <c r="J369" s="64"/>
    </row>
    <row r="370">
      <c r="B370" s="64"/>
      <c r="C370" s="64"/>
      <c r="D370" s="64"/>
      <c r="E370" s="64"/>
      <c r="F370" s="64"/>
      <c r="G370" s="64"/>
      <c r="H370" s="64"/>
      <c r="I370" s="64"/>
      <c r="J370" s="64"/>
    </row>
    <row r="371">
      <c r="B371" s="64"/>
      <c r="C371" s="64"/>
      <c r="D371" s="64"/>
      <c r="E371" s="64"/>
      <c r="F371" s="64"/>
      <c r="G371" s="64"/>
      <c r="H371" s="64"/>
      <c r="I371" s="64"/>
      <c r="J371" s="64"/>
    </row>
    <row r="372">
      <c r="B372" s="64"/>
      <c r="C372" s="64"/>
      <c r="D372" s="64"/>
      <c r="E372" s="64"/>
      <c r="F372" s="64"/>
      <c r="G372" s="64"/>
      <c r="H372" s="64"/>
      <c r="I372" s="64"/>
      <c r="J372" s="64"/>
    </row>
    <row r="373">
      <c r="B373" s="64"/>
      <c r="C373" s="64"/>
      <c r="D373" s="64"/>
      <c r="E373" s="64"/>
      <c r="F373" s="64"/>
      <c r="G373" s="64"/>
      <c r="H373" s="64"/>
      <c r="I373" s="64"/>
      <c r="J373" s="64"/>
    </row>
    <row r="374">
      <c r="B374" s="64"/>
      <c r="C374" s="64"/>
      <c r="D374" s="64"/>
      <c r="E374" s="64"/>
      <c r="F374" s="64"/>
      <c r="G374" s="64"/>
      <c r="H374" s="64"/>
      <c r="I374" s="64"/>
      <c r="J374" s="64"/>
    </row>
    <row r="375">
      <c r="B375" s="64"/>
      <c r="C375" s="64"/>
      <c r="D375" s="64"/>
      <c r="E375" s="64"/>
      <c r="F375" s="64"/>
      <c r="G375" s="64"/>
      <c r="H375" s="64"/>
      <c r="I375" s="64"/>
      <c r="J375" s="64"/>
    </row>
    <row r="376">
      <c r="B376" s="64"/>
      <c r="C376" s="64"/>
      <c r="D376" s="64"/>
      <c r="E376" s="64"/>
      <c r="F376" s="64"/>
      <c r="G376" s="64"/>
      <c r="H376" s="64"/>
      <c r="I376" s="64"/>
      <c r="J376" s="64"/>
    </row>
    <row r="377">
      <c r="B377" s="64"/>
      <c r="C377" s="64"/>
      <c r="D377" s="64"/>
      <c r="E377" s="64"/>
      <c r="F377" s="64"/>
      <c r="G377" s="64"/>
      <c r="H377" s="64"/>
      <c r="I377" s="64"/>
      <c r="J377" s="64"/>
    </row>
    <row r="378">
      <c r="B378" s="64"/>
      <c r="C378" s="64"/>
      <c r="D378" s="64"/>
      <c r="E378" s="64"/>
      <c r="F378" s="64"/>
      <c r="G378" s="64"/>
      <c r="H378" s="64"/>
      <c r="I378" s="64"/>
      <c r="J378" s="64"/>
    </row>
    <row r="379">
      <c r="B379" s="64"/>
      <c r="C379" s="64"/>
      <c r="D379" s="64"/>
      <c r="E379" s="64"/>
      <c r="F379" s="64"/>
      <c r="G379" s="64"/>
      <c r="H379" s="64"/>
      <c r="I379" s="64"/>
      <c r="J379" s="64"/>
    </row>
    <row r="380">
      <c r="B380" s="64"/>
      <c r="C380" s="64"/>
      <c r="D380" s="64"/>
      <c r="E380" s="64"/>
      <c r="F380" s="64"/>
      <c r="G380" s="64"/>
      <c r="H380" s="64"/>
      <c r="I380" s="64"/>
      <c r="J380" s="64"/>
    </row>
    <row r="381">
      <c r="B381" s="64"/>
      <c r="C381" s="64"/>
      <c r="D381" s="64"/>
      <c r="E381" s="64"/>
      <c r="F381" s="64"/>
      <c r="G381" s="64"/>
      <c r="H381" s="64"/>
      <c r="I381" s="64"/>
      <c r="J381" s="64"/>
    </row>
    <row r="382">
      <c r="B382" s="64"/>
      <c r="C382" s="64"/>
      <c r="D382" s="64"/>
      <c r="E382" s="64"/>
      <c r="F382" s="64"/>
      <c r="G382" s="64"/>
      <c r="H382" s="64"/>
      <c r="I382" s="64"/>
      <c r="J382" s="64"/>
    </row>
    <row r="383">
      <c r="B383" s="64"/>
      <c r="C383" s="64"/>
      <c r="D383" s="64"/>
      <c r="E383" s="64"/>
      <c r="F383" s="64"/>
      <c r="G383" s="64"/>
      <c r="H383" s="64"/>
      <c r="I383" s="64"/>
      <c r="J383" s="64"/>
    </row>
    <row r="384">
      <c r="B384" s="64"/>
      <c r="C384" s="64"/>
      <c r="D384" s="64"/>
      <c r="E384" s="64"/>
      <c r="F384" s="64"/>
      <c r="G384" s="64"/>
      <c r="H384" s="64"/>
      <c r="I384" s="64"/>
      <c r="J384" s="64"/>
    </row>
    <row r="385">
      <c r="B385" s="64"/>
      <c r="C385" s="64"/>
      <c r="D385" s="64"/>
      <c r="E385" s="64"/>
      <c r="F385" s="64"/>
      <c r="G385" s="64"/>
      <c r="H385" s="64"/>
      <c r="I385" s="64"/>
      <c r="J385" s="64"/>
    </row>
    <row r="386">
      <c r="B386" s="64"/>
      <c r="C386" s="64"/>
      <c r="D386" s="64"/>
      <c r="E386" s="64"/>
      <c r="F386" s="64"/>
      <c r="G386" s="64"/>
      <c r="H386" s="64"/>
      <c r="I386" s="64"/>
      <c r="J386" s="64"/>
    </row>
    <row r="387">
      <c r="B387" s="64"/>
      <c r="C387" s="64"/>
      <c r="D387" s="64"/>
      <c r="E387" s="64"/>
      <c r="F387" s="64"/>
      <c r="G387" s="64"/>
      <c r="H387" s="64"/>
      <c r="I387" s="64"/>
      <c r="J387" s="64"/>
    </row>
    <row r="388">
      <c r="B388" s="64"/>
      <c r="C388" s="64"/>
      <c r="D388" s="64"/>
      <c r="E388" s="64"/>
      <c r="F388" s="64"/>
      <c r="G388" s="64"/>
      <c r="H388" s="64"/>
      <c r="I388" s="64"/>
      <c r="J388" s="64"/>
    </row>
    <row r="389">
      <c r="B389" s="64"/>
      <c r="C389" s="64"/>
      <c r="D389" s="64"/>
      <c r="E389" s="64"/>
      <c r="F389" s="64"/>
      <c r="G389" s="64"/>
      <c r="H389" s="64"/>
      <c r="I389" s="64"/>
      <c r="J389" s="64"/>
    </row>
    <row r="390">
      <c r="B390" s="64"/>
      <c r="C390" s="64"/>
      <c r="D390" s="64"/>
      <c r="E390" s="64"/>
      <c r="F390" s="64"/>
      <c r="G390" s="64"/>
      <c r="H390" s="64"/>
      <c r="I390" s="64"/>
      <c r="J390" s="64"/>
    </row>
    <row r="391">
      <c r="B391" s="64"/>
      <c r="C391" s="64"/>
      <c r="D391" s="64"/>
      <c r="E391" s="64"/>
      <c r="F391" s="64"/>
      <c r="G391" s="64"/>
      <c r="H391" s="64"/>
      <c r="I391" s="64"/>
      <c r="J391" s="64"/>
    </row>
    <row r="392">
      <c r="B392" s="64"/>
      <c r="C392" s="64"/>
      <c r="D392" s="64"/>
      <c r="E392" s="64"/>
      <c r="F392" s="64"/>
      <c r="G392" s="64"/>
      <c r="H392" s="64"/>
      <c r="I392" s="64"/>
      <c r="J392" s="64"/>
    </row>
    <row r="393">
      <c r="B393" s="64"/>
      <c r="C393" s="64"/>
      <c r="D393" s="64"/>
      <c r="E393" s="64"/>
      <c r="F393" s="64"/>
      <c r="G393" s="64"/>
      <c r="H393" s="64"/>
      <c r="I393" s="64"/>
      <c r="J393" s="64"/>
    </row>
    <row r="394">
      <c r="B394" s="64"/>
      <c r="C394" s="64"/>
      <c r="D394" s="64"/>
      <c r="E394" s="64"/>
      <c r="F394" s="64"/>
      <c r="G394" s="64"/>
      <c r="H394" s="64"/>
      <c r="I394" s="64"/>
      <c r="J394" s="64"/>
    </row>
    <row r="395">
      <c r="B395" s="64"/>
      <c r="C395" s="64"/>
      <c r="D395" s="64"/>
      <c r="E395" s="64"/>
      <c r="F395" s="64"/>
      <c r="G395" s="64"/>
      <c r="H395" s="64"/>
      <c r="I395" s="64"/>
      <c r="J395" s="64"/>
    </row>
    <row r="396">
      <c r="B396" s="64"/>
      <c r="C396" s="64"/>
      <c r="D396" s="64"/>
      <c r="E396" s="64"/>
      <c r="F396" s="64"/>
      <c r="G396" s="64"/>
      <c r="H396" s="64"/>
      <c r="I396" s="64"/>
      <c r="J396" s="64"/>
    </row>
    <row r="397">
      <c r="B397" s="64"/>
      <c r="C397" s="64"/>
      <c r="D397" s="64"/>
      <c r="E397" s="64"/>
      <c r="F397" s="64"/>
      <c r="G397" s="64"/>
      <c r="H397" s="64"/>
      <c r="I397" s="64"/>
      <c r="J397" s="64"/>
    </row>
    <row r="398">
      <c r="B398" s="64"/>
      <c r="C398" s="64"/>
      <c r="D398" s="64"/>
      <c r="E398" s="64"/>
      <c r="F398" s="64"/>
      <c r="G398" s="64"/>
      <c r="H398" s="64"/>
      <c r="I398" s="64"/>
      <c r="J398" s="64"/>
    </row>
    <row r="399">
      <c r="B399" s="64"/>
      <c r="C399" s="64"/>
      <c r="D399" s="64"/>
      <c r="E399" s="64"/>
      <c r="F399" s="64"/>
      <c r="G399" s="64"/>
      <c r="H399" s="64"/>
      <c r="I399" s="64"/>
      <c r="J399" s="64"/>
    </row>
    <row r="400">
      <c r="B400" s="64"/>
      <c r="C400" s="64"/>
      <c r="D400" s="64"/>
      <c r="E400" s="64"/>
      <c r="F400" s="64"/>
      <c r="G400" s="64"/>
      <c r="H400" s="64"/>
      <c r="I400" s="64"/>
      <c r="J400" s="64"/>
    </row>
    <row r="401">
      <c r="B401" s="64"/>
      <c r="C401" s="64"/>
      <c r="D401" s="64"/>
      <c r="E401" s="64"/>
      <c r="F401" s="64"/>
      <c r="G401" s="64"/>
      <c r="H401" s="64"/>
      <c r="I401" s="64"/>
      <c r="J401" s="64"/>
    </row>
    <row r="402">
      <c r="B402" s="64"/>
      <c r="C402" s="64"/>
      <c r="D402" s="64"/>
      <c r="E402" s="64"/>
      <c r="F402" s="64"/>
      <c r="G402" s="64"/>
      <c r="H402" s="64"/>
      <c r="I402" s="64"/>
      <c r="J402" s="64"/>
    </row>
    <row r="403">
      <c r="B403" s="64"/>
      <c r="C403" s="64"/>
      <c r="D403" s="64"/>
      <c r="E403" s="64"/>
      <c r="F403" s="64"/>
      <c r="G403" s="64"/>
      <c r="H403" s="64"/>
      <c r="I403" s="64"/>
      <c r="J403" s="64"/>
    </row>
    <row r="404">
      <c r="B404" s="64"/>
      <c r="C404" s="64"/>
      <c r="D404" s="64"/>
      <c r="E404" s="64"/>
      <c r="F404" s="64"/>
      <c r="G404" s="64"/>
      <c r="H404" s="64"/>
      <c r="I404" s="64"/>
      <c r="J404" s="64"/>
    </row>
    <row r="405">
      <c r="B405" s="64"/>
      <c r="C405" s="64"/>
      <c r="D405" s="64"/>
      <c r="E405" s="64"/>
      <c r="F405" s="64"/>
      <c r="G405" s="64"/>
      <c r="H405" s="64"/>
      <c r="I405" s="64"/>
      <c r="J405" s="64"/>
    </row>
    <row r="406">
      <c r="B406" s="64"/>
      <c r="C406" s="64"/>
      <c r="D406" s="64"/>
      <c r="E406" s="64"/>
      <c r="F406" s="64"/>
      <c r="G406" s="64"/>
      <c r="H406" s="64"/>
      <c r="I406" s="64"/>
      <c r="J406" s="64"/>
    </row>
    <row r="407">
      <c r="B407" s="64"/>
      <c r="C407" s="64"/>
      <c r="D407" s="64"/>
      <c r="E407" s="64"/>
      <c r="F407" s="64"/>
      <c r="G407" s="64"/>
      <c r="H407" s="64"/>
      <c r="I407" s="64"/>
      <c r="J407" s="64"/>
    </row>
    <row r="408">
      <c r="B408" s="64"/>
      <c r="C408" s="64"/>
      <c r="D408" s="64"/>
      <c r="E408" s="64"/>
      <c r="F408" s="64"/>
      <c r="G408" s="64"/>
      <c r="H408" s="64"/>
      <c r="I408" s="64"/>
      <c r="J408" s="64"/>
    </row>
    <row r="409">
      <c r="B409" s="64"/>
      <c r="C409" s="64"/>
      <c r="D409" s="64"/>
      <c r="E409" s="64"/>
      <c r="F409" s="64"/>
      <c r="G409" s="64"/>
      <c r="H409" s="64"/>
      <c r="I409" s="64"/>
      <c r="J409" s="64"/>
    </row>
    <row r="410">
      <c r="B410" s="64"/>
      <c r="C410" s="64"/>
      <c r="D410" s="64"/>
      <c r="E410" s="64"/>
      <c r="F410" s="64"/>
      <c r="G410" s="64"/>
      <c r="H410" s="64"/>
      <c r="I410" s="64"/>
      <c r="J410" s="64"/>
    </row>
    <row r="411">
      <c r="B411" s="64"/>
      <c r="C411" s="64"/>
      <c r="D411" s="64"/>
      <c r="E411" s="64"/>
      <c r="F411" s="64"/>
      <c r="G411" s="64"/>
      <c r="H411" s="64"/>
      <c r="I411" s="64"/>
      <c r="J411" s="64"/>
    </row>
    <row r="412">
      <c r="B412" s="64"/>
      <c r="C412" s="64"/>
      <c r="D412" s="64"/>
      <c r="E412" s="64"/>
      <c r="F412" s="64"/>
      <c r="G412" s="64"/>
      <c r="H412" s="64"/>
      <c r="I412" s="64"/>
      <c r="J412" s="64"/>
    </row>
    <row r="413">
      <c r="B413" s="64"/>
      <c r="C413" s="64"/>
      <c r="D413" s="64"/>
      <c r="E413" s="64"/>
      <c r="F413" s="64"/>
      <c r="G413" s="64"/>
      <c r="H413" s="64"/>
      <c r="I413" s="64"/>
      <c r="J413" s="64"/>
    </row>
    <row r="414">
      <c r="B414" s="64"/>
      <c r="C414" s="64"/>
      <c r="D414" s="64"/>
      <c r="E414" s="64"/>
      <c r="F414" s="64"/>
      <c r="G414" s="64"/>
      <c r="H414" s="64"/>
      <c r="I414" s="64"/>
      <c r="J414" s="64"/>
    </row>
    <row r="415">
      <c r="B415" s="64"/>
      <c r="C415" s="64"/>
      <c r="D415" s="64"/>
      <c r="E415" s="64"/>
      <c r="F415" s="64"/>
      <c r="G415" s="64"/>
      <c r="H415" s="64"/>
      <c r="I415" s="64"/>
      <c r="J415" s="64"/>
    </row>
    <row r="416">
      <c r="B416" s="64"/>
      <c r="C416" s="64"/>
      <c r="D416" s="64"/>
      <c r="E416" s="64"/>
      <c r="F416" s="64"/>
      <c r="G416" s="64"/>
      <c r="H416" s="64"/>
      <c r="I416" s="64"/>
      <c r="J416" s="64"/>
    </row>
    <row r="417">
      <c r="B417" s="64"/>
      <c r="C417" s="64"/>
      <c r="D417" s="64"/>
      <c r="E417" s="64"/>
      <c r="F417" s="64"/>
      <c r="G417" s="64"/>
      <c r="H417" s="64"/>
      <c r="I417" s="64"/>
      <c r="J417" s="64"/>
    </row>
    <row r="418">
      <c r="B418" s="64"/>
      <c r="C418" s="64"/>
      <c r="D418" s="64"/>
      <c r="E418" s="64"/>
      <c r="F418" s="64"/>
      <c r="G418" s="64"/>
      <c r="H418" s="64"/>
      <c r="I418" s="64"/>
      <c r="J418" s="64"/>
    </row>
    <row r="419">
      <c r="B419" s="64"/>
      <c r="C419" s="64"/>
      <c r="D419" s="64"/>
      <c r="E419" s="64"/>
      <c r="F419" s="64"/>
      <c r="G419" s="64"/>
      <c r="H419" s="64"/>
      <c r="I419" s="64"/>
      <c r="J419" s="64"/>
    </row>
    <row r="420">
      <c r="B420" s="64"/>
      <c r="C420" s="64"/>
      <c r="D420" s="64"/>
      <c r="E420" s="64"/>
      <c r="F420" s="64"/>
      <c r="G420" s="64"/>
      <c r="H420" s="64"/>
      <c r="I420" s="64"/>
      <c r="J420" s="64"/>
    </row>
    <row r="421">
      <c r="B421" s="64"/>
      <c r="C421" s="64"/>
      <c r="D421" s="64"/>
      <c r="E421" s="64"/>
      <c r="F421" s="64"/>
      <c r="G421" s="64"/>
      <c r="H421" s="64"/>
      <c r="I421" s="64"/>
      <c r="J421" s="64"/>
    </row>
    <row r="422">
      <c r="B422" s="64"/>
      <c r="C422" s="64"/>
      <c r="D422" s="64"/>
      <c r="E422" s="64"/>
      <c r="F422" s="64"/>
      <c r="G422" s="64"/>
      <c r="H422" s="64"/>
      <c r="I422" s="64"/>
      <c r="J422" s="64"/>
    </row>
    <row r="423">
      <c r="B423" s="64"/>
      <c r="C423" s="64"/>
      <c r="D423" s="64"/>
      <c r="E423" s="64"/>
      <c r="F423" s="64"/>
      <c r="G423" s="64"/>
      <c r="H423" s="64"/>
      <c r="I423" s="64"/>
      <c r="J423" s="64"/>
    </row>
    <row r="424">
      <c r="B424" s="64"/>
      <c r="C424" s="64"/>
      <c r="D424" s="64"/>
      <c r="E424" s="64"/>
      <c r="F424" s="64"/>
      <c r="G424" s="64"/>
      <c r="H424" s="64"/>
      <c r="I424" s="64"/>
      <c r="J424" s="64"/>
    </row>
    <row r="425">
      <c r="B425" s="64"/>
      <c r="C425" s="64"/>
      <c r="D425" s="64"/>
      <c r="E425" s="64"/>
      <c r="F425" s="64"/>
      <c r="G425" s="64"/>
      <c r="H425" s="64"/>
      <c r="I425" s="64"/>
      <c r="J425" s="64"/>
    </row>
    <row r="426">
      <c r="B426" s="64"/>
      <c r="C426" s="64"/>
      <c r="D426" s="64"/>
      <c r="E426" s="64"/>
      <c r="F426" s="64"/>
      <c r="G426" s="64"/>
      <c r="H426" s="64"/>
      <c r="I426" s="64"/>
      <c r="J426" s="64"/>
    </row>
    <row r="427">
      <c r="B427" s="64"/>
      <c r="C427" s="64"/>
      <c r="D427" s="64"/>
      <c r="E427" s="64"/>
      <c r="F427" s="64"/>
      <c r="G427" s="64"/>
      <c r="H427" s="64"/>
      <c r="I427" s="64"/>
      <c r="J427" s="64"/>
    </row>
    <row r="428">
      <c r="B428" s="64"/>
      <c r="C428" s="64"/>
      <c r="D428" s="64"/>
      <c r="E428" s="64"/>
      <c r="F428" s="64"/>
      <c r="G428" s="64"/>
      <c r="H428" s="64"/>
      <c r="I428" s="64"/>
      <c r="J428" s="64"/>
    </row>
    <row r="429">
      <c r="B429" s="64"/>
      <c r="C429" s="64"/>
      <c r="D429" s="64"/>
      <c r="E429" s="64"/>
      <c r="F429" s="64"/>
      <c r="G429" s="64"/>
      <c r="H429" s="64"/>
      <c r="I429" s="64"/>
      <c r="J429" s="64"/>
    </row>
    <row r="430">
      <c r="B430" s="64"/>
      <c r="C430" s="64"/>
      <c r="D430" s="64"/>
      <c r="E430" s="64"/>
      <c r="F430" s="64"/>
      <c r="G430" s="64"/>
      <c r="H430" s="64"/>
      <c r="I430" s="64"/>
      <c r="J430" s="64"/>
    </row>
    <row r="431">
      <c r="B431" s="64"/>
      <c r="C431" s="64"/>
      <c r="D431" s="64"/>
      <c r="E431" s="64"/>
      <c r="F431" s="64"/>
      <c r="G431" s="64"/>
      <c r="H431" s="64"/>
      <c r="I431" s="64"/>
      <c r="J431" s="64"/>
    </row>
    <row r="432">
      <c r="B432" s="64"/>
      <c r="C432" s="64"/>
      <c r="D432" s="64"/>
      <c r="E432" s="64"/>
      <c r="F432" s="64"/>
      <c r="G432" s="64"/>
      <c r="H432" s="64"/>
      <c r="I432" s="64"/>
      <c r="J432" s="64"/>
    </row>
    <row r="433">
      <c r="B433" s="64"/>
      <c r="C433" s="64"/>
      <c r="D433" s="64"/>
      <c r="E433" s="64"/>
      <c r="F433" s="64"/>
      <c r="G433" s="64"/>
      <c r="H433" s="64"/>
      <c r="I433" s="64"/>
      <c r="J433" s="64"/>
    </row>
    <row r="434">
      <c r="B434" s="64"/>
      <c r="C434" s="64"/>
      <c r="D434" s="64"/>
      <c r="E434" s="64"/>
      <c r="F434" s="64"/>
      <c r="G434" s="64"/>
      <c r="H434" s="64"/>
      <c r="I434" s="64"/>
      <c r="J434" s="64"/>
    </row>
    <row r="435">
      <c r="B435" s="64"/>
      <c r="C435" s="64"/>
      <c r="D435" s="64"/>
      <c r="E435" s="64"/>
      <c r="F435" s="64"/>
      <c r="G435" s="64"/>
      <c r="H435" s="64"/>
      <c r="I435" s="64"/>
      <c r="J435" s="64"/>
    </row>
    <row r="436">
      <c r="B436" s="64"/>
      <c r="C436" s="64"/>
      <c r="D436" s="64"/>
      <c r="E436" s="64"/>
      <c r="F436" s="64"/>
      <c r="G436" s="64"/>
      <c r="H436" s="64"/>
      <c r="I436" s="64"/>
      <c r="J436" s="64"/>
    </row>
    <row r="437">
      <c r="B437" s="64"/>
      <c r="C437" s="64"/>
      <c r="D437" s="64"/>
      <c r="E437" s="64"/>
      <c r="F437" s="64"/>
      <c r="G437" s="64"/>
      <c r="H437" s="64"/>
      <c r="I437" s="64"/>
      <c r="J437" s="64"/>
    </row>
    <row r="438">
      <c r="B438" s="64"/>
      <c r="C438" s="64"/>
      <c r="D438" s="64"/>
      <c r="E438" s="64"/>
      <c r="F438" s="64"/>
      <c r="G438" s="64"/>
      <c r="H438" s="64"/>
      <c r="I438" s="64"/>
      <c r="J438" s="64"/>
    </row>
    <row r="439">
      <c r="B439" s="64"/>
      <c r="C439" s="64"/>
      <c r="D439" s="64"/>
      <c r="E439" s="64"/>
      <c r="F439" s="64"/>
      <c r="G439" s="64"/>
      <c r="H439" s="64"/>
      <c r="I439" s="64"/>
      <c r="J439" s="64"/>
    </row>
    <row r="440">
      <c r="B440" s="64"/>
      <c r="C440" s="64"/>
      <c r="D440" s="64"/>
      <c r="E440" s="64"/>
      <c r="F440" s="64"/>
      <c r="G440" s="64"/>
      <c r="H440" s="64"/>
      <c r="I440" s="64"/>
      <c r="J440" s="64"/>
    </row>
    <row r="441">
      <c r="B441" s="64"/>
      <c r="C441" s="64"/>
      <c r="D441" s="64"/>
      <c r="E441" s="64"/>
      <c r="F441" s="64"/>
      <c r="G441" s="64"/>
      <c r="H441" s="64"/>
      <c r="I441" s="64"/>
      <c r="J441" s="64"/>
    </row>
    <row r="442">
      <c r="B442" s="64"/>
      <c r="C442" s="64"/>
      <c r="D442" s="64"/>
      <c r="E442" s="64"/>
      <c r="F442" s="64"/>
      <c r="G442" s="64"/>
      <c r="H442" s="64"/>
      <c r="I442" s="64"/>
      <c r="J442" s="64"/>
    </row>
    <row r="443">
      <c r="B443" s="64"/>
      <c r="C443" s="64"/>
      <c r="D443" s="64"/>
      <c r="E443" s="64"/>
      <c r="F443" s="64"/>
      <c r="G443" s="64"/>
      <c r="H443" s="64"/>
      <c r="I443" s="64"/>
      <c r="J443" s="64"/>
    </row>
    <row r="444">
      <c r="B444" s="64"/>
      <c r="C444" s="64"/>
      <c r="D444" s="64"/>
      <c r="E444" s="64"/>
      <c r="F444" s="64"/>
      <c r="G444" s="64"/>
      <c r="H444" s="64"/>
      <c r="I444" s="64"/>
      <c r="J444" s="64"/>
    </row>
    <row r="445">
      <c r="B445" s="64"/>
      <c r="C445" s="64"/>
      <c r="D445" s="64"/>
      <c r="E445" s="64"/>
      <c r="F445" s="64"/>
      <c r="G445" s="64"/>
      <c r="H445" s="64"/>
      <c r="I445" s="64"/>
      <c r="J445" s="64"/>
    </row>
    <row r="446">
      <c r="B446" s="64"/>
      <c r="C446" s="64"/>
      <c r="D446" s="64"/>
      <c r="E446" s="64"/>
      <c r="F446" s="64"/>
      <c r="G446" s="64"/>
      <c r="H446" s="64"/>
      <c r="I446" s="64"/>
      <c r="J446" s="64"/>
    </row>
    <row r="447">
      <c r="B447" s="64"/>
      <c r="C447" s="64"/>
      <c r="D447" s="64"/>
      <c r="E447" s="64"/>
      <c r="F447" s="64"/>
      <c r="G447" s="64"/>
      <c r="H447" s="64"/>
      <c r="I447" s="64"/>
      <c r="J447" s="64"/>
    </row>
    <row r="448">
      <c r="B448" s="64"/>
      <c r="C448" s="64"/>
      <c r="D448" s="64"/>
      <c r="E448" s="64"/>
      <c r="F448" s="64"/>
      <c r="G448" s="64"/>
      <c r="H448" s="64"/>
      <c r="I448" s="64"/>
      <c r="J448" s="64"/>
    </row>
    <row r="449">
      <c r="B449" s="64"/>
      <c r="C449" s="64"/>
      <c r="D449" s="64"/>
      <c r="E449" s="64"/>
      <c r="F449" s="64"/>
      <c r="G449" s="64"/>
      <c r="H449" s="64"/>
      <c r="I449" s="64"/>
      <c r="J449" s="64"/>
    </row>
    <row r="450">
      <c r="B450" s="64"/>
      <c r="C450" s="64"/>
      <c r="D450" s="64"/>
      <c r="E450" s="64"/>
      <c r="F450" s="64"/>
      <c r="G450" s="64"/>
      <c r="H450" s="64"/>
      <c r="I450" s="64"/>
      <c r="J450" s="64"/>
    </row>
    <row r="451">
      <c r="B451" s="64"/>
      <c r="C451" s="64"/>
      <c r="D451" s="64"/>
      <c r="E451" s="64"/>
      <c r="F451" s="64"/>
      <c r="G451" s="64"/>
      <c r="H451" s="64"/>
      <c r="I451" s="64"/>
      <c r="J451" s="64"/>
    </row>
    <row r="452">
      <c r="B452" s="64"/>
      <c r="C452" s="64"/>
      <c r="D452" s="64"/>
      <c r="E452" s="64"/>
      <c r="F452" s="64"/>
      <c r="G452" s="64"/>
      <c r="H452" s="64"/>
      <c r="I452" s="64"/>
      <c r="J452" s="64"/>
    </row>
    <row r="453">
      <c r="B453" s="64"/>
      <c r="C453" s="64"/>
      <c r="D453" s="64"/>
      <c r="E453" s="64"/>
      <c r="F453" s="64"/>
      <c r="G453" s="64"/>
      <c r="H453" s="64"/>
      <c r="I453" s="64"/>
      <c r="J453" s="64"/>
    </row>
    <row r="454">
      <c r="B454" s="64"/>
      <c r="C454" s="64"/>
      <c r="D454" s="64"/>
      <c r="E454" s="64"/>
      <c r="F454" s="64"/>
      <c r="G454" s="64"/>
      <c r="H454" s="64"/>
      <c r="I454" s="64"/>
      <c r="J454" s="64"/>
    </row>
    <row r="455">
      <c r="B455" s="64"/>
      <c r="C455" s="64"/>
      <c r="D455" s="64"/>
      <c r="E455" s="64"/>
      <c r="F455" s="64"/>
      <c r="G455" s="64"/>
      <c r="H455" s="64"/>
      <c r="I455" s="64"/>
      <c r="J455" s="64"/>
    </row>
    <row r="456">
      <c r="B456" s="64"/>
      <c r="C456" s="64"/>
      <c r="D456" s="64"/>
      <c r="E456" s="64"/>
      <c r="F456" s="64"/>
      <c r="G456" s="64"/>
      <c r="H456" s="64"/>
      <c r="I456" s="64"/>
      <c r="J456" s="64"/>
    </row>
    <row r="457">
      <c r="B457" s="64"/>
      <c r="C457" s="64"/>
      <c r="D457" s="64"/>
      <c r="E457" s="64"/>
      <c r="F457" s="64"/>
      <c r="G457" s="64"/>
      <c r="H457" s="64"/>
      <c r="I457" s="64"/>
      <c r="J457" s="64"/>
    </row>
    <row r="458">
      <c r="B458" s="64"/>
      <c r="C458" s="64"/>
      <c r="D458" s="64"/>
      <c r="E458" s="64"/>
      <c r="F458" s="64"/>
      <c r="G458" s="64"/>
      <c r="H458" s="64"/>
      <c r="I458" s="64"/>
      <c r="J458" s="64"/>
    </row>
    <row r="459">
      <c r="B459" s="64"/>
      <c r="C459" s="64"/>
      <c r="D459" s="64"/>
      <c r="E459" s="64"/>
      <c r="F459" s="64"/>
      <c r="G459" s="64"/>
      <c r="H459" s="64"/>
      <c r="I459" s="64"/>
      <c r="J459" s="64"/>
    </row>
    <row r="460">
      <c r="B460" s="64"/>
      <c r="C460" s="64"/>
      <c r="D460" s="64"/>
      <c r="E460" s="64"/>
      <c r="F460" s="64"/>
      <c r="G460" s="64"/>
      <c r="H460" s="64"/>
      <c r="I460" s="64"/>
      <c r="J460" s="64"/>
    </row>
    <row r="461">
      <c r="B461" s="64"/>
      <c r="C461" s="64"/>
      <c r="D461" s="64"/>
      <c r="E461" s="64"/>
      <c r="F461" s="64"/>
      <c r="G461" s="64"/>
      <c r="H461" s="64"/>
      <c r="I461" s="64"/>
      <c r="J461" s="64"/>
    </row>
    <row r="462">
      <c r="B462" s="64"/>
      <c r="C462" s="64"/>
      <c r="D462" s="64"/>
      <c r="E462" s="64"/>
      <c r="F462" s="64"/>
      <c r="G462" s="64"/>
      <c r="H462" s="64"/>
      <c r="I462" s="64"/>
      <c r="J462" s="64"/>
    </row>
    <row r="463">
      <c r="B463" s="64"/>
      <c r="C463" s="64"/>
      <c r="D463" s="64"/>
      <c r="E463" s="64"/>
      <c r="F463" s="64"/>
      <c r="G463" s="64"/>
      <c r="H463" s="64"/>
      <c r="I463" s="64"/>
      <c r="J463" s="64"/>
    </row>
    <row r="464">
      <c r="B464" s="64"/>
      <c r="C464" s="64"/>
      <c r="D464" s="64"/>
      <c r="E464" s="64"/>
      <c r="F464" s="64"/>
      <c r="G464" s="64"/>
      <c r="H464" s="64"/>
      <c r="I464" s="64"/>
      <c r="J464" s="64"/>
    </row>
    <row r="465">
      <c r="B465" s="64"/>
      <c r="C465" s="64"/>
      <c r="D465" s="64"/>
      <c r="E465" s="64"/>
      <c r="F465" s="64"/>
      <c r="G465" s="64"/>
      <c r="H465" s="64"/>
      <c r="I465" s="64"/>
      <c r="J465" s="64"/>
    </row>
    <row r="466">
      <c r="B466" s="64"/>
      <c r="C466" s="64"/>
      <c r="D466" s="64"/>
      <c r="E466" s="64"/>
      <c r="F466" s="64"/>
      <c r="G466" s="64"/>
      <c r="H466" s="64"/>
      <c r="I466" s="64"/>
      <c r="J466" s="64"/>
    </row>
    <row r="467">
      <c r="B467" s="64"/>
      <c r="C467" s="64"/>
      <c r="D467" s="64"/>
      <c r="E467" s="64"/>
      <c r="F467" s="64"/>
      <c r="G467" s="64"/>
      <c r="H467" s="64"/>
      <c r="I467" s="64"/>
      <c r="J467" s="64"/>
    </row>
    <row r="468">
      <c r="B468" s="64"/>
      <c r="C468" s="64"/>
      <c r="D468" s="64"/>
      <c r="E468" s="64"/>
      <c r="F468" s="64"/>
      <c r="G468" s="64"/>
      <c r="H468" s="64"/>
      <c r="I468" s="64"/>
      <c r="J468" s="64"/>
    </row>
    <row r="469">
      <c r="B469" s="64"/>
      <c r="C469" s="64"/>
      <c r="D469" s="64"/>
      <c r="E469" s="64"/>
      <c r="F469" s="64"/>
      <c r="G469" s="64"/>
      <c r="H469" s="64"/>
      <c r="I469" s="64"/>
      <c r="J469" s="64"/>
    </row>
    <row r="470">
      <c r="B470" s="64"/>
      <c r="C470" s="64"/>
      <c r="D470" s="64"/>
      <c r="E470" s="64"/>
      <c r="F470" s="64"/>
      <c r="G470" s="64"/>
      <c r="H470" s="64"/>
      <c r="I470" s="64"/>
      <c r="J470" s="64"/>
    </row>
    <row r="471">
      <c r="B471" s="64"/>
      <c r="C471" s="64"/>
      <c r="D471" s="64"/>
      <c r="E471" s="64"/>
      <c r="F471" s="64"/>
      <c r="G471" s="64"/>
      <c r="H471" s="64"/>
      <c r="I471" s="64"/>
      <c r="J471" s="64"/>
    </row>
    <row r="472">
      <c r="B472" s="64"/>
      <c r="C472" s="64"/>
      <c r="D472" s="64"/>
      <c r="E472" s="64"/>
      <c r="F472" s="64"/>
      <c r="G472" s="64"/>
      <c r="H472" s="64"/>
      <c r="I472" s="64"/>
      <c r="J472" s="64"/>
    </row>
    <row r="473">
      <c r="B473" s="64"/>
      <c r="C473" s="64"/>
      <c r="D473" s="64"/>
      <c r="E473" s="64"/>
      <c r="F473" s="64"/>
      <c r="G473" s="64"/>
      <c r="H473" s="64"/>
      <c r="I473" s="64"/>
      <c r="J473" s="64"/>
    </row>
    <row r="474">
      <c r="B474" s="64"/>
      <c r="C474" s="64"/>
      <c r="D474" s="64"/>
      <c r="E474" s="64"/>
      <c r="F474" s="64"/>
      <c r="G474" s="64"/>
      <c r="H474" s="64"/>
      <c r="I474" s="64"/>
      <c r="J474" s="64"/>
    </row>
    <row r="475">
      <c r="B475" s="64"/>
      <c r="C475" s="64"/>
      <c r="D475" s="64"/>
      <c r="E475" s="64"/>
      <c r="F475" s="64"/>
      <c r="G475" s="64"/>
      <c r="H475" s="64"/>
      <c r="I475" s="64"/>
      <c r="J475" s="64"/>
    </row>
    <row r="476">
      <c r="B476" s="64"/>
      <c r="C476" s="64"/>
      <c r="D476" s="64"/>
      <c r="E476" s="64"/>
      <c r="F476" s="64"/>
      <c r="G476" s="64"/>
      <c r="H476" s="64"/>
      <c r="I476" s="64"/>
      <c r="J476" s="64"/>
    </row>
    <row r="477">
      <c r="B477" s="64"/>
      <c r="C477" s="64"/>
      <c r="D477" s="64"/>
      <c r="E477" s="64"/>
      <c r="F477" s="64"/>
      <c r="G477" s="64"/>
      <c r="H477" s="64"/>
      <c r="I477" s="64"/>
      <c r="J477" s="64"/>
    </row>
    <row r="478">
      <c r="B478" s="64"/>
      <c r="C478" s="64"/>
      <c r="D478" s="64"/>
      <c r="E478" s="64"/>
      <c r="F478" s="64"/>
      <c r="G478" s="64"/>
      <c r="H478" s="64"/>
      <c r="I478" s="64"/>
      <c r="J478" s="64"/>
    </row>
    <row r="479">
      <c r="B479" s="64"/>
      <c r="C479" s="64"/>
      <c r="D479" s="64"/>
      <c r="E479" s="64"/>
      <c r="F479" s="64"/>
      <c r="G479" s="64"/>
      <c r="H479" s="64"/>
      <c r="I479" s="64"/>
      <c r="J479" s="64"/>
    </row>
    <row r="480">
      <c r="B480" s="64"/>
      <c r="C480" s="64"/>
      <c r="D480" s="64"/>
      <c r="E480" s="64"/>
      <c r="F480" s="64"/>
      <c r="G480" s="64"/>
      <c r="H480" s="64"/>
      <c r="I480" s="64"/>
      <c r="J480" s="64"/>
    </row>
    <row r="481">
      <c r="B481" s="64"/>
      <c r="C481" s="64"/>
      <c r="D481" s="64"/>
      <c r="E481" s="64"/>
      <c r="F481" s="64"/>
      <c r="G481" s="64"/>
      <c r="H481" s="64"/>
      <c r="I481" s="64"/>
      <c r="J481" s="64"/>
    </row>
    <row r="482">
      <c r="B482" s="64"/>
      <c r="C482" s="64"/>
      <c r="D482" s="64"/>
      <c r="E482" s="64"/>
      <c r="F482" s="64"/>
      <c r="G482" s="64"/>
      <c r="H482" s="64"/>
      <c r="I482" s="64"/>
      <c r="J482" s="64"/>
    </row>
    <row r="483">
      <c r="B483" s="64"/>
      <c r="C483" s="64"/>
      <c r="D483" s="64"/>
      <c r="E483" s="64"/>
      <c r="F483" s="64"/>
      <c r="G483" s="64"/>
      <c r="H483" s="64"/>
      <c r="I483" s="64"/>
      <c r="J483" s="64"/>
    </row>
    <row r="484">
      <c r="B484" s="64"/>
      <c r="C484" s="64"/>
      <c r="D484" s="64"/>
      <c r="E484" s="64"/>
      <c r="F484" s="64"/>
      <c r="G484" s="64"/>
      <c r="H484" s="64"/>
      <c r="I484" s="64"/>
      <c r="J484" s="64"/>
    </row>
    <row r="485">
      <c r="B485" s="64"/>
      <c r="C485" s="64"/>
      <c r="D485" s="64"/>
      <c r="E485" s="64"/>
      <c r="F485" s="64"/>
      <c r="G485" s="64"/>
      <c r="H485" s="64"/>
      <c r="I485" s="64"/>
      <c r="J485" s="64"/>
    </row>
    <row r="486">
      <c r="B486" s="64"/>
      <c r="C486" s="64"/>
      <c r="D486" s="64"/>
      <c r="E486" s="64"/>
      <c r="F486" s="64"/>
      <c r="G486" s="64"/>
      <c r="H486" s="64"/>
      <c r="I486" s="64"/>
      <c r="J486" s="64"/>
    </row>
    <row r="487">
      <c r="B487" s="64"/>
      <c r="C487" s="64"/>
      <c r="D487" s="64"/>
      <c r="E487" s="64"/>
      <c r="F487" s="64"/>
      <c r="G487" s="64"/>
      <c r="H487" s="64"/>
      <c r="I487" s="64"/>
      <c r="J487" s="64"/>
    </row>
    <row r="488">
      <c r="B488" s="64"/>
      <c r="C488" s="64"/>
      <c r="D488" s="64"/>
      <c r="E488" s="64"/>
      <c r="F488" s="64"/>
      <c r="G488" s="64"/>
      <c r="H488" s="64"/>
      <c r="I488" s="64"/>
      <c r="J488" s="64"/>
    </row>
    <row r="489">
      <c r="B489" s="64"/>
      <c r="C489" s="64"/>
      <c r="D489" s="64"/>
      <c r="E489" s="64"/>
      <c r="F489" s="64"/>
      <c r="G489" s="64"/>
      <c r="H489" s="64"/>
      <c r="I489" s="64"/>
      <c r="J489" s="64"/>
    </row>
    <row r="490">
      <c r="B490" s="64"/>
      <c r="C490" s="64"/>
      <c r="D490" s="64"/>
      <c r="E490" s="64"/>
      <c r="F490" s="64"/>
      <c r="G490" s="64"/>
      <c r="H490" s="64"/>
      <c r="I490" s="64"/>
      <c r="J490" s="64"/>
    </row>
    <row r="491">
      <c r="B491" s="64"/>
      <c r="C491" s="64"/>
      <c r="D491" s="64"/>
      <c r="E491" s="64"/>
      <c r="F491" s="64"/>
      <c r="G491" s="64"/>
      <c r="H491" s="64"/>
      <c r="I491" s="64"/>
      <c r="J491" s="64"/>
    </row>
    <row r="492">
      <c r="B492" s="64"/>
      <c r="C492" s="64"/>
      <c r="D492" s="64"/>
      <c r="E492" s="64"/>
      <c r="F492" s="64"/>
      <c r="G492" s="64"/>
      <c r="H492" s="64"/>
      <c r="I492" s="64"/>
      <c r="J492" s="64"/>
    </row>
    <row r="493">
      <c r="B493" s="64"/>
      <c r="C493" s="64"/>
      <c r="D493" s="64"/>
      <c r="E493" s="64"/>
      <c r="F493" s="64"/>
      <c r="G493" s="64"/>
      <c r="H493" s="64"/>
      <c r="I493" s="64"/>
      <c r="J493" s="64"/>
    </row>
    <row r="494">
      <c r="B494" s="64"/>
      <c r="C494" s="64"/>
      <c r="D494" s="64"/>
      <c r="E494" s="64"/>
      <c r="F494" s="64"/>
      <c r="G494" s="64"/>
      <c r="H494" s="64"/>
      <c r="I494" s="64"/>
      <c r="J494" s="64"/>
    </row>
    <row r="495">
      <c r="B495" s="64"/>
      <c r="C495" s="64"/>
      <c r="D495" s="64"/>
      <c r="E495" s="64"/>
      <c r="F495" s="64"/>
      <c r="G495" s="64"/>
      <c r="H495" s="64"/>
      <c r="I495" s="64"/>
      <c r="J495" s="64"/>
    </row>
    <row r="496">
      <c r="B496" s="64"/>
      <c r="C496" s="64"/>
      <c r="D496" s="64"/>
      <c r="E496" s="64"/>
      <c r="F496" s="64"/>
      <c r="G496" s="64"/>
      <c r="H496" s="64"/>
      <c r="I496" s="64"/>
      <c r="J496" s="64"/>
    </row>
    <row r="497">
      <c r="B497" s="64"/>
      <c r="C497" s="64"/>
      <c r="D497" s="64"/>
      <c r="E497" s="64"/>
      <c r="F497" s="64"/>
      <c r="G497" s="64"/>
      <c r="H497" s="64"/>
      <c r="I497" s="64"/>
      <c r="J497" s="64"/>
    </row>
    <row r="498">
      <c r="B498" s="64"/>
      <c r="C498" s="64"/>
      <c r="D498" s="64"/>
      <c r="E498" s="64"/>
      <c r="F498" s="64"/>
      <c r="G498" s="64"/>
      <c r="H498" s="64"/>
      <c r="I498" s="64"/>
      <c r="J498" s="64"/>
    </row>
    <row r="499">
      <c r="B499" s="64"/>
      <c r="C499" s="64"/>
      <c r="D499" s="64"/>
      <c r="E499" s="64"/>
      <c r="F499" s="64"/>
      <c r="G499" s="64"/>
      <c r="H499" s="64"/>
      <c r="I499" s="64"/>
      <c r="J499" s="64"/>
    </row>
    <row r="500">
      <c r="B500" s="64"/>
      <c r="C500" s="64"/>
      <c r="D500" s="64"/>
      <c r="E500" s="64"/>
      <c r="F500" s="64"/>
      <c r="G500" s="64"/>
      <c r="H500" s="64"/>
      <c r="I500" s="64"/>
      <c r="J500" s="64"/>
    </row>
    <row r="501">
      <c r="B501" s="64"/>
      <c r="C501" s="64"/>
      <c r="D501" s="64"/>
      <c r="E501" s="64"/>
      <c r="F501" s="64"/>
      <c r="G501" s="64"/>
      <c r="H501" s="64"/>
      <c r="I501" s="64"/>
      <c r="J501" s="64"/>
    </row>
    <row r="502">
      <c r="B502" s="64"/>
      <c r="C502" s="64"/>
      <c r="D502" s="64"/>
      <c r="E502" s="64"/>
      <c r="F502" s="64"/>
      <c r="G502" s="64"/>
      <c r="H502" s="64"/>
      <c r="I502" s="64"/>
      <c r="J502" s="64"/>
    </row>
    <row r="503">
      <c r="B503" s="64"/>
      <c r="C503" s="64"/>
      <c r="D503" s="64"/>
      <c r="E503" s="64"/>
      <c r="F503" s="64"/>
      <c r="G503" s="64"/>
      <c r="H503" s="64"/>
      <c r="I503" s="64"/>
      <c r="J503" s="64"/>
    </row>
    <row r="504">
      <c r="B504" s="64"/>
      <c r="C504" s="64"/>
      <c r="D504" s="64"/>
      <c r="E504" s="64"/>
      <c r="F504" s="64"/>
      <c r="G504" s="64"/>
      <c r="H504" s="64"/>
      <c r="I504" s="64"/>
      <c r="J504" s="64"/>
    </row>
    <row r="505">
      <c r="B505" s="64"/>
      <c r="C505" s="64"/>
      <c r="D505" s="64"/>
      <c r="E505" s="64"/>
      <c r="F505" s="64"/>
      <c r="G505" s="64"/>
      <c r="H505" s="64"/>
      <c r="I505" s="64"/>
      <c r="J505" s="64"/>
    </row>
    <row r="506">
      <c r="B506" s="64"/>
      <c r="C506" s="64"/>
      <c r="D506" s="64"/>
      <c r="E506" s="64"/>
      <c r="F506" s="64"/>
      <c r="G506" s="64"/>
      <c r="H506" s="64"/>
      <c r="I506" s="64"/>
      <c r="J506" s="64"/>
    </row>
    <row r="507">
      <c r="B507" s="64"/>
      <c r="C507" s="64"/>
      <c r="D507" s="64"/>
      <c r="E507" s="64"/>
      <c r="F507" s="64"/>
      <c r="G507" s="64"/>
      <c r="H507" s="64"/>
      <c r="I507" s="64"/>
      <c r="J507" s="64"/>
    </row>
    <row r="508">
      <c r="B508" s="64"/>
      <c r="C508" s="64"/>
      <c r="D508" s="64"/>
      <c r="E508" s="64"/>
      <c r="F508" s="64"/>
      <c r="G508" s="64"/>
      <c r="H508" s="64"/>
      <c r="I508" s="64"/>
      <c r="J508" s="64"/>
    </row>
    <row r="509">
      <c r="B509" s="64"/>
      <c r="C509" s="64"/>
      <c r="D509" s="64"/>
      <c r="E509" s="64"/>
      <c r="F509" s="64"/>
      <c r="G509" s="64"/>
      <c r="H509" s="64"/>
      <c r="I509" s="64"/>
      <c r="J509" s="64"/>
    </row>
    <row r="510">
      <c r="B510" s="64"/>
      <c r="C510" s="64"/>
      <c r="D510" s="64"/>
      <c r="E510" s="64"/>
      <c r="F510" s="64"/>
      <c r="G510" s="64"/>
      <c r="H510" s="64"/>
      <c r="I510" s="64"/>
      <c r="J510" s="64"/>
    </row>
    <row r="511">
      <c r="B511" s="64"/>
      <c r="C511" s="64"/>
      <c r="D511" s="64"/>
      <c r="E511" s="64"/>
      <c r="F511" s="64"/>
      <c r="G511" s="64"/>
      <c r="H511" s="64"/>
      <c r="I511" s="64"/>
      <c r="J511" s="64"/>
    </row>
    <row r="512">
      <c r="B512" s="64"/>
      <c r="C512" s="64"/>
      <c r="D512" s="64"/>
      <c r="E512" s="64"/>
      <c r="F512" s="64"/>
      <c r="G512" s="64"/>
      <c r="H512" s="64"/>
      <c r="I512" s="64"/>
      <c r="J512" s="64"/>
    </row>
    <row r="513">
      <c r="B513" s="64"/>
      <c r="C513" s="64"/>
      <c r="D513" s="64"/>
      <c r="E513" s="64"/>
      <c r="F513" s="64"/>
      <c r="G513" s="64"/>
      <c r="H513" s="64"/>
      <c r="I513" s="64"/>
      <c r="J513" s="64"/>
    </row>
    <row r="514">
      <c r="B514" s="64"/>
      <c r="C514" s="64"/>
      <c r="D514" s="64"/>
      <c r="E514" s="64"/>
      <c r="F514" s="64"/>
      <c r="G514" s="64"/>
      <c r="H514" s="64"/>
      <c r="I514" s="64"/>
      <c r="J514" s="64"/>
    </row>
    <row r="515">
      <c r="B515" s="64"/>
      <c r="C515" s="64"/>
      <c r="D515" s="64"/>
      <c r="E515" s="64"/>
      <c r="F515" s="64"/>
      <c r="G515" s="64"/>
      <c r="H515" s="64"/>
      <c r="I515" s="64"/>
      <c r="J515" s="64"/>
    </row>
    <row r="516">
      <c r="B516" s="64"/>
      <c r="C516" s="64"/>
      <c r="D516" s="64"/>
      <c r="E516" s="64"/>
      <c r="F516" s="64"/>
      <c r="G516" s="64"/>
      <c r="H516" s="64"/>
      <c r="I516" s="64"/>
      <c r="J516" s="64"/>
    </row>
    <row r="517">
      <c r="B517" s="64"/>
      <c r="C517" s="64"/>
      <c r="D517" s="64"/>
      <c r="E517" s="64"/>
      <c r="F517" s="64"/>
      <c r="G517" s="64"/>
      <c r="H517" s="64"/>
      <c r="I517" s="64"/>
      <c r="J517" s="64"/>
    </row>
    <row r="518">
      <c r="B518" s="64"/>
      <c r="C518" s="64"/>
      <c r="D518" s="64"/>
      <c r="E518" s="64"/>
      <c r="F518" s="64"/>
      <c r="G518" s="64"/>
      <c r="H518" s="64"/>
      <c r="I518" s="64"/>
      <c r="J518" s="64"/>
    </row>
    <row r="519">
      <c r="B519" s="64"/>
      <c r="C519" s="64"/>
      <c r="D519" s="64"/>
      <c r="E519" s="64"/>
      <c r="F519" s="64"/>
      <c r="G519" s="64"/>
      <c r="H519" s="64"/>
      <c r="I519" s="64"/>
      <c r="J519" s="64"/>
    </row>
    <row r="520">
      <c r="B520" s="64"/>
      <c r="C520" s="64"/>
      <c r="D520" s="64"/>
      <c r="E520" s="64"/>
      <c r="F520" s="64"/>
      <c r="G520" s="64"/>
      <c r="H520" s="64"/>
      <c r="I520" s="64"/>
      <c r="J520" s="64"/>
    </row>
    <row r="521">
      <c r="B521" s="64"/>
      <c r="C521" s="64"/>
      <c r="D521" s="64"/>
      <c r="E521" s="64"/>
      <c r="F521" s="64"/>
      <c r="G521" s="64"/>
      <c r="H521" s="64"/>
      <c r="I521" s="64"/>
      <c r="J521" s="64"/>
    </row>
    <row r="522">
      <c r="B522" s="64"/>
      <c r="C522" s="64"/>
      <c r="D522" s="64"/>
      <c r="E522" s="64"/>
      <c r="F522" s="64"/>
      <c r="G522" s="64"/>
      <c r="H522" s="64"/>
      <c r="I522" s="64"/>
      <c r="J522" s="64"/>
    </row>
    <row r="523">
      <c r="B523" s="64"/>
      <c r="C523" s="64"/>
      <c r="D523" s="64"/>
      <c r="E523" s="64"/>
      <c r="F523" s="64"/>
      <c r="G523" s="64"/>
      <c r="H523" s="64"/>
      <c r="I523" s="64"/>
      <c r="J523" s="64"/>
    </row>
    <row r="524">
      <c r="B524" s="64"/>
      <c r="C524" s="64"/>
      <c r="D524" s="64"/>
      <c r="E524" s="64"/>
      <c r="F524" s="64"/>
      <c r="G524" s="64"/>
      <c r="H524" s="64"/>
      <c r="I524" s="64"/>
      <c r="J524" s="64"/>
    </row>
    <row r="525">
      <c r="B525" s="64"/>
      <c r="C525" s="64"/>
      <c r="D525" s="64"/>
      <c r="E525" s="64"/>
      <c r="F525" s="64"/>
      <c r="G525" s="64"/>
      <c r="H525" s="64"/>
      <c r="I525" s="64"/>
      <c r="J525" s="64"/>
    </row>
    <row r="526">
      <c r="B526" s="64"/>
      <c r="C526" s="64"/>
      <c r="D526" s="64"/>
      <c r="E526" s="64"/>
      <c r="F526" s="64"/>
      <c r="G526" s="64"/>
      <c r="H526" s="64"/>
      <c r="I526" s="64"/>
      <c r="J526" s="64"/>
    </row>
    <row r="527">
      <c r="B527" s="64"/>
      <c r="C527" s="64"/>
      <c r="D527" s="64"/>
      <c r="E527" s="64"/>
      <c r="F527" s="64"/>
      <c r="G527" s="64"/>
      <c r="H527" s="64"/>
      <c r="I527" s="64"/>
      <c r="J527" s="64"/>
    </row>
    <row r="528">
      <c r="B528" s="64"/>
      <c r="C528" s="64"/>
      <c r="D528" s="64"/>
      <c r="E528" s="64"/>
      <c r="F528" s="64"/>
      <c r="G528" s="64"/>
      <c r="H528" s="64"/>
      <c r="I528" s="64"/>
      <c r="J528" s="64"/>
    </row>
    <row r="529">
      <c r="B529" s="64"/>
      <c r="C529" s="64"/>
      <c r="D529" s="64"/>
      <c r="E529" s="64"/>
      <c r="F529" s="64"/>
      <c r="G529" s="64"/>
      <c r="H529" s="64"/>
      <c r="I529" s="64"/>
      <c r="J529" s="64"/>
    </row>
    <row r="530">
      <c r="B530" s="64"/>
      <c r="C530" s="64"/>
      <c r="D530" s="64"/>
      <c r="E530" s="64"/>
      <c r="F530" s="64"/>
      <c r="G530" s="64"/>
      <c r="H530" s="64"/>
      <c r="I530" s="64"/>
      <c r="J530" s="64"/>
    </row>
    <row r="531">
      <c r="B531" s="64"/>
      <c r="C531" s="64"/>
      <c r="D531" s="64"/>
      <c r="E531" s="64"/>
      <c r="F531" s="64"/>
      <c r="G531" s="64"/>
      <c r="H531" s="64"/>
      <c r="I531" s="64"/>
      <c r="J531" s="64"/>
    </row>
    <row r="532">
      <c r="B532" s="64"/>
      <c r="C532" s="64"/>
      <c r="D532" s="64"/>
      <c r="E532" s="64"/>
      <c r="F532" s="64"/>
      <c r="G532" s="64"/>
      <c r="H532" s="64"/>
      <c r="I532" s="64"/>
      <c r="J532" s="64"/>
    </row>
    <row r="533">
      <c r="B533" s="64"/>
      <c r="C533" s="64"/>
      <c r="D533" s="64"/>
      <c r="E533" s="64"/>
      <c r="F533" s="64"/>
      <c r="G533" s="64"/>
      <c r="H533" s="64"/>
      <c r="I533" s="64"/>
      <c r="J533" s="64"/>
    </row>
    <row r="534">
      <c r="B534" s="64"/>
      <c r="C534" s="64"/>
      <c r="D534" s="64"/>
      <c r="E534" s="64"/>
      <c r="F534" s="64"/>
      <c r="G534" s="64"/>
      <c r="H534" s="64"/>
      <c r="I534" s="64"/>
      <c r="J534" s="64"/>
    </row>
    <row r="535">
      <c r="B535" s="64"/>
      <c r="C535" s="64"/>
      <c r="D535" s="64"/>
      <c r="E535" s="64"/>
      <c r="F535" s="64"/>
      <c r="G535" s="64"/>
      <c r="H535" s="64"/>
      <c r="I535" s="64"/>
      <c r="J535" s="64"/>
    </row>
    <row r="536">
      <c r="B536" s="64"/>
      <c r="C536" s="64"/>
      <c r="D536" s="64"/>
      <c r="E536" s="64"/>
      <c r="F536" s="64"/>
      <c r="G536" s="64"/>
      <c r="H536" s="64"/>
      <c r="I536" s="64"/>
      <c r="J536" s="64"/>
    </row>
    <row r="537">
      <c r="B537" s="64"/>
      <c r="C537" s="64"/>
      <c r="D537" s="64"/>
      <c r="E537" s="64"/>
      <c r="F537" s="64"/>
      <c r="G537" s="64"/>
      <c r="H537" s="64"/>
      <c r="I537" s="64"/>
      <c r="J537" s="64"/>
    </row>
    <row r="538">
      <c r="B538" s="64"/>
      <c r="C538" s="64"/>
      <c r="D538" s="64"/>
      <c r="E538" s="64"/>
      <c r="F538" s="64"/>
      <c r="G538" s="64"/>
      <c r="H538" s="64"/>
      <c r="I538" s="64"/>
      <c r="J538" s="64"/>
    </row>
    <row r="539">
      <c r="B539" s="64"/>
      <c r="C539" s="64"/>
      <c r="D539" s="64"/>
      <c r="E539" s="64"/>
      <c r="F539" s="64"/>
      <c r="G539" s="64"/>
      <c r="H539" s="64"/>
      <c r="I539" s="64"/>
      <c r="J539" s="64"/>
    </row>
    <row r="540">
      <c r="B540" s="64"/>
      <c r="C540" s="64"/>
      <c r="D540" s="64"/>
      <c r="E540" s="64"/>
      <c r="F540" s="64"/>
      <c r="G540" s="64"/>
      <c r="H540" s="64"/>
      <c r="I540" s="64"/>
      <c r="J540" s="64"/>
    </row>
    <row r="541">
      <c r="B541" s="64"/>
      <c r="C541" s="64"/>
      <c r="D541" s="64"/>
      <c r="E541" s="64"/>
      <c r="F541" s="64"/>
      <c r="G541" s="64"/>
      <c r="H541" s="64"/>
      <c r="I541" s="64"/>
      <c r="J541" s="64"/>
    </row>
    <row r="542">
      <c r="B542" s="64"/>
      <c r="C542" s="64"/>
      <c r="D542" s="64"/>
      <c r="E542" s="64"/>
      <c r="F542" s="64"/>
      <c r="G542" s="64"/>
      <c r="H542" s="64"/>
      <c r="I542" s="64"/>
      <c r="J542" s="64"/>
    </row>
    <row r="543">
      <c r="B543" s="64"/>
      <c r="C543" s="64"/>
      <c r="D543" s="64"/>
      <c r="E543" s="64"/>
      <c r="F543" s="64"/>
      <c r="G543" s="64"/>
      <c r="H543" s="64"/>
      <c r="I543" s="64"/>
      <c r="J543" s="64"/>
    </row>
    <row r="544">
      <c r="B544" s="64"/>
      <c r="C544" s="64"/>
      <c r="D544" s="64"/>
      <c r="E544" s="64"/>
      <c r="F544" s="64"/>
      <c r="G544" s="64"/>
      <c r="H544" s="64"/>
      <c r="I544" s="64"/>
      <c r="J544" s="64"/>
    </row>
    <row r="545">
      <c r="B545" s="64"/>
      <c r="C545" s="64"/>
      <c r="D545" s="64"/>
      <c r="E545" s="64"/>
      <c r="F545" s="64"/>
      <c r="G545" s="64"/>
      <c r="H545" s="64"/>
      <c r="I545" s="64"/>
      <c r="J545" s="64"/>
    </row>
    <row r="546">
      <c r="B546" s="64"/>
      <c r="C546" s="64"/>
      <c r="D546" s="64"/>
      <c r="E546" s="64"/>
      <c r="F546" s="64"/>
      <c r="G546" s="64"/>
      <c r="H546" s="64"/>
      <c r="I546" s="64"/>
      <c r="J546" s="64"/>
    </row>
    <row r="547">
      <c r="B547" s="64"/>
      <c r="C547" s="64"/>
      <c r="D547" s="64"/>
      <c r="E547" s="64"/>
      <c r="F547" s="64"/>
      <c r="G547" s="64"/>
      <c r="H547" s="64"/>
      <c r="I547" s="64"/>
      <c r="J547" s="64"/>
    </row>
    <row r="548">
      <c r="B548" s="64"/>
      <c r="C548" s="64"/>
      <c r="D548" s="64"/>
      <c r="E548" s="64"/>
      <c r="F548" s="64"/>
      <c r="G548" s="64"/>
      <c r="H548" s="64"/>
      <c r="I548" s="64"/>
      <c r="J548" s="64"/>
    </row>
    <row r="549">
      <c r="B549" s="64"/>
      <c r="C549" s="64"/>
      <c r="D549" s="64"/>
      <c r="E549" s="64"/>
      <c r="F549" s="64"/>
      <c r="G549" s="64"/>
      <c r="H549" s="64"/>
      <c r="I549" s="64"/>
      <c r="J549" s="64"/>
    </row>
    <row r="550">
      <c r="B550" s="64"/>
      <c r="C550" s="64"/>
      <c r="D550" s="64"/>
      <c r="E550" s="64"/>
      <c r="F550" s="64"/>
      <c r="G550" s="64"/>
      <c r="H550" s="64"/>
      <c r="I550" s="64"/>
      <c r="J550" s="64"/>
    </row>
    <row r="551">
      <c r="B551" s="64"/>
      <c r="C551" s="64"/>
      <c r="D551" s="64"/>
      <c r="E551" s="64"/>
      <c r="F551" s="64"/>
      <c r="G551" s="64"/>
      <c r="H551" s="64"/>
      <c r="I551" s="64"/>
      <c r="J551" s="64"/>
    </row>
    <row r="552">
      <c r="B552" s="64"/>
      <c r="C552" s="64"/>
      <c r="D552" s="64"/>
      <c r="E552" s="64"/>
      <c r="F552" s="64"/>
      <c r="G552" s="64"/>
      <c r="H552" s="64"/>
      <c r="I552" s="64"/>
      <c r="J552" s="64"/>
    </row>
    <row r="553">
      <c r="B553" s="64"/>
      <c r="C553" s="64"/>
      <c r="D553" s="64"/>
      <c r="E553" s="64"/>
      <c r="F553" s="64"/>
      <c r="G553" s="64"/>
      <c r="H553" s="64"/>
      <c r="I553" s="64"/>
      <c r="J553" s="64"/>
    </row>
    <row r="554">
      <c r="B554" s="64"/>
      <c r="C554" s="64"/>
      <c r="D554" s="64"/>
      <c r="E554" s="64"/>
      <c r="F554" s="64"/>
      <c r="G554" s="64"/>
      <c r="H554" s="64"/>
      <c r="I554" s="64"/>
      <c r="J554" s="64"/>
    </row>
    <row r="555">
      <c r="B555" s="64"/>
      <c r="C555" s="64"/>
      <c r="D555" s="64"/>
      <c r="E555" s="64"/>
      <c r="F555" s="64"/>
      <c r="G555" s="64"/>
      <c r="H555" s="64"/>
      <c r="I555" s="64"/>
      <c r="J555" s="64"/>
    </row>
    <row r="556">
      <c r="B556" s="64"/>
      <c r="C556" s="64"/>
      <c r="D556" s="64"/>
      <c r="E556" s="64"/>
      <c r="F556" s="64"/>
      <c r="G556" s="64"/>
      <c r="H556" s="64"/>
      <c r="I556" s="64"/>
      <c r="J556" s="64"/>
    </row>
    <row r="557">
      <c r="B557" s="64"/>
      <c r="C557" s="64"/>
      <c r="D557" s="64"/>
      <c r="E557" s="64"/>
      <c r="F557" s="64"/>
      <c r="G557" s="64"/>
      <c r="H557" s="64"/>
      <c r="I557" s="64"/>
      <c r="J557" s="64"/>
    </row>
    <row r="558">
      <c r="B558" s="64"/>
      <c r="C558" s="64"/>
      <c r="D558" s="64"/>
      <c r="E558" s="64"/>
      <c r="F558" s="64"/>
      <c r="G558" s="64"/>
      <c r="H558" s="64"/>
      <c r="I558" s="64"/>
      <c r="J558" s="64"/>
    </row>
    <row r="559">
      <c r="B559" s="64"/>
      <c r="C559" s="64"/>
      <c r="D559" s="64"/>
      <c r="E559" s="64"/>
      <c r="F559" s="64"/>
      <c r="G559" s="64"/>
      <c r="H559" s="64"/>
      <c r="I559" s="64"/>
      <c r="J559" s="64"/>
    </row>
    <row r="560">
      <c r="B560" s="64"/>
      <c r="C560" s="64"/>
      <c r="D560" s="64"/>
      <c r="E560" s="64"/>
      <c r="F560" s="64"/>
      <c r="G560" s="64"/>
      <c r="H560" s="64"/>
      <c r="I560" s="64"/>
      <c r="J560" s="64"/>
    </row>
    <row r="561">
      <c r="B561" s="64"/>
      <c r="C561" s="64"/>
      <c r="D561" s="64"/>
      <c r="E561" s="64"/>
      <c r="F561" s="64"/>
      <c r="G561" s="64"/>
      <c r="H561" s="64"/>
      <c r="I561" s="64"/>
      <c r="J561" s="64"/>
    </row>
    <row r="562">
      <c r="B562" s="64"/>
      <c r="C562" s="64"/>
      <c r="D562" s="64"/>
      <c r="E562" s="64"/>
      <c r="F562" s="64"/>
      <c r="G562" s="64"/>
      <c r="H562" s="64"/>
      <c r="I562" s="64"/>
      <c r="J562" s="64"/>
    </row>
    <row r="563">
      <c r="B563" s="64"/>
      <c r="C563" s="64"/>
      <c r="D563" s="64"/>
      <c r="E563" s="64"/>
      <c r="F563" s="64"/>
      <c r="G563" s="64"/>
      <c r="H563" s="64"/>
      <c r="I563" s="64"/>
      <c r="J563" s="64"/>
    </row>
    <row r="564">
      <c r="B564" s="64"/>
      <c r="C564" s="64"/>
      <c r="D564" s="64"/>
      <c r="E564" s="64"/>
      <c r="F564" s="64"/>
      <c r="G564" s="64"/>
      <c r="H564" s="64"/>
      <c r="I564" s="64"/>
      <c r="J564" s="64"/>
    </row>
    <row r="565">
      <c r="B565" s="64"/>
      <c r="C565" s="64"/>
      <c r="D565" s="64"/>
      <c r="E565" s="64"/>
      <c r="F565" s="64"/>
      <c r="G565" s="64"/>
      <c r="H565" s="64"/>
      <c r="I565" s="64"/>
      <c r="J565" s="64"/>
    </row>
    <row r="566">
      <c r="B566" s="64"/>
      <c r="C566" s="64"/>
      <c r="D566" s="64"/>
      <c r="E566" s="64"/>
      <c r="F566" s="64"/>
      <c r="G566" s="64"/>
      <c r="H566" s="64"/>
      <c r="I566" s="64"/>
      <c r="J566" s="64"/>
    </row>
    <row r="567">
      <c r="B567" s="64"/>
      <c r="C567" s="64"/>
      <c r="D567" s="64"/>
      <c r="E567" s="64"/>
      <c r="F567" s="64"/>
      <c r="G567" s="64"/>
      <c r="H567" s="64"/>
      <c r="I567" s="64"/>
      <c r="J567" s="64"/>
    </row>
    <row r="568">
      <c r="B568" s="64"/>
      <c r="C568" s="64"/>
      <c r="D568" s="64"/>
      <c r="E568" s="64"/>
      <c r="F568" s="64"/>
      <c r="G568" s="64"/>
      <c r="H568" s="64"/>
      <c r="I568" s="64"/>
      <c r="J568" s="64"/>
    </row>
    <row r="569">
      <c r="B569" s="64"/>
      <c r="C569" s="64"/>
      <c r="D569" s="64"/>
      <c r="E569" s="64"/>
      <c r="F569" s="64"/>
      <c r="G569" s="64"/>
      <c r="H569" s="64"/>
      <c r="I569" s="64"/>
      <c r="J569" s="64"/>
    </row>
    <row r="570">
      <c r="B570" s="64"/>
      <c r="C570" s="64"/>
      <c r="D570" s="64"/>
      <c r="E570" s="64"/>
      <c r="F570" s="64"/>
      <c r="G570" s="64"/>
      <c r="H570" s="64"/>
      <c r="I570" s="64"/>
      <c r="J570" s="64"/>
    </row>
    <row r="571">
      <c r="B571" s="64"/>
      <c r="C571" s="64"/>
      <c r="D571" s="64"/>
      <c r="E571" s="64"/>
      <c r="F571" s="64"/>
      <c r="G571" s="64"/>
      <c r="H571" s="64"/>
      <c r="I571" s="64"/>
      <c r="J571" s="64"/>
    </row>
    <row r="572">
      <c r="B572" s="64"/>
      <c r="C572" s="64"/>
      <c r="D572" s="64"/>
      <c r="E572" s="64"/>
      <c r="F572" s="64"/>
      <c r="G572" s="64"/>
      <c r="H572" s="64"/>
      <c r="I572" s="64"/>
      <c r="J572" s="64"/>
    </row>
    <row r="573">
      <c r="B573" s="64"/>
      <c r="C573" s="64"/>
      <c r="D573" s="64"/>
      <c r="E573" s="64"/>
      <c r="F573" s="64"/>
      <c r="G573" s="64"/>
      <c r="H573" s="64"/>
      <c r="I573" s="64"/>
      <c r="J573" s="64"/>
    </row>
    <row r="574">
      <c r="B574" s="64"/>
      <c r="C574" s="64"/>
      <c r="D574" s="64"/>
      <c r="E574" s="64"/>
      <c r="F574" s="64"/>
      <c r="G574" s="64"/>
      <c r="H574" s="64"/>
      <c r="I574" s="64"/>
      <c r="J574" s="64"/>
    </row>
    <row r="575">
      <c r="B575" s="64"/>
      <c r="C575" s="64"/>
      <c r="D575" s="64"/>
      <c r="E575" s="64"/>
      <c r="F575" s="64"/>
      <c r="G575" s="64"/>
      <c r="H575" s="64"/>
      <c r="I575" s="64"/>
      <c r="J575" s="64"/>
    </row>
    <row r="576">
      <c r="B576" s="64"/>
      <c r="C576" s="64"/>
      <c r="D576" s="64"/>
      <c r="E576" s="64"/>
      <c r="F576" s="64"/>
      <c r="G576" s="64"/>
      <c r="H576" s="64"/>
      <c r="I576" s="64"/>
      <c r="J576" s="64"/>
    </row>
    <row r="577">
      <c r="B577" s="64"/>
      <c r="C577" s="64"/>
      <c r="D577" s="64"/>
      <c r="E577" s="64"/>
      <c r="F577" s="64"/>
      <c r="G577" s="64"/>
      <c r="H577" s="64"/>
      <c r="I577" s="64"/>
      <c r="J577" s="64"/>
    </row>
    <row r="578">
      <c r="B578" s="64"/>
      <c r="C578" s="64"/>
      <c r="D578" s="64"/>
      <c r="E578" s="64"/>
      <c r="F578" s="64"/>
      <c r="G578" s="64"/>
      <c r="H578" s="64"/>
      <c r="I578" s="64"/>
      <c r="J578" s="64"/>
    </row>
    <row r="579">
      <c r="B579" s="64"/>
      <c r="C579" s="64"/>
      <c r="D579" s="64"/>
      <c r="E579" s="64"/>
      <c r="F579" s="64"/>
      <c r="G579" s="64"/>
      <c r="H579" s="64"/>
      <c r="I579" s="64"/>
      <c r="J579" s="64"/>
    </row>
    <row r="580">
      <c r="B580" s="64"/>
      <c r="C580" s="64"/>
      <c r="D580" s="64"/>
      <c r="E580" s="64"/>
      <c r="F580" s="64"/>
      <c r="G580" s="64"/>
      <c r="H580" s="64"/>
      <c r="I580" s="64"/>
      <c r="J580" s="64"/>
    </row>
    <row r="581">
      <c r="B581" s="64"/>
      <c r="C581" s="64"/>
      <c r="D581" s="64"/>
      <c r="E581" s="64"/>
      <c r="F581" s="64"/>
      <c r="G581" s="64"/>
      <c r="H581" s="64"/>
      <c r="I581" s="64"/>
      <c r="J581" s="64"/>
    </row>
    <row r="582">
      <c r="B582" s="64"/>
      <c r="C582" s="64"/>
      <c r="D582" s="64"/>
      <c r="E582" s="64"/>
      <c r="F582" s="64"/>
      <c r="G582" s="64"/>
      <c r="H582" s="64"/>
      <c r="I582" s="64"/>
      <c r="J582" s="64"/>
    </row>
    <row r="583">
      <c r="B583" s="64"/>
      <c r="C583" s="64"/>
      <c r="D583" s="64"/>
      <c r="E583" s="64"/>
      <c r="F583" s="64"/>
      <c r="G583" s="64"/>
      <c r="H583" s="64"/>
      <c r="I583" s="64"/>
      <c r="J583" s="64"/>
    </row>
    <row r="584">
      <c r="B584" s="64"/>
      <c r="C584" s="64"/>
      <c r="D584" s="64"/>
      <c r="E584" s="64"/>
      <c r="F584" s="64"/>
      <c r="G584" s="64"/>
      <c r="H584" s="64"/>
      <c r="I584" s="64"/>
      <c r="J584" s="64"/>
    </row>
    <row r="585">
      <c r="B585" s="64"/>
      <c r="C585" s="64"/>
      <c r="D585" s="64"/>
      <c r="E585" s="64"/>
      <c r="F585" s="64"/>
      <c r="G585" s="64"/>
      <c r="H585" s="64"/>
      <c r="I585" s="64"/>
      <c r="J585" s="64"/>
    </row>
    <row r="586">
      <c r="B586" s="64"/>
      <c r="C586" s="64"/>
      <c r="D586" s="64"/>
      <c r="E586" s="64"/>
      <c r="F586" s="64"/>
      <c r="G586" s="64"/>
      <c r="H586" s="64"/>
      <c r="I586" s="64"/>
      <c r="J586" s="64"/>
    </row>
    <row r="587">
      <c r="B587" s="64"/>
      <c r="C587" s="64"/>
      <c r="D587" s="64"/>
      <c r="E587" s="64"/>
      <c r="F587" s="64"/>
      <c r="G587" s="64"/>
      <c r="H587" s="64"/>
      <c r="I587" s="64"/>
      <c r="J587" s="64"/>
    </row>
    <row r="588">
      <c r="B588" s="64"/>
      <c r="C588" s="64"/>
      <c r="D588" s="64"/>
      <c r="E588" s="64"/>
      <c r="F588" s="64"/>
      <c r="G588" s="64"/>
      <c r="H588" s="64"/>
      <c r="I588" s="64"/>
      <c r="J588" s="64"/>
    </row>
    <row r="589">
      <c r="B589" s="64"/>
      <c r="C589" s="64"/>
      <c r="D589" s="64"/>
      <c r="E589" s="64"/>
      <c r="F589" s="64"/>
      <c r="G589" s="64"/>
      <c r="H589" s="64"/>
      <c r="I589" s="64"/>
      <c r="J589" s="64"/>
    </row>
    <row r="590">
      <c r="B590" s="64"/>
      <c r="C590" s="64"/>
      <c r="D590" s="64"/>
      <c r="E590" s="64"/>
      <c r="F590" s="64"/>
      <c r="G590" s="64"/>
      <c r="H590" s="64"/>
      <c r="I590" s="64"/>
      <c r="J590" s="64"/>
    </row>
    <row r="591">
      <c r="B591" s="64"/>
      <c r="C591" s="64"/>
      <c r="D591" s="64"/>
      <c r="E591" s="64"/>
      <c r="F591" s="64"/>
      <c r="G591" s="64"/>
      <c r="H591" s="64"/>
      <c r="I591" s="64"/>
      <c r="J591" s="64"/>
    </row>
    <row r="592">
      <c r="B592" s="64"/>
      <c r="C592" s="64"/>
      <c r="D592" s="64"/>
      <c r="E592" s="64"/>
      <c r="F592" s="64"/>
      <c r="G592" s="64"/>
      <c r="H592" s="64"/>
      <c r="I592" s="64"/>
      <c r="J592" s="64"/>
    </row>
    <row r="593">
      <c r="B593" s="64"/>
      <c r="C593" s="64"/>
      <c r="D593" s="64"/>
      <c r="E593" s="64"/>
      <c r="F593" s="64"/>
      <c r="G593" s="64"/>
      <c r="H593" s="64"/>
      <c r="I593" s="64"/>
      <c r="J593" s="64"/>
    </row>
    <row r="594">
      <c r="B594" s="64"/>
      <c r="C594" s="64"/>
      <c r="D594" s="64"/>
      <c r="E594" s="64"/>
      <c r="F594" s="64"/>
      <c r="G594" s="64"/>
      <c r="H594" s="64"/>
      <c r="I594" s="64"/>
      <c r="J594" s="64"/>
    </row>
    <row r="595">
      <c r="B595" s="64"/>
      <c r="C595" s="64"/>
      <c r="D595" s="64"/>
      <c r="E595" s="64"/>
      <c r="F595" s="64"/>
      <c r="G595" s="64"/>
      <c r="H595" s="64"/>
      <c r="I595" s="64"/>
      <c r="J595" s="64"/>
    </row>
    <row r="596">
      <c r="B596" s="64"/>
      <c r="C596" s="64"/>
      <c r="D596" s="64"/>
      <c r="E596" s="64"/>
      <c r="F596" s="64"/>
      <c r="G596" s="64"/>
      <c r="H596" s="64"/>
      <c r="I596" s="64"/>
      <c r="J596" s="64"/>
    </row>
    <row r="597">
      <c r="B597" s="64"/>
      <c r="C597" s="64"/>
      <c r="D597" s="64"/>
      <c r="E597" s="64"/>
      <c r="F597" s="64"/>
      <c r="G597" s="64"/>
      <c r="H597" s="64"/>
      <c r="I597" s="64"/>
      <c r="J597" s="64"/>
    </row>
    <row r="598">
      <c r="B598" s="64"/>
      <c r="C598" s="64"/>
      <c r="D598" s="64"/>
      <c r="E598" s="64"/>
      <c r="F598" s="64"/>
      <c r="G598" s="64"/>
      <c r="H598" s="64"/>
      <c r="I598" s="64"/>
      <c r="J598" s="64"/>
    </row>
    <row r="599">
      <c r="B599" s="64"/>
      <c r="C599" s="64"/>
      <c r="D599" s="64"/>
      <c r="E599" s="64"/>
      <c r="F599" s="64"/>
      <c r="G599" s="64"/>
      <c r="H599" s="64"/>
      <c r="I599" s="64"/>
      <c r="J599" s="64"/>
    </row>
    <row r="600">
      <c r="B600" s="64"/>
      <c r="C600" s="64"/>
      <c r="D600" s="64"/>
      <c r="E600" s="64"/>
      <c r="F600" s="64"/>
      <c r="G600" s="64"/>
      <c r="H600" s="64"/>
      <c r="I600" s="64"/>
      <c r="J600" s="64"/>
    </row>
    <row r="601">
      <c r="B601" s="64"/>
      <c r="C601" s="64"/>
      <c r="D601" s="64"/>
      <c r="E601" s="64"/>
      <c r="F601" s="64"/>
      <c r="G601" s="64"/>
      <c r="H601" s="64"/>
      <c r="I601" s="64"/>
      <c r="J601" s="64"/>
    </row>
    <row r="602">
      <c r="B602" s="64"/>
      <c r="C602" s="64"/>
      <c r="D602" s="64"/>
      <c r="E602" s="64"/>
      <c r="F602" s="64"/>
      <c r="G602" s="64"/>
      <c r="H602" s="64"/>
      <c r="I602" s="64"/>
      <c r="J602" s="64"/>
    </row>
    <row r="603">
      <c r="B603" s="64"/>
      <c r="C603" s="64"/>
      <c r="D603" s="64"/>
      <c r="E603" s="64"/>
      <c r="F603" s="64"/>
      <c r="G603" s="64"/>
      <c r="H603" s="64"/>
      <c r="I603" s="64"/>
      <c r="J603" s="64"/>
    </row>
    <row r="604">
      <c r="B604" s="64"/>
      <c r="C604" s="64"/>
      <c r="D604" s="64"/>
      <c r="E604" s="64"/>
      <c r="F604" s="64"/>
      <c r="G604" s="64"/>
      <c r="H604" s="64"/>
      <c r="I604" s="64"/>
      <c r="J604" s="64"/>
    </row>
    <row r="605">
      <c r="B605" s="64"/>
      <c r="C605" s="64"/>
      <c r="D605" s="64"/>
      <c r="E605" s="64"/>
      <c r="F605" s="64"/>
      <c r="G605" s="64"/>
      <c r="H605" s="64"/>
      <c r="I605" s="64"/>
      <c r="J605" s="64"/>
    </row>
    <row r="606">
      <c r="B606" s="64"/>
      <c r="C606" s="64"/>
      <c r="D606" s="64"/>
      <c r="E606" s="64"/>
      <c r="F606" s="64"/>
      <c r="G606" s="64"/>
      <c r="H606" s="64"/>
      <c r="I606" s="64"/>
      <c r="J606" s="64"/>
    </row>
    <row r="607">
      <c r="B607" s="64"/>
      <c r="C607" s="64"/>
      <c r="D607" s="64"/>
      <c r="E607" s="64"/>
      <c r="F607" s="64"/>
      <c r="G607" s="64"/>
      <c r="H607" s="64"/>
      <c r="I607" s="64"/>
      <c r="J607" s="64"/>
    </row>
    <row r="608">
      <c r="B608" s="64"/>
      <c r="C608" s="64"/>
      <c r="D608" s="64"/>
      <c r="E608" s="64"/>
      <c r="F608" s="64"/>
      <c r="G608" s="64"/>
      <c r="H608" s="64"/>
      <c r="I608" s="64"/>
      <c r="J608" s="64"/>
    </row>
    <row r="609">
      <c r="B609" s="64"/>
      <c r="C609" s="64"/>
      <c r="D609" s="64"/>
      <c r="E609" s="64"/>
      <c r="F609" s="64"/>
      <c r="G609" s="64"/>
      <c r="H609" s="64"/>
      <c r="I609" s="64"/>
      <c r="J609" s="64"/>
    </row>
    <row r="610">
      <c r="B610" s="64"/>
      <c r="C610" s="64"/>
      <c r="D610" s="64"/>
      <c r="E610" s="64"/>
      <c r="F610" s="64"/>
      <c r="G610" s="64"/>
      <c r="H610" s="64"/>
      <c r="I610" s="64"/>
      <c r="J610" s="64"/>
    </row>
    <row r="611">
      <c r="B611" s="64"/>
      <c r="C611" s="64"/>
      <c r="D611" s="64"/>
      <c r="E611" s="64"/>
      <c r="F611" s="64"/>
      <c r="G611" s="64"/>
      <c r="H611" s="64"/>
      <c r="I611" s="64"/>
      <c r="J611" s="64"/>
    </row>
    <row r="612">
      <c r="B612" s="64"/>
      <c r="C612" s="64"/>
      <c r="D612" s="64"/>
      <c r="E612" s="64"/>
      <c r="F612" s="64"/>
      <c r="G612" s="64"/>
      <c r="H612" s="64"/>
      <c r="I612" s="64"/>
      <c r="J612" s="64"/>
    </row>
    <row r="613">
      <c r="B613" s="64"/>
      <c r="C613" s="64"/>
      <c r="D613" s="64"/>
      <c r="E613" s="64"/>
      <c r="F613" s="64"/>
      <c r="G613" s="64"/>
      <c r="H613" s="64"/>
      <c r="I613" s="64"/>
      <c r="J613" s="64"/>
    </row>
    <row r="614">
      <c r="B614" s="64"/>
      <c r="C614" s="64"/>
      <c r="D614" s="64"/>
      <c r="E614" s="64"/>
      <c r="F614" s="64"/>
      <c r="G614" s="64"/>
      <c r="H614" s="64"/>
      <c r="I614" s="64"/>
      <c r="J614" s="64"/>
    </row>
    <row r="615">
      <c r="B615" s="64"/>
      <c r="C615" s="64"/>
      <c r="D615" s="64"/>
      <c r="E615" s="64"/>
      <c r="F615" s="64"/>
      <c r="G615" s="64"/>
      <c r="H615" s="64"/>
      <c r="I615" s="64"/>
      <c r="J615" s="64"/>
    </row>
    <row r="616">
      <c r="B616" s="64"/>
      <c r="C616" s="64"/>
      <c r="D616" s="64"/>
      <c r="E616" s="64"/>
      <c r="F616" s="64"/>
      <c r="G616" s="64"/>
      <c r="H616" s="64"/>
      <c r="I616" s="64"/>
      <c r="J616" s="64"/>
    </row>
    <row r="617">
      <c r="B617" s="64"/>
      <c r="C617" s="64"/>
      <c r="D617" s="64"/>
      <c r="E617" s="64"/>
      <c r="F617" s="64"/>
      <c r="G617" s="64"/>
      <c r="H617" s="64"/>
      <c r="I617" s="64"/>
      <c r="J617" s="64"/>
    </row>
    <row r="618">
      <c r="B618" s="64"/>
      <c r="C618" s="64"/>
      <c r="D618" s="64"/>
      <c r="E618" s="64"/>
      <c r="F618" s="64"/>
      <c r="G618" s="64"/>
      <c r="H618" s="64"/>
      <c r="I618" s="64"/>
      <c r="J618" s="64"/>
    </row>
    <row r="619">
      <c r="B619" s="64"/>
      <c r="C619" s="64"/>
      <c r="D619" s="64"/>
      <c r="E619" s="64"/>
      <c r="F619" s="64"/>
      <c r="G619" s="64"/>
      <c r="H619" s="64"/>
      <c r="I619" s="64"/>
      <c r="J619" s="64"/>
    </row>
    <row r="620">
      <c r="B620" s="64"/>
      <c r="C620" s="64"/>
      <c r="D620" s="64"/>
      <c r="E620" s="64"/>
      <c r="F620" s="64"/>
      <c r="G620" s="64"/>
      <c r="H620" s="64"/>
      <c r="I620" s="64"/>
      <c r="J620" s="64"/>
    </row>
    <row r="621">
      <c r="B621" s="64"/>
      <c r="C621" s="64"/>
      <c r="D621" s="64"/>
      <c r="E621" s="64"/>
      <c r="F621" s="64"/>
      <c r="G621" s="64"/>
      <c r="H621" s="64"/>
      <c r="I621" s="64"/>
      <c r="J621" s="64"/>
    </row>
    <row r="622">
      <c r="B622" s="64"/>
      <c r="C622" s="64"/>
      <c r="D622" s="64"/>
      <c r="E622" s="64"/>
      <c r="F622" s="64"/>
      <c r="G622" s="64"/>
      <c r="H622" s="64"/>
      <c r="I622" s="64"/>
      <c r="J622" s="64"/>
    </row>
    <row r="623">
      <c r="B623" s="64"/>
      <c r="C623" s="64"/>
      <c r="D623" s="64"/>
      <c r="E623" s="64"/>
      <c r="F623" s="64"/>
      <c r="G623" s="64"/>
      <c r="H623" s="64"/>
      <c r="I623" s="64"/>
      <c r="J623" s="64"/>
    </row>
    <row r="624">
      <c r="B624" s="64"/>
      <c r="C624" s="64"/>
      <c r="D624" s="64"/>
      <c r="E624" s="64"/>
      <c r="F624" s="64"/>
      <c r="G624" s="64"/>
      <c r="H624" s="64"/>
      <c r="I624" s="64"/>
      <c r="J624" s="64"/>
    </row>
    <row r="625">
      <c r="B625" s="64"/>
      <c r="C625" s="64"/>
      <c r="D625" s="64"/>
      <c r="E625" s="64"/>
      <c r="F625" s="64"/>
      <c r="G625" s="64"/>
      <c r="H625" s="64"/>
      <c r="I625" s="64"/>
      <c r="J625" s="64"/>
    </row>
    <row r="626">
      <c r="B626" s="64"/>
      <c r="C626" s="64"/>
      <c r="D626" s="64"/>
      <c r="E626" s="64"/>
      <c r="F626" s="64"/>
      <c r="G626" s="64"/>
      <c r="H626" s="64"/>
      <c r="I626" s="64"/>
      <c r="J626" s="64"/>
    </row>
    <row r="627">
      <c r="B627" s="64"/>
      <c r="C627" s="64"/>
      <c r="D627" s="64"/>
      <c r="E627" s="64"/>
      <c r="F627" s="64"/>
      <c r="G627" s="64"/>
      <c r="H627" s="64"/>
      <c r="I627" s="64"/>
      <c r="J627" s="64"/>
    </row>
    <row r="628">
      <c r="B628" s="64"/>
      <c r="C628" s="64"/>
      <c r="D628" s="64"/>
      <c r="E628" s="64"/>
      <c r="F628" s="64"/>
      <c r="G628" s="64"/>
      <c r="H628" s="64"/>
      <c r="I628" s="64"/>
      <c r="J628" s="64"/>
    </row>
    <row r="629">
      <c r="B629" s="64"/>
      <c r="C629" s="64"/>
      <c r="D629" s="64"/>
      <c r="E629" s="64"/>
      <c r="F629" s="64"/>
      <c r="G629" s="64"/>
      <c r="H629" s="64"/>
      <c r="I629" s="64"/>
      <c r="J629" s="64"/>
    </row>
    <row r="630">
      <c r="B630" s="64"/>
      <c r="C630" s="64"/>
      <c r="D630" s="64"/>
      <c r="E630" s="64"/>
      <c r="F630" s="64"/>
      <c r="G630" s="64"/>
      <c r="H630" s="64"/>
      <c r="I630" s="64"/>
      <c r="J630" s="64"/>
    </row>
    <row r="631">
      <c r="B631" s="64"/>
      <c r="C631" s="64"/>
      <c r="D631" s="64"/>
      <c r="E631" s="64"/>
      <c r="F631" s="64"/>
      <c r="G631" s="64"/>
      <c r="H631" s="64"/>
      <c r="I631" s="64"/>
      <c r="J631" s="64"/>
    </row>
    <row r="632">
      <c r="B632" s="64"/>
      <c r="C632" s="64"/>
      <c r="D632" s="64"/>
      <c r="E632" s="64"/>
      <c r="F632" s="64"/>
      <c r="G632" s="64"/>
      <c r="H632" s="64"/>
      <c r="I632" s="64"/>
      <c r="J632" s="64"/>
    </row>
    <row r="633">
      <c r="B633" s="64"/>
      <c r="C633" s="64"/>
      <c r="D633" s="64"/>
      <c r="E633" s="64"/>
      <c r="F633" s="64"/>
      <c r="G633" s="64"/>
      <c r="H633" s="64"/>
      <c r="I633" s="64"/>
      <c r="J633" s="64"/>
    </row>
    <row r="634">
      <c r="B634" s="64"/>
      <c r="C634" s="64"/>
      <c r="D634" s="64"/>
      <c r="E634" s="64"/>
      <c r="F634" s="64"/>
      <c r="G634" s="64"/>
      <c r="H634" s="64"/>
      <c r="I634" s="64"/>
      <c r="J634" s="64"/>
    </row>
    <row r="635">
      <c r="B635" s="64"/>
      <c r="C635" s="64"/>
      <c r="D635" s="64"/>
      <c r="E635" s="64"/>
      <c r="F635" s="64"/>
      <c r="G635" s="64"/>
      <c r="H635" s="64"/>
      <c r="I635" s="64"/>
      <c r="J635" s="64"/>
    </row>
    <row r="636">
      <c r="B636" s="64"/>
      <c r="C636" s="64"/>
      <c r="D636" s="64"/>
      <c r="E636" s="64"/>
      <c r="F636" s="64"/>
      <c r="G636" s="64"/>
      <c r="H636" s="64"/>
      <c r="I636" s="64"/>
      <c r="J636" s="64"/>
    </row>
    <row r="637">
      <c r="B637" s="64"/>
      <c r="C637" s="64"/>
      <c r="D637" s="64"/>
      <c r="E637" s="64"/>
      <c r="F637" s="64"/>
      <c r="G637" s="64"/>
      <c r="H637" s="64"/>
      <c r="I637" s="64"/>
      <c r="J637" s="64"/>
    </row>
    <row r="638">
      <c r="B638" s="64"/>
      <c r="C638" s="64"/>
      <c r="D638" s="64"/>
      <c r="E638" s="64"/>
      <c r="F638" s="64"/>
      <c r="G638" s="64"/>
      <c r="H638" s="64"/>
      <c r="I638" s="64"/>
      <c r="J638" s="64"/>
    </row>
    <row r="639">
      <c r="B639" s="64"/>
      <c r="C639" s="64"/>
      <c r="D639" s="64"/>
      <c r="E639" s="64"/>
      <c r="F639" s="64"/>
      <c r="G639" s="64"/>
      <c r="H639" s="64"/>
      <c r="I639" s="64"/>
      <c r="J639" s="64"/>
    </row>
    <row r="640">
      <c r="B640" s="64"/>
      <c r="C640" s="64"/>
      <c r="D640" s="64"/>
      <c r="E640" s="64"/>
      <c r="F640" s="64"/>
      <c r="G640" s="64"/>
      <c r="H640" s="64"/>
      <c r="I640" s="64"/>
      <c r="J640" s="64"/>
    </row>
    <row r="641">
      <c r="B641" s="64"/>
      <c r="C641" s="64"/>
      <c r="D641" s="64"/>
      <c r="E641" s="64"/>
      <c r="F641" s="64"/>
      <c r="G641" s="64"/>
      <c r="H641" s="64"/>
      <c r="I641" s="64"/>
      <c r="J641" s="64"/>
    </row>
    <row r="642">
      <c r="B642" s="64"/>
      <c r="C642" s="64"/>
      <c r="D642" s="64"/>
      <c r="E642" s="64"/>
      <c r="F642" s="64"/>
      <c r="G642" s="64"/>
      <c r="H642" s="64"/>
      <c r="I642" s="64"/>
      <c r="J642" s="64"/>
    </row>
    <row r="643">
      <c r="B643" s="64"/>
      <c r="C643" s="64"/>
      <c r="D643" s="64"/>
      <c r="E643" s="64"/>
      <c r="F643" s="64"/>
      <c r="G643" s="64"/>
      <c r="H643" s="64"/>
      <c r="I643" s="64"/>
      <c r="J643" s="64"/>
    </row>
    <row r="644">
      <c r="B644" s="64"/>
      <c r="C644" s="64"/>
      <c r="D644" s="64"/>
      <c r="E644" s="64"/>
      <c r="F644" s="64"/>
      <c r="G644" s="64"/>
      <c r="H644" s="64"/>
      <c r="I644" s="64"/>
      <c r="J644" s="64"/>
    </row>
    <row r="645">
      <c r="B645" s="64"/>
      <c r="C645" s="64"/>
      <c r="D645" s="64"/>
      <c r="E645" s="64"/>
      <c r="F645" s="64"/>
      <c r="G645" s="64"/>
      <c r="H645" s="64"/>
      <c r="I645" s="64"/>
      <c r="J645" s="64"/>
    </row>
    <row r="646">
      <c r="B646" s="64"/>
      <c r="C646" s="64"/>
      <c r="D646" s="64"/>
      <c r="E646" s="64"/>
      <c r="F646" s="64"/>
      <c r="G646" s="64"/>
      <c r="H646" s="64"/>
      <c r="I646" s="64"/>
      <c r="J646" s="64"/>
    </row>
    <row r="647">
      <c r="B647" s="64"/>
      <c r="C647" s="64"/>
      <c r="D647" s="64"/>
      <c r="E647" s="64"/>
      <c r="F647" s="64"/>
      <c r="G647" s="64"/>
      <c r="H647" s="64"/>
      <c r="I647" s="64"/>
      <c r="J647" s="64"/>
    </row>
    <row r="648">
      <c r="B648" s="64"/>
      <c r="C648" s="64"/>
      <c r="D648" s="64"/>
      <c r="E648" s="64"/>
      <c r="F648" s="64"/>
      <c r="G648" s="64"/>
      <c r="H648" s="64"/>
      <c r="I648" s="64"/>
      <c r="J648" s="64"/>
    </row>
    <row r="649">
      <c r="B649" s="64"/>
      <c r="C649" s="64"/>
      <c r="D649" s="64"/>
      <c r="E649" s="64"/>
      <c r="F649" s="64"/>
      <c r="G649" s="64"/>
      <c r="H649" s="64"/>
      <c r="I649" s="64"/>
      <c r="J649" s="64"/>
    </row>
    <row r="650">
      <c r="B650" s="64"/>
      <c r="C650" s="64"/>
      <c r="D650" s="64"/>
      <c r="E650" s="64"/>
      <c r="F650" s="64"/>
      <c r="G650" s="64"/>
      <c r="H650" s="64"/>
      <c r="I650" s="64"/>
      <c r="J650" s="64"/>
    </row>
    <row r="651">
      <c r="B651" s="64"/>
      <c r="C651" s="64"/>
      <c r="D651" s="64"/>
      <c r="E651" s="64"/>
      <c r="F651" s="64"/>
      <c r="G651" s="64"/>
      <c r="H651" s="64"/>
      <c r="I651" s="64"/>
      <c r="J651" s="64"/>
    </row>
    <row r="652">
      <c r="B652" s="64"/>
      <c r="C652" s="64"/>
      <c r="D652" s="64"/>
      <c r="E652" s="64"/>
      <c r="F652" s="64"/>
      <c r="G652" s="64"/>
      <c r="H652" s="64"/>
      <c r="I652" s="64"/>
      <c r="J652" s="64"/>
    </row>
    <row r="653">
      <c r="B653" s="64"/>
      <c r="C653" s="64"/>
      <c r="D653" s="64"/>
      <c r="E653" s="64"/>
      <c r="F653" s="64"/>
      <c r="G653" s="64"/>
      <c r="H653" s="64"/>
      <c r="I653" s="64"/>
      <c r="J653" s="64"/>
    </row>
    <row r="654">
      <c r="B654" s="64"/>
      <c r="C654" s="64"/>
      <c r="D654" s="64"/>
      <c r="E654" s="64"/>
      <c r="F654" s="64"/>
      <c r="G654" s="64"/>
      <c r="H654" s="64"/>
      <c r="I654" s="64"/>
      <c r="J654" s="64"/>
    </row>
    <row r="655">
      <c r="B655" s="64"/>
      <c r="C655" s="64"/>
      <c r="D655" s="64"/>
      <c r="E655" s="64"/>
      <c r="F655" s="64"/>
      <c r="G655" s="64"/>
      <c r="H655" s="64"/>
      <c r="I655" s="64"/>
      <c r="J655" s="64"/>
    </row>
    <row r="656">
      <c r="B656" s="64"/>
      <c r="C656" s="64"/>
      <c r="D656" s="64"/>
      <c r="E656" s="64"/>
      <c r="F656" s="64"/>
      <c r="G656" s="64"/>
      <c r="H656" s="64"/>
      <c r="I656" s="64"/>
      <c r="J656" s="64"/>
    </row>
    <row r="657">
      <c r="B657" s="64"/>
      <c r="C657" s="64"/>
      <c r="D657" s="64"/>
      <c r="E657" s="64"/>
      <c r="F657" s="64"/>
      <c r="G657" s="64"/>
      <c r="H657" s="64"/>
      <c r="I657" s="64"/>
      <c r="J657" s="64"/>
    </row>
    <row r="658">
      <c r="B658" s="64"/>
      <c r="C658" s="64"/>
      <c r="D658" s="64"/>
      <c r="E658" s="64"/>
      <c r="F658" s="64"/>
      <c r="G658" s="64"/>
      <c r="H658" s="64"/>
      <c r="I658" s="64"/>
      <c r="J658" s="64"/>
    </row>
    <row r="659">
      <c r="B659" s="64"/>
      <c r="C659" s="64"/>
      <c r="D659" s="64"/>
      <c r="E659" s="64"/>
      <c r="F659" s="64"/>
      <c r="G659" s="64"/>
      <c r="H659" s="64"/>
      <c r="I659" s="64"/>
      <c r="J659" s="64"/>
    </row>
    <row r="660">
      <c r="B660" s="64"/>
      <c r="C660" s="64"/>
      <c r="D660" s="64"/>
      <c r="E660" s="64"/>
      <c r="F660" s="64"/>
      <c r="G660" s="64"/>
      <c r="H660" s="64"/>
      <c r="I660" s="64"/>
      <c r="J660" s="64"/>
    </row>
    <row r="661">
      <c r="B661" s="64"/>
      <c r="C661" s="64"/>
      <c r="D661" s="64"/>
      <c r="E661" s="64"/>
      <c r="F661" s="64"/>
      <c r="G661" s="64"/>
      <c r="H661" s="64"/>
      <c r="I661" s="64"/>
      <c r="J661" s="64"/>
    </row>
    <row r="662">
      <c r="B662" s="64"/>
      <c r="C662" s="64"/>
      <c r="D662" s="64"/>
      <c r="E662" s="64"/>
      <c r="F662" s="64"/>
      <c r="G662" s="64"/>
      <c r="H662" s="64"/>
      <c r="I662" s="64"/>
      <c r="J662" s="64"/>
    </row>
    <row r="663">
      <c r="B663" s="64"/>
      <c r="C663" s="64"/>
      <c r="D663" s="64"/>
      <c r="E663" s="64"/>
      <c r="F663" s="64"/>
      <c r="G663" s="64"/>
      <c r="H663" s="64"/>
      <c r="I663" s="64"/>
      <c r="J663" s="64"/>
    </row>
    <row r="664">
      <c r="B664" s="64"/>
      <c r="C664" s="64"/>
      <c r="D664" s="64"/>
      <c r="E664" s="64"/>
      <c r="F664" s="64"/>
      <c r="G664" s="64"/>
      <c r="H664" s="64"/>
      <c r="I664" s="64"/>
      <c r="J664" s="64"/>
    </row>
    <row r="665">
      <c r="B665" s="64"/>
      <c r="C665" s="64"/>
      <c r="D665" s="64"/>
      <c r="E665" s="64"/>
      <c r="F665" s="64"/>
      <c r="G665" s="64"/>
      <c r="H665" s="64"/>
      <c r="I665" s="64"/>
      <c r="J665" s="64"/>
    </row>
    <row r="666">
      <c r="B666" s="64"/>
      <c r="C666" s="64"/>
      <c r="D666" s="64"/>
      <c r="E666" s="64"/>
      <c r="F666" s="64"/>
      <c r="G666" s="64"/>
      <c r="H666" s="64"/>
      <c r="I666" s="64"/>
      <c r="J666" s="64"/>
    </row>
    <row r="667">
      <c r="B667" s="64"/>
      <c r="C667" s="64"/>
      <c r="D667" s="64"/>
      <c r="E667" s="64"/>
      <c r="F667" s="64"/>
      <c r="G667" s="64"/>
      <c r="H667" s="64"/>
      <c r="I667" s="64"/>
      <c r="J667" s="64"/>
    </row>
    <row r="668">
      <c r="B668" s="64"/>
      <c r="C668" s="64"/>
      <c r="D668" s="64"/>
      <c r="E668" s="64"/>
      <c r="F668" s="64"/>
      <c r="G668" s="64"/>
      <c r="H668" s="64"/>
      <c r="I668" s="64"/>
      <c r="J668" s="64"/>
    </row>
    <row r="669">
      <c r="B669" s="64"/>
      <c r="C669" s="64"/>
      <c r="D669" s="64"/>
      <c r="E669" s="64"/>
      <c r="F669" s="64"/>
      <c r="G669" s="64"/>
      <c r="H669" s="64"/>
      <c r="I669" s="64"/>
      <c r="J669" s="64"/>
    </row>
    <row r="670">
      <c r="B670" s="64"/>
      <c r="C670" s="64"/>
      <c r="D670" s="64"/>
      <c r="E670" s="64"/>
      <c r="F670" s="64"/>
      <c r="G670" s="64"/>
      <c r="H670" s="64"/>
      <c r="I670" s="64"/>
      <c r="J670" s="64"/>
    </row>
    <row r="671">
      <c r="B671" s="64"/>
      <c r="C671" s="64"/>
      <c r="D671" s="64"/>
      <c r="E671" s="64"/>
      <c r="F671" s="64"/>
      <c r="G671" s="64"/>
      <c r="H671" s="64"/>
      <c r="I671" s="64"/>
      <c r="J671" s="64"/>
    </row>
    <row r="672">
      <c r="B672" s="64"/>
      <c r="C672" s="64"/>
      <c r="D672" s="64"/>
      <c r="E672" s="64"/>
      <c r="F672" s="64"/>
      <c r="G672" s="64"/>
      <c r="H672" s="64"/>
      <c r="I672" s="64"/>
      <c r="J672" s="64"/>
    </row>
    <row r="673">
      <c r="B673" s="64"/>
      <c r="C673" s="64"/>
      <c r="D673" s="64"/>
      <c r="E673" s="64"/>
      <c r="F673" s="64"/>
      <c r="G673" s="64"/>
      <c r="H673" s="64"/>
      <c r="I673" s="64"/>
      <c r="J673" s="64"/>
    </row>
    <row r="674">
      <c r="B674" s="64"/>
      <c r="C674" s="64"/>
      <c r="D674" s="64"/>
      <c r="E674" s="64"/>
      <c r="F674" s="64"/>
      <c r="G674" s="64"/>
      <c r="H674" s="64"/>
      <c r="I674" s="64"/>
      <c r="J674" s="64"/>
    </row>
    <row r="675">
      <c r="B675" s="64"/>
      <c r="C675" s="64"/>
      <c r="D675" s="64"/>
      <c r="E675" s="64"/>
      <c r="F675" s="64"/>
      <c r="G675" s="64"/>
      <c r="H675" s="64"/>
      <c r="I675" s="64"/>
      <c r="J675" s="64"/>
    </row>
    <row r="676">
      <c r="B676" s="64"/>
      <c r="C676" s="64"/>
      <c r="D676" s="64"/>
      <c r="E676" s="64"/>
      <c r="F676" s="64"/>
      <c r="G676" s="64"/>
      <c r="H676" s="64"/>
      <c r="I676" s="64"/>
      <c r="J676" s="64"/>
    </row>
    <row r="677">
      <c r="B677" s="64"/>
      <c r="C677" s="64"/>
      <c r="D677" s="64"/>
      <c r="E677" s="64"/>
      <c r="F677" s="64"/>
      <c r="G677" s="64"/>
      <c r="H677" s="64"/>
      <c r="I677" s="64"/>
      <c r="J677" s="64"/>
    </row>
    <row r="678">
      <c r="B678" s="64"/>
      <c r="C678" s="64"/>
      <c r="D678" s="64"/>
      <c r="E678" s="64"/>
      <c r="F678" s="64"/>
      <c r="G678" s="64"/>
      <c r="H678" s="64"/>
      <c r="I678" s="64"/>
      <c r="J678" s="64"/>
    </row>
    <row r="679">
      <c r="B679" s="64"/>
      <c r="C679" s="64"/>
      <c r="D679" s="64"/>
      <c r="E679" s="64"/>
      <c r="F679" s="64"/>
      <c r="G679" s="64"/>
      <c r="H679" s="64"/>
      <c r="I679" s="64"/>
      <c r="J679" s="64"/>
    </row>
    <row r="680">
      <c r="B680" s="64"/>
      <c r="C680" s="64"/>
      <c r="D680" s="64"/>
      <c r="E680" s="64"/>
      <c r="F680" s="64"/>
      <c r="G680" s="64"/>
      <c r="H680" s="64"/>
      <c r="I680" s="64"/>
      <c r="J680" s="64"/>
    </row>
    <row r="681">
      <c r="B681" s="64"/>
      <c r="C681" s="64"/>
      <c r="D681" s="64"/>
      <c r="E681" s="64"/>
      <c r="F681" s="64"/>
      <c r="G681" s="64"/>
      <c r="H681" s="64"/>
      <c r="I681" s="64"/>
      <c r="J681" s="64"/>
    </row>
    <row r="682">
      <c r="B682" s="64"/>
      <c r="C682" s="64"/>
      <c r="D682" s="64"/>
      <c r="E682" s="64"/>
      <c r="F682" s="64"/>
      <c r="G682" s="64"/>
      <c r="H682" s="64"/>
      <c r="I682" s="64"/>
      <c r="J682" s="64"/>
    </row>
    <row r="683">
      <c r="B683" s="64"/>
      <c r="C683" s="64"/>
      <c r="D683" s="64"/>
      <c r="E683" s="64"/>
      <c r="F683" s="64"/>
      <c r="G683" s="64"/>
      <c r="H683" s="64"/>
      <c r="I683" s="64"/>
      <c r="J683" s="64"/>
    </row>
    <row r="684">
      <c r="B684" s="64"/>
      <c r="C684" s="64"/>
      <c r="D684" s="64"/>
      <c r="E684" s="64"/>
      <c r="F684" s="64"/>
      <c r="G684" s="64"/>
      <c r="H684" s="64"/>
      <c r="I684" s="64"/>
      <c r="J684" s="64"/>
    </row>
    <row r="685">
      <c r="B685" s="64"/>
      <c r="C685" s="64"/>
      <c r="D685" s="64"/>
      <c r="E685" s="64"/>
      <c r="F685" s="64"/>
      <c r="G685" s="64"/>
      <c r="H685" s="64"/>
      <c r="I685" s="64"/>
      <c r="J685" s="64"/>
    </row>
    <row r="686">
      <c r="B686" s="64"/>
      <c r="C686" s="64"/>
      <c r="D686" s="64"/>
      <c r="E686" s="64"/>
      <c r="F686" s="64"/>
      <c r="G686" s="64"/>
      <c r="H686" s="64"/>
      <c r="I686" s="64"/>
      <c r="J686" s="64"/>
    </row>
    <row r="687">
      <c r="B687" s="64"/>
      <c r="C687" s="64"/>
      <c r="D687" s="64"/>
      <c r="E687" s="64"/>
      <c r="F687" s="64"/>
      <c r="G687" s="64"/>
      <c r="H687" s="64"/>
      <c r="I687" s="64"/>
      <c r="J687" s="64"/>
    </row>
    <row r="688">
      <c r="B688" s="64"/>
      <c r="C688" s="64"/>
      <c r="D688" s="64"/>
      <c r="E688" s="64"/>
      <c r="F688" s="64"/>
      <c r="G688" s="64"/>
      <c r="H688" s="64"/>
      <c r="I688" s="64"/>
      <c r="J688" s="64"/>
    </row>
    <row r="689">
      <c r="B689" s="64"/>
      <c r="C689" s="64"/>
      <c r="D689" s="64"/>
      <c r="E689" s="64"/>
      <c r="F689" s="64"/>
      <c r="G689" s="64"/>
      <c r="H689" s="64"/>
      <c r="I689" s="64"/>
      <c r="J689" s="64"/>
    </row>
    <row r="690">
      <c r="B690" s="64"/>
      <c r="C690" s="64"/>
      <c r="D690" s="64"/>
      <c r="E690" s="64"/>
      <c r="F690" s="64"/>
      <c r="G690" s="64"/>
      <c r="H690" s="64"/>
      <c r="I690" s="64"/>
      <c r="J690" s="64"/>
    </row>
    <row r="691">
      <c r="B691" s="64"/>
      <c r="C691" s="64"/>
      <c r="D691" s="64"/>
      <c r="E691" s="64"/>
      <c r="F691" s="64"/>
      <c r="G691" s="64"/>
      <c r="H691" s="64"/>
      <c r="I691" s="64"/>
      <c r="J691" s="64"/>
    </row>
    <row r="692">
      <c r="B692" s="64"/>
      <c r="C692" s="64"/>
      <c r="D692" s="64"/>
      <c r="E692" s="64"/>
      <c r="F692" s="64"/>
      <c r="G692" s="64"/>
      <c r="H692" s="64"/>
      <c r="I692" s="64"/>
      <c r="J692" s="64"/>
    </row>
    <row r="693">
      <c r="B693" s="64"/>
      <c r="C693" s="64"/>
      <c r="D693" s="64"/>
      <c r="E693" s="64"/>
      <c r="F693" s="64"/>
      <c r="G693" s="64"/>
      <c r="H693" s="64"/>
      <c r="I693" s="64"/>
      <c r="J693" s="64"/>
    </row>
    <row r="694">
      <c r="B694" s="64"/>
      <c r="C694" s="64"/>
      <c r="D694" s="64"/>
      <c r="E694" s="64"/>
      <c r="F694" s="64"/>
      <c r="G694" s="64"/>
      <c r="H694" s="64"/>
      <c r="I694" s="64"/>
      <c r="J694" s="64"/>
    </row>
    <row r="695">
      <c r="B695" s="64"/>
      <c r="C695" s="64"/>
      <c r="D695" s="64"/>
      <c r="E695" s="64"/>
      <c r="F695" s="64"/>
      <c r="G695" s="64"/>
      <c r="H695" s="64"/>
      <c r="I695" s="64"/>
      <c r="J695" s="64"/>
    </row>
    <row r="696">
      <c r="B696" s="64"/>
      <c r="C696" s="64"/>
      <c r="D696" s="64"/>
      <c r="E696" s="64"/>
      <c r="F696" s="64"/>
      <c r="G696" s="64"/>
      <c r="H696" s="64"/>
      <c r="I696" s="64"/>
      <c r="J696" s="64"/>
    </row>
    <row r="697">
      <c r="B697" s="64"/>
      <c r="C697" s="64"/>
      <c r="D697" s="64"/>
      <c r="E697" s="64"/>
      <c r="F697" s="64"/>
      <c r="G697" s="64"/>
      <c r="H697" s="64"/>
      <c r="I697" s="64"/>
      <c r="J697" s="64"/>
    </row>
    <row r="698">
      <c r="B698" s="64"/>
      <c r="C698" s="64"/>
      <c r="D698" s="64"/>
      <c r="E698" s="64"/>
      <c r="F698" s="64"/>
      <c r="G698" s="64"/>
      <c r="H698" s="64"/>
      <c r="I698" s="64"/>
      <c r="J698" s="64"/>
    </row>
    <row r="699">
      <c r="B699" s="64"/>
      <c r="C699" s="64"/>
      <c r="D699" s="64"/>
      <c r="E699" s="64"/>
      <c r="F699" s="64"/>
      <c r="G699" s="64"/>
      <c r="H699" s="64"/>
      <c r="I699" s="64"/>
      <c r="J699" s="64"/>
    </row>
    <row r="700">
      <c r="B700" s="64"/>
      <c r="C700" s="64"/>
      <c r="D700" s="64"/>
      <c r="E700" s="64"/>
      <c r="F700" s="64"/>
      <c r="G700" s="64"/>
      <c r="H700" s="64"/>
      <c r="I700" s="64"/>
      <c r="J700" s="64"/>
    </row>
    <row r="701">
      <c r="B701" s="64"/>
      <c r="C701" s="64"/>
      <c r="D701" s="64"/>
      <c r="E701" s="64"/>
      <c r="F701" s="64"/>
      <c r="G701" s="64"/>
      <c r="H701" s="64"/>
      <c r="I701" s="64"/>
      <c r="J701" s="64"/>
    </row>
    <row r="702">
      <c r="B702" s="64"/>
      <c r="C702" s="64"/>
      <c r="D702" s="64"/>
      <c r="E702" s="64"/>
      <c r="F702" s="64"/>
      <c r="G702" s="64"/>
      <c r="H702" s="64"/>
      <c r="I702" s="64"/>
      <c r="J702" s="64"/>
    </row>
    <row r="703">
      <c r="B703" s="64"/>
      <c r="C703" s="64"/>
      <c r="D703" s="64"/>
      <c r="E703" s="64"/>
      <c r="F703" s="64"/>
      <c r="G703" s="64"/>
      <c r="H703" s="64"/>
      <c r="I703" s="64"/>
      <c r="J703" s="64"/>
    </row>
    <row r="704">
      <c r="B704" s="64"/>
      <c r="C704" s="64"/>
      <c r="D704" s="64"/>
      <c r="E704" s="64"/>
      <c r="F704" s="64"/>
      <c r="G704" s="64"/>
      <c r="H704" s="64"/>
      <c r="I704" s="64"/>
      <c r="J704" s="64"/>
    </row>
    <row r="705">
      <c r="B705" s="64"/>
      <c r="C705" s="64"/>
      <c r="D705" s="64"/>
      <c r="E705" s="64"/>
      <c r="F705" s="64"/>
      <c r="G705" s="64"/>
      <c r="H705" s="64"/>
      <c r="I705" s="64"/>
      <c r="J705" s="64"/>
    </row>
    <row r="706">
      <c r="B706" s="64"/>
      <c r="C706" s="64"/>
      <c r="D706" s="64"/>
      <c r="E706" s="64"/>
      <c r="F706" s="64"/>
      <c r="G706" s="64"/>
      <c r="H706" s="64"/>
      <c r="I706" s="64"/>
      <c r="J706" s="64"/>
    </row>
    <row r="707">
      <c r="B707" s="64"/>
      <c r="C707" s="64"/>
      <c r="D707" s="64"/>
      <c r="E707" s="64"/>
      <c r="F707" s="64"/>
      <c r="G707" s="64"/>
      <c r="H707" s="64"/>
      <c r="I707" s="64"/>
      <c r="J707" s="64"/>
    </row>
    <row r="708">
      <c r="B708" s="64"/>
      <c r="C708" s="64"/>
      <c r="D708" s="64"/>
      <c r="E708" s="64"/>
      <c r="F708" s="64"/>
      <c r="G708" s="64"/>
      <c r="H708" s="64"/>
      <c r="I708" s="64"/>
      <c r="J708" s="64"/>
    </row>
    <row r="709">
      <c r="B709" s="64"/>
      <c r="C709" s="64"/>
      <c r="D709" s="64"/>
      <c r="E709" s="64"/>
      <c r="F709" s="64"/>
      <c r="G709" s="64"/>
      <c r="H709" s="64"/>
      <c r="I709" s="64"/>
      <c r="J709" s="64"/>
    </row>
    <row r="710">
      <c r="B710" s="64"/>
      <c r="C710" s="64"/>
      <c r="D710" s="64"/>
      <c r="E710" s="64"/>
      <c r="F710" s="64"/>
      <c r="G710" s="64"/>
      <c r="H710" s="64"/>
      <c r="I710" s="64"/>
      <c r="J710" s="64"/>
    </row>
    <row r="711">
      <c r="B711" s="64"/>
      <c r="C711" s="64"/>
      <c r="D711" s="64"/>
      <c r="E711" s="64"/>
      <c r="F711" s="64"/>
      <c r="G711" s="64"/>
      <c r="H711" s="64"/>
      <c r="I711" s="64"/>
      <c r="J711" s="64"/>
    </row>
    <row r="712">
      <c r="B712" s="64"/>
      <c r="C712" s="64"/>
      <c r="D712" s="64"/>
      <c r="E712" s="64"/>
      <c r="F712" s="64"/>
      <c r="G712" s="64"/>
      <c r="H712" s="64"/>
      <c r="I712" s="64"/>
      <c r="J712" s="64"/>
    </row>
    <row r="713">
      <c r="B713" s="64"/>
      <c r="C713" s="64"/>
      <c r="D713" s="64"/>
      <c r="E713" s="64"/>
      <c r="F713" s="64"/>
      <c r="G713" s="64"/>
      <c r="H713" s="64"/>
      <c r="I713" s="64"/>
      <c r="J713" s="64"/>
    </row>
    <row r="714">
      <c r="B714" s="64"/>
      <c r="C714" s="64"/>
      <c r="D714" s="64"/>
      <c r="E714" s="64"/>
      <c r="F714" s="64"/>
      <c r="G714" s="64"/>
      <c r="H714" s="64"/>
      <c r="I714" s="64"/>
      <c r="J714" s="64"/>
    </row>
    <row r="715">
      <c r="B715" s="64"/>
      <c r="C715" s="64"/>
      <c r="D715" s="64"/>
      <c r="E715" s="64"/>
      <c r="F715" s="64"/>
      <c r="G715" s="64"/>
      <c r="H715" s="64"/>
      <c r="I715" s="64"/>
      <c r="J715" s="64"/>
    </row>
    <row r="716">
      <c r="B716" s="64"/>
      <c r="C716" s="64"/>
      <c r="D716" s="64"/>
      <c r="E716" s="64"/>
      <c r="F716" s="64"/>
      <c r="G716" s="64"/>
      <c r="H716" s="64"/>
      <c r="I716" s="64"/>
      <c r="J716" s="64"/>
    </row>
    <row r="717">
      <c r="B717" s="64"/>
      <c r="C717" s="64"/>
      <c r="D717" s="64"/>
      <c r="E717" s="64"/>
      <c r="F717" s="64"/>
      <c r="G717" s="64"/>
      <c r="H717" s="64"/>
      <c r="I717" s="64"/>
      <c r="J717" s="64"/>
    </row>
    <row r="718">
      <c r="B718" s="64"/>
      <c r="C718" s="64"/>
      <c r="D718" s="64"/>
      <c r="E718" s="64"/>
      <c r="F718" s="64"/>
      <c r="G718" s="64"/>
      <c r="H718" s="64"/>
      <c r="I718" s="64"/>
      <c r="J718" s="64"/>
    </row>
    <row r="719">
      <c r="B719" s="64"/>
      <c r="C719" s="64"/>
      <c r="D719" s="64"/>
      <c r="E719" s="64"/>
      <c r="F719" s="64"/>
      <c r="G719" s="64"/>
      <c r="H719" s="64"/>
      <c r="I719" s="64"/>
      <c r="J719" s="64"/>
    </row>
    <row r="720">
      <c r="B720" s="64"/>
      <c r="C720" s="64"/>
      <c r="D720" s="64"/>
      <c r="E720" s="64"/>
      <c r="F720" s="64"/>
      <c r="G720" s="64"/>
      <c r="H720" s="64"/>
      <c r="I720" s="64"/>
      <c r="J720" s="64"/>
    </row>
    <row r="721">
      <c r="B721" s="64"/>
      <c r="C721" s="64"/>
      <c r="D721" s="64"/>
      <c r="E721" s="64"/>
      <c r="F721" s="64"/>
      <c r="G721" s="64"/>
      <c r="H721" s="64"/>
      <c r="I721" s="64"/>
      <c r="J721" s="64"/>
    </row>
    <row r="722">
      <c r="B722" s="64"/>
      <c r="C722" s="64"/>
      <c r="D722" s="64"/>
      <c r="E722" s="64"/>
      <c r="F722" s="64"/>
      <c r="G722" s="64"/>
      <c r="H722" s="64"/>
      <c r="I722" s="64"/>
      <c r="J722" s="64"/>
    </row>
    <row r="723">
      <c r="B723" s="64"/>
      <c r="C723" s="64"/>
      <c r="D723" s="64"/>
      <c r="E723" s="64"/>
      <c r="F723" s="64"/>
      <c r="G723" s="64"/>
      <c r="H723" s="64"/>
      <c r="I723" s="64"/>
      <c r="J723" s="64"/>
    </row>
    <row r="724">
      <c r="B724" s="64"/>
      <c r="C724" s="64"/>
      <c r="D724" s="64"/>
      <c r="E724" s="64"/>
      <c r="F724" s="64"/>
      <c r="G724" s="64"/>
      <c r="H724" s="64"/>
      <c r="I724" s="64"/>
      <c r="J724" s="64"/>
    </row>
    <row r="725">
      <c r="B725" s="64"/>
      <c r="C725" s="64"/>
      <c r="D725" s="64"/>
      <c r="E725" s="64"/>
      <c r="F725" s="64"/>
      <c r="G725" s="64"/>
      <c r="H725" s="64"/>
      <c r="I725" s="64"/>
      <c r="J725" s="64"/>
    </row>
    <row r="726">
      <c r="B726" s="64"/>
      <c r="C726" s="64"/>
      <c r="D726" s="64"/>
      <c r="E726" s="64"/>
      <c r="F726" s="64"/>
      <c r="G726" s="64"/>
      <c r="H726" s="64"/>
      <c r="I726" s="64"/>
      <c r="J726" s="64"/>
    </row>
    <row r="727">
      <c r="B727" s="64"/>
      <c r="C727" s="64"/>
      <c r="D727" s="64"/>
      <c r="E727" s="64"/>
      <c r="F727" s="64"/>
      <c r="G727" s="64"/>
      <c r="H727" s="64"/>
      <c r="I727" s="64"/>
      <c r="J727" s="64"/>
    </row>
    <row r="728">
      <c r="B728" s="64"/>
      <c r="C728" s="64"/>
      <c r="D728" s="64"/>
      <c r="E728" s="64"/>
      <c r="F728" s="64"/>
      <c r="G728" s="64"/>
      <c r="H728" s="64"/>
      <c r="I728" s="64"/>
      <c r="J728" s="64"/>
    </row>
    <row r="729">
      <c r="B729" s="64"/>
      <c r="C729" s="64"/>
      <c r="D729" s="64"/>
      <c r="E729" s="64"/>
      <c r="F729" s="64"/>
      <c r="G729" s="64"/>
      <c r="H729" s="64"/>
      <c r="I729" s="64"/>
      <c r="J729" s="64"/>
    </row>
    <row r="730">
      <c r="B730" s="64"/>
      <c r="C730" s="64"/>
      <c r="D730" s="64"/>
      <c r="E730" s="64"/>
      <c r="F730" s="64"/>
      <c r="G730" s="64"/>
      <c r="H730" s="64"/>
      <c r="I730" s="64"/>
      <c r="J730" s="64"/>
    </row>
    <row r="731">
      <c r="B731" s="64"/>
      <c r="C731" s="64"/>
      <c r="D731" s="64"/>
      <c r="E731" s="64"/>
      <c r="F731" s="64"/>
      <c r="G731" s="64"/>
      <c r="H731" s="64"/>
      <c r="I731" s="64"/>
      <c r="J731" s="64"/>
    </row>
    <row r="732">
      <c r="B732" s="64"/>
      <c r="C732" s="64"/>
      <c r="D732" s="64"/>
      <c r="E732" s="64"/>
      <c r="F732" s="64"/>
      <c r="G732" s="64"/>
      <c r="H732" s="64"/>
      <c r="I732" s="64"/>
      <c r="J732" s="64"/>
    </row>
    <row r="733">
      <c r="B733" s="64"/>
      <c r="C733" s="64"/>
      <c r="D733" s="64"/>
      <c r="E733" s="64"/>
      <c r="F733" s="64"/>
      <c r="G733" s="64"/>
      <c r="H733" s="64"/>
      <c r="I733" s="64"/>
      <c r="J733" s="64"/>
    </row>
    <row r="734">
      <c r="B734" s="64"/>
      <c r="C734" s="64"/>
      <c r="D734" s="64"/>
      <c r="E734" s="64"/>
      <c r="F734" s="64"/>
      <c r="G734" s="64"/>
      <c r="H734" s="64"/>
      <c r="I734" s="64"/>
      <c r="J734" s="64"/>
    </row>
    <row r="735">
      <c r="B735" s="64"/>
      <c r="C735" s="64"/>
      <c r="D735" s="64"/>
      <c r="E735" s="64"/>
      <c r="F735" s="64"/>
      <c r="G735" s="64"/>
      <c r="H735" s="64"/>
      <c r="I735" s="64"/>
      <c r="J735" s="64"/>
    </row>
    <row r="736">
      <c r="B736" s="64"/>
      <c r="C736" s="64"/>
      <c r="D736" s="64"/>
      <c r="E736" s="64"/>
      <c r="F736" s="64"/>
      <c r="G736" s="64"/>
      <c r="H736" s="64"/>
      <c r="I736" s="64"/>
      <c r="J736" s="64"/>
    </row>
    <row r="737">
      <c r="B737" s="64"/>
      <c r="C737" s="64"/>
      <c r="D737" s="64"/>
      <c r="E737" s="64"/>
      <c r="F737" s="64"/>
      <c r="G737" s="64"/>
      <c r="H737" s="64"/>
      <c r="I737" s="64"/>
      <c r="J737" s="64"/>
    </row>
    <row r="738">
      <c r="B738" s="64"/>
      <c r="C738" s="64"/>
      <c r="D738" s="64"/>
      <c r="E738" s="64"/>
      <c r="F738" s="64"/>
      <c r="G738" s="64"/>
      <c r="H738" s="64"/>
      <c r="I738" s="64"/>
      <c r="J738" s="64"/>
    </row>
    <row r="739">
      <c r="B739" s="64"/>
      <c r="C739" s="64"/>
      <c r="D739" s="64"/>
      <c r="E739" s="64"/>
      <c r="F739" s="64"/>
      <c r="G739" s="64"/>
      <c r="H739" s="64"/>
      <c r="I739" s="64"/>
      <c r="J739" s="64"/>
    </row>
    <row r="740">
      <c r="B740" s="64"/>
      <c r="C740" s="64"/>
      <c r="D740" s="64"/>
      <c r="E740" s="64"/>
      <c r="F740" s="64"/>
      <c r="G740" s="64"/>
      <c r="H740" s="64"/>
      <c r="I740" s="64"/>
      <c r="J740" s="64"/>
    </row>
    <row r="741">
      <c r="B741" s="64"/>
      <c r="C741" s="64"/>
      <c r="D741" s="64"/>
      <c r="E741" s="64"/>
      <c r="F741" s="64"/>
      <c r="G741" s="64"/>
      <c r="H741" s="64"/>
      <c r="I741" s="64"/>
      <c r="J741" s="64"/>
    </row>
    <row r="742">
      <c r="B742" s="64"/>
      <c r="C742" s="64"/>
      <c r="D742" s="64"/>
      <c r="E742" s="64"/>
      <c r="F742" s="64"/>
      <c r="G742" s="64"/>
      <c r="H742" s="64"/>
      <c r="I742" s="64"/>
      <c r="J742" s="64"/>
    </row>
    <row r="743">
      <c r="B743" s="64"/>
      <c r="C743" s="64"/>
      <c r="D743" s="64"/>
      <c r="E743" s="64"/>
      <c r="F743" s="64"/>
      <c r="G743" s="64"/>
      <c r="H743" s="64"/>
      <c r="I743" s="64"/>
      <c r="J743" s="64"/>
    </row>
    <row r="744">
      <c r="B744" s="64"/>
      <c r="C744" s="64"/>
      <c r="D744" s="64"/>
      <c r="E744" s="64"/>
      <c r="F744" s="64"/>
      <c r="G744" s="64"/>
      <c r="H744" s="64"/>
      <c r="I744" s="64"/>
      <c r="J744" s="64"/>
    </row>
    <row r="745">
      <c r="B745" s="64"/>
      <c r="C745" s="64"/>
      <c r="D745" s="64"/>
      <c r="E745" s="64"/>
      <c r="F745" s="64"/>
      <c r="G745" s="64"/>
      <c r="H745" s="64"/>
      <c r="I745" s="64"/>
      <c r="J745" s="64"/>
    </row>
    <row r="746">
      <c r="B746" s="64"/>
      <c r="C746" s="64"/>
      <c r="D746" s="64"/>
      <c r="E746" s="64"/>
      <c r="F746" s="64"/>
      <c r="G746" s="64"/>
      <c r="H746" s="64"/>
      <c r="I746" s="64"/>
      <c r="J746" s="64"/>
    </row>
    <row r="747">
      <c r="B747" s="64"/>
      <c r="C747" s="64"/>
      <c r="D747" s="64"/>
      <c r="E747" s="64"/>
      <c r="F747" s="64"/>
      <c r="G747" s="64"/>
      <c r="H747" s="64"/>
      <c r="I747" s="64"/>
      <c r="J747" s="64"/>
    </row>
    <row r="748">
      <c r="B748" s="64"/>
      <c r="C748" s="64"/>
      <c r="D748" s="64"/>
      <c r="E748" s="64"/>
      <c r="F748" s="64"/>
      <c r="G748" s="64"/>
      <c r="H748" s="64"/>
      <c r="I748" s="64"/>
      <c r="J748" s="64"/>
    </row>
    <row r="749">
      <c r="B749" s="64"/>
      <c r="C749" s="64"/>
      <c r="D749" s="64"/>
      <c r="E749" s="64"/>
      <c r="F749" s="64"/>
      <c r="G749" s="64"/>
      <c r="H749" s="64"/>
      <c r="I749" s="64"/>
      <c r="J749" s="64"/>
    </row>
    <row r="750">
      <c r="B750" s="64"/>
      <c r="C750" s="64"/>
      <c r="D750" s="64"/>
      <c r="E750" s="64"/>
      <c r="F750" s="64"/>
      <c r="G750" s="64"/>
      <c r="H750" s="64"/>
      <c r="I750" s="64"/>
      <c r="J750" s="64"/>
    </row>
    <row r="751">
      <c r="B751" s="64"/>
      <c r="C751" s="64"/>
      <c r="D751" s="64"/>
      <c r="E751" s="64"/>
      <c r="F751" s="64"/>
      <c r="G751" s="64"/>
      <c r="H751" s="64"/>
      <c r="I751" s="64"/>
      <c r="J751" s="64"/>
    </row>
    <row r="752">
      <c r="B752" s="64"/>
      <c r="C752" s="64"/>
      <c r="D752" s="64"/>
      <c r="E752" s="64"/>
      <c r="F752" s="64"/>
      <c r="G752" s="64"/>
      <c r="H752" s="64"/>
      <c r="I752" s="64"/>
      <c r="J752" s="64"/>
    </row>
    <row r="753">
      <c r="B753" s="64"/>
      <c r="C753" s="64"/>
      <c r="D753" s="64"/>
      <c r="E753" s="64"/>
      <c r="F753" s="64"/>
      <c r="G753" s="64"/>
      <c r="H753" s="64"/>
      <c r="I753" s="64"/>
      <c r="J753" s="64"/>
    </row>
    <row r="754">
      <c r="B754" s="64"/>
      <c r="C754" s="64"/>
      <c r="D754" s="64"/>
      <c r="E754" s="64"/>
      <c r="F754" s="64"/>
      <c r="G754" s="64"/>
      <c r="H754" s="64"/>
      <c r="I754" s="64"/>
      <c r="J754" s="64"/>
    </row>
    <row r="755">
      <c r="B755" s="64"/>
      <c r="C755" s="64"/>
      <c r="D755" s="64"/>
      <c r="E755" s="64"/>
      <c r="F755" s="64"/>
      <c r="G755" s="64"/>
      <c r="H755" s="64"/>
      <c r="I755" s="64"/>
      <c r="J755" s="64"/>
    </row>
    <row r="756">
      <c r="B756" s="64"/>
      <c r="C756" s="64"/>
      <c r="D756" s="64"/>
      <c r="E756" s="64"/>
      <c r="F756" s="64"/>
      <c r="G756" s="64"/>
      <c r="H756" s="64"/>
      <c r="I756" s="64"/>
      <c r="J756" s="64"/>
    </row>
    <row r="757">
      <c r="B757" s="64"/>
      <c r="C757" s="64"/>
      <c r="D757" s="64"/>
      <c r="E757" s="64"/>
      <c r="F757" s="64"/>
      <c r="G757" s="64"/>
      <c r="H757" s="64"/>
      <c r="I757" s="64"/>
      <c r="J757" s="64"/>
    </row>
    <row r="758">
      <c r="B758" s="64"/>
      <c r="C758" s="64"/>
      <c r="D758" s="64"/>
      <c r="E758" s="64"/>
      <c r="F758" s="64"/>
      <c r="G758" s="64"/>
      <c r="H758" s="64"/>
      <c r="I758" s="64"/>
      <c r="J758" s="64"/>
    </row>
    <row r="759">
      <c r="B759" s="64"/>
      <c r="C759" s="64"/>
      <c r="D759" s="64"/>
      <c r="E759" s="64"/>
      <c r="F759" s="64"/>
      <c r="G759" s="64"/>
      <c r="H759" s="64"/>
      <c r="I759" s="64"/>
      <c r="J759" s="64"/>
    </row>
    <row r="760">
      <c r="B760" s="64"/>
      <c r="C760" s="64"/>
      <c r="D760" s="64"/>
      <c r="E760" s="64"/>
      <c r="F760" s="64"/>
      <c r="G760" s="64"/>
      <c r="H760" s="64"/>
      <c r="I760" s="64"/>
      <c r="J760" s="64"/>
    </row>
    <row r="761">
      <c r="B761" s="64"/>
      <c r="C761" s="64"/>
      <c r="D761" s="64"/>
      <c r="E761" s="64"/>
      <c r="F761" s="64"/>
      <c r="G761" s="64"/>
      <c r="H761" s="64"/>
      <c r="I761" s="64"/>
      <c r="J761" s="64"/>
    </row>
    <row r="762">
      <c r="B762" s="64"/>
      <c r="C762" s="64"/>
      <c r="D762" s="64"/>
      <c r="E762" s="64"/>
      <c r="F762" s="64"/>
      <c r="G762" s="64"/>
      <c r="H762" s="64"/>
      <c r="I762" s="64"/>
      <c r="J762" s="64"/>
    </row>
    <row r="763">
      <c r="B763" s="64"/>
      <c r="C763" s="64"/>
      <c r="D763" s="64"/>
      <c r="E763" s="64"/>
      <c r="F763" s="64"/>
      <c r="G763" s="64"/>
      <c r="H763" s="64"/>
      <c r="I763" s="64"/>
      <c r="J763" s="64"/>
    </row>
    <row r="764">
      <c r="B764" s="64"/>
      <c r="C764" s="64"/>
      <c r="D764" s="64"/>
      <c r="E764" s="64"/>
      <c r="F764" s="64"/>
      <c r="G764" s="64"/>
      <c r="H764" s="64"/>
      <c r="I764" s="64"/>
      <c r="J764" s="64"/>
    </row>
    <row r="765">
      <c r="B765" s="64"/>
      <c r="C765" s="64"/>
      <c r="D765" s="64"/>
      <c r="E765" s="64"/>
      <c r="F765" s="64"/>
      <c r="G765" s="64"/>
      <c r="H765" s="64"/>
      <c r="I765" s="64"/>
      <c r="J765" s="64"/>
    </row>
    <row r="766">
      <c r="B766" s="64"/>
      <c r="C766" s="64"/>
      <c r="D766" s="64"/>
      <c r="E766" s="64"/>
      <c r="F766" s="64"/>
      <c r="G766" s="64"/>
      <c r="H766" s="64"/>
      <c r="I766" s="64"/>
      <c r="J766" s="64"/>
    </row>
    <row r="767">
      <c r="B767" s="64"/>
      <c r="C767" s="64"/>
      <c r="D767" s="64"/>
      <c r="E767" s="64"/>
      <c r="F767" s="64"/>
      <c r="G767" s="64"/>
      <c r="H767" s="64"/>
      <c r="I767" s="64"/>
      <c r="J767" s="64"/>
    </row>
    <row r="768">
      <c r="B768" s="64"/>
      <c r="C768" s="64"/>
      <c r="D768" s="64"/>
      <c r="E768" s="64"/>
      <c r="F768" s="64"/>
      <c r="G768" s="64"/>
      <c r="H768" s="64"/>
      <c r="I768" s="64"/>
      <c r="J768" s="64"/>
    </row>
    <row r="769">
      <c r="B769" s="64"/>
      <c r="C769" s="64"/>
      <c r="D769" s="64"/>
      <c r="E769" s="64"/>
      <c r="F769" s="64"/>
      <c r="G769" s="64"/>
      <c r="H769" s="64"/>
      <c r="I769" s="64"/>
      <c r="J769" s="64"/>
    </row>
    <row r="770">
      <c r="B770" s="64"/>
      <c r="C770" s="64"/>
      <c r="D770" s="64"/>
      <c r="E770" s="64"/>
      <c r="F770" s="64"/>
      <c r="G770" s="64"/>
      <c r="H770" s="64"/>
      <c r="I770" s="64"/>
      <c r="J770" s="64"/>
    </row>
    <row r="771">
      <c r="B771" s="64"/>
      <c r="C771" s="64"/>
      <c r="D771" s="64"/>
      <c r="E771" s="64"/>
      <c r="F771" s="64"/>
      <c r="G771" s="64"/>
      <c r="H771" s="64"/>
      <c r="I771" s="64"/>
      <c r="J771" s="64"/>
    </row>
    <row r="772">
      <c r="B772" s="64"/>
      <c r="C772" s="64"/>
      <c r="D772" s="64"/>
      <c r="E772" s="64"/>
      <c r="F772" s="64"/>
      <c r="G772" s="64"/>
      <c r="H772" s="64"/>
      <c r="I772" s="64"/>
      <c r="J772" s="64"/>
    </row>
    <row r="773">
      <c r="B773" s="64"/>
      <c r="C773" s="64"/>
      <c r="D773" s="64"/>
      <c r="E773" s="64"/>
      <c r="F773" s="64"/>
      <c r="G773" s="64"/>
      <c r="H773" s="64"/>
      <c r="I773" s="64"/>
      <c r="J773" s="64"/>
    </row>
    <row r="774">
      <c r="B774" s="64"/>
      <c r="C774" s="64"/>
      <c r="D774" s="64"/>
      <c r="E774" s="64"/>
      <c r="F774" s="64"/>
      <c r="G774" s="64"/>
      <c r="H774" s="64"/>
      <c r="I774" s="64"/>
      <c r="J774" s="64"/>
    </row>
    <row r="775">
      <c r="B775" s="64"/>
      <c r="C775" s="64"/>
      <c r="D775" s="64"/>
      <c r="E775" s="64"/>
      <c r="F775" s="64"/>
      <c r="G775" s="64"/>
      <c r="H775" s="64"/>
      <c r="I775" s="64"/>
      <c r="J775" s="64"/>
    </row>
    <row r="776">
      <c r="B776" s="64"/>
      <c r="C776" s="64"/>
      <c r="D776" s="64"/>
      <c r="E776" s="64"/>
      <c r="F776" s="64"/>
      <c r="G776" s="64"/>
      <c r="H776" s="64"/>
      <c r="I776" s="64"/>
      <c r="J776" s="64"/>
    </row>
    <row r="777">
      <c r="B777" s="64"/>
      <c r="C777" s="64"/>
      <c r="D777" s="64"/>
      <c r="E777" s="64"/>
      <c r="F777" s="64"/>
      <c r="G777" s="64"/>
      <c r="H777" s="64"/>
      <c r="I777" s="64"/>
      <c r="J777" s="64"/>
    </row>
    <row r="778">
      <c r="B778" s="64"/>
      <c r="C778" s="64"/>
      <c r="D778" s="64"/>
      <c r="E778" s="64"/>
      <c r="F778" s="64"/>
      <c r="G778" s="64"/>
      <c r="H778" s="64"/>
      <c r="I778" s="64"/>
      <c r="J778" s="64"/>
    </row>
    <row r="779">
      <c r="B779" s="64"/>
      <c r="C779" s="64"/>
      <c r="D779" s="64"/>
      <c r="E779" s="64"/>
      <c r="F779" s="64"/>
      <c r="G779" s="64"/>
      <c r="H779" s="64"/>
      <c r="I779" s="64"/>
      <c r="J779" s="64"/>
    </row>
    <row r="780">
      <c r="B780" s="64"/>
      <c r="C780" s="64"/>
      <c r="D780" s="64"/>
      <c r="E780" s="64"/>
      <c r="F780" s="64"/>
      <c r="G780" s="64"/>
      <c r="H780" s="64"/>
      <c r="I780" s="64"/>
      <c r="J780" s="64"/>
    </row>
    <row r="781">
      <c r="B781" s="64"/>
      <c r="C781" s="64"/>
      <c r="D781" s="64"/>
      <c r="E781" s="64"/>
      <c r="F781" s="64"/>
      <c r="G781" s="64"/>
      <c r="H781" s="64"/>
      <c r="I781" s="64"/>
      <c r="J781" s="64"/>
    </row>
    <row r="782">
      <c r="B782" s="64"/>
      <c r="C782" s="64"/>
      <c r="D782" s="64"/>
      <c r="E782" s="64"/>
      <c r="F782" s="64"/>
      <c r="G782" s="64"/>
      <c r="H782" s="64"/>
      <c r="I782" s="64"/>
      <c r="J782" s="64"/>
    </row>
    <row r="783">
      <c r="B783" s="64"/>
      <c r="C783" s="64"/>
      <c r="D783" s="64"/>
      <c r="E783" s="64"/>
      <c r="F783" s="64"/>
      <c r="G783" s="64"/>
      <c r="H783" s="64"/>
      <c r="I783" s="64"/>
      <c r="J783" s="64"/>
    </row>
    <row r="784">
      <c r="B784" s="64"/>
      <c r="C784" s="64"/>
      <c r="D784" s="64"/>
      <c r="E784" s="64"/>
      <c r="F784" s="64"/>
      <c r="G784" s="64"/>
      <c r="H784" s="64"/>
      <c r="I784" s="64"/>
      <c r="J784" s="64"/>
    </row>
    <row r="785">
      <c r="B785" s="64"/>
      <c r="C785" s="64"/>
      <c r="D785" s="64"/>
      <c r="E785" s="64"/>
      <c r="F785" s="64"/>
      <c r="G785" s="64"/>
      <c r="H785" s="64"/>
      <c r="I785" s="64"/>
      <c r="J785" s="64"/>
    </row>
    <row r="786">
      <c r="B786" s="64"/>
      <c r="C786" s="64"/>
      <c r="D786" s="64"/>
      <c r="E786" s="64"/>
      <c r="F786" s="64"/>
      <c r="G786" s="64"/>
      <c r="H786" s="64"/>
      <c r="I786" s="64"/>
      <c r="J786" s="64"/>
    </row>
    <row r="787">
      <c r="B787" s="64"/>
      <c r="C787" s="64"/>
      <c r="D787" s="64"/>
      <c r="E787" s="64"/>
      <c r="F787" s="64"/>
      <c r="G787" s="64"/>
      <c r="H787" s="64"/>
      <c r="I787" s="64"/>
      <c r="J787" s="64"/>
    </row>
    <row r="788">
      <c r="B788" s="64"/>
      <c r="C788" s="64"/>
      <c r="D788" s="64"/>
      <c r="E788" s="64"/>
      <c r="F788" s="64"/>
      <c r="G788" s="64"/>
      <c r="H788" s="64"/>
      <c r="I788" s="64"/>
      <c r="J788" s="64"/>
    </row>
    <row r="789">
      <c r="B789" s="64"/>
      <c r="C789" s="64"/>
      <c r="D789" s="64"/>
      <c r="E789" s="64"/>
      <c r="F789" s="64"/>
      <c r="G789" s="64"/>
      <c r="H789" s="64"/>
      <c r="I789" s="64"/>
      <c r="J789" s="64"/>
    </row>
    <row r="790">
      <c r="B790" s="64"/>
      <c r="C790" s="64"/>
      <c r="D790" s="64"/>
      <c r="E790" s="64"/>
      <c r="F790" s="64"/>
      <c r="G790" s="64"/>
      <c r="H790" s="64"/>
      <c r="I790" s="64"/>
      <c r="J790" s="64"/>
    </row>
    <row r="791">
      <c r="B791" s="64"/>
      <c r="C791" s="64"/>
      <c r="D791" s="64"/>
      <c r="E791" s="64"/>
      <c r="F791" s="64"/>
      <c r="G791" s="64"/>
      <c r="H791" s="64"/>
      <c r="I791" s="64"/>
      <c r="J791" s="64"/>
    </row>
    <row r="792">
      <c r="B792" s="64"/>
      <c r="C792" s="64"/>
      <c r="D792" s="64"/>
      <c r="E792" s="64"/>
      <c r="F792" s="64"/>
      <c r="G792" s="64"/>
      <c r="H792" s="64"/>
      <c r="I792" s="64"/>
      <c r="J792" s="64"/>
    </row>
    <row r="793">
      <c r="B793" s="64"/>
      <c r="C793" s="64"/>
      <c r="D793" s="64"/>
      <c r="E793" s="64"/>
      <c r="F793" s="64"/>
      <c r="G793" s="64"/>
      <c r="H793" s="64"/>
      <c r="I793" s="64"/>
      <c r="J793" s="64"/>
    </row>
    <row r="794">
      <c r="B794" s="64"/>
      <c r="C794" s="64"/>
      <c r="D794" s="64"/>
      <c r="E794" s="64"/>
      <c r="F794" s="64"/>
      <c r="G794" s="64"/>
      <c r="H794" s="64"/>
      <c r="I794" s="64"/>
      <c r="J794" s="64"/>
    </row>
    <row r="795">
      <c r="B795" s="64"/>
      <c r="C795" s="64"/>
      <c r="D795" s="64"/>
      <c r="E795" s="64"/>
      <c r="F795" s="64"/>
      <c r="G795" s="64"/>
      <c r="H795" s="64"/>
      <c r="I795" s="64"/>
      <c r="J795" s="64"/>
    </row>
    <row r="796">
      <c r="B796" s="64"/>
      <c r="C796" s="64"/>
      <c r="D796" s="64"/>
      <c r="E796" s="64"/>
      <c r="F796" s="64"/>
      <c r="G796" s="64"/>
      <c r="H796" s="64"/>
      <c r="I796" s="64"/>
      <c r="J796" s="64"/>
    </row>
    <row r="797">
      <c r="B797" s="64"/>
      <c r="C797" s="64"/>
      <c r="D797" s="64"/>
      <c r="E797" s="64"/>
      <c r="F797" s="64"/>
      <c r="G797" s="64"/>
      <c r="H797" s="64"/>
      <c r="I797" s="64"/>
      <c r="J797" s="64"/>
    </row>
    <row r="798">
      <c r="B798" s="64"/>
      <c r="C798" s="64"/>
      <c r="D798" s="64"/>
      <c r="E798" s="64"/>
      <c r="F798" s="64"/>
      <c r="G798" s="64"/>
      <c r="H798" s="64"/>
      <c r="I798" s="64"/>
      <c r="J798" s="64"/>
    </row>
    <row r="799">
      <c r="B799" s="64"/>
      <c r="C799" s="64"/>
      <c r="D799" s="64"/>
      <c r="E799" s="64"/>
      <c r="F799" s="64"/>
      <c r="G799" s="64"/>
      <c r="H799" s="64"/>
      <c r="I799" s="64"/>
      <c r="J799" s="64"/>
    </row>
    <row r="800">
      <c r="B800" s="64"/>
      <c r="C800" s="64"/>
      <c r="D800" s="64"/>
      <c r="E800" s="64"/>
      <c r="F800" s="64"/>
      <c r="G800" s="64"/>
      <c r="H800" s="64"/>
      <c r="I800" s="64"/>
      <c r="J800" s="64"/>
    </row>
    <row r="801">
      <c r="B801" s="64"/>
      <c r="C801" s="64"/>
      <c r="D801" s="64"/>
      <c r="E801" s="64"/>
      <c r="F801" s="64"/>
      <c r="G801" s="64"/>
      <c r="H801" s="64"/>
      <c r="I801" s="64"/>
      <c r="J801" s="64"/>
    </row>
    <row r="802">
      <c r="B802" s="64"/>
      <c r="C802" s="64"/>
      <c r="D802" s="64"/>
      <c r="E802" s="64"/>
      <c r="F802" s="64"/>
      <c r="G802" s="64"/>
      <c r="H802" s="64"/>
      <c r="I802" s="64"/>
      <c r="J802" s="64"/>
    </row>
    <row r="803">
      <c r="B803" s="64"/>
      <c r="C803" s="64"/>
      <c r="D803" s="64"/>
      <c r="E803" s="64"/>
      <c r="F803" s="64"/>
      <c r="G803" s="64"/>
      <c r="H803" s="64"/>
      <c r="I803" s="64"/>
      <c r="J803" s="64"/>
    </row>
    <row r="804">
      <c r="B804" s="64"/>
      <c r="C804" s="64"/>
      <c r="D804" s="64"/>
      <c r="E804" s="64"/>
      <c r="F804" s="64"/>
      <c r="G804" s="64"/>
      <c r="H804" s="64"/>
      <c r="I804" s="64"/>
      <c r="J804" s="64"/>
    </row>
    <row r="805">
      <c r="B805" s="64"/>
      <c r="C805" s="64"/>
      <c r="D805" s="64"/>
      <c r="E805" s="64"/>
      <c r="F805" s="64"/>
      <c r="G805" s="64"/>
      <c r="H805" s="64"/>
      <c r="I805" s="64"/>
      <c r="J805" s="64"/>
    </row>
    <row r="806">
      <c r="B806" s="64"/>
      <c r="C806" s="64"/>
      <c r="D806" s="64"/>
      <c r="E806" s="64"/>
      <c r="F806" s="64"/>
      <c r="G806" s="64"/>
      <c r="H806" s="64"/>
      <c r="I806" s="64"/>
      <c r="J806" s="64"/>
    </row>
    <row r="807">
      <c r="B807" s="64"/>
      <c r="C807" s="64"/>
      <c r="D807" s="64"/>
      <c r="E807" s="64"/>
      <c r="F807" s="64"/>
      <c r="G807" s="64"/>
      <c r="H807" s="64"/>
      <c r="I807" s="64"/>
      <c r="J807" s="64"/>
    </row>
    <row r="808">
      <c r="B808" s="64"/>
      <c r="C808" s="64"/>
      <c r="D808" s="64"/>
      <c r="E808" s="64"/>
      <c r="F808" s="64"/>
      <c r="G808" s="64"/>
      <c r="H808" s="64"/>
      <c r="I808" s="64"/>
      <c r="J808" s="64"/>
    </row>
    <row r="809">
      <c r="B809" s="64"/>
      <c r="C809" s="64"/>
      <c r="D809" s="64"/>
      <c r="E809" s="64"/>
      <c r="F809" s="64"/>
      <c r="G809" s="64"/>
      <c r="H809" s="64"/>
      <c r="I809" s="64"/>
      <c r="J809" s="64"/>
    </row>
    <row r="810">
      <c r="B810" s="64"/>
      <c r="C810" s="64"/>
      <c r="D810" s="64"/>
      <c r="E810" s="64"/>
      <c r="F810" s="64"/>
      <c r="G810" s="64"/>
      <c r="H810" s="64"/>
      <c r="I810" s="64"/>
      <c r="J810" s="64"/>
    </row>
    <row r="811">
      <c r="B811" s="64"/>
      <c r="C811" s="64"/>
      <c r="D811" s="64"/>
      <c r="E811" s="64"/>
      <c r="F811" s="64"/>
      <c r="G811" s="64"/>
      <c r="H811" s="64"/>
      <c r="I811" s="64"/>
      <c r="J811" s="64"/>
    </row>
    <row r="812">
      <c r="B812" s="64"/>
      <c r="C812" s="64"/>
      <c r="D812" s="64"/>
      <c r="E812" s="64"/>
      <c r="F812" s="64"/>
      <c r="G812" s="64"/>
      <c r="H812" s="64"/>
      <c r="I812" s="64"/>
      <c r="J812" s="64"/>
    </row>
    <row r="813">
      <c r="B813" s="64"/>
      <c r="C813" s="64"/>
      <c r="D813" s="64"/>
      <c r="E813" s="64"/>
      <c r="F813" s="64"/>
      <c r="G813" s="64"/>
      <c r="H813" s="64"/>
      <c r="I813" s="64"/>
      <c r="J813" s="64"/>
    </row>
    <row r="814">
      <c r="B814" s="64"/>
      <c r="C814" s="64"/>
      <c r="D814" s="64"/>
      <c r="E814" s="64"/>
      <c r="F814" s="64"/>
      <c r="G814" s="64"/>
      <c r="H814" s="64"/>
      <c r="I814" s="64"/>
      <c r="J814" s="64"/>
    </row>
    <row r="815">
      <c r="B815" s="64"/>
      <c r="C815" s="64"/>
      <c r="D815" s="64"/>
      <c r="E815" s="64"/>
      <c r="F815" s="64"/>
      <c r="G815" s="64"/>
      <c r="H815" s="64"/>
      <c r="I815" s="64"/>
      <c r="J815" s="64"/>
    </row>
    <row r="816">
      <c r="B816" s="64"/>
      <c r="C816" s="64"/>
      <c r="D816" s="64"/>
      <c r="E816" s="64"/>
      <c r="F816" s="64"/>
      <c r="G816" s="64"/>
      <c r="H816" s="64"/>
      <c r="I816" s="64"/>
      <c r="J816" s="64"/>
    </row>
    <row r="817">
      <c r="B817" s="64"/>
      <c r="C817" s="64"/>
      <c r="D817" s="64"/>
      <c r="E817" s="64"/>
      <c r="F817" s="64"/>
      <c r="G817" s="64"/>
      <c r="H817" s="64"/>
      <c r="I817" s="64"/>
      <c r="J817" s="64"/>
    </row>
    <row r="818">
      <c r="B818" s="64"/>
      <c r="C818" s="64"/>
      <c r="D818" s="64"/>
      <c r="E818" s="64"/>
      <c r="F818" s="64"/>
      <c r="G818" s="64"/>
      <c r="H818" s="64"/>
      <c r="I818" s="64"/>
      <c r="J818" s="64"/>
    </row>
    <row r="819">
      <c r="B819" s="64"/>
      <c r="C819" s="64"/>
      <c r="D819" s="64"/>
      <c r="E819" s="64"/>
      <c r="F819" s="64"/>
      <c r="G819" s="64"/>
      <c r="H819" s="64"/>
      <c r="I819" s="64"/>
      <c r="J819" s="64"/>
    </row>
    <row r="820">
      <c r="B820" s="64"/>
      <c r="C820" s="64"/>
      <c r="D820" s="64"/>
      <c r="E820" s="64"/>
      <c r="F820" s="64"/>
      <c r="G820" s="64"/>
      <c r="H820" s="64"/>
      <c r="I820" s="64"/>
      <c r="J820" s="64"/>
    </row>
    <row r="821">
      <c r="B821" s="64"/>
      <c r="C821" s="64"/>
      <c r="D821" s="64"/>
      <c r="E821" s="64"/>
      <c r="F821" s="64"/>
      <c r="G821" s="64"/>
      <c r="H821" s="64"/>
      <c r="I821" s="64"/>
      <c r="J821" s="64"/>
    </row>
    <row r="822">
      <c r="B822" s="64"/>
      <c r="C822" s="64"/>
      <c r="D822" s="64"/>
      <c r="E822" s="64"/>
      <c r="F822" s="64"/>
      <c r="G822" s="64"/>
      <c r="H822" s="64"/>
      <c r="I822" s="64"/>
      <c r="J822" s="64"/>
    </row>
    <row r="823">
      <c r="B823" s="64"/>
      <c r="C823" s="64"/>
      <c r="D823" s="64"/>
      <c r="E823" s="64"/>
      <c r="F823" s="64"/>
      <c r="G823" s="64"/>
      <c r="H823" s="64"/>
      <c r="I823" s="64"/>
      <c r="J823" s="64"/>
    </row>
    <row r="824">
      <c r="B824" s="64"/>
      <c r="C824" s="64"/>
      <c r="D824" s="64"/>
      <c r="E824" s="64"/>
      <c r="F824" s="64"/>
      <c r="G824" s="64"/>
      <c r="H824" s="64"/>
      <c r="I824" s="64"/>
      <c r="J824" s="64"/>
    </row>
    <row r="825">
      <c r="B825" s="64"/>
      <c r="C825" s="64"/>
      <c r="D825" s="64"/>
      <c r="E825" s="64"/>
      <c r="F825" s="64"/>
      <c r="G825" s="64"/>
      <c r="H825" s="64"/>
      <c r="I825" s="64"/>
      <c r="J825" s="64"/>
    </row>
    <row r="826">
      <c r="B826" s="64"/>
      <c r="C826" s="64"/>
      <c r="D826" s="64"/>
      <c r="E826" s="64"/>
      <c r="F826" s="64"/>
      <c r="G826" s="64"/>
      <c r="H826" s="64"/>
      <c r="I826" s="64"/>
      <c r="J826" s="64"/>
    </row>
    <row r="827">
      <c r="B827" s="64"/>
      <c r="C827" s="64"/>
      <c r="D827" s="64"/>
      <c r="E827" s="64"/>
      <c r="F827" s="64"/>
      <c r="G827" s="64"/>
      <c r="H827" s="64"/>
      <c r="I827" s="64"/>
      <c r="J827" s="64"/>
    </row>
    <row r="828">
      <c r="B828" s="64"/>
      <c r="C828" s="64"/>
      <c r="D828" s="64"/>
      <c r="E828" s="64"/>
      <c r="F828" s="64"/>
      <c r="G828" s="64"/>
      <c r="H828" s="64"/>
      <c r="I828" s="64"/>
      <c r="J828" s="64"/>
    </row>
    <row r="829">
      <c r="B829" s="64"/>
      <c r="C829" s="64"/>
      <c r="D829" s="64"/>
      <c r="E829" s="64"/>
      <c r="F829" s="64"/>
      <c r="G829" s="64"/>
      <c r="H829" s="64"/>
      <c r="I829" s="64"/>
      <c r="J829" s="64"/>
    </row>
    <row r="830">
      <c r="B830" s="64"/>
      <c r="C830" s="64"/>
      <c r="D830" s="64"/>
      <c r="E830" s="64"/>
      <c r="F830" s="64"/>
      <c r="G830" s="64"/>
      <c r="H830" s="64"/>
      <c r="I830" s="64"/>
      <c r="J830" s="64"/>
    </row>
    <row r="831">
      <c r="B831" s="64"/>
      <c r="C831" s="64"/>
      <c r="D831" s="64"/>
      <c r="E831" s="64"/>
      <c r="F831" s="64"/>
      <c r="G831" s="64"/>
      <c r="H831" s="64"/>
      <c r="I831" s="64"/>
      <c r="J831" s="64"/>
    </row>
    <row r="832">
      <c r="B832" s="64"/>
      <c r="C832" s="64"/>
      <c r="D832" s="64"/>
      <c r="E832" s="64"/>
      <c r="F832" s="64"/>
      <c r="G832" s="64"/>
      <c r="H832" s="64"/>
      <c r="I832" s="64"/>
      <c r="J832" s="64"/>
    </row>
    <row r="833">
      <c r="B833" s="64"/>
      <c r="C833" s="64"/>
      <c r="D833" s="64"/>
      <c r="E833" s="64"/>
      <c r="F833" s="64"/>
      <c r="G833" s="64"/>
      <c r="H833" s="64"/>
      <c r="I833" s="64"/>
      <c r="J833" s="64"/>
    </row>
    <row r="834">
      <c r="B834" s="64"/>
      <c r="C834" s="64"/>
      <c r="D834" s="64"/>
      <c r="E834" s="64"/>
      <c r="F834" s="64"/>
      <c r="G834" s="64"/>
      <c r="H834" s="64"/>
      <c r="I834" s="64"/>
      <c r="J834" s="64"/>
    </row>
    <row r="835">
      <c r="B835" s="64"/>
      <c r="C835" s="64"/>
      <c r="D835" s="64"/>
      <c r="E835" s="64"/>
      <c r="F835" s="64"/>
      <c r="G835" s="64"/>
      <c r="H835" s="64"/>
      <c r="I835" s="64"/>
      <c r="J835" s="64"/>
    </row>
    <row r="836">
      <c r="B836" s="64"/>
      <c r="C836" s="64"/>
      <c r="D836" s="64"/>
      <c r="E836" s="64"/>
      <c r="F836" s="64"/>
      <c r="G836" s="64"/>
      <c r="H836" s="64"/>
      <c r="I836" s="64"/>
      <c r="J836" s="64"/>
    </row>
    <row r="837">
      <c r="B837" s="64"/>
      <c r="C837" s="64"/>
      <c r="D837" s="64"/>
      <c r="E837" s="64"/>
      <c r="F837" s="64"/>
      <c r="G837" s="64"/>
      <c r="H837" s="64"/>
      <c r="I837" s="64"/>
      <c r="J837" s="64"/>
    </row>
    <row r="838">
      <c r="B838" s="64"/>
      <c r="C838" s="64"/>
      <c r="D838" s="64"/>
      <c r="E838" s="64"/>
      <c r="F838" s="64"/>
      <c r="G838" s="64"/>
      <c r="H838" s="64"/>
      <c r="I838" s="64"/>
      <c r="J838" s="64"/>
    </row>
    <row r="839">
      <c r="B839" s="64"/>
      <c r="C839" s="64"/>
      <c r="D839" s="64"/>
      <c r="E839" s="64"/>
      <c r="F839" s="64"/>
      <c r="G839" s="64"/>
      <c r="H839" s="64"/>
      <c r="I839" s="64"/>
      <c r="J839" s="64"/>
    </row>
    <row r="840">
      <c r="B840" s="64"/>
      <c r="C840" s="64"/>
      <c r="D840" s="64"/>
      <c r="E840" s="64"/>
      <c r="F840" s="64"/>
      <c r="G840" s="64"/>
      <c r="H840" s="64"/>
      <c r="I840" s="64"/>
      <c r="J840" s="64"/>
    </row>
    <row r="841">
      <c r="B841" s="64"/>
      <c r="C841" s="64"/>
      <c r="D841" s="64"/>
      <c r="E841" s="64"/>
      <c r="F841" s="64"/>
      <c r="G841" s="64"/>
      <c r="H841" s="64"/>
      <c r="I841" s="64"/>
      <c r="J841" s="64"/>
    </row>
    <row r="842">
      <c r="B842" s="64"/>
      <c r="C842" s="64"/>
      <c r="D842" s="64"/>
      <c r="E842" s="64"/>
      <c r="F842" s="64"/>
      <c r="G842" s="64"/>
      <c r="H842" s="64"/>
      <c r="I842" s="64"/>
      <c r="J842" s="64"/>
    </row>
    <row r="843">
      <c r="B843" s="64"/>
      <c r="C843" s="64"/>
      <c r="D843" s="64"/>
      <c r="E843" s="64"/>
      <c r="F843" s="64"/>
      <c r="G843" s="64"/>
      <c r="H843" s="64"/>
      <c r="I843" s="64"/>
      <c r="J843" s="64"/>
    </row>
    <row r="844">
      <c r="B844" s="64"/>
      <c r="C844" s="64"/>
      <c r="D844" s="64"/>
      <c r="E844" s="64"/>
      <c r="F844" s="64"/>
      <c r="G844" s="64"/>
      <c r="H844" s="64"/>
      <c r="I844" s="64"/>
      <c r="J844" s="64"/>
    </row>
    <row r="845">
      <c r="B845" s="64"/>
      <c r="C845" s="64"/>
      <c r="D845" s="64"/>
      <c r="E845" s="64"/>
      <c r="F845" s="64"/>
      <c r="G845" s="64"/>
      <c r="H845" s="64"/>
      <c r="I845" s="64"/>
      <c r="J845" s="64"/>
    </row>
    <row r="846">
      <c r="B846" s="64"/>
      <c r="C846" s="64"/>
      <c r="D846" s="64"/>
      <c r="E846" s="64"/>
      <c r="F846" s="64"/>
      <c r="G846" s="64"/>
      <c r="H846" s="64"/>
      <c r="I846" s="64"/>
      <c r="J846" s="64"/>
    </row>
    <row r="847">
      <c r="B847" s="64"/>
      <c r="C847" s="64"/>
      <c r="D847" s="64"/>
      <c r="E847" s="64"/>
      <c r="F847" s="64"/>
      <c r="G847" s="64"/>
      <c r="H847" s="64"/>
      <c r="I847" s="64"/>
      <c r="J847" s="64"/>
    </row>
    <row r="848">
      <c r="B848" s="64"/>
      <c r="C848" s="64"/>
      <c r="D848" s="64"/>
      <c r="E848" s="64"/>
      <c r="F848" s="64"/>
      <c r="G848" s="64"/>
      <c r="H848" s="64"/>
      <c r="I848" s="64"/>
      <c r="J848" s="64"/>
    </row>
    <row r="849">
      <c r="B849" s="64"/>
      <c r="C849" s="64"/>
      <c r="D849" s="64"/>
      <c r="E849" s="64"/>
      <c r="F849" s="64"/>
      <c r="G849" s="64"/>
      <c r="H849" s="64"/>
      <c r="I849" s="64"/>
      <c r="J849" s="64"/>
    </row>
    <row r="850">
      <c r="B850" s="64"/>
      <c r="C850" s="64"/>
      <c r="D850" s="64"/>
      <c r="E850" s="64"/>
      <c r="F850" s="64"/>
      <c r="G850" s="64"/>
      <c r="H850" s="64"/>
      <c r="I850" s="64"/>
      <c r="J850" s="64"/>
    </row>
    <row r="851">
      <c r="B851" s="64"/>
      <c r="C851" s="64"/>
      <c r="D851" s="64"/>
      <c r="E851" s="64"/>
      <c r="F851" s="64"/>
      <c r="G851" s="64"/>
      <c r="H851" s="64"/>
      <c r="I851" s="64"/>
      <c r="J851" s="64"/>
    </row>
    <row r="852">
      <c r="B852" s="64"/>
      <c r="C852" s="64"/>
      <c r="D852" s="64"/>
      <c r="E852" s="64"/>
      <c r="F852" s="64"/>
      <c r="G852" s="64"/>
      <c r="H852" s="64"/>
      <c r="I852" s="64"/>
      <c r="J852" s="64"/>
    </row>
    <row r="853">
      <c r="B853" s="64"/>
      <c r="C853" s="64"/>
      <c r="D853" s="64"/>
      <c r="E853" s="64"/>
      <c r="F853" s="64"/>
      <c r="G853" s="64"/>
      <c r="H853" s="64"/>
      <c r="I853" s="64"/>
      <c r="J853" s="64"/>
    </row>
    <row r="854">
      <c r="B854" s="64"/>
      <c r="C854" s="64"/>
      <c r="D854" s="64"/>
      <c r="E854" s="64"/>
      <c r="F854" s="64"/>
      <c r="G854" s="64"/>
      <c r="H854" s="64"/>
      <c r="I854" s="64"/>
      <c r="J854" s="64"/>
    </row>
    <row r="855">
      <c r="B855" s="64"/>
      <c r="C855" s="64"/>
      <c r="D855" s="64"/>
      <c r="E855" s="64"/>
      <c r="F855" s="64"/>
      <c r="G855" s="64"/>
      <c r="H855" s="64"/>
      <c r="I855" s="64"/>
      <c r="J855" s="64"/>
    </row>
    <row r="856">
      <c r="B856" s="64"/>
      <c r="C856" s="64"/>
      <c r="D856" s="64"/>
      <c r="E856" s="64"/>
      <c r="F856" s="64"/>
      <c r="G856" s="64"/>
      <c r="H856" s="64"/>
      <c r="I856" s="64"/>
      <c r="J856" s="64"/>
    </row>
    <row r="857">
      <c r="B857" s="64"/>
      <c r="C857" s="64"/>
      <c r="D857" s="64"/>
      <c r="E857" s="64"/>
      <c r="F857" s="64"/>
      <c r="G857" s="64"/>
      <c r="H857" s="64"/>
      <c r="I857" s="64"/>
      <c r="J857" s="64"/>
    </row>
    <row r="858">
      <c r="B858" s="64"/>
      <c r="C858" s="64"/>
      <c r="D858" s="64"/>
      <c r="E858" s="64"/>
      <c r="F858" s="64"/>
      <c r="G858" s="64"/>
      <c r="H858" s="64"/>
      <c r="I858" s="64"/>
      <c r="J858" s="64"/>
    </row>
    <row r="859">
      <c r="B859" s="64"/>
      <c r="C859" s="64"/>
      <c r="D859" s="64"/>
      <c r="E859" s="64"/>
      <c r="F859" s="64"/>
      <c r="G859" s="64"/>
      <c r="H859" s="64"/>
      <c r="I859" s="64"/>
      <c r="J859" s="64"/>
    </row>
    <row r="860">
      <c r="B860" s="64"/>
      <c r="C860" s="64"/>
      <c r="D860" s="64"/>
      <c r="E860" s="64"/>
      <c r="F860" s="64"/>
      <c r="G860" s="64"/>
      <c r="H860" s="64"/>
      <c r="I860" s="64"/>
      <c r="J860" s="64"/>
    </row>
    <row r="861">
      <c r="B861" s="64"/>
      <c r="C861" s="64"/>
      <c r="D861" s="64"/>
      <c r="E861" s="64"/>
      <c r="F861" s="64"/>
      <c r="G861" s="64"/>
      <c r="H861" s="64"/>
      <c r="I861" s="64"/>
      <c r="J861" s="64"/>
    </row>
    <row r="862">
      <c r="B862" s="64"/>
      <c r="C862" s="64"/>
      <c r="D862" s="64"/>
      <c r="E862" s="64"/>
      <c r="F862" s="64"/>
      <c r="G862" s="64"/>
      <c r="H862" s="64"/>
      <c r="I862" s="64"/>
      <c r="J862" s="64"/>
    </row>
    <row r="863">
      <c r="B863" s="64"/>
      <c r="C863" s="64"/>
      <c r="D863" s="64"/>
      <c r="E863" s="64"/>
      <c r="F863" s="64"/>
      <c r="G863" s="64"/>
      <c r="H863" s="64"/>
      <c r="I863" s="64"/>
      <c r="J863" s="64"/>
    </row>
    <row r="864">
      <c r="B864" s="64"/>
      <c r="C864" s="64"/>
      <c r="D864" s="64"/>
      <c r="E864" s="64"/>
      <c r="F864" s="64"/>
      <c r="G864" s="64"/>
      <c r="H864" s="64"/>
      <c r="I864" s="64"/>
      <c r="J864" s="64"/>
    </row>
    <row r="865">
      <c r="B865" s="64"/>
      <c r="C865" s="64"/>
      <c r="D865" s="64"/>
      <c r="E865" s="64"/>
      <c r="F865" s="64"/>
      <c r="G865" s="64"/>
      <c r="H865" s="64"/>
      <c r="I865" s="64"/>
      <c r="J865" s="64"/>
    </row>
    <row r="866">
      <c r="B866" s="64"/>
      <c r="C866" s="64"/>
      <c r="D866" s="64"/>
      <c r="E866" s="64"/>
      <c r="F866" s="64"/>
      <c r="G866" s="64"/>
      <c r="H866" s="64"/>
      <c r="I866" s="64"/>
      <c r="J866" s="64"/>
    </row>
    <row r="867">
      <c r="B867" s="64"/>
      <c r="C867" s="64"/>
      <c r="D867" s="64"/>
      <c r="E867" s="64"/>
      <c r="F867" s="64"/>
      <c r="G867" s="64"/>
      <c r="H867" s="64"/>
      <c r="I867" s="64"/>
      <c r="J867" s="64"/>
    </row>
    <row r="868">
      <c r="B868" s="64"/>
      <c r="C868" s="64"/>
      <c r="D868" s="64"/>
      <c r="E868" s="64"/>
      <c r="F868" s="64"/>
      <c r="G868" s="64"/>
      <c r="H868" s="64"/>
      <c r="I868" s="64"/>
      <c r="J868" s="64"/>
    </row>
    <row r="869">
      <c r="B869" s="64"/>
      <c r="C869" s="64"/>
      <c r="D869" s="64"/>
      <c r="E869" s="64"/>
      <c r="F869" s="64"/>
      <c r="G869" s="64"/>
      <c r="H869" s="64"/>
      <c r="I869" s="64"/>
      <c r="J869" s="64"/>
    </row>
    <row r="870">
      <c r="B870" s="64"/>
      <c r="C870" s="64"/>
      <c r="D870" s="64"/>
      <c r="E870" s="64"/>
      <c r="F870" s="64"/>
      <c r="G870" s="64"/>
      <c r="H870" s="64"/>
      <c r="I870" s="64"/>
      <c r="J870" s="64"/>
    </row>
    <row r="871">
      <c r="B871" s="64"/>
      <c r="C871" s="64"/>
      <c r="D871" s="64"/>
      <c r="E871" s="64"/>
      <c r="F871" s="64"/>
      <c r="G871" s="64"/>
      <c r="H871" s="64"/>
      <c r="I871" s="64"/>
      <c r="J871" s="64"/>
    </row>
    <row r="872">
      <c r="B872" s="64"/>
      <c r="C872" s="64"/>
      <c r="D872" s="64"/>
      <c r="E872" s="64"/>
      <c r="F872" s="64"/>
      <c r="G872" s="64"/>
      <c r="H872" s="64"/>
      <c r="I872" s="64"/>
      <c r="J872" s="64"/>
    </row>
    <row r="873">
      <c r="B873" s="64"/>
      <c r="C873" s="64"/>
      <c r="D873" s="64"/>
      <c r="E873" s="64"/>
      <c r="F873" s="64"/>
      <c r="G873" s="64"/>
      <c r="H873" s="64"/>
      <c r="I873" s="64"/>
      <c r="J873" s="64"/>
    </row>
    <row r="874">
      <c r="B874" s="64"/>
      <c r="C874" s="64"/>
      <c r="D874" s="64"/>
      <c r="E874" s="64"/>
      <c r="F874" s="64"/>
      <c r="G874" s="64"/>
      <c r="H874" s="64"/>
      <c r="I874" s="64"/>
      <c r="J874" s="64"/>
    </row>
    <row r="875">
      <c r="B875" s="64"/>
      <c r="C875" s="64"/>
      <c r="D875" s="64"/>
      <c r="E875" s="64"/>
      <c r="F875" s="64"/>
      <c r="G875" s="64"/>
      <c r="H875" s="64"/>
      <c r="I875" s="64"/>
      <c r="J875" s="64"/>
    </row>
    <row r="876">
      <c r="B876" s="64"/>
      <c r="C876" s="64"/>
      <c r="D876" s="64"/>
      <c r="E876" s="64"/>
      <c r="F876" s="64"/>
      <c r="G876" s="64"/>
      <c r="H876" s="64"/>
      <c r="I876" s="64"/>
      <c r="J876" s="64"/>
    </row>
    <row r="877">
      <c r="B877" s="64"/>
      <c r="C877" s="64"/>
      <c r="D877" s="64"/>
      <c r="E877" s="64"/>
      <c r="F877" s="64"/>
      <c r="G877" s="64"/>
      <c r="H877" s="64"/>
      <c r="I877" s="64"/>
      <c r="J877" s="64"/>
    </row>
    <row r="878">
      <c r="B878" s="64"/>
      <c r="C878" s="64"/>
      <c r="D878" s="64"/>
      <c r="E878" s="64"/>
      <c r="F878" s="64"/>
      <c r="G878" s="64"/>
      <c r="H878" s="64"/>
      <c r="I878" s="64"/>
      <c r="J878" s="64"/>
    </row>
    <row r="879">
      <c r="B879" s="64"/>
      <c r="C879" s="64"/>
      <c r="D879" s="64"/>
      <c r="E879" s="64"/>
      <c r="F879" s="64"/>
      <c r="G879" s="64"/>
      <c r="H879" s="64"/>
      <c r="I879" s="64"/>
      <c r="J879" s="64"/>
    </row>
    <row r="880">
      <c r="B880" s="64"/>
      <c r="C880" s="64"/>
      <c r="D880" s="64"/>
      <c r="E880" s="64"/>
      <c r="F880" s="64"/>
      <c r="G880" s="64"/>
      <c r="H880" s="64"/>
      <c r="I880" s="64"/>
      <c r="J880" s="64"/>
    </row>
    <row r="881">
      <c r="B881" s="64"/>
      <c r="C881" s="64"/>
      <c r="D881" s="64"/>
      <c r="E881" s="64"/>
      <c r="F881" s="64"/>
      <c r="G881" s="64"/>
      <c r="H881" s="64"/>
      <c r="I881" s="64"/>
      <c r="J881" s="64"/>
    </row>
    <row r="882">
      <c r="B882" s="64"/>
      <c r="C882" s="64"/>
      <c r="D882" s="64"/>
      <c r="E882" s="64"/>
      <c r="F882" s="64"/>
      <c r="G882" s="64"/>
      <c r="H882" s="64"/>
      <c r="I882" s="64"/>
      <c r="J882" s="64"/>
    </row>
    <row r="883">
      <c r="B883" s="64"/>
      <c r="C883" s="64"/>
      <c r="D883" s="64"/>
      <c r="E883" s="64"/>
      <c r="F883" s="64"/>
      <c r="G883" s="64"/>
      <c r="H883" s="64"/>
      <c r="I883" s="64"/>
      <c r="J883" s="64"/>
    </row>
    <row r="884">
      <c r="B884" s="64"/>
      <c r="C884" s="64"/>
      <c r="D884" s="64"/>
      <c r="E884" s="64"/>
      <c r="F884" s="64"/>
      <c r="G884" s="64"/>
      <c r="H884" s="64"/>
      <c r="I884" s="64"/>
      <c r="J884" s="64"/>
    </row>
    <row r="885">
      <c r="B885" s="64"/>
      <c r="C885" s="64"/>
      <c r="D885" s="64"/>
      <c r="E885" s="64"/>
      <c r="F885" s="64"/>
      <c r="G885" s="64"/>
      <c r="H885" s="64"/>
      <c r="I885" s="64"/>
      <c r="J885" s="64"/>
    </row>
    <row r="886">
      <c r="B886" s="64"/>
      <c r="C886" s="64"/>
      <c r="D886" s="64"/>
      <c r="E886" s="64"/>
      <c r="F886" s="64"/>
      <c r="G886" s="64"/>
      <c r="H886" s="64"/>
      <c r="I886" s="64"/>
      <c r="J886" s="64"/>
    </row>
    <row r="887">
      <c r="B887" s="64"/>
      <c r="C887" s="64"/>
      <c r="D887" s="64"/>
      <c r="E887" s="64"/>
      <c r="F887" s="64"/>
      <c r="G887" s="64"/>
      <c r="H887" s="64"/>
      <c r="I887" s="64"/>
      <c r="J887" s="64"/>
    </row>
    <row r="888">
      <c r="B888" s="64"/>
      <c r="C888" s="64"/>
      <c r="D888" s="64"/>
      <c r="E888" s="64"/>
      <c r="F888" s="64"/>
      <c r="G888" s="64"/>
      <c r="H888" s="64"/>
      <c r="I888" s="64"/>
      <c r="J888" s="64"/>
    </row>
    <row r="889">
      <c r="B889" s="64"/>
      <c r="C889" s="64"/>
      <c r="D889" s="64"/>
      <c r="E889" s="64"/>
      <c r="F889" s="64"/>
      <c r="G889" s="64"/>
      <c r="H889" s="64"/>
      <c r="I889" s="64"/>
      <c r="J889" s="64"/>
    </row>
    <row r="890">
      <c r="B890" s="64"/>
      <c r="C890" s="64"/>
      <c r="D890" s="64"/>
      <c r="E890" s="64"/>
      <c r="F890" s="64"/>
      <c r="G890" s="64"/>
      <c r="H890" s="64"/>
      <c r="I890" s="64"/>
      <c r="J890" s="64"/>
    </row>
    <row r="891">
      <c r="B891" s="64"/>
      <c r="C891" s="64"/>
      <c r="D891" s="64"/>
      <c r="E891" s="64"/>
      <c r="F891" s="64"/>
      <c r="G891" s="64"/>
      <c r="H891" s="64"/>
      <c r="I891" s="64"/>
      <c r="J891" s="64"/>
    </row>
    <row r="892">
      <c r="B892" s="64"/>
      <c r="C892" s="64"/>
      <c r="D892" s="64"/>
      <c r="E892" s="64"/>
      <c r="F892" s="64"/>
      <c r="G892" s="64"/>
      <c r="H892" s="64"/>
      <c r="I892" s="64"/>
      <c r="J892" s="64"/>
    </row>
    <row r="893">
      <c r="B893" s="64"/>
      <c r="C893" s="64"/>
      <c r="D893" s="64"/>
      <c r="E893" s="64"/>
      <c r="F893" s="64"/>
      <c r="G893" s="64"/>
      <c r="H893" s="64"/>
      <c r="I893" s="64"/>
      <c r="J893" s="64"/>
    </row>
    <row r="894">
      <c r="B894" s="64"/>
      <c r="C894" s="64"/>
      <c r="D894" s="64"/>
      <c r="E894" s="64"/>
      <c r="F894" s="64"/>
      <c r="G894" s="64"/>
      <c r="H894" s="64"/>
      <c r="I894" s="64"/>
      <c r="J894" s="64"/>
    </row>
    <row r="895">
      <c r="B895" s="64"/>
      <c r="C895" s="64"/>
      <c r="D895" s="64"/>
      <c r="E895" s="64"/>
      <c r="F895" s="64"/>
      <c r="G895" s="64"/>
      <c r="H895" s="64"/>
      <c r="I895" s="64"/>
      <c r="J895" s="64"/>
    </row>
    <row r="896">
      <c r="B896" s="64"/>
      <c r="C896" s="64"/>
      <c r="D896" s="64"/>
      <c r="E896" s="64"/>
      <c r="F896" s="64"/>
      <c r="G896" s="64"/>
      <c r="H896" s="64"/>
      <c r="I896" s="64"/>
      <c r="J896" s="64"/>
    </row>
    <row r="897">
      <c r="B897" s="64"/>
      <c r="C897" s="64"/>
      <c r="D897" s="64"/>
      <c r="E897" s="64"/>
      <c r="F897" s="64"/>
      <c r="G897" s="64"/>
      <c r="H897" s="64"/>
      <c r="I897" s="64"/>
      <c r="J897" s="64"/>
    </row>
    <row r="898">
      <c r="B898" s="64"/>
      <c r="C898" s="64"/>
      <c r="D898" s="64"/>
      <c r="E898" s="64"/>
      <c r="F898" s="64"/>
      <c r="G898" s="64"/>
      <c r="H898" s="64"/>
      <c r="I898" s="64"/>
      <c r="J898" s="64"/>
    </row>
    <row r="899">
      <c r="B899" s="64"/>
      <c r="C899" s="64"/>
      <c r="D899" s="64"/>
      <c r="E899" s="64"/>
      <c r="F899" s="64"/>
      <c r="G899" s="64"/>
      <c r="H899" s="64"/>
      <c r="I899" s="64"/>
      <c r="J899" s="64"/>
    </row>
    <row r="900">
      <c r="B900" s="64"/>
      <c r="C900" s="64"/>
      <c r="D900" s="64"/>
      <c r="E900" s="64"/>
      <c r="F900" s="64"/>
      <c r="G900" s="64"/>
      <c r="H900" s="64"/>
      <c r="I900" s="64"/>
      <c r="J900" s="64"/>
    </row>
    <row r="901">
      <c r="B901" s="64"/>
      <c r="C901" s="64"/>
      <c r="D901" s="64"/>
      <c r="E901" s="64"/>
      <c r="F901" s="64"/>
      <c r="G901" s="64"/>
      <c r="H901" s="64"/>
      <c r="I901" s="64"/>
      <c r="J901" s="64"/>
    </row>
    <row r="902">
      <c r="B902" s="64"/>
      <c r="C902" s="64"/>
      <c r="D902" s="64"/>
      <c r="E902" s="64"/>
      <c r="F902" s="64"/>
      <c r="G902" s="64"/>
      <c r="H902" s="64"/>
      <c r="I902" s="64"/>
      <c r="J902" s="64"/>
    </row>
    <row r="903">
      <c r="B903" s="64"/>
      <c r="C903" s="64"/>
      <c r="D903" s="64"/>
      <c r="E903" s="64"/>
      <c r="F903" s="64"/>
      <c r="G903" s="64"/>
      <c r="H903" s="64"/>
      <c r="I903" s="64"/>
      <c r="J903" s="64"/>
    </row>
    <row r="904">
      <c r="B904" s="64"/>
      <c r="C904" s="64"/>
      <c r="D904" s="64"/>
      <c r="E904" s="64"/>
      <c r="F904" s="64"/>
      <c r="G904" s="64"/>
      <c r="H904" s="64"/>
      <c r="I904" s="64"/>
      <c r="J904" s="64"/>
    </row>
    <row r="905">
      <c r="B905" s="64"/>
      <c r="C905" s="64"/>
      <c r="D905" s="64"/>
      <c r="E905" s="64"/>
      <c r="F905" s="64"/>
      <c r="G905" s="64"/>
      <c r="H905" s="64"/>
      <c r="I905" s="64"/>
      <c r="J905" s="64"/>
    </row>
    <row r="906">
      <c r="B906" s="64"/>
      <c r="C906" s="64"/>
      <c r="D906" s="64"/>
      <c r="E906" s="64"/>
      <c r="F906" s="64"/>
      <c r="G906" s="64"/>
      <c r="H906" s="64"/>
      <c r="I906" s="64"/>
      <c r="J906" s="64"/>
    </row>
    <row r="907">
      <c r="B907" s="64"/>
      <c r="C907" s="64"/>
      <c r="D907" s="64"/>
      <c r="E907" s="64"/>
      <c r="F907" s="64"/>
      <c r="G907" s="64"/>
      <c r="H907" s="64"/>
      <c r="I907" s="64"/>
      <c r="J907" s="64"/>
    </row>
    <row r="908">
      <c r="B908" s="64"/>
      <c r="C908" s="64"/>
      <c r="D908" s="64"/>
      <c r="E908" s="64"/>
      <c r="F908" s="64"/>
      <c r="G908" s="64"/>
      <c r="H908" s="64"/>
      <c r="I908" s="64"/>
      <c r="J908" s="64"/>
    </row>
    <row r="909">
      <c r="B909" s="64"/>
      <c r="C909" s="64"/>
      <c r="D909" s="64"/>
      <c r="E909" s="64"/>
      <c r="F909" s="64"/>
      <c r="G909" s="64"/>
      <c r="H909" s="64"/>
      <c r="I909" s="64"/>
      <c r="J909" s="64"/>
    </row>
    <row r="910">
      <c r="B910" s="64"/>
      <c r="C910" s="64"/>
      <c r="D910" s="64"/>
      <c r="E910" s="64"/>
      <c r="F910" s="64"/>
      <c r="G910" s="64"/>
      <c r="H910" s="64"/>
      <c r="I910" s="64"/>
      <c r="J910" s="64"/>
    </row>
    <row r="911">
      <c r="B911" s="64"/>
      <c r="C911" s="64"/>
      <c r="D911" s="64"/>
      <c r="E911" s="64"/>
      <c r="F911" s="64"/>
      <c r="G911" s="64"/>
      <c r="H911" s="64"/>
      <c r="I911" s="64"/>
      <c r="J911" s="64"/>
    </row>
    <row r="912">
      <c r="B912" s="64"/>
      <c r="C912" s="64"/>
      <c r="D912" s="64"/>
      <c r="E912" s="64"/>
      <c r="F912" s="64"/>
      <c r="G912" s="64"/>
      <c r="H912" s="64"/>
      <c r="I912" s="64"/>
      <c r="J912" s="64"/>
    </row>
    <row r="913">
      <c r="B913" s="64"/>
      <c r="C913" s="64"/>
      <c r="D913" s="64"/>
      <c r="E913" s="64"/>
      <c r="F913" s="64"/>
      <c r="G913" s="64"/>
      <c r="H913" s="64"/>
      <c r="I913" s="64"/>
      <c r="J913" s="64"/>
    </row>
    <row r="914">
      <c r="B914" s="64"/>
      <c r="C914" s="64"/>
      <c r="D914" s="64"/>
      <c r="E914" s="64"/>
      <c r="F914" s="64"/>
      <c r="G914" s="64"/>
      <c r="H914" s="64"/>
      <c r="I914" s="64"/>
      <c r="J914" s="64"/>
    </row>
    <row r="915">
      <c r="B915" s="64"/>
      <c r="C915" s="64"/>
      <c r="D915" s="64"/>
      <c r="E915" s="64"/>
      <c r="F915" s="64"/>
      <c r="G915" s="64"/>
      <c r="H915" s="64"/>
      <c r="I915" s="64"/>
      <c r="J915" s="64"/>
    </row>
    <row r="916">
      <c r="B916" s="64"/>
      <c r="C916" s="64"/>
      <c r="D916" s="64"/>
      <c r="E916" s="64"/>
      <c r="F916" s="64"/>
      <c r="G916" s="64"/>
      <c r="H916" s="64"/>
      <c r="I916" s="64"/>
      <c r="J916" s="64"/>
    </row>
    <row r="917">
      <c r="B917" s="64"/>
      <c r="C917" s="64"/>
      <c r="D917" s="64"/>
      <c r="E917" s="64"/>
      <c r="F917" s="64"/>
      <c r="G917" s="64"/>
      <c r="H917" s="64"/>
      <c r="I917" s="64"/>
      <c r="J917" s="64"/>
    </row>
    <row r="918">
      <c r="B918" s="64"/>
      <c r="C918" s="64"/>
      <c r="D918" s="64"/>
      <c r="E918" s="64"/>
      <c r="F918" s="64"/>
      <c r="G918" s="64"/>
      <c r="H918" s="64"/>
      <c r="I918" s="64"/>
      <c r="J918" s="64"/>
    </row>
    <row r="919">
      <c r="B919" s="64"/>
      <c r="C919" s="64"/>
      <c r="D919" s="64"/>
      <c r="E919" s="64"/>
      <c r="F919" s="64"/>
      <c r="G919" s="64"/>
      <c r="H919" s="64"/>
      <c r="I919" s="64"/>
      <c r="J919" s="64"/>
    </row>
    <row r="920">
      <c r="B920" s="64"/>
      <c r="C920" s="64"/>
      <c r="D920" s="64"/>
      <c r="E920" s="64"/>
      <c r="F920" s="64"/>
      <c r="G920" s="64"/>
      <c r="H920" s="64"/>
      <c r="I920" s="64"/>
      <c r="J920" s="64"/>
    </row>
    <row r="921">
      <c r="B921" s="64"/>
      <c r="C921" s="64"/>
      <c r="D921" s="64"/>
      <c r="E921" s="64"/>
      <c r="F921" s="64"/>
      <c r="G921" s="64"/>
      <c r="H921" s="64"/>
      <c r="I921" s="64"/>
      <c r="J921" s="64"/>
    </row>
    <row r="922">
      <c r="B922" s="64"/>
      <c r="C922" s="64"/>
      <c r="D922" s="64"/>
      <c r="E922" s="64"/>
      <c r="F922" s="64"/>
      <c r="G922" s="64"/>
      <c r="H922" s="64"/>
      <c r="I922" s="64"/>
      <c r="J922" s="64"/>
    </row>
    <row r="923">
      <c r="B923" s="64"/>
      <c r="C923" s="64"/>
      <c r="D923" s="64"/>
      <c r="E923" s="64"/>
      <c r="F923" s="64"/>
      <c r="G923" s="64"/>
      <c r="H923" s="64"/>
      <c r="I923" s="64"/>
      <c r="J923" s="64"/>
    </row>
    <row r="924">
      <c r="B924" s="64"/>
      <c r="C924" s="64"/>
      <c r="D924" s="64"/>
      <c r="E924" s="64"/>
      <c r="F924" s="64"/>
      <c r="G924" s="64"/>
      <c r="H924" s="64"/>
      <c r="I924" s="64"/>
      <c r="J924" s="64"/>
    </row>
    <row r="925">
      <c r="B925" s="64"/>
      <c r="C925" s="64"/>
      <c r="D925" s="64"/>
      <c r="E925" s="64"/>
      <c r="F925" s="64"/>
      <c r="G925" s="64"/>
      <c r="H925" s="64"/>
      <c r="I925" s="64"/>
      <c r="J925" s="64"/>
    </row>
    <row r="926">
      <c r="B926" s="64"/>
      <c r="C926" s="64"/>
      <c r="D926" s="64"/>
      <c r="E926" s="64"/>
      <c r="F926" s="64"/>
      <c r="G926" s="64"/>
      <c r="H926" s="64"/>
      <c r="I926" s="64"/>
      <c r="J926" s="64"/>
    </row>
    <row r="927">
      <c r="B927" s="64"/>
      <c r="C927" s="64"/>
      <c r="D927" s="64"/>
      <c r="E927" s="64"/>
      <c r="F927" s="64"/>
      <c r="G927" s="64"/>
      <c r="H927" s="64"/>
      <c r="I927" s="64"/>
      <c r="J927" s="64"/>
    </row>
    <row r="928">
      <c r="B928" s="64"/>
      <c r="C928" s="64"/>
      <c r="D928" s="64"/>
      <c r="E928" s="64"/>
      <c r="F928" s="64"/>
      <c r="G928" s="64"/>
      <c r="H928" s="64"/>
      <c r="I928" s="64"/>
      <c r="J928" s="64"/>
    </row>
    <row r="929">
      <c r="B929" s="64"/>
      <c r="C929" s="64"/>
      <c r="D929" s="64"/>
      <c r="E929" s="64"/>
      <c r="F929" s="64"/>
      <c r="G929" s="64"/>
      <c r="H929" s="64"/>
      <c r="I929" s="64"/>
      <c r="J929" s="64"/>
    </row>
    <row r="930">
      <c r="B930" s="64"/>
      <c r="C930" s="64"/>
      <c r="D930" s="64"/>
      <c r="E930" s="64"/>
      <c r="F930" s="64"/>
      <c r="G930" s="64"/>
      <c r="H930" s="64"/>
      <c r="I930" s="64"/>
      <c r="J930" s="64"/>
    </row>
    <row r="931">
      <c r="B931" s="64"/>
      <c r="C931" s="64"/>
      <c r="D931" s="64"/>
      <c r="E931" s="64"/>
      <c r="F931" s="64"/>
      <c r="G931" s="64"/>
      <c r="H931" s="64"/>
      <c r="I931" s="64"/>
      <c r="J931" s="64"/>
    </row>
    <row r="932">
      <c r="B932" s="64"/>
      <c r="C932" s="64"/>
      <c r="D932" s="64"/>
      <c r="E932" s="64"/>
      <c r="F932" s="64"/>
      <c r="G932" s="64"/>
      <c r="H932" s="64"/>
      <c r="I932" s="64"/>
      <c r="J932" s="64"/>
    </row>
    <row r="933">
      <c r="B933" s="64"/>
      <c r="C933" s="64"/>
      <c r="D933" s="64"/>
      <c r="E933" s="64"/>
      <c r="F933" s="64"/>
      <c r="G933" s="64"/>
      <c r="H933" s="64"/>
      <c r="I933" s="64"/>
      <c r="J933" s="64"/>
    </row>
    <row r="934">
      <c r="B934" s="64"/>
      <c r="C934" s="64"/>
      <c r="D934" s="64"/>
      <c r="E934" s="64"/>
      <c r="F934" s="64"/>
      <c r="G934" s="64"/>
      <c r="H934" s="64"/>
      <c r="I934" s="64"/>
      <c r="J934" s="64"/>
    </row>
    <row r="935">
      <c r="B935" s="64"/>
      <c r="C935" s="64"/>
      <c r="D935" s="64"/>
      <c r="E935" s="64"/>
      <c r="F935" s="64"/>
      <c r="G935" s="64"/>
      <c r="H935" s="64"/>
      <c r="I935" s="64"/>
      <c r="J935" s="64"/>
    </row>
    <row r="936">
      <c r="B936" s="64"/>
      <c r="C936" s="64"/>
      <c r="D936" s="64"/>
      <c r="E936" s="64"/>
      <c r="F936" s="64"/>
      <c r="G936" s="64"/>
      <c r="H936" s="64"/>
      <c r="I936" s="64"/>
      <c r="J936" s="64"/>
    </row>
    <row r="937">
      <c r="B937" s="64"/>
      <c r="C937" s="64"/>
      <c r="D937" s="64"/>
      <c r="E937" s="64"/>
      <c r="F937" s="64"/>
      <c r="G937" s="64"/>
      <c r="H937" s="64"/>
      <c r="I937" s="64"/>
      <c r="J937" s="64"/>
    </row>
    <row r="938">
      <c r="B938" s="64"/>
      <c r="C938" s="64"/>
      <c r="D938" s="64"/>
      <c r="E938" s="64"/>
      <c r="F938" s="64"/>
      <c r="G938" s="64"/>
      <c r="H938" s="64"/>
      <c r="I938" s="64"/>
      <c r="J938" s="64"/>
    </row>
    <row r="939">
      <c r="B939" s="64"/>
      <c r="C939" s="64"/>
      <c r="D939" s="64"/>
      <c r="E939" s="64"/>
      <c r="F939" s="64"/>
      <c r="G939" s="64"/>
      <c r="H939" s="64"/>
      <c r="I939" s="64"/>
      <c r="J939" s="64"/>
    </row>
    <row r="940">
      <c r="B940" s="64"/>
      <c r="C940" s="64"/>
      <c r="D940" s="64"/>
      <c r="E940" s="64"/>
      <c r="F940" s="64"/>
      <c r="G940" s="64"/>
      <c r="H940" s="64"/>
      <c r="I940" s="64"/>
      <c r="J940" s="64"/>
    </row>
    <row r="941">
      <c r="B941" s="64"/>
      <c r="C941" s="64"/>
      <c r="D941" s="64"/>
      <c r="E941" s="64"/>
      <c r="F941" s="64"/>
      <c r="G941" s="64"/>
      <c r="H941" s="64"/>
      <c r="I941" s="64"/>
      <c r="J941" s="64"/>
    </row>
    <row r="942">
      <c r="B942" s="64"/>
      <c r="C942" s="64"/>
      <c r="D942" s="64"/>
      <c r="E942" s="64"/>
      <c r="F942" s="64"/>
      <c r="G942" s="64"/>
      <c r="H942" s="64"/>
      <c r="I942" s="64"/>
      <c r="J942" s="64"/>
    </row>
    <row r="943">
      <c r="B943" s="64"/>
      <c r="C943" s="64"/>
      <c r="D943" s="64"/>
      <c r="E943" s="64"/>
      <c r="F943" s="64"/>
      <c r="G943" s="64"/>
      <c r="H943" s="64"/>
      <c r="I943" s="64"/>
      <c r="J943" s="64"/>
    </row>
    <row r="944">
      <c r="B944" s="64"/>
      <c r="C944" s="64"/>
      <c r="D944" s="64"/>
      <c r="E944" s="64"/>
      <c r="F944" s="64"/>
      <c r="G944" s="64"/>
      <c r="H944" s="64"/>
      <c r="I944" s="64"/>
      <c r="J944" s="64"/>
    </row>
    <row r="945">
      <c r="B945" s="64"/>
      <c r="C945" s="64"/>
      <c r="D945" s="64"/>
      <c r="E945" s="64"/>
      <c r="F945" s="64"/>
      <c r="G945" s="64"/>
      <c r="H945" s="64"/>
      <c r="I945" s="64"/>
      <c r="J945" s="64"/>
    </row>
    <row r="946">
      <c r="B946" s="64"/>
      <c r="C946" s="64"/>
      <c r="D946" s="64"/>
      <c r="E946" s="64"/>
      <c r="F946" s="64"/>
      <c r="G946" s="64"/>
      <c r="H946" s="64"/>
      <c r="I946" s="64"/>
      <c r="J946" s="64"/>
    </row>
    <row r="947">
      <c r="B947" s="64"/>
      <c r="C947" s="64"/>
      <c r="D947" s="64"/>
      <c r="E947" s="64"/>
      <c r="F947" s="64"/>
      <c r="G947" s="64"/>
      <c r="H947" s="64"/>
      <c r="I947" s="64"/>
      <c r="J947" s="64"/>
    </row>
    <row r="948">
      <c r="B948" s="64"/>
      <c r="C948" s="64"/>
      <c r="D948" s="64"/>
      <c r="E948" s="64"/>
      <c r="F948" s="64"/>
      <c r="G948" s="64"/>
      <c r="H948" s="64"/>
      <c r="I948" s="64"/>
      <c r="J948" s="64"/>
    </row>
    <row r="949">
      <c r="B949" s="64"/>
      <c r="C949" s="64"/>
      <c r="D949" s="64"/>
      <c r="E949" s="64"/>
      <c r="F949" s="64"/>
      <c r="G949" s="64"/>
      <c r="H949" s="64"/>
      <c r="I949" s="64"/>
      <c r="J949" s="64"/>
    </row>
    <row r="950">
      <c r="B950" s="64"/>
      <c r="C950" s="64"/>
      <c r="D950" s="64"/>
      <c r="E950" s="64"/>
      <c r="F950" s="64"/>
      <c r="G950" s="64"/>
      <c r="H950" s="64"/>
      <c r="I950" s="64"/>
      <c r="J950" s="64"/>
    </row>
    <row r="951">
      <c r="B951" s="64"/>
      <c r="C951" s="64"/>
      <c r="D951" s="64"/>
      <c r="E951" s="64"/>
      <c r="F951" s="64"/>
      <c r="G951" s="64"/>
      <c r="H951" s="64"/>
      <c r="I951" s="64"/>
      <c r="J951" s="64"/>
    </row>
    <row r="952">
      <c r="B952" s="64"/>
      <c r="C952" s="64"/>
      <c r="D952" s="64"/>
      <c r="E952" s="64"/>
      <c r="F952" s="64"/>
      <c r="G952" s="64"/>
      <c r="H952" s="64"/>
      <c r="I952" s="64"/>
      <c r="J952" s="64"/>
    </row>
    <row r="953">
      <c r="B953" s="64"/>
      <c r="C953" s="64"/>
      <c r="D953" s="64"/>
      <c r="E953" s="64"/>
      <c r="F953" s="64"/>
      <c r="G953" s="64"/>
      <c r="H953" s="64"/>
      <c r="I953" s="64"/>
      <c r="J953" s="64"/>
    </row>
    <row r="954">
      <c r="B954" s="64"/>
      <c r="C954" s="64"/>
      <c r="D954" s="64"/>
      <c r="E954" s="64"/>
      <c r="F954" s="64"/>
      <c r="G954" s="64"/>
      <c r="H954" s="64"/>
      <c r="I954" s="64"/>
      <c r="J954" s="64"/>
    </row>
    <row r="955">
      <c r="B955" s="64"/>
      <c r="C955" s="64"/>
      <c r="D955" s="64"/>
      <c r="E955" s="64"/>
      <c r="F955" s="64"/>
      <c r="G955" s="64"/>
      <c r="H955" s="64"/>
      <c r="I955" s="64"/>
      <c r="J955" s="64"/>
    </row>
    <row r="956">
      <c r="B956" s="64"/>
      <c r="C956" s="64"/>
      <c r="D956" s="64"/>
      <c r="E956" s="64"/>
      <c r="F956" s="64"/>
      <c r="G956" s="64"/>
      <c r="H956" s="64"/>
      <c r="I956" s="64"/>
      <c r="J956" s="64"/>
    </row>
    <row r="957">
      <c r="B957" s="64"/>
      <c r="C957" s="64"/>
      <c r="D957" s="64"/>
      <c r="E957" s="64"/>
      <c r="F957" s="64"/>
      <c r="G957" s="64"/>
      <c r="H957" s="64"/>
      <c r="I957" s="64"/>
      <c r="J957" s="64"/>
    </row>
    <row r="958">
      <c r="B958" s="64"/>
      <c r="C958" s="64"/>
      <c r="D958" s="64"/>
      <c r="E958" s="64"/>
      <c r="F958" s="64"/>
      <c r="G958" s="64"/>
      <c r="H958" s="64"/>
      <c r="I958" s="64"/>
      <c r="J958" s="64"/>
    </row>
    <row r="959">
      <c r="B959" s="64"/>
      <c r="C959" s="64"/>
      <c r="D959" s="64"/>
      <c r="E959" s="64"/>
      <c r="F959" s="64"/>
      <c r="G959" s="64"/>
      <c r="H959" s="64"/>
      <c r="I959" s="64"/>
      <c r="J959" s="64"/>
    </row>
    <row r="960">
      <c r="B960" s="64"/>
      <c r="C960" s="64"/>
      <c r="D960" s="64"/>
      <c r="E960" s="64"/>
      <c r="F960" s="64"/>
      <c r="G960" s="64"/>
      <c r="H960" s="64"/>
      <c r="I960" s="64"/>
      <c r="J960" s="64"/>
    </row>
    <row r="961">
      <c r="B961" s="64"/>
      <c r="C961" s="64"/>
      <c r="D961" s="64"/>
      <c r="E961" s="64"/>
      <c r="F961" s="64"/>
      <c r="G961" s="64"/>
      <c r="H961" s="64"/>
      <c r="I961" s="64"/>
      <c r="J961" s="64"/>
    </row>
    <row r="962">
      <c r="B962" s="64"/>
      <c r="C962" s="64"/>
      <c r="D962" s="64"/>
      <c r="E962" s="64"/>
      <c r="F962" s="64"/>
      <c r="G962" s="64"/>
      <c r="H962" s="64"/>
      <c r="I962" s="64"/>
      <c r="J962" s="64"/>
    </row>
    <row r="963">
      <c r="B963" s="64"/>
      <c r="C963" s="64"/>
      <c r="D963" s="64"/>
      <c r="E963" s="64"/>
      <c r="F963" s="64"/>
      <c r="G963" s="64"/>
      <c r="H963" s="64"/>
      <c r="I963" s="64"/>
      <c r="J963" s="64"/>
    </row>
    <row r="964">
      <c r="B964" s="64"/>
      <c r="C964" s="64"/>
      <c r="D964" s="64"/>
      <c r="E964" s="64"/>
      <c r="F964" s="64"/>
      <c r="G964" s="64"/>
      <c r="H964" s="64"/>
      <c r="I964" s="64"/>
      <c r="J964" s="64"/>
    </row>
    <row r="965">
      <c r="B965" s="64"/>
      <c r="C965" s="64"/>
      <c r="D965" s="64"/>
      <c r="E965" s="64"/>
      <c r="F965" s="64"/>
      <c r="G965" s="64"/>
      <c r="H965" s="64"/>
      <c r="I965" s="64"/>
      <c r="J965" s="64"/>
    </row>
    <row r="966">
      <c r="B966" s="64"/>
      <c r="C966" s="64"/>
      <c r="D966" s="64"/>
      <c r="E966" s="64"/>
      <c r="F966" s="64"/>
      <c r="G966" s="64"/>
      <c r="H966" s="64"/>
      <c r="I966" s="64"/>
      <c r="J966" s="64"/>
    </row>
    <row r="967">
      <c r="B967" s="64"/>
      <c r="C967" s="64"/>
      <c r="D967" s="64"/>
      <c r="E967" s="64"/>
      <c r="F967" s="64"/>
      <c r="G967" s="64"/>
      <c r="H967" s="64"/>
      <c r="I967" s="64"/>
      <c r="J967" s="64"/>
    </row>
    <row r="968">
      <c r="B968" s="64"/>
      <c r="C968" s="64"/>
      <c r="D968" s="64"/>
      <c r="E968" s="64"/>
      <c r="F968" s="64"/>
      <c r="G968" s="64"/>
      <c r="H968" s="64"/>
      <c r="I968" s="64"/>
      <c r="J968" s="64"/>
    </row>
    <row r="969">
      <c r="B969" s="64"/>
      <c r="C969" s="64"/>
      <c r="D969" s="64"/>
      <c r="E969" s="64"/>
      <c r="F969" s="64"/>
      <c r="G969" s="64"/>
      <c r="H969" s="64"/>
      <c r="I969" s="64"/>
      <c r="J969" s="64"/>
    </row>
    <row r="970">
      <c r="B970" s="64"/>
      <c r="C970" s="64"/>
      <c r="D970" s="64"/>
      <c r="E970" s="64"/>
      <c r="F970" s="64"/>
      <c r="G970" s="64"/>
      <c r="H970" s="64"/>
      <c r="I970" s="64"/>
      <c r="J970" s="64"/>
    </row>
    <row r="971">
      <c r="B971" s="64"/>
      <c r="C971" s="64"/>
      <c r="D971" s="64"/>
      <c r="E971" s="64"/>
      <c r="F971" s="64"/>
      <c r="G971" s="64"/>
      <c r="H971" s="64"/>
      <c r="I971" s="64"/>
      <c r="J971" s="64"/>
    </row>
    <row r="972">
      <c r="B972" s="64"/>
      <c r="C972" s="64"/>
      <c r="D972" s="64"/>
      <c r="E972" s="64"/>
      <c r="F972" s="64"/>
      <c r="G972" s="64"/>
      <c r="H972" s="64"/>
      <c r="I972" s="64"/>
      <c r="J972" s="64"/>
    </row>
    <row r="973">
      <c r="B973" s="64"/>
      <c r="C973" s="64"/>
      <c r="D973" s="64"/>
      <c r="E973" s="64"/>
      <c r="F973" s="64"/>
      <c r="G973" s="64"/>
      <c r="H973" s="64"/>
      <c r="I973" s="64"/>
      <c r="J973" s="64"/>
    </row>
    <row r="974">
      <c r="B974" s="64"/>
      <c r="C974" s="64"/>
      <c r="D974" s="64"/>
      <c r="E974" s="64"/>
      <c r="F974" s="64"/>
      <c r="G974" s="64"/>
      <c r="H974" s="64"/>
      <c r="I974" s="64"/>
      <c r="J974" s="64"/>
    </row>
    <row r="975">
      <c r="B975" s="64"/>
      <c r="C975" s="64"/>
      <c r="D975" s="64"/>
      <c r="E975" s="64"/>
      <c r="F975" s="64"/>
      <c r="G975" s="64"/>
      <c r="H975" s="64"/>
      <c r="I975" s="64"/>
      <c r="J975" s="64"/>
    </row>
    <row r="976">
      <c r="B976" s="64"/>
      <c r="C976" s="64"/>
      <c r="D976" s="64"/>
      <c r="E976" s="64"/>
      <c r="F976" s="64"/>
      <c r="G976" s="64"/>
      <c r="H976" s="64"/>
      <c r="I976" s="64"/>
      <c r="J976" s="64"/>
    </row>
    <row r="977">
      <c r="B977" s="64"/>
      <c r="C977" s="64"/>
      <c r="D977" s="64"/>
      <c r="E977" s="64"/>
      <c r="F977" s="64"/>
      <c r="G977" s="64"/>
      <c r="H977" s="64"/>
      <c r="I977" s="64"/>
      <c r="J977" s="64"/>
    </row>
    <row r="978">
      <c r="B978" s="64"/>
      <c r="C978" s="64"/>
      <c r="D978" s="64"/>
      <c r="E978" s="64"/>
      <c r="F978" s="64"/>
      <c r="G978" s="64"/>
      <c r="H978" s="64"/>
      <c r="I978" s="64"/>
      <c r="J978" s="64"/>
    </row>
    <row r="979">
      <c r="B979" s="64"/>
      <c r="C979" s="64"/>
      <c r="D979" s="64"/>
      <c r="E979" s="64"/>
      <c r="F979" s="64"/>
      <c r="G979" s="64"/>
      <c r="H979" s="64"/>
      <c r="I979" s="64"/>
      <c r="J979" s="64"/>
    </row>
    <row r="980">
      <c r="B980" s="64"/>
      <c r="C980" s="64"/>
      <c r="D980" s="64"/>
      <c r="E980" s="64"/>
      <c r="F980" s="64"/>
      <c r="G980" s="64"/>
      <c r="H980" s="64"/>
      <c r="I980" s="64"/>
      <c r="J980" s="64"/>
    </row>
    <row r="981">
      <c r="B981" s="64"/>
      <c r="C981" s="64"/>
      <c r="D981" s="64"/>
      <c r="E981" s="64"/>
      <c r="F981" s="64"/>
      <c r="G981" s="64"/>
      <c r="H981" s="64"/>
      <c r="I981" s="64"/>
      <c r="J981" s="64"/>
    </row>
    <row r="982">
      <c r="B982" s="64"/>
      <c r="C982" s="64"/>
      <c r="D982" s="64"/>
      <c r="E982" s="64"/>
      <c r="F982" s="64"/>
      <c r="G982" s="64"/>
      <c r="H982" s="64"/>
      <c r="I982" s="64"/>
      <c r="J982" s="64"/>
    </row>
    <row r="983">
      <c r="B983" s="64"/>
      <c r="C983" s="64"/>
      <c r="D983" s="64"/>
      <c r="E983" s="64"/>
      <c r="F983" s="64"/>
      <c r="G983" s="64"/>
      <c r="H983" s="64"/>
      <c r="I983" s="64"/>
      <c r="J983" s="64"/>
    </row>
    <row r="984">
      <c r="B984" s="64"/>
      <c r="C984" s="64"/>
      <c r="D984" s="64"/>
      <c r="E984" s="64"/>
      <c r="F984" s="64"/>
      <c r="G984" s="64"/>
      <c r="H984" s="64"/>
      <c r="I984" s="64"/>
      <c r="J984" s="64"/>
    </row>
    <row r="985">
      <c r="B985" s="64"/>
      <c r="C985" s="64"/>
      <c r="D985" s="64"/>
      <c r="E985" s="64"/>
      <c r="F985" s="64"/>
      <c r="G985" s="64"/>
      <c r="H985" s="64"/>
      <c r="I985" s="64"/>
      <c r="J985" s="64"/>
    </row>
    <row r="986">
      <c r="B986" s="64"/>
      <c r="C986" s="64"/>
      <c r="D986" s="64"/>
      <c r="E986" s="64"/>
      <c r="F986" s="64"/>
      <c r="G986" s="64"/>
      <c r="H986" s="64"/>
      <c r="I986" s="64"/>
      <c r="J986" s="64"/>
    </row>
    <row r="987">
      <c r="B987" s="64"/>
      <c r="C987" s="64"/>
      <c r="D987" s="64"/>
      <c r="E987" s="64"/>
      <c r="F987" s="64"/>
      <c r="G987" s="64"/>
      <c r="H987" s="64"/>
      <c r="I987" s="64"/>
      <c r="J987" s="64"/>
    </row>
    <row r="988">
      <c r="B988" s="64"/>
      <c r="C988" s="64"/>
      <c r="D988" s="64"/>
      <c r="E988" s="64"/>
      <c r="F988" s="64"/>
      <c r="G988" s="64"/>
      <c r="H988" s="64"/>
      <c r="I988" s="64"/>
      <c r="J988" s="64"/>
    </row>
    <row r="989">
      <c r="B989" s="64"/>
      <c r="C989" s="64"/>
      <c r="D989" s="64"/>
      <c r="E989" s="64"/>
      <c r="F989" s="64"/>
      <c r="G989" s="64"/>
      <c r="H989" s="64"/>
      <c r="I989" s="64"/>
      <c r="J989" s="64"/>
    </row>
    <row r="990">
      <c r="B990" s="64"/>
      <c r="C990" s="64"/>
      <c r="D990" s="64"/>
      <c r="E990" s="64"/>
      <c r="F990" s="64"/>
      <c r="G990" s="64"/>
      <c r="H990" s="64"/>
      <c r="I990" s="64"/>
      <c r="J990" s="64"/>
    </row>
    <row r="991">
      <c r="B991" s="64"/>
      <c r="C991" s="64"/>
      <c r="D991" s="64"/>
      <c r="E991" s="64"/>
      <c r="F991" s="64"/>
      <c r="G991" s="64"/>
      <c r="H991" s="64"/>
      <c r="I991" s="64"/>
      <c r="J991" s="64"/>
    </row>
    <row r="992">
      <c r="B992" s="64"/>
      <c r="C992" s="64"/>
      <c r="D992" s="64"/>
      <c r="E992" s="64"/>
      <c r="F992" s="64"/>
      <c r="G992" s="64"/>
      <c r="H992" s="64"/>
      <c r="I992" s="64"/>
      <c r="J992" s="64"/>
    </row>
    <row r="993">
      <c r="B993" s="64"/>
      <c r="C993" s="64"/>
      <c r="D993" s="64"/>
      <c r="E993" s="64"/>
      <c r="F993" s="64"/>
      <c r="G993" s="64"/>
      <c r="H993" s="64"/>
      <c r="I993" s="64"/>
      <c r="J993" s="64"/>
    </row>
    <row r="994">
      <c r="B994" s="64"/>
      <c r="C994" s="64"/>
      <c r="D994" s="64"/>
      <c r="E994" s="64"/>
      <c r="F994" s="64"/>
      <c r="G994" s="64"/>
      <c r="H994" s="64"/>
      <c r="I994" s="64"/>
      <c r="J994" s="64"/>
    </row>
    <row r="995">
      <c r="B995" s="64"/>
      <c r="C995" s="64"/>
      <c r="D995" s="64"/>
      <c r="E995" s="64"/>
      <c r="F995" s="64"/>
      <c r="G995" s="64"/>
      <c r="H995" s="64"/>
      <c r="I995" s="64"/>
      <c r="J995" s="64"/>
    </row>
    <row r="996">
      <c r="B996" s="64"/>
      <c r="C996" s="64"/>
      <c r="D996" s="64"/>
      <c r="E996" s="64"/>
      <c r="F996" s="64"/>
      <c r="G996" s="64"/>
      <c r="H996" s="64"/>
      <c r="I996" s="64"/>
      <c r="J996" s="64"/>
    </row>
    <row r="997">
      <c r="B997" s="64"/>
      <c r="C997" s="64"/>
      <c r="D997" s="64"/>
      <c r="E997" s="64"/>
      <c r="F997" s="64"/>
      <c r="G997" s="64"/>
      <c r="H997" s="64"/>
      <c r="I997" s="64"/>
      <c r="J997" s="64"/>
    </row>
    <row r="998">
      <c r="B998" s="64"/>
      <c r="C998" s="64"/>
      <c r="D998" s="64"/>
      <c r="E998" s="64"/>
      <c r="F998" s="64"/>
      <c r="G998" s="64"/>
      <c r="H998" s="64"/>
      <c r="I998" s="64"/>
      <c r="J998" s="64"/>
    </row>
    <row r="999">
      <c r="B999" s="64"/>
      <c r="C999" s="64"/>
      <c r="D999" s="64"/>
      <c r="E999" s="64"/>
      <c r="F999" s="64"/>
      <c r="G999" s="64"/>
      <c r="H999" s="64"/>
      <c r="I999" s="64"/>
      <c r="J999" s="64"/>
    </row>
    <row r="1000">
      <c r="B1000" s="64"/>
      <c r="C1000" s="64"/>
      <c r="D1000" s="64"/>
      <c r="E1000" s="64"/>
      <c r="F1000" s="64"/>
      <c r="G1000" s="64"/>
      <c r="H1000" s="64"/>
      <c r="I1000" s="64"/>
      <c r="J1000" s="6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87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61826.0</v>
      </c>
      <c r="C4" s="17">
        <v>2832.0</v>
      </c>
      <c r="D4" s="18">
        <f t="shared" si="1"/>
        <v>708</v>
      </c>
      <c r="E4" s="19">
        <f t="shared" si="2"/>
        <v>3540</v>
      </c>
      <c r="F4" s="18">
        <f t="shared" si="3"/>
        <v>100</v>
      </c>
      <c r="G4" s="18">
        <f t="shared" si="4"/>
        <v>15</v>
      </c>
      <c r="H4" s="53">
        <v>115.0</v>
      </c>
      <c r="I4" s="19">
        <f t="shared" si="5"/>
        <v>3655</v>
      </c>
      <c r="J4" s="17">
        <v>1025.0</v>
      </c>
      <c r="K4" s="18">
        <f t="shared" si="6"/>
        <v>2630</v>
      </c>
      <c r="L4" s="23"/>
      <c r="M4" s="6"/>
      <c r="N4" s="6"/>
      <c r="O4" s="6"/>
    </row>
    <row r="5">
      <c r="A5" s="15">
        <v>3.0</v>
      </c>
      <c r="B5" s="16">
        <v>61968.0</v>
      </c>
      <c r="C5" s="17">
        <v>10625.23</v>
      </c>
      <c r="D5" s="18">
        <f t="shared" si="1"/>
        <v>2656.3075</v>
      </c>
      <c r="E5" s="19">
        <f t="shared" si="2"/>
        <v>13281.5375</v>
      </c>
      <c r="F5" s="18">
        <f t="shared" si="3"/>
        <v>243.4782609</v>
      </c>
      <c r="G5" s="18">
        <f t="shared" si="4"/>
        <v>36.52173913</v>
      </c>
      <c r="H5" s="53">
        <v>280.0</v>
      </c>
      <c r="I5" s="19">
        <f t="shared" si="5"/>
        <v>13561.5375</v>
      </c>
      <c r="J5" s="17">
        <v>3655.0</v>
      </c>
      <c r="K5" s="18">
        <f t="shared" si="6"/>
        <v>9906.5375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68306.0</v>
      </c>
      <c r="C8" s="17">
        <v>1988.0</v>
      </c>
      <c r="D8" s="18">
        <f t="shared" si="1"/>
        <v>497</v>
      </c>
      <c r="E8" s="19">
        <f t="shared" si="2"/>
        <v>2485</v>
      </c>
      <c r="F8" s="18">
        <f t="shared" si="3"/>
        <v>17.39130435</v>
      </c>
      <c r="G8" s="18">
        <f t="shared" si="4"/>
        <v>2.608695652</v>
      </c>
      <c r="H8" s="53">
        <v>20.0</v>
      </c>
      <c r="I8" s="19">
        <f t="shared" si="5"/>
        <v>2505</v>
      </c>
      <c r="J8" s="17">
        <v>490.0</v>
      </c>
      <c r="K8" s="18">
        <f t="shared" si="6"/>
        <v>2015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62127.0</v>
      </c>
      <c r="C11" s="17">
        <v>10884.0</v>
      </c>
      <c r="D11" s="18">
        <f t="shared" si="1"/>
        <v>2721</v>
      </c>
      <c r="E11" s="19">
        <f t="shared" si="2"/>
        <v>13605</v>
      </c>
      <c r="F11" s="18">
        <f t="shared" si="3"/>
        <v>565.2173913</v>
      </c>
      <c r="G11" s="18">
        <f t="shared" si="4"/>
        <v>84.7826087</v>
      </c>
      <c r="H11" s="53">
        <v>650.0</v>
      </c>
      <c r="I11" s="19">
        <f t="shared" si="5"/>
        <v>14255</v>
      </c>
      <c r="J11" s="17">
        <v>2610.0</v>
      </c>
      <c r="K11" s="18">
        <f t="shared" si="6"/>
        <v>11645</v>
      </c>
      <c r="L11" s="23"/>
      <c r="M11" s="6"/>
      <c r="N11" s="6"/>
      <c r="O11" s="6"/>
    </row>
    <row r="12">
      <c r="A12" s="15">
        <v>10.0</v>
      </c>
      <c r="B12" s="16">
        <v>62290.0</v>
      </c>
      <c r="C12" s="17">
        <v>16552.0</v>
      </c>
      <c r="D12" s="18">
        <f t="shared" si="1"/>
        <v>4138</v>
      </c>
      <c r="E12" s="19">
        <f t="shared" si="2"/>
        <v>20690</v>
      </c>
      <c r="F12" s="18">
        <f t="shared" si="3"/>
        <v>604.3478261</v>
      </c>
      <c r="G12" s="18">
        <f t="shared" si="4"/>
        <v>90.65217391</v>
      </c>
      <c r="H12" s="53">
        <v>695.0</v>
      </c>
      <c r="I12" s="19">
        <f t="shared" si="5"/>
        <v>21385</v>
      </c>
      <c r="J12" s="17">
        <v>2550.0</v>
      </c>
      <c r="K12" s="18">
        <f t="shared" si="6"/>
        <v>18835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7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62380.0</v>
      </c>
      <c r="C15" s="17">
        <v>5144.0</v>
      </c>
      <c r="D15" s="18">
        <f t="shared" si="1"/>
        <v>1286</v>
      </c>
      <c r="E15" s="19">
        <f t="shared" si="2"/>
        <v>6430</v>
      </c>
      <c r="F15" s="18">
        <f t="shared" si="3"/>
        <v>60.86956522</v>
      </c>
      <c r="G15" s="18">
        <f t="shared" si="4"/>
        <v>9.130434783</v>
      </c>
      <c r="H15" s="53">
        <v>70.0</v>
      </c>
      <c r="I15" s="19">
        <f t="shared" si="5"/>
        <v>6500</v>
      </c>
      <c r="J15" s="17">
        <v>2095.0</v>
      </c>
      <c r="K15" s="18">
        <f t="shared" si="6"/>
        <v>4405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62755.0</v>
      </c>
      <c r="C19" s="17">
        <v>60905.6</v>
      </c>
      <c r="D19" s="18">
        <f t="shared" si="1"/>
        <v>15226.4</v>
      </c>
      <c r="E19" s="19">
        <f t="shared" si="2"/>
        <v>76132</v>
      </c>
      <c r="F19" s="18">
        <f t="shared" si="3"/>
        <v>2273.913043</v>
      </c>
      <c r="G19" s="18">
        <f t="shared" si="4"/>
        <v>341.0869565</v>
      </c>
      <c r="H19" s="53">
        <v>2615.0</v>
      </c>
      <c r="I19" s="19">
        <f t="shared" si="5"/>
        <v>78747</v>
      </c>
      <c r="J19" s="17">
        <v>7685.0</v>
      </c>
      <c r="K19" s="18">
        <f t="shared" si="6"/>
        <v>71062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62830.0</v>
      </c>
      <c r="C22" s="17">
        <v>7288.0</v>
      </c>
      <c r="D22" s="18">
        <f t="shared" si="1"/>
        <v>1822</v>
      </c>
      <c r="E22" s="19">
        <f t="shared" si="2"/>
        <v>9110</v>
      </c>
      <c r="F22" s="18">
        <f t="shared" si="3"/>
        <v>400</v>
      </c>
      <c r="G22" s="18">
        <f t="shared" si="4"/>
        <v>60</v>
      </c>
      <c r="H22" s="53">
        <v>460.0</v>
      </c>
      <c r="I22" s="19">
        <f t="shared" si="5"/>
        <v>9570</v>
      </c>
      <c r="J22" s="17">
        <v>595.0</v>
      </c>
      <c r="K22" s="18">
        <f t="shared" si="6"/>
        <v>8975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63097.0</v>
      </c>
      <c r="C25" s="17">
        <v>26964.0</v>
      </c>
      <c r="D25" s="18">
        <f t="shared" si="1"/>
        <v>6741</v>
      </c>
      <c r="E25" s="19">
        <f t="shared" si="2"/>
        <v>33705</v>
      </c>
      <c r="F25" s="18">
        <f t="shared" si="3"/>
        <v>786.9565217</v>
      </c>
      <c r="G25" s="18">
        <f t="shared" si="4"/>
        <v>118.0434783</v>
      </c>
      <c r="H25" s="53">
        <v>905.0</v>
      </c>
      <c r="I25" s="19">
        <f t="shared" si="5"/>
        <v>34610</v>
      </c>
      <c r="J25" s="17">
        <v>5625.0</v>
      </c>
      <c r="K25" s="18">
        <f t="shared" si="6"/>
        <v>28985</v>
      </c>
      <c r="L25" s="23"/>
      <c r="M25" s="6"/>
      <c r="N25" s="6"/>
      <c r="O25" s="6"/>
    </row>
    <row r="26">
      <c r="A26" s="15">
        <v>24.0</v>
      </c>
      <c r="B26" s="16">
        <v>68859.0</v>
      </c>
      <c r="C26" s="17">
        <v>36536.0</v>
      </c>
      <c r="D26" s="18">
        <f t="shared" si="1"/>
        <v>9134</v>
      </c>
      <c r="E26" s="19">
        <f t="shared" si="2"/>
        <v>45670</v>
      </c>
      <c r="F26" s="18">
        <f t="shared" si="3"/>
        <v>1204.347826</v>
      </c>
      <c r="G26" s="18">
        <f t="shared" si="4"/>
        <v>180.6521739</v>
      </c>
      <c r="H26" s="53">
        <v>1385.0</v>
      </c>
      <c r="I26" s="19">
        <f t="shared" si="5"/>
        <v>47055</v>
      </c>
      <c r="J26" s="17">
        <v>1555.0</v>
      </c>
      <c r="K26" s="18">
        <f t="shared" si="6"/>
        <v>45500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63384.0</v>
      </c>
      <c r="C29" s="17">
        <v>2556.0</v>
      </c>
      <c r="D29" s="18">
        <f t="shared" si="1"/>
        <v>639</v>
      </c>
      <c r="E29" s="19">
        <f t="shared" si="2"/>
        <v>3195</v>
      </c>
      <c r="F29" s="18">
        <f t="shared" si="3"/>
        <v>134.7826087</v>
      </c>
      <c r="G29" s="18">
        <f t="shared" si="4"/>
        <v>20.2173913</v>
      </c>
      <c r="H29" s="53">
        <v>155.0</v>
      </c>
      <c r="I29" s="19">
        <f t="shared" si="5"/>
        <v>3350</v>
      </c>
      <c r="J29" s="17">
        <v>855.0</v>
      </c>
      <c r="K29" s="18">
        <f t="shared" si="6"/>
        <v>2495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63467.0</v>
      </c>
      <c r="C32" s="17">
        <v>5960.0</v>
      </c>
      <c r="D32" s="18">
        <f t="shared" si="1"/>
        <v>1490</v>
      </c>
      <c r="E32" s="19">
        <f t="shared" si="2"/>
        <v>7450</v>
      </c>
      <c r="F32" s="18">
        <f t="shared" si="3"/>
        <v>147.826087</v>
      </c>
      <c r="G32" s="18">
        <f t="shared" si="4"/>
        <v>22.17391304</v>
      </c>
      <c r="H32" s="53">
        <v>170.0</v>
      </c>
      <c r="I32" s="19">
        <f t="shared" si="5"/>
        <v>7620</v>
      </c>
      <c r="J32" s="17">
        <v>1535.0</v>
      </c>
      <c r="K32" s="18">
        <f t="shared" si="6"/>
        <v>6085</v>
      </c>
      <c r="L32" s="23"/>
      <c r="M32" s="6"/>
      <c r="N32" s="6"/>
      <c r="O32" s="6"/>
    </row>
    <row r="33">
      <c r="A33" s="15">
        <v>31.0</v>
      </c>
      <c r="B33" s="16">
        <v>63614.0</v>
      </c>
      <c r="C33" s="17">
        <v>16440.0</v>
      </c>
      <c r="D33" s="18">
        <f t="shared" si="1"/>
        <v>4110</v>
      </c>
      <c r="E33" s="19">
        <f t="shared" si="2"/>
        <v>20550</v>
      </c>
      <c r="F33" s="18">
        <f t="shared" si="3"/>
        <v>782.6086957</v>
      </c>
      <c r="G33" s="18">
        <f t="shared" si="4"/>
        <v>117.3913043</v>
      </c>
      <c r="H33" s="56">
        <v>900.0</v>
      </c>
      <c r="I33" s="19">
        <f t="shared" si="5"/>
        <v>21450</v>
      </c>
      <c r="J33" s="17">
        <v>3205.0</v>
      </c>
      <c r="K33" s="18">
        <f t="shared" si="6"/>
        <v>18245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204674.83</v>
      </c>
      <c r="D34" s="19">
        <f t="shared" si="7"/>
        <v>51168.7075</v>
      </c>
      <c r="E34" s="19">
        <f t="shared" si="7"/>
        <v>255843.5375</v>
      </c>
      <c r="F34" s="19">
        <f t="shared" si="7"/>
        <v>7321.73913</v>
      </c>
      <c r="G34" s="19">
        <f t="shared" si="7"/>
        <v>1098.26087</v>
      </c>
      <c r="H34" s="19">
        <f t="shared" si="7"/>
        <v>8420</v>
      </c>
      <c r="I34" s="19">
        <f t="shared" si="7"/>
        <v>264263.5375</v>
      </c>
      <c r="J34" s="19">
        <f t="shared" si="7"/>
        <v>33480</v>
      </c>
      <c r="K34" s="19">
        <f t="shared" si="7"/>
        <v>230783.5375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264263.5375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88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63648.0</v>
      </c>
      <c r="C5" s="17">
        <v>3776.0</v>
      </c>
      <c r="D5" s="18">
        <f t="shared" si="1"/>
        <v>944</v>
      </c>
      <c r="E5" s="19">
        <f t="shared" si="2"/>
        <v>4720</v>
      </c>
      <c r="F5" s="18">
        <f t="shared" si="3"/>
        <v>182.6086957</v>
      </c>
      <c r="G5" s="18">
        <f t="shared" si="4"/>
        <v>27.39130435</v>
      </c>
      <c r="H5" s="53">
        <v>210.0</v>
      </c>
      <c r="I5" s="19">
        <f t="shared" si="5"/>
        <v>4930</v>
      </c>
      <c r="J5" s="17">
        <v>2255.0</v>
      </c>
      <c r="K5" s="18">
        <f t="shared" si="6"/>
        <v>2675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63704.0</v>
      </c>
      <c r="C8" s="17">
        <v>4404.0</v>
      </c>
      <c r="D8" s="18">
        <f t="shared" si="1"/>
        <v>1101</v>
      </c>
      <c r="E8" s="19">
        <f t="shared" si="2"/>
        <v>5505</v>
      </c>
      <c r="F8" s="18">
        <f t="shared" si="3"/>
        <v>95.65217391</v>
      </c>
      <c r="G8" s="18">
        <f t="shared" si="4"/>
        <v>14.34782609</v>
      </c>
      <c r="H8" s="53">
        <v>110.0</v>
      </c>
      <c r="I8" s="19">
        <f t="shared" si="5"/>
        <v>5615</v>
      </c>
      <c r="J8" s="17">
        <v>745.0</v>
      </c>
      <c r="K8" s="18">
        <f t="shared" si="6"/>
        <v>4870</v>
      </c>
      <c r="L8" s="23"/>
      <c r="M8" s="6"/>
      <c r="N8" s="6"/>
      <c r="O8" s="6"/>
    </row>
    <row r="9">
      <c r="A9" s="15">
        <v>7.0</v>
      </c>
      <c r="B9" s="16">
        <v>63727.0</v>
      </c>
      <c r="C9" s="17">
        <v>1340.0</v>
      </c>
      <c r="D9" s="18">
        <f t="shared" si="1"/>
        <v>335</v>
      </c>
      <c r="E9" s="19">
        <f t="shared" si="2"/>
        <v>1675</v>
      </c>
      <c r="F9" s="18">
        <f t="shared" si="3"/>
        <v>34.7826087</v>
      </c>
      <c r="G9" s="18">
        <f t="shared" si="4"/>
        <v>5.217391304</v>
      </c>
      <c r="H9" s="53">
        <v>40.0</v>
      </c>
      <c r="I9" s="19">
        <f t="shared" si="5"/>
        <v>1715</v>
      </c>
      <c r="J9" s="17">
        <v>0.0</v>
      </c>
      <c r="K9" s="18">
        <f t="shared" si="6"/>
        <v>1715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63752.0</v>
      </c>
      <c r="C12" s="17">
        <v>1408.0</v>
      </c>
      <c r="D12" s="18">
        <f t="shared" si="1"/>
        <v>352</v>
      </c>
      <c r="E12" s="19">
        <f t="shared" si="2"/>
        <v>1760</v>
      </c>
      <c r="F12" s="18">
        <f t="shared" si="3"/>
        <v>43.47826087</v>
      </c>
      <c r="G12" s="18">
        <f t="shared" si="4"/>
        <v>6.52173913</v>
      </c>
      <c r="H12" s="53">
        <v>50.0</v>
      </c>
      <c r="I12" s="19">
        <f t="shared" si="5"/>
        <v>1810</v>
      </c>
      <c r="J12" s="17">
        <v>440.0</v>
      </c>
      <c r="K12" s="18">
        <f t="shared" si="6"/>
        <v>1370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63879.0</v>
      </c>
      <c r="C15" s="17">
        <v>8568.0</v>
      </c>
      <c r="D15" s="18">
        <f t="shared" si="1"/>
        <v>2142</v>
      </c>
      <c r="E15" s="19">
        <f t="shared" si="2"/>
        <v>10710</v>
      </c>
      <c r="F15" s="18">
        <f t="shared" si="3"/>
        <v>495.6521739</v>
      </c>
      <c r="G15" s="18">
        <f t="shared" si="4"/>
        <v>74.34782609</v>
      </c>
      <c r="H15" s="53">
        <v>570.0</v>
      </c>
      <c r="I15" s="19">
        <f t="shared" si="5"/>
        <v>11280</v>
      </c>
      <c r="J15" s="17">
        <v>3265.0</v>
      </c>
      <c r="K15" s="18">
        <f t="shared" si="6"/>
        <v>8015</v>
      </c>
      <c r="L15" s="23"/>
      <c r="M15" s="6"/>
      <c r="N15" s="6"/>
      <c r="O15" s="6"/>
    </row>
    <row r="16">
      <c r="A16" s="15">
        <v>14.0</v>
      </c>
      <c r="B16" s="16">
        <v>63974.0</v>
      </c>
      <c r="C16" s="17">
        <v>14944.0</v>
      </c>
      <c r="D16" s="18">
        <f t="shared" si="1"/>
        <v>3736</v>
      </c>
      <c r="E16" s="19">
        <f t="shared" si="2"/>
        <v>18680</v>
      </c>
      <c r="F16" s="18">
        <f t="shared" si="3"/>
        <v>508.6956522</v>
      </c>
      <c r="G16" s="18">
        <f t="shared" si="4"/>
        <v>76.30434783</v>
      </c>
      <c r="H16" s="53">
        <v>585.0</v>
      </c>
      <c r="I16" s="19">
        <f t="shared" si="5"/>
        <v>19265</v>
      </c>
      <c r="J16" s="17">
        <v>1475.0</v>
      </c>
      <c r="K16" s="18">
        <f t="shared" si="6"/>
        <v>17790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64021.0</v>
      </c>
      <c r="C19" s="17">
        <v>3200.0</v>
      </c>
      <c r="D19" s="18">
        <f t="shared" si="1"/>
        <v>800</v>
      </c>
      <c r="E19" s="19">
        <f t="shared" si="2"/>
        <v>4000</v>
      </c>
      <c r="F19" s="18">
        <f t="shared" si="3"/>
        <v>0</v>
      </c>
      <c r="G19" s="18">
        <f t="shared" si="4"/>
        <v>0</v>
      </c>
      <c r="H19" s="53">
        <v>0.0</v>
      </c>
      <c r="I19" s="19">
        <f t="shared" si="5"/>
        <v>4000</v>
      </c>
      <c r="J19" s="17">
        <v>500.0</v>
      </c>
      <c r="K19" s="18">
        <f t="shared" si="6"/>
        <v>3500</v>
      </c>
      <c r="L19" s="23"/>
      <c r="M19" s="6"/>
      <c r="N19" s="6"/>
      <c r="O19" s="6"/>
    </row>
    <row r="20">
      <c r="A20" s="15">
        <v>18.0</v>
      </c>
      <c r="B20" s="16">
        <v>64033.0</v>
      </c>
      <c r="C20" s="17">
        <v>664.0</v>
      </c>
      <c r="D20" s="18">
        <f t="shared" si="1"/>
        <v>166</v>
      </c>
      <c r="E20" s="19">
        <f t="shared" si="2"/>
        <v>830</v>
      </c>
      <c r="F20" s="18">
        <f t="shared" si="3"/>
        <v>104.3478261</v>
      </c>
      <c r="G20" s="18">
        <f t="shared" si="4"/>
        <v>15.65217391</v>
      </c>
      <c r="H20" s="53">
        <v>120.0</v>
      </c>
      <c r="I20" s="19">
        <f t="shared" si="5"/>
        <v>950</v>
      </c>
      <c r="J20" s="17">
        <v>30.0</v>
      </c>
      <c r="K20" s="18">
        <f t="shared" si="6"/>
        <v>920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64149.0</v>
      </c>
      <c r="C22" s="17">
        <v>8612.0</v>
      </c>
      <c r="D22" s="18">
        <f t="shared" si="1"/>
        <v>2153</v>
      </c>
      <c r="E22" s="19">
        <f t="shared" si="2"/>
        <v>10765</v>
      </c>
      <c r="F22" s="18">
        <f t="shared" si="3"/>
        <v>208.6956522</v>
      </c>
      <c r="G22" s="18">
        <f t="shared" si="4"/>
        <v>31.30434783</v>
      </c>
      <c r="H22" s="53">
        <v>240.0</v>
      </c>
      <c r="I22" s="19">
        <f t="shared" si="5"/>
        <v>11005</v>
      </c>
      <c r="J22" s="17">
        <v>2470.0</v>
      </c>
      <c r="K22" s="18">
        <f t="shared" si="6"/>
        <v>8535</v>
      </c>
      <c r="L22" s="23"/>
      <c r="M22" s="6"/>
      <c r="N22" s="6"/>
      <c r="O22" s="6"/>
    </row>
    <row r="23">
      <c r="A23" s="15">
        <v>21.0</v>
      </c>
      <c r="B23" s="16">
        <v>64386.0</v>
      </c>
      <c r="C23" s="17">
        <v>31228.0</v>
      </c>
      <c r="D23" s="18">
        <f t="shared" si="1"/>
        <v>7807</v>
      </c>
      <c r="E23" s="19">
        <f t="shared" si="2"/>
        <v>39035</v>
      </c>
      <c r="F23" s="18">
        <f t="shared" si="3"/>
        <v>1286.956522</v>
      </c>
      <c r="G23" s="18">
        <f t="shared" si="4"/>
        <v>193.0434783</v>
      </c>
      <c r="H23" s="53">
        <v>1480.0</v>
      </c>
      <c r="I23" s="19">
        <f t="shared" si="5"/>
        <v>40515</v>
      </c>
      <c r="J23" s="17">
        <v>2400.0</v>
      </c>
      <c r="K23" s="18">
        <f t="shared" si="6"/>
        <v>38115</v>
      </c>
      <c r="L23" s="23"/>
      <c r="M23" s="6"/>
      <c r="N23" s="6"/>
      <c r="O23" s="6"/>
    </row>
    <row r="24">
      <c r="A24" s="15">
        <v>22.0</v>
      </c>
      <c r="B24" s="16">
        <v>64585.0</v>
      </c>
      <c r="C24" s="17">
        <v>14928.0</v>
      </c>
      <c r="D24" s="18">
        <f t="shared" si="1"/>
        <v>3732</v>
      </c>
      <c r="E24" s="19">
        <f t="shared" si="2"/>
        <v>18660</v>
      </c>
      <c r="F24" s="18">
        <f t="shared" si="3"/>
        <v>760.8695652</v>
      </c>
      <c r="G24" s="18">
        <f t="shared" si="4"/>
        <v>114.1304348</v>
      </c>
      <c r="H24" s="53">
        <v>875.0</v>
      </c>
      <c r="I24" s="19">
        <f t="shared" si="5"/>
        <v>19535</v>
      </c>
      <c r="J24" s="17">
        <v>6110.0</v>
      </c>
      <c r="K24" s="18">
        <f t="shared" si="6"/>
        <v>13425</v>
      </c>
      <c r="L24" s="23"/>
      <c r="M24" s="6"/>
      <c r="N24" s="6"/>
      <c r="O24" s="6"/>
    </row>
    <row r="25">
      <c r="A25" s="15">
        <v>23.0</v>
      </c>
      <c r="B25" s="16">
        <v>64821.0</v>
      </c>
      <c r="C25" s="17">
        <v>19928.0</v>
      </c>
      <c r="D25" s="18">
        <f t="shared" si="1"/>
        <v>4982</v>
      </c>
      <c r="E25" s="19">
        <f t="shared" si="2"/>
        <v>24910</v>
      </c>
      <c r="F25" s="18">
        <f t="shared" si="3"/>
        <v>1073.913043</v>
      </c>
      <c r="G25" s="18">
        <f t="shared" si="4"/>
        <v>161.0869565</v>
      </c>
      <c r="H25" s="53">
        <v>1235.0</v>
      </c>
      <c r="I25" s="19">
        <f t="shared" si="5"/>
        <v>26145</v>
      </c>
      <c r="J25" s="17">
        <v>7920.0</v>
      </c>
      <c r="K25" s="18">
        <f t="shared" si="6"/>
        <v>18225</v>
      </c>
      <c r="L25" s="23"/>
      <c r="M25" s="6"/>
      <c r="N25" s="6"/>
      <c r="O25" s="6"/>
    </row>
    <row r="26">
      <c r="A26" s="15">
        <v>24.0</v>
      </c>
      <c r="B26" s="16">
        <v>64987.0</v>
      </c>
      <c r="C26" s="17">
        <v>16736.0</v>
      </c>
      <c r="D26" s="18">
        <f t="shared" si="1"/>
        <v>4184</v>
      </c>
      <c r="E26" s="19">
        <f t="shared" si="2"/>
        <v>20920</v>
      </c>
      <c r="F26" s="18">
        <f t="shared" si="3"/>
        <v>647.826087</v>
      </c>
      <c r="G26" s="18">
        <f t="shared" si="4"/>
        <v>97.17391304</v>
      </c>
      <c r="H26" s="53">
        <v>745.0</v>
      </c>
      <c r="I26" s="19">
        <f t="shared" si="5"/>
        <v>21665</v>
      </c>
      <c r="J26" s="17">
        <v>4755.0</v>
      </c>
      <c r="K26" s="18">
        <f t="shared" si="6"/>
        <v>16910</v>
      </c>
      <c r="L26" s="23"/>
      <c r="M26" s="6"/>
      <c r="N26" s="6"/>
      <c r="O26" s="6"/>
    </row>
    <row r="27">
      <c r="A27" s="15">
        <v>25.0</v>
      </c>
      <c r="B27" s="16">
        <v>65183.0</v>
      </c>
      <c r="C27" s="17">
        <v>20276.0</v>
      </c>
      <c r="D27" s="18">
        <f t="shared" si="1"/>
        <v>5069</v>
      </c>
      <c r="E27" s="19">
        <f t="shared" si="2"/>
        <v>25345</v>
      </c>
      <c r="F27" s="18">
        <f t="shared" si="3"/>
        <v>1139.130435</v>
      </c>
      <c r="G27" s="18">
        <f t="shared" si="4"/>
        <v>170.8695652</v>
      </c>
      <c r="H27" s="53">
        <v>1310.0</v>
      </c>
      <c r="I27" s="19">
        <f t="shared" si="5"/>
        <v>26655</v>
      </c>
      <c r="J27" s="17">
        <v>3650.0</v>
      </c>
      <c r="K27" s="18">
        <f t="shared" si="6"/>
        <v>23005</v>
      </c>
      <c r="L27" s="23"/>
      <c r="M27" s="6"/>
      <c r="N27" s="6"/>
      <c r="O27" s="6"/>
    </row>
    <row r="28">
      <c r="A28" s="15">
        <v>26.0</v>
      </c>
      <c r="B28" s="16">
        <v>65469.0</v>
      </c>
      <c r="C28" s="17">
        <v>22972.11</v>
      </c>
      <c r="D28" s="18">
        <f t="shared" si="1"/>
        <v>5743.0275</v>
      </c>
      <c r="E28" s="19">
        <f t="shared" si="2"/>
        <v>28715.1375</v>
      </c>
      <c r="F28" s="18">
        <f t="shared" si="3"/>
        <v>1026.086957</v>
      </c>
      <c r="G28" s="18">
        <f t="shared" si="4"/>
        <v>153.9130435</v>
      </c>
      <c r="H28" s="53">
        <v>1180.0</v>
      </c>
      <c r="I28" s="19">
        <f t="shared" si="5"/>
        <v>29895.1375</v>
      </c>
      <c r="J28" s="17">
        <v>6610.0</v>
      </c>
      <c r="K28" s="55">
        <f t="shared" si="6"/>
        <v>23285.1375</v>
      </c>
      <c r="L28" s="23"/>
      <c r="M28" s="6"/>
      <c r="N28" s="6"/>
      <c r="O28" s="6"/>
    </row>
    <row r="29">
      <c r="A29" s="15">
        <v>27.0</v>
      </c>
      <c r="B29" s="16">
        <v>65690.0</v>
      </c>
      <c r="C29" s="17">
        <v>27900.0</v>
      </c>
      <c r="D29" s="18">
        <f t="shared" si="1"/>
        <v>6975</v>
      </c>
      <c r="E29" s="19">
        <f t="shared" si="2"/>
        <v>34875</v>
      </c>
      <c r="F29" s="18">
        <f t="shared" si="3"/>
        <v>1143.478261</v>
      </c>
      <c r="G29" s="18">
        <f t="shared" si="4"/>
        <v>171.5217391</v>
      </c>
      <c r="H29" s="53">
        <v>1315.0</v>
      </c>
      <c r="I29" s="19">
        <f t="shared" si="5"/>
        <v>36190</v>
      </c>
      <c r="J29" s="17">
        <v>2455.0</v>
      </c>
      <c r="K29" s="18">
        <f t="shared" si="6"/>
        <v>33735</v>
      </c>
      <c r="L29" s="23"/>
      <c r="M29" s="6"/>
      <c r="N29" s="6"/>
      <c r="O29" s="6"/>
    </row>
    <row r="30">
      <c r="A30" s="15">
        <v>28.0</v>
      </c>
      <c r="B30" s="16">
        <v>65904.0</v>
      </c>
      <c r="C30" s="17">
        <v>32516.0</v>
      </c>
      <c r="D30" s="18">
        <f t="shared" si="1"/>
        <v>8129</v>
      </c>
      <c r="E30" s="19">
        <f t="shared" si="2"/>
        <v>40645</v>
      </c>
      <c r="F30" s="18">
        <f t="shared" si="3"/>
        <v>1343.478261</v>
      </c>
      <c r="G30" s="18">
        <f t="shared" si="4"/>
        <v>201.5217391</v>
      </c>
      <c r="H30" s="53">
        <v>1545.0</v>
      </c>
      <c r="I30" s="19">
        <f t="shared" si="5"/>
        <v>42190</v>
      </c>
      <c r="J30" s="17">
        <v>1850.0</v>
      </c>
      <c r="K30" s="18">
        <f t="shared" si="6"/>
        <v>40340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7">
        <v>328.0</v>
      </c>
      <c r="D33" s="18">
        <f t="shared" si="1"/>
        <v>82</v>
      </c>
      <c r="E33" s="19">
        <f t="shared" si="2"/>
        <v>410</v>
      </c>
      <c r="F33" s="18">
        <f t="shared" si="3"/>
        <v>286.9565217</v>
      </c>
      <c r="G33" s="18">
        <f t="shared" si="4"/>
        <v>43.04347826</v>
      </c>
      <c r="H33" s="56">
        <v>330.0</v>
      </c>
      <c r="I33" s="19">
        <f t="shared" si="5"/>
        <v>740</v>
      </c>
      <c r="J33" s="17">
        <v>430.0</v>
      </c>
      <c r="K33" s="18">
        <f t="shared" si="6"/>
        <v>310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233728.11</v>
      </c>
      <c r="D34" s="19">
        <f t="shared" si="7"/>
        <v>58432.0275</v>
      </c>
      <c r="E34" s="19">
        <f t="shared" si="7"/>
        <v>292160.1375</v>
      </c>
      <c r="F34" s="19">
        <f t="shared" si="7"/>
        <v>10382.6087</v>
      </c>
      <c r="G34" s="19">
        <f t="shared" si="7"/>
        <v>1557.391304</v>
      </c>
      <c r="H34" s="19">
        <f t="shared" si="7"/>
        <v>11940</v>
      </c>
      <c r="I34" s="19">
        <f t="shared" si="7"/>
        <v>304100.1375</v>
      </c>
      <c r="J34" s="19">
        <f t="shared" si="7"/>
        <v>47360</v>
      </c>
      <c r="K34" s="19">
        <f t="shared" si="7"/>
        <v>256740.1375</v>
      </c>
      <c r="L34" s="29"/>
      <c r="M34" s="6"/>
      <c r="N34" s="6"/>
      <c r="O34" s="6"/>
    </row>
    <row r="35">
      <c r="A35" s="30"/>
      <c r="B35" s="30"/>
      <c r="C35" s="32"/>
      <c r="D35" s="31"/>
      <c r="E35" s="31"/>
      <c r="F35" s="31"/>
      <c r="G35" s="31"/>
      <c r="H35" s="32" t="s">
        <v>13</v>
      </c>
      <c r="I35" s="57">
        <f>SUM(E34,H34)</f>
        <v>304100.1375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2"/>
      <c r="I36" s="6"/>
      <c r="J36" s="32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89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65948.0</v>
      </c>
      <c r="C5" s="17">
        <v>2080.0</v>
      </c>
      <c r="D5" s="18">
        <f t="shared" si="1"/>
        <v>520</v>
      </c>
      <c r="E5" s="19">
        <f t="shared" si="2"/>
        <v>2600</v>
      </c>
      <c r="F5" s="18">
        <f t="shared" si="3"/>
        <v>34.7826087</v>
      </c>
      <c r="G5" s="18">
        <f t="shared" si="4"/>
        <v>5.217391304</v>
      </c>
      <c r="H5" s="53">
        <v>40.0</v>
      </c>
      <c r="I5" s="19">
        <f t="shared" si="5"/>
        <v>2640</v>
      </c>
      <c r="J5" s="17">
        <v>335.0</v>
      </c>
      <c r="K5" s="18">
        <f t="shared" si="6"/>
        <v>2305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66062.0</v>
      </c>
      <c r="C7" s="17">
        <v>10400.0</v>
      </c>
      <c r="D7" s="18">
        <f t="shared" si="1"/>
        <v>2600</v>
      </c>
      <c r="E7" s="19">
        <f t="shared" si="2"/>
        <v>13000</v>
      </c>
      <c r="F7" s="18">
        <f t="shared" si="3"/>
        <v>313.0434783</v>
      </c>
      <c r="G7" s="18">
        <f t="shared" si="4"/>
        <v>46.95652174</v>
      </c>
      <c r="H7" s="53">
        <v>360.0</v>
      </c>
      <c r="I7" s="19">
        <f t="shared" si="5"/>
        <v>13360</v>
      </c>
      <c r="J7" s="17">
        <v>4045.0</v>
      </c>
      <c r="K7" s="18">
        <f t="shared" si="6"/>
        <v>9315</v>
      </c>
      <c r="L7" s="23"/>
      <c r="M7" s="6"/>
      <c r="N7" s="6"/>
      <c r="O7" s="6"/>
    </row>
    <row r="8">
      <c r="A8" s="15">
        <v>6.0</v>
      </c>
      <c r="B8" s="16">
        <v>66237.0</v>
      </c>
      <c r="C8" s="17">
        <v>21148.0</v>
      </c>
      <c r="D8" s="18">
        <f t="shared" si="1"/>
        <v>5287</v>
      </c>
      <c r="E8" s="19">
        <f t="shared" si="2"/>
        <v>26435</v>
      </c>
      <c r="F8" s="18">
        <f t="shared" si="3"/>
        <v>1200</v>
      </c>
      <c r="G8" s="18">
        <f t="shared" si="4"/>
        <v>180</v>
      </c>
      <c r="H8" s="53">
        <v>1380.0</v>
      </c>
      <c r="I8" s="19">
        <f t="shared" si="5"/>
        <v>27815</v>
      </c>
      <c r="J8" s="17">
        <v>2850.0</v>
      </c>
      <c r="K8" s="18">
        <f t="shared" si="6"/>
        <v>24965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66289.0</v>
      </c>
      <c r="C11" s="17">
        <v>2376.0</v>
      </c>
      <c r="D11" s="18">
        <f t="shared" si="1"/>
        <v>594</v>
      </c>
      <c r="E11" s="19">
        <f t="shared" si="2"/>
        <v>2970</v>
      </c>
      <c r="F11" s="18">
        <f t="shared" si="3"/>
        <v>173.9130435</v>
      </c>
      <c r="G11" s="18">
        <f t="shared" si="4"/>
        <v>26.08695652</v>
      </c>
      <c r="H11" s="53">
        <v>200.0</v>
      </c>
      <c r="I11" s="19">
        <f t="shared" si="5"/>
        <v>3170</v>
      </c>
      <c r="J11" s="17">
        <v>985.0</v>
      </c>
      <c r="K11" s="18">
        <f t="shared" si="6"/>
        <v>2185</v>
      </c>
      <c r="L11" s="23"/>
      <c r="M11" s="6"/>
      <c r="N11" s="6"/>
      <c r="O11" s="6"/>
    </row>
    <row r="12">
      <c r="A12" s="15">
        <v>10.0</v>
      </c>
      <c r="B12" s="16">
        <v>66315.0</v>
      </c>
      <c r="C12" s="17">
        <v>1144.0</v>
      </c>
      <c r="D12" s="18">
        <f t="shared" si="1"/>
        <v>286</v>
      </c>
      <c r="E12" s="19">
        <f t="shared" si="2"/>
        <v>1430</v>
      </c>
      <c r="F12" s="18">
        <f t="shared" si="3"/>
        <v>0</v>
      </c>
      <c r="G12" s="18">
        <f t="shared" si="4"/>
        <v>0</v>
      </c>
      <c r="H12" s="53">
        <v>0.0</v>
      </c>
      <c r="I12" s="19">
        <f t="shared" si="5"/>
        <v>1430</v>
      </c>
      <c r="J12" s="17">
        <v>645.0</v>
      </c>
      <c r="K12" s="18">
        <f t="shared" si="6"/>
        <v>785</v>
      </c>
      <c r="L12" s="23"/>
      <c r="M12" s="6"/>
      <c r="N12" s="6"/>
      <c r="O12" s="6"/>
    </row>
    <row r="13">
      <c r="A13" s="15">
        <v>11.0</v>
      </c>
      <c r="B13" s="16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66424.0</v>
      </c>
      <c r="C14" s="17">
        <v>8008.0</v>
      </c>
      <c r="D14" s="18">
        <f t="shared" si="1"/>
        <v>2002</v>
      </c>
      <c r="E14" s="19">
        <f t="shared" si="2"/>
        <v>10010</v>
      </c>
      <c r="F14" s="18">
        <f t="shared" si="3"/>
        <v>252.173913</v>
      </c>
      <c r="G14" s="18">
        <f t="shared" si="4"/>
        <v>37.82608696</v>
      </c>
      <c r="H14" s="53">
        <v>290.0</v>
      </c>
      <c r="I14" s="19">
        <f t="shared" si="5"/>
        <v>10300</v>
      </c>
      <c r="J14" s="17">
        <v>1580.0</v>
      </c>
      <c r="K14" s="18">
        <f t="shared" si="6"/>
        <v>8720</v>
      </c>
      <c r="L14" s="23"/>
      <c r="M14" s="6"/>
      <c r="N14" s="6"/>
      <c r="O14" s="6"/>
    </row>
    <row r="15">
      <c r="A15" s="15">
        <v>13.0</v>
      </c>
      <c r="B15" s="16">
        <v>66572.0</v>
      </c>
      <c r="C15" s="17">
        <v>14216.0</v>
      </c>
      <c r="D15" s="18">
        <f t="shared" si="1"/>
        <v>3554</v>
      </c>
      <c r="E15" s="19">
        <f t="shared" si="2"/>
        <v>17770</v>
      </c>
      <c r="F15" s="18">
        <f t="shared" si="3"/>
        <v>839.1304348</v>
      </c>
      <c r="G15" s="18">
        <f t="shared" si="4"/>
        <v>125.8695652</v>
      </c>
      <c r="H15" s="53">
        <v>965.0</v>
      </c>
      <c r="I15" s="19">
        <f t="shared" si="5"/>
        <v>18735</v>
      </c>
      <c r="J15" s="17">
        <v>2010.0</v>
      </c>
      <c r="K15" s="18">
        <f t="shared" si="6"/>
        <v>16725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66626.0</v>
      </c>
      <c r="C18" s="17">
        <v>2848.0</v>
      </c>
      <c r="D18" s="18">
        <f t="shared" si="1"/>
        <v>712</v>
      </c>
      <c r="E18" s="19">
        <f t="shared" si="2"/>
        <v>3560</v>
      </c>
      <c r="F18" s="18">
        <f t="shared" si="3"/>
        <v>78.26086957</v>
      </c>
      <c r="G18" s="18">
        <f t="shared" si="4"/>
        <v>11.73913043</v>
      </c>
      <c r="H18" s="53">
        <v>90.0</v>
      </c>
      <c r="I18" s="19">
        <f t="shared" si="5"/>
        <v>3650</v>
      </c>
      <c r="J18" s="17">
        <v>1140.0</v>
      </c>
      <c r="K18" s="18">
        <f t="shared" si="6"/>
        <v>2510</v>
      </c>
      <c r="L18" s="23"/>
      <c r="M18" s="6"/>
      <c r="N18" s="6"/>
      <c r="O18" s="6"/>
    </row>
    <row r="19">
      <c r="A19" s="15">
        <v>17.0</v>
      </c>
      <c r="B19" s="16">
        <v>66654.0</v>
      </c>
      <c r="C19" s="17">
        <v>1560.0</v>
      </c>
      <c r="D19" s="18">
        <f t="shared" si="1"/>
        <v>390</v>
      </c>
      <c r="E19" s="19">
        <f t="shared" si="2"/>
        <v>1950</v>
      </c>
      <c r="F19" s="18">
        <f t="shared" si="3"/>
        <v>0</v>
      </c>
      <c r="G19" s="18">
        <f t="shared" si="4"/>
        <v>0</v>
      </c>
      <c r="H19" s="53">
        <v>0.0</v>
      </c>
      <c r="I19" s="19">
        <f t="shared" si="5"/>
        <v>1950</v>
      </c>
      <c r="J19" s="17">
        <v>0.0</v>
      </c>
      <c r="K19" s="18">
        <f t="shared" si="6"/>
        <v>1950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66759.0</v>
      </c>
      <c r="C21" s="17">
        <v>7488.0</v>
      </c>
      <c r="D21" s="18">
        <f t="shared" si="1"/>
        <v>1872</v>
      </c>
      <c r="E21" s="19">
        <f t="shared" si="2"/>
        <v>9360</v>
      </c>
      <c r="F21" s="18">
        <f t="shared" si="3"/>
        <v>321.7391304</v>
      </c>
      <c r="G21" s="18">
        <f t="shared" si="4"/>
        <v>48.26086957</v>
      </c>
      <c r="H21" s="53">
        <v>370.0</v>
      </c>
      <c r="I21" s="19">
        <f t="shared" si="5"/>
        <v>9730</v>
      </c>
      <c r="J21" s="17">
        <v>2185.0</v>
      </c>
      <c r="K21" s="18">
        <f t="shared" si="6"/>
        <v>7545</v>
      </c>
      <c r="L21" s="23"/>
      <c r="M21" s="6"/>
      <c r="N21" s="6"/>
      <c r="O21" s="6"/>
    </row>
    <row r="22">
      <c r="A22" s="15">
        <v>20.0</v>
      </c>
      <c r="B22" s="16">
        <v>66935.0</v>
      </c>
      <c r="C22" s="17">
        <v>13360.0</v>
      </c>
      <c r="D22" s="18">
        <f t="shared" si="1"/>
        <v>3340</v>
      </c>
      <c r="E22" s="19">
        <f t="shared" si="2"/>
        <v>16700</v>
      </c>
      <c r="F22" s="18">
        <f t="shared" si="3"/>
        <v>360.8695652</v>
      </c>
      <c r="G22" s="18">
        <f t="shared" si="4"/>
        <v>54.13043478</v>
      </c>
      <c r="H22" s="53">
        <v>415.0</v>
      </c>
      <c r="I22" s="19">
        <f t="shared" si="5"/>
        <v>17115</v>
      </c>
      <c r="J22" s="17">
        <v>4515.0</v>
      </c>
      <c r="K22" s="18">
        <f t="shared" si="6"/>
        <v>12600</v>
      </c>
      <c r="L22" s="23"/>
      <c r="M22" s="6"/>
      <c r="N22" s="6"/>
      <c r="O22" s="6"/>
    </row>
    <row r="23">
      <c r="A23" s="15">
        <v>21.0</v>
      </c>
      <c r="B23" s="16">
        <v>66994.0</v>
      </c>
      <c r="C23" s="17">
        <v>4460.0</v>
      </c>
      <c r="D23" s="18">
        <f t="shared" si="1"/>
        <v>1115</v>
      </c>
      <c r="E23" s="19">
        <f t="shared" si="2"/>
        <v>5575</v>
      </c>
      <c r="F23" s="18">
        <f t="shared" si="3"/>
        <v>186.9565217</v>
      </c>
      <c r="G23" s="18">
        <f t="shared" si="4"/>
        <v>28.04347826</v>
      </c>
      <c r="H23" s="53">
        <v>215.0</v>
      </c>
      <c r="I23" s="19">
        <f t="shared" si="5"/>
        <v>5790</v>
      </c>
      <c r="J23" s="17">
        <v>1375.0</v>
      </c>
      <c r="K23" s="18">
        <f t="shared" si="6"/>
        <v>4415</v>
      </c>
      <c r="L23" s="23"/>
      <c r="M23" s="6"/>
      <c r="N23" s="6"/>
      <c r="O23" s="6"/>
    </row>
    <row r="24">
      <c r="A24" s="15">
        <v>22.0</v>
      </c>
      <c r="B24" s="16">
        <v>67036.0</v>
      </c>
      <c r="C24" s="17">
        <v>3332.0</v>
      </c>
      <c r="D24" s="18">
        <f t="shared" si="1"/>
        <v>833</v>
      </c>
      <c r="E24" s="19">
        <f t="shared" si="2"/>
        <v>4165</v>
      </c>
      <c r="F24" s="18">
        <f t="shared" si="3"/>
        <v>104.3478261</v>
      </c>
      <c r="G24" s="18">
        <f t="shared" si="4"/>
        <v>15.65217391</v>
      </c>
      <c r="H24" s="53">
        <v>120.0</v>
      </c>
      <c r="I24" s="19">
        <f t="shared" si="5"/>
        <v>4285</v>
      </c>
      <c r="J24" s="17">
        <v>660.0</v>
      </c>
      <c r="K24" s="18">
        <f t="shared" si="6"/>
        <v>3625</v>
      </c>
      <c r="L24" s="23"/>
      <c r="M24" s="6"/>
      <c r="N24" s="6"/>
      <c r="O24" s="6"/>
    </row>
    <row r="25">
      <c r="A25" s="15">
        <v>23.0</v>
      </c>
      <c r="B25" s="16">
        <v>67167.0</v>
      </c>
      <c r="C25" s="17">
        <v>10024.0</v>
      </c>
      <c r="D25" s="18">
        <f t="shared" si="1"/>
        <v>2506</v>
      </c>
      <c r="E25" s="19">
        <f t="shared" si="2"/>
        <v>12530</v>
      </c>
      <c r="F25" s="18">
        <f t="shared" si="3"/>
        <v>373.9130435</v>
      </c>
      <c r="G25" s="18">
        <f t="shared" si="4"/>
        <v>56.08695652</v>
      </c>
      <c r="H25" s="53">
        <v>430.0</v>
      </c>
      <c r="I25" s="19">
        <f t="shared" si="5"/>
        <v>12960</v>
      </c>
      <c r="J25" s="17">
        <v>3000.0</v>
      </c>
      <c r="K25" s="18">
        <f t="shared" si="6"/>
        <v>9960</v>
      </c>
      <c r="L25" s="23"/>
      <c r="M25" s="6"/>
      <c r="N25" s="6"/>
      <c r="O25" s="6"/>
    </row>
    <row r="26">
      <c r="A26" s="15">
        <v>24.0</v>
      </c>
      <c r="B26" s="16">
        <v>67225.0</v>
      </c>
      <c r="C26" s="17">
        <v>4272.0</v>
      </c>
      <c r="D26" s="18">
        <f t="shared" si="1"/>
        <v>1068</v>
      </c>
      <c r="E26" s="19">
        <f t="shared" si="2"/>
        <v>5340</v>
      </c>
      <c r="F26" s="18">
        <f t="shared" si="3"/>
        <v>139.1304348</v>
      </c>
      <c r="G26" s="18">
        <f t="shared" si="4"/>
        <v>20.86956522</v>
      </c>
      <c r="H26" s="53">
        <v>160.0</v>
      </c>
      <c r="I26" s="19">
        <f t="shared" si="5"/>
        <v>5500</v>
      </c>
      <c r="J26" s="17">
        <v>840.0</v>
      </c>
      <c r="K26" s="18">
        <f t="shared" si="6"/>
        <v>4660</v>
      </c>
      <c r="L26" s="23"/>
      <c r="M26" s="6"/>
      <c r="N26" s="6"/>
      <c r="O26" s="6"/>
    </row>
    <row r="27">
      <c r="A27" s="15">
        <v>25.0</v>
      </c>
      <c r="B27" s="16">
        <v>67304.0</v>
      </c>
      <c r="C27" s="17">
        <v>5288.0</v>
      </c>
      <c r="D27" s="18">
        <f t="shared" si="1"/>
        <v>1322</v>
      </c>
      <c r="E27" s="19">
        <f t="shared" si="2"/>
        <v>6610</v>
      </c>
      <c r="F27" s="18">
        <f t="shared" si="3"/>
        <v>73.91304348</v>
      </c>
      <c r="G27" s="18">
        <f t="shared" si="4"/>
        <v>11.08695652</v>
      </c>
      <c r="H27" s="53">
        <v>85.0</v>
      </c>
      <c r="I27" s="19">
        <f t="shared" si="5"/>
        <v>6695</v>
      </c>
      <c r="J27" s="17">
        <v>2320.0</v>
      </c>
      <c r="K27" s="18">
        <f t="shared" si="6"/>
        <v>4375</v>
      </c>
      <c r="L27" s="23"/>
      <c r="M27" s="6"/>
      <c r="N27" s="6"/>
      <c r="O27" s="6"/>
    </row>
    <row r="28">
      <c r="A28" s="15">
        <v>26.0</v>
      </c>
      <c r="B28" s="16">
        <v>67357.0</v>
      </c>
      <c r="C28" s="17">
        <v>3508.0</v>
      </c>
      <c r="D28" s="18">
        <f t="shared" si="1"/>
        <v>877</v>
      </c>
      <c r="E28" s="19">
        <f t="shared" si="2"/>
        <v>4385</v>
      </c>
      <c r="F28" s="18">
        <f t="shared" si="3"/>
        <v>113.0434783</v>
      </c>
      <c r="G28" s="18">
        <f t="shared" si="4"/>
        <v>16.95652174</v>
      </c>
      <c r="H28" s="53">
        <v>130.0</v>
      </c>
      <c r="I28" s="19">
        <f t="shared" si="5"/>
        <v>4515</v>
      </c>
      <c r="J28" s="17">
        <v>1120.0</v>
      </c>
      <c r="K28" s="55">
        <f t="shared" si="6"/>
        <v>3395</v>
      </c>
      <c r="L28" s="23"/>
      <c r="M28" s="6"/>
      <c r="N28" s="6"/>
      <c r="O28" s="6"/>
    </row>
    <row r="29">
      <c r="A29" s="15">
        <v>27.0</v>
      </c>
      <c r="B29" s="16">
        <v>67372.0</v>
      </c>
      <c r="C29" s="17">
        <v>772.0</v>
      </c>
      <c r="D29" s="18">
        <f t="shared" si="1"/>
        <v>193</v>
      </c>
      <c r="E29" s="19">
        <f t="shared" si="2"/>
        <v>965</v>
      </c>
      <c r="F29" s="18">
        <f t="shared" si="3"/>
        <v>26.08695652</v>
      </c>
      <c r="G29" s="18">
        <f t="shared" si="4"/>
        <v>3.913043478</v>
      </c>
      <c r="H29" s="53">
        <v>30.0</v>
      </c>
      <c r="I29" s="19">
        <f t="shared" si="5"/>
        <v>995</v>
      </c>
      <c r="J29" s="17">
        <v>65.0</v>
      </c>
      <c r="K29" s="18">
        <f t="shared" si="6"/>
        <v>930</v>
      </c>
      <c r="L29" s="23"/>
      <c r="M29" s="6"/>
      <c r="N29" s="6"/>
      <c r="O29" s="6"/>
    </row>
    <row r="30">
      <c r="A30" s="15">
        <v>28.0</v>
      </c>
      <c r="B30" s="16">
        <v>67381.0</v>
      </c>
      <c r="C30" s="17">
        <v>360.0</v>
      </c>
      <c r="D30" s="18">
        <f t="shared" si="1"/>
        <v>90</v>
      </c>
      <c r="E30" s="19">
        <f t="shared" si="2"/>
        <v>450</v>
      </c>
      <c r="F30" s="18">
        <f t="shared" si="3"/>
        <v>26.08695652</v>
      </c>
      <c r="G30" s="18">
        <f t="shared" si="4"/>
        <v>3.913043478</v>
      </c>
      <c r="H30" s="53">
        <v>30.0</v>
      </c>
      <c r="I30" s="19">
        <f t="shared" si="5"/>
        <v>480</v>
      </c>
      <c r="J30" s="17">
        <v>280.0</v>
      </c>
      <c r="K30" s="18">
        <f t="shared" si="6"/>
        <v>200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67399.0</v>
      </c>
      <c r="C32" s="17">
        <v>808.0</v>
      </c>
      <c r="D32" s="18">
        <f t="shared" si="1"/>
        <v>202</v>
      </c>
      <c r="E32" s="19">
        <f t="shared" si="2"/>
        <v>1010</v>
      </c>
      <c r="F32" s="18">
        <f t="shared" si="3"/>
        <v>8.695652174</v>
      </c>
      <c r="G32" s="18">
        <f t="shared" si="4"/>
        <v>1.304347826</v>
      </c>
      <c r="H32" s="53">
        <v>10.0</v>
      </c>
      <c r="I32" s="19">
        <f t="shared" si="5"/>
        <v>1020</v>
      </c>
      <c r="J32" s="17">
        <v>200.0</v>
      </c>
      <c r="K32" s="18">
        <f t="shared" si="6"/>
        <v>820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117452</v>
      </c>
      <c r="D34" s="19">
        <f t="shared" si="7"/>
        <v>29363</v>
      </c>
      <c r="E34" s="19">
        <f t="shared" si="7"/>
        <v>146815</v>
      </c>
      <c r="F34" s="19">
        <f t="shared" si="7"/>
        <v>4626.086957</v>
      </c>
      <c r="G34" s="19">
        <f t="shared" si="7"/>
        <v>693.9130435</v>
      </c>
      <c r="H34" s="19">
        <f t="shared" si="7"/>
        <v>5320</v>
      </c>
      <c r="I34" s="19">
        <f t="shared" si="7"/>
        <v>152135</v>
      </c>
      <c r="J34" s="19">
        <f t="shared" si="7"/>
        <v>30150</v>
      </c>
      <c r="K34" s="19">
        <f t="shared" si="7"/>
        <v>121985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152135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67412.0</v>
      </c>
      <c r="C4" s="17">
        <v>336.0</v>
      </c>
      <c r="D4" s="18">
        <f t="shared" si="1"/>
        <v>84</v>
      </c>
      <c r="E4" s="19">
        <f t="shared" si="2"/>
        <v>420</v>
      </c>
      <c r="F4" s="18">
        <f t="shared" si="3"/>
        <v>34.7826087</v>
      </c>
      <c r="G4" s="18">
        <f t="shared" si="4"/>
        <v>5.217391304</v>
      </c>
      <c r="H4" s="53">
        <v>40.0</v>
      </c>
      <c r="I4" s="19">
        <f t="shared" si="5"/>
        <v>460</v>
      </c>
      <c r="J4" s="17">
        <v>120.0</v>
      </c>
      <c r="K4" s="18">
        <f t="shared" si="6"/>
        <v>340</v>
      </c>
      <c r="L4" s="23"/>
      <c r="M4" s="6"/>
      <c r="N4" s="6"/>
      <c r="O4" s="6"/>
    </row>
    <row r="5">
      <c r="A5" s="15">
        <v>3.0</v>
      </c>
      <c r="B5" s="16">
        <v>67441.0</v>
      </c>
      <c r="C5" s="17">
        <v>1956.0</v>
      </c>
      <c r="D5" s="18">
        <f t="shared" si="1"/>
        <v>489</v>
      </c>
      <c r="E5" s="19">
        <f t="shared" si="2"/>
        <v>2445</v>
      </c>
      <c r="F5" s="18">
        <f t="shared" si="3"/>
        <v>95.65217391</v>
      </c>
      <c r="G5" s="18">
        <f t="shared" si="4"/>
        <v>14.34782609</v>
      </c>
      <c r="H5" s="53">
        <v>110.0</v>
      </c>
      <c r="I5" s="19">
        <f t="shared" si="5"/>
        <v>2555</v>
      </c>
      <c r="J5" s="17">
        <v>30.0</v>
      </c>
      <c r="K5" s="18">
        <f t="shared" si="6"/>
        <v>2525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67459.0</v>
      </c>
      <c r="C8" s="17">
        <v>764.0</v>
      </c>
      <c r="D8" s="18">
        <f t="shared" si="1"/>
        <v>191</v>
      </c>
      <c r="E8" s="19">
        <f t="shared" si="2"/>
        <v>955</v>
      </c>
      <c r="F8" s="18">
        <f t="shared" si="3"/>
        <v>52.17391304</v>
      </c>
      <c r="G8" s="18">
        <f t="shared" si="4"/>
        <v>7.826086957</v>
      </c>
      <c r="H8" s="53">
        <v>60.0</v>
      </c>
      <c r="I8" s="19">
        <f t="shared" si="5"/>
        <v>1015</v>
      </c>
      <c r="J8" s="17">
        <v>120.0</v>
      </c>
      <c r="K8" s="18">
        <f t="shared" si="6"/>
        <v>895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67488.0</v>
      </c>
      <c r="C11" s="17">
        <v>1728.0</v>
      </c>
      <c r="D11" s="18">
        <f t="shared" si="1"/>
        <v>432</v>
      </c>
      <c r="E11" s="19">
        <f t="shared" si="2"/>
        <v>2160</v>
      </c>
      <c r="F11" s="18">
        <f t="shared" si="3"/>
        <v>60.86956522</v>
      </c>
      <c r="G11" s="18">
        <f t="shared" si="4"/>
        <v>9.130434783</v>
      </c>
      <c r="H11" s="53">
        <v>70.0</v>
      </c>
      <c r="I11" s="19">
        <f t="shared" si="5"/>
        <v>2230</v>
      </c>
      <c r="J11" s="17">
        <v>545.0</v>
      </c>
      <c r="K11" s="18">
        <f t="shared" si="6"/>
        <v>1685</v>
      </c>
      <c r="L11" s="23"/>
      <c r="M11" s="6"/>
      <c r="N11" s="6"/>
      <c r="O11" s="6"/>
    </row>
    <row r="12">
      <c r="A12" s="15">
        <v>10.0</v>
      </c>
      <c r="B12" s="16">
        <v>67542.0</v>
      </c>
      <c r="C12" s="17">
        <v>3468.0</v>
      </c>
      <c r="D12" s="18">
        <f t="shared" si="1"/>
        <v>867</v>
      </c>
      <c r="E12" s="19">
        <f t="shared" si="2"/>
        <v>4335</v>
      </c>
      <c r="F12" s="18">
        <f t="shared" si="3"/>
        <v>113.0434783</v>
      </c>
      <c r="G12" s="18">
        <f t="shared" si="4"/>
        <v>16.95652174</v>
      </c>
      <c r="H12" s="53">
        <v>130.0</v>
      </c>
      <c r="I12" s="19">
        <f t="shared" si="5"/>
        <v>4465</v>
      </c>
      <c r="J12" s="17">
        <v>305.0</v>
      </c>
      <c r="K12" s="18">
        <f t="shared" si="6"/>
        <v>4160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67558.0</v>
      </c>
      <c r="C15" s="17">
        <v>648.0</v>
      </c>
      <c r="D15" s="18">
        <f t="shared" si="1"/>
        <v>162</v>
      </c>
      <c r="E15" s="19">
        <f t="shared" si="2"/>
        <v>810</v>
      </c>
      <c r="F15" s="18">
        <f t="shared" si="3"/>
        <v>8.695652174</v>
      </c>
      <c r="G15" s="18">
        <f t="shared" si="4"/>
        <v>1.304347826</v>
      </c>
      <c r="H15" s="53">
        <v>10.0</v>
      </c>
      <c r="I15" s="19">
        <f t="shared" si="5"/>
        <v>820</v>
      </c>
      <c r="J15" s="17">
        <v>490.0</v>
      </c>
      <c r="K15" s="18">
        <f t="shared" si="6"/>
        <v>330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67631.0</v>
      </c>
      <c r="C18" s="17">
        <v>5004.0</v>
      </c>
      <c r="D18" s="18">
        <f t="shared" si="1"/>
        <v>1251</v>
      </c>
      <c r="E18" s="19">
        <f t="shared" si="2"/>
        <v>6255</v>
      </c>
      <c r="F18" s="18">
        <f t="shared" si="3"/>
        <v>8.695652174</v>
      </c>
      <c r="G18" s="18">
        <f t="shared" si="4"/>
        <v>1.304347826</v>
      </c>
      <c r="H18" s="53">
        <v>10.0</v>
      </c>
      <c r="I18" s="19">
        <f t="shared" si="5"/>
        <v>6265</v>
      </c>
      <c r="J18" s="17">
        <v>1385.0</v>
      </c>
      <c r="K18" s="18">
        <f t="shared" si="6"/>
        <v>4880</v>
      </c>
      <c r="L18" s="23"/>
      <c r="M18" s="6"/>
      <c r="N18" s="6"/>
      <c r="O18" s="6"/>
    </row>
    <row r="19">
      <c r="A19" s="15">
        <v>17.0</v>
      </c>
      <c r="B19" s="16">
        <v>67676.0</v>
      </c>
      <c r="C19" s="17">
        <v>2828.0</v>
      </c>
      <c r="D19" s="18">
        <f t="shared" si="1"/>
        <v>707</v>
      </c>
      <c r="E19" s="19">
        <f t="shared" si="2"/>
        <v>3535</v>
      </c>
      <c r="F19" s="18">
        <f t="shared" si="3"/>
        <v>26.08695652</v>
      </c>
      <c r="G19" s="18">
        <f t="shared" si="4"/>
        <v>3.913043478</v>
      </c>
      <c r="H19" s="53">
        <v>30.0</v>
      </c>
      <c r="I19" s="19">
        <f t="shared" si="5"/>
        <v>3565</v>
      </c>
      <c r="J19" s="17">
        <v>205.0</v>
      </c>
      <c r="K19" s="18">
        <f t="shared" si="6"/>
        <v>3360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67718.0</v>
      </c>
      <c r="C22" s="17">
        <v>2244.0</v>
      </c>
      <c r="D22" s="18">
        <f t="shared" si="1"/>
        <v>561</v>
      </c>
      <c r="E22" s="19">
        <f t="shared" si="2"/>
        <v>2805</v>
      </c>
      <c r="F22" s="18">
        <f t="shared" si="3"/>
        <v>60.86956522</v>
      </c>
      <c r="G22" s="18">
        <f t="shared" si="4"/>
        <v>9.130434783</v>
      </c>
      <c r="H22" s="53">
        <v>70.0</v>
      </c>
      <c r="I22" s="19">
        <f t="shared" si="5"/>
        <v>2875</v>
      </c>
      <c r="J22" s="17">
        <v>1025.0</v>
      </c>
      <c r="K22" s="18">
        <f t="shared" si="6"/>
        <v>1850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67843.0</v>
      </c>
      <c r="C25" s="17">
        <v>7808.0</v>
      </c>
      <c r="D25" s="18">
        <f t="shared" si="1"/>
        <v>1952</v>
      </c>
      <c r="E25" s="19">
        <f t="shared" si="2"/>
        <v>9760</v>
      </c>
      <c r="F25" s="18">
        <f t="shared" si="3"/>
        <v>339.1304348</v>
      </c>
      <c r="G25" s="18">
        <f t="shared" si="4"/>
        <v>50.86956522</v>
      </c>
      <c r="H25" s="53">
        <v>390.0</v>
      </c>
      <c r="I25" s="19">
        <f t="shared" si="5"/>
        <v>10150</v>
      </c>
      <c r="J25" s="17">
        <v>2775.0</v>
      </c>
      <c r="K25" s="18">
        <f t="shared" si="6"/>
        <v>7375</v>
      </c>
      <c r="L25" s="23"/>
      <c r="M25" s="6"/>
      <c r="N25" s="6"/>
      <c r="O25" s="6"/>
    </row>
    <row r="26">
      <c r="A26" s="15">
        <v>24.0</v>
      </c>
      <c r="B26" s="16">
        <v>67974.0</v>
      </c>
      <c r="C26" s="17">
        <v>12716.0</v>
      </c>
      <c r="D26" s="18">
        <f t="shared" si="1"/>
        <v>3179</v>
      </c>
      <c r="E26" s="19">
        <f t="shared" si="2"/>
        <v>15895</v>
      </c>
      <c r="F26" s="18">
        <f t="shared" si="3"/>
        <v>408.6956522</v>
      </c>
      <c r="G26" s="18">
        <f t="shared" si="4"/>
        <v>61.30434783</v>
      </c>
      <c r="H26" s="53">
        <v>470.0</v>
      </c>
      <c r="I26" s="19">
        <f t="shared" si="5"/>
        <v>16365</v>
      </c>
      <c r="J26" s="17">
        <v>3315.0</v>
      </c>
      <c r="K26" s="18">
        <f t="shared" si="6"/>
        <v>13050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68045.0</v>
      </c>
      <c r="C29" s="17">
        <v>4280.0</v>
      </c>
      <c r="D29" s="18">
        <f t="shared" si="1"/>
        <v>1070</v>
      </c>
      <c r="E29" s="19">
        <f t="shared" si="2"/>
        <v>5350</v>
      </c>
      <c r="F29" s="18">
        <f t="shared" si="3"/>
        <v>52.17391304</v>
      </c>
      <c r="G29" s="18">
        <f t="shared" si="4"/>
        <v>7.826086957</v>
      </c>
      <c r="H29" s="53">
        <v>60.0</v>
      </c>
      <c r="I29" s="19">
        <f t="shared" si="5"/>
        <v>5410</v>
      </c>
      <c r="J29" s="17">
        <v>395.0</v>
      </c>
      <c r="K29" s="18">
        <f t="shared" si="6"/>
        <v>5015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43780</v>
      </c>
      <c r="D34" s="19">
        <f t="shared" si="7"/>
        <v>10945</v>
      </c>
      <c r="E34" s="19">
        <f t="shared" si="7"/>
        <v>54725</v>
      </c>
      <c r="F34" s="19">
        <f t="shared" si="7"/>
        <v>1260.869565</v>
      </c>
      <c r="G34" s="19">
        <f t="shared" si="7"/>
        <v>189.1304348</v>
      </c>
      <c r="H34" s="19">
        <f t="shared" si="7"/>
        <v>1450</v>
      </c>
      <c r="I34" s="19">
        <f t="shared" si="7"/>
        <v>56175</v>
      </c>
      <c r="J34" s="19">
        <f t="shared" si="7"/>
        <v>10710</v>
      </c>
      <c r="K34" s="19">
        <f t="shared" si="7"/>
        <v>45465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56175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68109.0</v>
      </c>
      <c r="C3" s="17">
        <v>4828.0</v>
      </c>
      <c r="D3" s="18">
        <f t="shared" ref="D3:D33" si="1">SUM(C3*0.25)</f>
        <v>1207</v>
      </c>
      <c r="E3" s="19">
        <f t="shared" ref="E3:E33" si="2">SUM(C3+D3)</f>
        <v>6035</v>
      </c>
      <c r="F3" s="18">
        <f t="shared" ref="F3:F33" si="3">SUM(H3/1.15)</f>
        <v>304.3478261</v>
      </c>
      <c r="G3" s="18">
        <f t="shared" ref="G3:G33" si="4">SUM(H3-F3)</f>
        <v>45.65217391</v>
      </c>
      <c r="H3" s="52">
        <v>350.0</v>
      </c>
      <c r="I3" s="19">
        <f t="shared" ref="I3:I33" si="5">SUM(H3,E3)</f>
        <v>6385</v>
      </c>
      <c r="J3" s="17">
        <v>150.0</v>
      </c>
      <c r="K3" s="18">
        <f t="shared" ref="K3:K33" si="6">SUM(I3-J3)</f>
        <v>6235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68162.0</v>
      </c>
      <c r="C6" s="17">
        <v>2424.0</v>
      </c>
      <c r="D6" s="18">
        <f t="shared" si="1"/>
        <v>606</v>
      </c>
      <c r="E6" s="19">
        <f t="shared" si="2"/>
        <v>3030</v>
      </c>
      <c r="F6" s="18">
        <f t="shared" si="3"/>
        <v>86.95652174</v>
      </c>
      <c r="G6" s="18">
        <f t="shared" si="4"/>
        <v>13.04347826</v>
      </c>
      <c r="H6" s="53">
        <v>100.0</v>
      </c>
      <c r="I6" s="19">
        <f t="shared" si="5"/>
        <v>3130</v>
      </c>
      <c r="J6" s="17">
        <v>970.0</v>
      </c>
      <c r="K6" s="18">
        <f t="shared" si="6"/>
        <v>2160</v>
      </c>
      <c r="L6" s="23"/>
      <c r="M6" s="6"/>
      <c r="N6" s="6"/>
      <c r="O6" s="6"/>
    </row>
    <row r="7">
      <c r="A7" s="15">
        <v>5.0</v>
      </c>
      <c r="B7" s="16">
        <v>68343.0</v>
      </c>
      <c r="C7" s="17">
        <v>16184.0</v>
      </c>
      <c r="D7" s="18">
        <f t="shared" si="1"/>
        <v>4046</v>
      </c>
      <c r="E7" s="19">
        <f t="shared" si="2"/>
        <v>20230</v>
      </c>
      <c r="F7" s="18">
        <f t="shared" si="3"/>
        <v>600</v>
      </c>
      <c r="G7" s="18">
        <f t="shared" si="4"/>
        <v>90</v>
      </c>
      <c r="H7" s="53">
        <v>690.0</v>
      </c>
      <c r="I7" s="19">
        <f t="shared" si="5"/>
        <v>20920</v>
      </c>
      <c r="J7" s="17">
        <v>1195.0</v>
      </c>
      <c r="K7" s="18">
        <f t="shared" si="6"/>
        <v>19725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68441.0</v>
      </c>
      <c r="C9" s="17">
        <v>7608.0</v>
      </c>
      <c r="D9" s="18">
        <f t="shared" si="1"/>
        <v>1902</v>
      </c>
      <c r="E9" s="19">
        <f t="shared" si="2"/>
        <v>9510</v>
      </c>
      <c r="F9" s="18">
        <f t="shared" si="3"/>
        <v>186.9565217</v>
      </c>
      <c r="G9" s="18">
        <f t="shared" si="4"/>
        <v>28.04347826</v>
      </c>
      <c r="H9" s="53">
        <v>215.0</v>
      </c>
      <c r="I9" s="19">
        <f t="shared" si="5"/>
        <v>9725</v>
      </c>
      <c r="J9" s="17">
        <v>3205.0</v>
      </c>
      <c r="K9" s="18">
        <f t="shared" si="6"/>
        <v>6520</v>
      </c>
      <c r="L9" s="23"/>
      <c r="M9" s="25"/>
      <c r="N9" s="6"/>
      <c r="O9" s="6"/>
    </row>
    <row r="10">
      <c r="A10" s="15">
        <v>8.0</v>
      </c>
      <c r="B10" s="16">
        <v>68579.0</v>
      </c>
      <c r="C10" s="17">
        <v>11164.0</v>
      </c>
      <c r="D10" s="18">
        <f t="shared" si="1"/>
        <v>2791</v>
      </c>
      <c r="E10" s="19">
        <f t="shared" si="2"/>
        <v>13955</v>
      </c>
      <c r="F10" s="18">
        <f t="shared" si="3"/>
        <v>278.2608696</v>
      </c>
      <c r="G10" s="18">
        <f t="shared" si="4"/>
        <v>41.73913043</v>
      </c>
      <c r="H10" s="53">
        <v>320.0</v>
      </c>
      <c r="I10" s="19">
        <f t="shared" si="5"/>
        <v>14275</v>
      </c>
      <c r="J10" s="17">
        <v>1915.0</v>
      </c>
      <c r="K10" s="18">
        <f t="shared" si="6"/>
        <v>12360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68622.0</v>
      </c>
      <c r="C13" s="17">
        <v>1896.0</v>
      </c>
      <c r="D13" s="18">
        <f t="shared" si="1"/>
        <v>474</v>
      </c>
      <c r="E13" s="19">
        <f t="shared" si="2"/>
        <v>2370</v>
      </c>
      <c r="F13" s="18">
        <f t="shared" si="3"/>
        <v>121.7391304</v>
      </c>
      <c r="G13" s="18">
        <f t="shared" si="4"/>
        <v>18.26086957</v>
      </c>
      <c r="H13" s="53">
        <v>140.0</v>
      </c>
      <c r="I13" s="19">
        <f t="shared" si="5"/>
        <v>2510</v>
      </c>
      <c r="J13" s="17">
        <v>730.0</v>
      </c>
      <c r="K13" s="18">
        <f t="shared" si="6"/>
        <v>1780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68694.0</v>
      </c>
      <c r="C16" s="17">
        <v>5228.0</v>
      </c>
      <c r="D16" s="18">
        <f t="shared" si="1"/>
        <v>1307</v>
      </c>
      <c r="E16" s="19">
        <f t="shared" si="2"/>
        <v>6535</v>
      </c>
      <c r="F16" s="18">
        <f t="shared" si="3"/>
        <v>182.6086957</v>
      </c>
      <c r="G16" s="18">
        <f t="shared" si="4"/>
        <v>27.39130435</v>
      </c>
      <c r="H16" s="53">
        <v>210.0</v>
      </c>
      <c r="I16" s="19">
        <f t="shared" si="5"/>
        <v>6745</v>
      </c>
      <c r="J16" s="17">
        <v>1355.0</v>
      </c>
      <c r="K16" s="18">
        <f t="shared" si="6"/>
        <v>5390</v>
      </c>
      <c r="L16" s="23"/>
      <c r="M16" s="6"/>
      <c r="N16" s="6"/>
      <c r="O16" s="6"/>
    </row>
    <row r="17">
      <c r="A17" s="15">
        <v>15.0</v>
      </c>
      <c r="B17" s="16">
        <v>69972.0</v>
      </c>
      <c r="C17" s="17">
        <v>20720.0</v>
      </c>
      <c r="D17" s="18">
        <f t="shared" si="1"/>
        <v>5180</v>
      </c>
      <c r="E17" s="19">
        <f t="shared" si="2"/>
        <v>25900</v>
      </c>
      <c r="F17" s="18">
        <f t="shared" si="3"/>
        <v>826.0869565</v>
      </c>
      <c r="G17" s="18">
        <f t="shared" si="4"/>
        <v>123.9130435</v>
      </c>
      <c r="H17" s="53">
        <v>950.0</v>
      </c>
      <c r="I17" s="19">
        <f t="shared" si="5"/>
        <v>26850</v>
      </c>
      <c r="J17" s="17">
        <v>1320.0</v>
      </c>
      <c r="K17" s="18">
        <f t="shared" si="6"/>
        <v>25530</v>
      </c>
      <c r="L17" s="23"/>
      <c r="M17" s="6"/>
      <c r="N17" s="6"/>
      <c r="O17" s="6"/>
    </row>
    <row r="18">
      <c r="A18" s="15">
        <v>16.0</v>
      </c>
      <c r="B18" s="16">
        <v>69007.0</v>
      </c>
      <c r="C18" s="17">
        <v>16076.0</v>
      </c>
      <c r="D18" s="18">
        <f t="shared" si="1"/>
        <v>4019</v>
      </c>
      <c r="E18" s="19">
        <f t="shared" si="2"/>
        <v>20095</v>
      </c>
      <c r="F18" s="18">
        <f t="shared" si="3"/>
        <v>791.3043478</v>
      </c>
      <c r="G18" s="18">
        <f t="shared" si="4"/>
        <v>118.6956522</v>
      </c>
      <c r="H18" s="53">
        <v>910.0</v>
      </c>
      <c r="I18" s="19">
        <f t="shared" si="5"/>
        <v>21005</v>
      </c>
      <c r="J18" s="17">
        <v>2130.0</v>
      </c>
      <c r="K18" s="18">
        <f t="shared" si="6"/>
        <v>18875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69035.0</v>
      </c>
      <c r="C20" s="17">
        <v>1248.0</v>
      </c>
      <c r="D20" s="18">
        <f t="shared" si="1"/>
        <v>312</v>
      </c>
      <c r="E20" s="19">
        <f t="shared" si="2"/>
        <v>1560</v>
      </c>
      <c r="F20" s="18">
        <f t="shared" si="3"/>
        <v>43.47826087</v>
      </c>
      <c r="G20" s="18">
        <f t="shared" si="4"/>
        <v>6.52173913</v>
      </c>
      <c r="H20" s="53">
        <v>50.0</v>
      </c>
      <c r="I20" s="19">
        <f t="shared" si="5"/>
        <v>1610</v>
      </c>
      <c r="J20" s="17">
        <v>630.0</v>
      </c>
      <c r="K20" s="18">
        <f t="shared" si="6"/>
        <v>980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69186.0</v>
      </c>
      <c r="C23" s="17">
        <v>10612.0</v>
      </c>
      <c r="D23" s="18">
        <f t="shared" si="1"/>
        <v>2653</v>
      </c>
      <c r="E23" s="19">
        <f t="shared" si="2"/>
        <v>13265</v>
      </c>
      <c r="F23" s="18">
        <f t="shared" si="3"/>
        <v>404.3478261</v>
      </c>
      <c r="G23" s="18">
        <f t="shared" si="4"/>
        <v>60.65217391</v>
      </c>
      <c r="H23" s="53">
        <v>465.0</v>
      </c>
      <c r="I23" s="19">
        <f t="shared" si="5"/>
        <v>13730</v>
      </c>
      <c r="J23" s="17">
        <v>3335.0</v>
      </c>
      <c r="K23" s="18">
        <f t="shared" si="6"/>
        <v>10395</v>
      </c>
      <c r="L23" s="23"/>
      <c r="M23" s="6"/>
      <c r="N23" s="6"/>
      <c r="O23" s="6"/>
    </row>
    <row r="24">
      <c r="A24" s="15">
        <v>22.0</v>
      </c>
      <c r="B24" s="16">
        <v>69299.0</v>
      </c>
      <c r="C24" s="17">
        <v>9204.0</v>
      </c>
      <c r="D24" s="18">
        <f t="shared" si="1"/>
        <v>2301</v>
      </c>
      <c r="E24" s="19">
        <f t="shared" si="2"/>
        <v>11505</v>
      </c>
      <c r="F24" s="18">
        <f t="shared" si="3"/>
        <v>600</v>
      </c>
      <c r="G24" s="18">
        <f t="shared" si="4"/>
        <v>90</v>
      </c>
      <c r="H24" s="53">
        <v>690.0</v>
      </c>
      <c r="I24" s="19">
        <f t="shared" si="5"/>
        <v>12195</v>
      </c>
      <c r="J24" s="17">
        <v>2950.0</v>
      </c>
      <c r="K24" s="18">
        <f t="shared" si="6"/>
        <v>9245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69371.0</v>
      </c>
      <c r="C27" s="17">
        <v>10195.2</v>
      </c>
      <c r="D27" s="18">
        <f t="shared" si="1"/>
        <v>2548.8</v>
      </c>
      <c r="E27" s="19">
        <f t="shared" si="2"/>
        <v>12744</v>
      </c>
      <c r="F27" s="18">
        <f t="shared" si="3"/>
        <v>34.7826087</v>
      </c>
      <c r="G27" s="18">
        <f t="shared" si="4"/>
        <v>5.217391304</v>
      </c>
      <c r="H27" s="53">
        <v>40.0</v>
      </c>
      <c r="I27" s="19">
        <f t="shared" si="5"/>
        <v>12784</v>
      </c>
      <c r="J27" s="17">
        <v>1160.0</v>
      </c>
      <c r="K27" s="18">
        <f t="shared" si="6"/>
        <v>11624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69479.0</v>
      </c>
      <c r="C30" s="17">
        <v>7964.0</v>
      </c>
      <c r="D30" s="18">
        <f t="shared" si="1"/>
        <v>1991</v>
      </c>
      <c r="E30" s="19">
        <f t="shared" si="2"/>
        <v>9955</v>
      </c>
      <c r="F30" s="18">
        <f t="shared" si="3"/>
        <v>126.0869565</v>
      </c>
      <c r="G30" s="18">
        <f t="shared" si="4"/>
        <v>18.91304348</v>
      </c>
      <c r="H30" s="53">
        <v>145.0</v>
      </c>
      <c r="I30" s="19">
        <f t="shared" si="5"/>
        <v>10100</v>
      </c>
      <c r="J30" s="17">
        <v>1790.0</v>
      </c>
      <c r="K30" s="18">
        <f t="shared" si="6"/>
        <v>8310</v>
      </c>
      <c r="L30" s="23"/>
      <c r="M30" s="6"/>
      <c r="N30" s="6"/>
      <c r="O30" s="6"/>
    </row>
    <row r="31">
      <c r="A31" s="15">
        <v>29.0</v>
      </c>
      <c r="B31" s="16">
        <v>69626.0</v>
      </c>
      <c r="C31" s="17">
        <v>11912.0</v>
      </c>
      <c r="D31" s="18">
        <f t="shared" si="1"/>
        <v>2978</v>
      </c>
      <c r="E31" s="19">
        <f t="shared" si="2"/>
        <v>14890</v>
      </c>
      <c r="F31" s="18">
        <f t="shared" si="3"/>
        <v>360.8695652</v>
      </c>
      <c r="G31" s="18">
        <f t="shared" si="4"/>
        <v>54.13043478</v>
      </c>
      <c r="H31" s="53">
        <v>415.0</v>
      </c>
      <c r="I31" s="19">
        <f t="shared" si="5"/>
        <v>15305</v>
      </c>
      <c r="J31" s="17">
        <v>3875.0</v>
      </c>
      <c r="K31" s="18">
        <f t="shared" si="6"/>
        <v>11430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137263.2</v>
      </c>
      <c r="D34" s="19">
        <f t="shared" si="7"/>
        <v>34315.8</v>
      </c>
      <c r="E34" s="19">
        <f t="shared" si="7"/>
        <v>171579</v>
      </c>
      <c r="F34" s="19">
        <f t="shared" si="7"/>
        <v>4947.826087</v>
      </c>
      <c r="G34" s="19">
        <f t="shared" si="7"/>
        <v>742.173913</v>
      </c>
      <c r="H34" s="19">
        <f t="shared" si="7"/>
        <v>5690</v>
      </c>
      <c r="I34" s="19">
        <f t="shared" si="7"/>
        <v>177269</v>
      </c>
      <c r="J34" s="19">
        <f t="shared" si="7"/>
        <v>26710</v>
      </c>
      <c r="K34" s="19">
        <f t="shared" si="7"/>
        <v>150559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177269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92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69670.0</v>
      </c>
      <c r="C3" s="17">
        <v>1813.6</v>
      </c>
      <c r="D3" s="18">
        <f t="shared" ref="D3:D33" si="1">SUM(C3*0.25)</f>
        <v>453.4</v>
      </c>
      <c r="E3" s="19">
        <f t="shared" ref="E3:E33" si="2">SUM(C3+D3)</f>
        <v>2267</v>
      </c>
      <c r="F3" s="18">
        <f t="shared" ref="F3:F33" si="3">SUM(H3/1.15)</f>
        <v>43.47826087</v>
      </c>
      <c r="G3" s="18">
        <f t="shared" ref="G3:G33" si="4">SUM(H3-F3)</f>
        <v>6.52173913</v>
      </c>
      <c r="H3" s="52">
        <v>50.0</v>
      </c>
      <c r="I3" s="19">
        <f t="shared" ref="I3:I33" si="5">SUM(H3,E3)</f>
        <v>2317</v>
      </c>
      <c r="J3" s="17">
        <v>722.0</v>
      </c>
      <c r="K3" s="18">
        <f t="shared" ref="K3:K33" si="6">SUM(I3-J3)</f>
        <v>1595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69782.0</v>
      </c>
      <c r="C6" s="17">
        <v>8192.0</v>
      </c>
      <c r="D6" s="18">
        <f t="shared" si="1"/>
        <v>2048</v>
      </c>
      <c r="E6" s="19">
        <f t="shared" si="2"/>
        <v>10240</v>
      </c>
      <c r="F6" s="18">
        <f t="shared" si="3"/>
        <v>347.826087</v>
      </c>
      <c r="G6" s="18">
        <f t="shared" si="4"/>
        <v>52.17391304</v>
      </c>
      <c r="H6" s="53">
        <v>400.0</v>
      </c>
      <c r="I6" s="19">
        <f t="shared" si="5"/>
        <v>10640</v>
      </c>
      <c r="J6" s="17">
        <v>1890.0</v>
      </c>
      <c r="K6" s="18">
        <f t="shared" si="6"/>
        <v>8750</v>
      </c>
      <c r="L6" s="23"/>
      <c r="M6" s="6"/>
      <c r="N6" s="6"/>
      <c r="O6" s="6"/>
    </row>
    <row r="7">
      <c r="A7" s="15">
        <v>5.0</v>
      </c>
      <c r="B7" s="16">
        <v>69991.0</v>
      </c>
      <c r="C7" s="17">
        <v>15248.0</v>
      </c>
      <c r="D7" s="18">
        <f t="shared" si="1"/>
        <v>3812</v>
      </c>
      <c r="E7" s="19">
        <f t="shared" si="2"/>
        <v>19060</v>
      </c>
      <c r="F7" s="18">
        <f t="shared" si="3"/>
        <v>491.3043478</v>
      </c>
      <c r="G7" s="18">
        <f t="shared" si="4"/>
        <v>73.69565217</v>
      </c>
      <c r="H7" s="53">
        <v>565.0</v>
      </c>
      <c r="I7" s="19">
        <f t="shared" si="5"/>
        <v>19625</v>
      </c>
      <c r="J7" s="17">
        <v>4845.0</v>
      </c>
      <c r="K7" s="18">
        <f t="shared" si="6"/>
        <v>14780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70032.0</v>
      </c>
      <c r="C10" s="17">
        <v>2536.0</v>
      </c>
      <c r="D10" s="18">
        <f t="shared" si="1"/>
        <v>634</v>
      </c>
      <c r="E10" s="19">
        <f t="shared" si="2"/>
        <v>3170</v>
      </c>
      <c r="F10" s="18">
        <f t="shared" si="3"/>
        <v>26.08695652</v>
      </c>
      <c r="G10" s="18">
        <f t="shared" si="4"/>
        <v>3.913043478</v>
      </c>
      <c r="H10" s="53">
        <v>30.0</v>
      </c>
      <c r="I10" s="19">
        <f t="shared" si="5"/>
        <v>3200</v>
      </c>
      <c r="J10" s="17">
        <v>1160.0</v>
      </c>
      <c r="K10" s="18">
        <f t="shared" si="6"/>
        <v>2040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70133.0</v>
      </c>
      <c r="C13" s="17">
        <v>6548.0</v>
      </c>
      <c r="D13" s="18">
        <f t="shared" si="1"/>
        <v>1637</v>
      </c>
      <c r="E13" s="19">
        <f t="shared" si="2"/>
        <v>8185</v>
      </c>
      <c r="F13" s="18">
        <f t="shared" si="3"/>
        <v>278.2608696</v>
      </c>
      <c r="G13" s="18">
        <f t="shared" si="4"/>
        <v>41.73913043</v>
      </c>
      <c r="H13" s="53">
        <v>320.0</v>
      </c>
      <c r="I13" s="19">
        <f t="shared" si="5"/>
        <v>8505</v>
      </c>
      <c r="J13" s="17">
        <v>2870.0</v>
      </c>
      <c r="K13" s="18">
        <f t="shared" si="6"/>
        <v>5635</v>
      </c>
      <c r="L13" s="23"/>
      <c r="M13" s="6"/>
      <c r="N13" s="6"/>
      <c r="O13" s="6"/>
    </row>
    <row r="14">
      <c r="A14" s="15">
        <v>12.0</v>
      </c>
      <c r="B14" s="16">
        <v>70295.0</v>
      </c>
      <c r="C14" s="17">
        <v>13604.0</v>
      </c>
      <c r="D14" s="18">
        <f t="shared" si="1"/>
        <v>3401</v>
      </c>
      <c r="E14" s="19">
        <f t="shared" si="2"/>
        <v>17005</v>
      </c>
      <c r="F14" s="18">
        <f t="shared" si="3"/>
        <v>860.8695652</v>
      </c>
      <c r="G14" s="18">
        <f t="shared" si="4"/>
        <v>129.1304348</v>
      </c>
      <c r="H14" s="53">
        <v>990.0</v>
      </c>
      <c r="I14" s="19">
        <f t="shared" si="5"/>
        <v>17995</v>
      </c>
      <c r="J14" s="17">
        <v>540.0</v>
      </c>
      <c r="K14" s="18">
        <f t="shared" si="6"/>
        <v>17455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70320.0</v>
      </c>
      <c r="C17" s="17">
        <v>1040.0</v>
      </c>
      <c r="D17" s="18">
        <f t="shared" si="1"/>
        <v>260</v>
      </c>
      <c r="E17" s="19">
        <f t="shared" si="2"/>
        <v>1300</v>
      </c>
      <c r="F17" s="18">
        <f t="shared" si="3"/>
        <v>86.95652174</v>
      </c>
      <c r="G17" s="18">
        <f t="shared" si="4"/>
        <v>13.04347826</v>
      </c>
      <c r="H17" s="53">
        <v>100.0</v>
      </c>
      <c r="I17" s="19">
        <f t="shared" si="5"/>
        <v>1400</v>
      </c>
      <c r="J17" s="17">
        <v>430.0</v>
      </c>
      <c r="K17" s="18">
        <f t="shared" si="6"/>
        <v>970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70444.0</v>
      </c>
      <c r="C20" s="17">
        <v>8740.0</v>
      </c>
      <c r="D20" s="18">
        <f t="shared" si="1"/>
        <v>2185</v>
      </c>
      <c r="E20" s="19">
        <f t="shared" si="2"/>
        <v>10925</v>
      </c>
      <c r="F20" s="18">
        <f t="shared" si="3"/>
        <v>273.9130435</v>
      </c>
      <c r="G20" s="18">
        <f t="shared" si="4"/>
        <v>41.08695652</v>
      </c>
      <c r="H20" s="53">
        <v>315.0</v>
      </c>
      <c r="I20" s="19">
        <f t="shared" si="5"/>
        <v>11240</v>
      </c>
      <c r="J20" s="17">
        <v>3880.0</v>
      </c>
      <c r="K20" s="18">
        <f t="shared" si="6"/>
        <v>7360</v>
      </c>
      <c r="L20" s="23"/>
      <c r="M20" s="6"/>
      <c r="N20" s="6"/>
      <c r="O20" s="6"/>
    </row>
    <row r="21">
      <c r="A21" s="15">
        <v>19.0</v>
      </c>
      <c r="B21" s="16">
        <v>70663.0</v>
      </c>
      <c r="C21" s="17">
        <v>18572.0</v>
      </c>
      <c r="D21" s="18">
        <f t="shared" si="1"/>
        <v>4643</v>
      </c>
      <c r="E21" s="19">
        <f t="shared" si="2"/>
        <v>23215</v>
      </c>
      <c r="F21" s="18">
        <f t="shared" si="3"/>
        <v>743.4782609</v>
      </c>
      <c r="G21" s="18">
        <f t="shared" si="4"/>
        <v>111.5217391</v>
      </c>
      <c r="H21" s="53">
        <v>855.0</v>
      </c>
      <c r="I21" s="19">
        <f t="shared" si="5"/>
        <v>24070</v>
      </c>
      <c r="J21" s="17">
        <v>6130.0</v>
      </c>
      <c r="K21" s="18">
        <f t="shared" si="6"/>
        <v>17940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70709.0</v>
      </c>
      <c r="C24" s="17">
        <v>1972.0</v>
      </c>
      <c r="D24" s="18">
        <f t="shared" si="1"/>
        <v>493</v>
      </c>
      <c r="E24" s="19">
        <f t="shared" si="2"/>
        <v>2465</v>
      </c>
      <c r="F24" s="18">
        <f t="shared" si="3"/>
        <v>165.2173913</v>
      </c>
      <c r="G24" s="18">
        <f t="shared" si="4"/>
        <v>24.7826087</v>
      </c>
      <c r="H24" s="53">
        <v>190.0</v>
      </c>
      <c r="I24" s="19">
        <f t="shared" si="5"/>
        <v>2655</v>
      </c>
      <c r="J24" s="17">
        <v>480.0</v>
      </c>
      <c r="K24" s="18">
        <f t="shared" si="6"/>
        <v>2175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70835.0</v>
      </c>
      <c r="C27" s="17">
        <v>9108.0</v>
      </c>
      <c r="D27" s="18">
        <f t="shared" si="1"/>
        <v>2277</v>
      </c>
      <c r="E27" s="19">
        <f t="shared" si="2"/>
        <v>11385</v>
      </c>
      <c r="F27" s="18">
        <f t="shared" si="3"/>
        <v>234.7826087</v>
      </c>
      <c r="G27" s="18">
        <f t="shared" si="4"/>
        <v>35.2173913</v>
      </c>
      <c r="H27" s="53">
        <v>270.0</v>
      </c>
      <c r="I27" s="19">
        <f t="shared" si="5"/>
        <v>11655</v>
      </c>
      <c r="J27" s="17">
        <v>2130.0</v>
      </c>
      <c r="K27" s="18">
        <f t="shared" si="6"/>
        <v>9525</v>
      </c>
      <c r="L27" s="23"/>
      <c r="M27" s="6"/>
      <c r="N27" s="6"/>
      <c r="O27" s="6"/>
    </row>
    <row r="28">
      <c r="A28" s="15">
        <v>26.0</v>
      </c>
      <c r="B28" s="16">
        <v>70839.0</v>
      </c>
      <c r="C28" s="17">
        <v>3912.0</v>
      </c>
      <c r="D28" s="18">
        <f t="shared" si="1"/>
        <v>978</v>
      </c>
      <c r="E28" s="19">
        <f t="shared" si="2"/>
        <v>4890</v>
      </c>
      <c r="F28" s="18">
        <f t="shared" si="3"/>
        <v>43.47826087</v>
      </c>
      <c r="G28" s="18">
        <f t="shared" si="4"/>
        <v>6.52173913</v>
      </c>
      <c r="H28" s="53">
        <v>50.0</v>
      </c>
      <c r="I28" s="19">
        <f t="shared" si="5"/>
        <v>4940</v>
      </c>
      <c r="J28" s="17">
        <v>885.0</v>
      </c>
      <c r="K28" s="55">
        <f t="shared" si="6"/>
        <v>4055</v>
      </c>
      <c r="L28" s="23"/>
      <c r="M28" s="6"/>
      <c r="N28" s="6"/>
      <c r="O28" s="6"/>
    </row>
    <row r="29">
      <c r="A29" s="15">
        <v>27.0</v>
      </c>
      <c r="B29" s="16">
        <v>70868.0</v>
      </c>
      <c r="C29" s="17">
        <v>3428.0</v>
      </c>
      <c r="D29" s="18">
        <f t="shared" si="1"/>
        <v>857</v>
      </c>
      <c r="E29" s="19">
        <f t="shared" si="2"/>
        <v>4285</v>
      </c>
      <c r="F29" s="18">
        <f t="shared" si="3"/>
        <v>113.0434783</v>
      </c>
      <c r="G29" s="18">
        <f t="shared" si="4"/>
        <v>16.95652174</v>
      </c>
      <c r="H29" s="53">
        <v>130.0</v>
      </c>
      <c r="I29" s="19">
        <f t="shared" si="5"/>
        <v>4415</v>
      </c>
      <c r="J29" s="17">
        <v>565.0</v>
      </c>
      <c r="K29" s="18">
        <f t="shared" si="6"/>
        <v>3850</v>
      </c>
      <c r="L29" s="23"/>
      <c r="M29" s="6"/>
      <c r="N29" s="6"/>
      <c r="O29" s="6"/>
    </row>
    <row r="30">
      <c r="A30" s="15">
        <v>28.0</v>
      </c>
      <c r="B30" s="16">
        <v>70932.0</v>
      </c>
      <c r="C30" s="17">
        <v>5472.0</v>
      </c>
      <c r="D30" s="18">
        <f t="shared" si="1"/>
        <v>1368</v>
      </c>
      <c r="E30" s="19">
        <f t="shared" si="2"/>
        <v>6840</v>
      </c>
      <c r="F30" s="18">
        <f t="shared" si="3"/>
        <v>86.95652174</v>
      </c>
      <c r="G30" s="18">
        <f t="shared" si="4"/>
        <v>13.04347826</v>
      </c>
      <c r="H30" s="53">
        <v>100.0</v>
      </c>
      <c r="I30" s="19">
        <f t="shared" si="5"/>
        <v>6940</v>
      </c>
      <c r="J30" s="17">
        <v>1130.0</v>
      </c>
      <c r="K30" s="18">
        <f t="shared" si="6"/>
        <v>5810</v>
      </c>
      <c r="L30" s="23"/>
      <c r="M30" s="6"/>
      <c r="N30" s="6"/>
      <c r="O30" s="6"/>
    </row>
    <row r="31">
      <c r="A31" s="15">
        <v>29.0</v>
      </c>
      <c r="B31" s="16">
        <v>70968.0</v>
      </c>
      <c r="C31" s="17">
        <v>2928.0</v>
      </c>
      <c r="D31" s="18">
        <f t="shared" si="1"/>
        <v>732</v>
      </c>
      <c r="E31" s="19">
        <f t="shared" si="2"/>
        <v>3660</v>
      </c>
      <c r="F31" s="18">
        <f t="shared" si="3"/>
        <v>108.6956522</v>
      </c>
      <c r="G31" s="18">
        <f t="shared" si="4"/>
        <v>16.30434783</v>
      </c>
      <c r="H31" s="53">
        <v>125.0</v>
      </c>
      <c r="I31" s="19">
        <f t="shared" si="5"/>
        <v>3785</v>
      </c>
      <c r="J31" s="17">
        <v>560.0</v>
      </c>
      <c r="K31" s="18">
        <f t="shared" si="6"/>
        <v>3225</v>
      </c>
      <c r="L31" s="23"/>
      <c r="M31" s="6"/>
      <c r="N31" s="6"/>
      <c r="O31" s="6"/>
    </row>
    <row r="32">
      <c r="A32" s="15">
        <v>30.0</v>
      </c>
      <c r="B32" s="16">
        <v>70986.0</v>
      </c>
      <c r="C32" s="17">
        <v>924.0</v>
      </c>
      <c r="D32" s="18">
        <f t="shared" si="1"/>
        <v>231</v>
      </c>
      <c r="E32" s="19">
        <f t="shared" si="2"/>
        <v>1155</v>
      </c>
      <c r="F32" s="18">
        <f t="shared" si="3"/>
        <v>0</v>
      </c>
      <c r="G32" s="18">
        <f t="shared" si="4"/>
        <v>0</v>
      </c>
      <c r="H32" s="54"/>
      <c r="I32" s="19">
        <f t="shared" si="5"/>
        <v>1155</v>
      </c>
      <c r="J32" s="17">
        <v>540.0</v>
      </c>
      <c r="K32" s="18">
        <f t="shared" si="6"/>
        <v>615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104037.6</v>
      </c>
      <c r="D34" s="19">
        <f t="shared" si="7"/>
        <v>26009.4</v>
      </c>
      <c r="E34" s="19">
        <f t="shared" si="7"/>
        <v>130047</v>
      </c>
      <c r="F34" s="19">
        <f t="shared" si="7"/>
        <v>3904.347826</v>
      </c>
      <c r="G34" s="19">
        <f t="shared" si="7"/>
        <v>585.6521739</v>
      </c>
      <c r="H34" s="19">
        <f t="shared" si="7"/>
        <v>4490</v>
      </c>
      <c r="I34" s="19">
        <f t="shared" si="7"/>
        <v>134537</v>
      </c>
      <c r="J34" s="19">
        <f t="shared" si="7"/>
        <v>28757</v>
      </c>
      <c r="K34" s="19">
        <f t="shared" si="7"/>
        <v>105780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134537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93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70998.0</v>
      </c>
      <c r="C3" s="17">
        <v>708.0</v>
      </c>
      <c r="D3" s="18">
        <f t="shared" ref="D3:D33" si="1">SUM(C3*0.25)</f>
        <v>177</v>
      </c>
      <c r="E3" s="19">
        <f t="shared" ref="E3:E33" si="2">SUM(C3+D3)</f>
        <v>885</v>
      </c>
      <c r="F3" s="18">
        <f t="shared" ref="F3:F33" si="3">SUM(H3/1.15)</f>
        <v>26.08695652</v>
      </c>
      <c r="G3" s="18">
        <f t="shared" ref="G3:G33" si="4">SUM(H3-F3)</f>
        <v>3.913043478</v>
      </c>
      <c r="H3" s="52">
        <v>30.0</v>
      </c>
      <c r="I3" s="19">
        <f t="shared" ref="I3:I33" si="5">SUM(H3,E3)</f>
        <v>915</v>
      </c>
      <c r="J3" s="17">
        <v>275.0</v>
      </c>
      <c r="K3" s="18">
        <f t="shared" ref="K3:K33" si="6">SUM(I3-J3)</f>
        <v>640</v>
      </c>
      <c r="L3" s="23"/>
      <c r="M3" s="24"/>
      <c r="N3" s="24"/>
      <c r="O3" s="24"/>
    </row>
    <row r="4">
      <c r="A4" s="15">
        <v>2.0</v>
      </c>
      <c r="B4" s="16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71169.0</v>
      </c>
      <c r="C5" s="17">
        <v>19052.0</v>
      </c>
      <c r="D5" s="18">
        <f t="shared" si="1"/>
        <v>4763</v>
      </c>
      <c r="E5" s="19">
        <f t="shared" si="2"/>
        <v>23815</v>
      </c>
      <c r="F5" s="18">
        <f t="shared" si="3"/>
        <v>591.3043478</v>
      </c>
      <c r="G5" s="18">
        <f t="shared" si="4"/>
        <v>88.69565217</v>
      </c>
      <c r="H5" s="53">
        <v>680.0</v>
      </c>
      <c r="I5" s="19">
        <f t="shared" si="5"/>
        <v>24495</v>
      </c>
      <c r="J5" s="17">
        <v>1095.0</v>
      </c>
      <c r="K5" s="18">
        <f t="shared" si="6"/>
        <v>23400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19760</v>
      </c>
      <c r="D34" s="19">
        <f t="shared" si="7"/>
        <v>4940</v>
      </c>
      <c r="E34" s="19">
        <f t="shared" si="7"/>
        <v>24700</v>
      </c>
      <c r="F34" s="19">
        <f t="shared" si="7"/>
        <v>617.3913043</v>
      </c>
      <c r="G34" s="19">
        <f t="shared" si="7"/>
        <v>92.60869565</v>
      </c>
      <c r="H34" s="19">
        <f t="shared" si="7"/>
        <v>710</v>
      </c>
      <c r="I34" s="19">
        <f t="shared" si="7"/>
        <v>25410</v>
      </c>
      <c r="J34" s="19">
        <f t="shared" si="7"/>
        <v>1370</v>
      </c>
      <c r="K34" s="19">
        <f t="shared" si="7"/>
        <v>24040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25410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94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71219.0</v>
      </c>
      <c r="C8" s="17">
        <v>1304.0</v>
      </c>
      <c r="D8" s="18">
        <f t="shared" si="1"/>
        <v>326</v>
      </c>
      <c r="E8" s="19">
        <f t="shared" si="2"/>
        <v>1630</v>
      </c>
      <c r="F8" s="18">
        <f t="shared" si="3"/>
        <v>104.3478261</v>
      </c>
      <c r="G8" s="18">
        <f t="shared" si="4"/>
        <v>15.65217391</v>
      </c>
      <c r="H8" s="53">
        <v>120.0</v>
      </c>
      <c r="I8" s="19">
        <f t="shared" si="5"/>
        <v>1750</v>
      </c>
      <c r="J8" s="17">
        <v>0.0</v>
      </c>
      <c r="K8" s="18">
        <f t="shared" si="6"/>
        <v>1750</v>
      </c>
      <c r="L8" s="23"/>
      <c r="M8" s="6"/>
      <c r="N8" s="6"/>
      <c r="O8" s="6"/>
    </row>
    <row r="9">
      <c r="A9" s="15">
        <v>7.0</v>
      </c>
      <c r="B9" s="16">
        <v>71389.0</v>
      </c>
      <c r="C9" s="17">
        <v>15836.0</v>
      </c>
      <c r="D9" s="18">
        <f t="shared" si="1"/>
        <v>3959</v>
      </c>
      <c r="E9" s="19">
        <f t="shared" si="2"/>
        <v>19795</v>
      </c>
      <c r="F9" s="18">
        <f t="shared" si="3"/>
        <v>591.3043478</v>
      </c>
      <c r="G9" s="18">
        <f t="shared" si="4"/>
        <v>88.69565217</v>
      </c>
      <c r="H9" s="53">
        <v>680.0</v>
      </c>
      <c r="I9" s="19">
        <f t="shared" si="5"/>
        <v>20475</v>
      </c>
      <c r="J9" s="17">
        <v>1915.0</v>
      </c>
      <c r="K9" s="18">
        <f t="shared" si="6"/>
        <v>18560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70072.0</v>
      </c>
      <c r="C15" s="17">
        <v>12784.0</v>
      </c>
      <c r="D15" s="18">
        <f t="shared" si="1"/>
        <v>3196</v>
      </c>
      <c r="E15" s="19">
        <f t="shared" si="2"/>
        <v>15980</v>
      </c>
      <c r="F15" s="18">
        <f t="shared" si="3"/>
        <v>417.3913043</v>
      </c>
      <c r="G15" s="18">
        <f t="shared" si="4"/>
        <v>62.60869565</v>
      </c>
      <c r="H15" s="53">
        <v>480.0</v>
      </c>
      <c r="I15" s="19">
        <f t="shared" si="5"/>
        <v>16460</v>
      </c>
      <c r="J15" s="17">
        <v>2730.0</v>
      </c>
      <c r="K15" s="18">
        <f t="shared" si="6"/>
        <v>13730</v>
      </c>
      <c r="L15" s="23"/>
      <c r="M15" s="6"/>
      <c r="N15" s="6"/>
      <c r="O15" s="6"/>
    </row>
    <row r="16">
      <c r="A16" s="15">
        <v>14.0</v>
      </c>
      <c r="B16" s="16">
        <v>71814.0</v>
      </c>
      <c r="C16" s="17">
        <v>26940.0</v>
      </c>
      <c r="D16" s="18">
        <f t="shared" si="1"/>
        <v>6735</v>
      </c>
      <c r="E16" s="19">
        <f t="shared" si="2"/>
        <v>33675</v>
      </c>
      <c r="F16" s="18">
        <f t="shared" si="3"/>
        <v>730.4347826</v>
      </c>
      <c r="G16" s="18">
        <f t="shared" si="4"/>
        <v>109.5652174</v>
      </c>
      <c r="H16" s="53">
        <v>840.0</v>
      </c>
      <c r="I16" s="19">
        <f t="shared" si="5"/>
        <v>34515</v>
      </c>
      <c r="J16" s="17">
        <v>6160.0</v>
      </c>
      <c r="K16" s="18">
        <f t="shared" si="6"/>
        <v>28355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71950.0</v>
      </c>
      <c r="C22" s="17">
        <v>9880.0</v>
      </c>
      <c r="D22" s="18">
        <f t="shared" si="1"/>
        <v>2470</v>
      </c>
      <c r="E22" s="19">
        <f t="shared" si="2"/>
        <v>12350</v>
      </c>
      <c r="F22" s="18">
        <f t="shared" si="3"/>
        <v>426.0869565</v>
      </c>
      <c r="G22" s="18">
        <f t="shared" si="4"/>
        <v>63.91304348</v>
      </c>
      <c r="H22" s="53">
        <v>490.0</v>
      </c>
      <c r="I22" s="19">
        <f t="shared" si="5"/>
        <v>12840</v>
      </c>
      <c r="J22" s="17">
        <v>2555.0</v>
      </c>
      <c r="K22" s="18">
        <f t="shared" si="6"/>
        <v>10285</v>
      </c>
      <c r="L22" s="23"/>
      <c r="M22" s="6"/>
      <c r="N22" s="6"/>
      <c r="O22" s="6"/>
    </row>
    <row r="23">
      <c r="A23" s="15">
        <v>21.0</v>
      </c>
      <c r="B23" s="16">
        <v>72166.0</v>
      </c>
      <c r="C23" s="17">
        <v>26216.0</v>
      </c>
      <c r="D23" s="18">
        <f t="shared" si="1"/>
        <v>6554</v>
      </c>
      <c r="E23" s="19">
        <f t="shared" si="2"/>
        <v>32770</v>
      </c>
      <c r="F23" s="18">
        <f t="shared" si="3"/>
        <v>1304.347826</v>
      </c>
      <c r="G23" s="18">
        <f t="shared" si="4"/>
        <v>195.6521739</v>
      </c>
      <c r="H23" s="53">
        <v>1500.0</v>
      </c>
      <c r="I23" s="19">
        <f t="shared" si="5"/>
        <v>34270</v>
      </c>
      <c r="J23" s="17">
        <v>2405.0</v>
      </c>
      <c r="K23" s="18">
        <f t="shared" si="6"/>
        <v>31865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72232.0</v>
      </c>
      <c r="C26" s="17">
        <v>3600.0</v>
      </c>
      <c r="D26" s="18">
        <f t="shared" si="1"/>
        <v>900</v>
      </c>
      <c r="E26" s="19">
        <f t="shared" si="2"/>
        <v>4500</v>
      </c>
      <c r="F26" s="18">
        <f t="shared" si="3"/>
        <v>200</v>
      </c>
      <c r="G26" s="18">
        <f t="shared" si="4"/>
        <v>30</v>
      </c>
      <c r="H26" s="53">
        <v>230.0</v>
      </c>
      <c r="I26" s="19">
        <f t="shared" si="5"/>
        <v>4730</v>
      </c>
      <c r="J26" s="17">
        <v>1555.0</v>
      </c>
      <c r="K26" s="18">
        <f t="shared" si="6"/>
        <v>3175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72432.0</v>
      </c>
      <c r="C29" s="17">
        <v>15992.0</v>
      </c>
      <c r="D29" s="18">
        <f t="shared" si="1"/>
        <v>3998</v>
      </c>
      <c r="E29" s="19">
        <f t="shared" si="2"/>
        <v>19990</v>
      </c>
      <c r="F29" s="18">
        <f t="shared" si="3"/>
        <v>556.5217391</v>
      </c>
      <c r="G29" s="18">
        <f t="shared" si="4"/>
        <v>83.47826087</v>
      </c>
      <c r="H29" s="53">
        <v>640.0</v>
      </c>
      <c r="I29" s="19">
        <f t="shared" si="5"/>
        <v>20630</v>
      </c>
      <c r="J29" s="17">
        <v>4365.0</v>
      </c>
      <c r="K29" s="18">
        <f t="shared" si="6"/>
        <v>16265</v>
      </c>
      <c r="L29" s="23"/>
      <c r="M29" s="6"/>
      <c r="N29" s="6"/>
      <c r="O29" s="6"/>
    </row>
    <row r="30">
      <c r="A30" s="15">
        <v>28.0</v>
      </c>
      <c r="B30" s="16">
        <v>72655.0</v>
      </c>
      <c r="C30" s="17">
        <v>20988.0</v>
      </c>
      <c r="D30" s="18">
        <f t="shared" si="1"/>
        <v>5247</v>
      </c>
      <c r="E30" s="19">
        <f t="shared" si="2"/>
        <v>26235</v>
      </c>
      <c r="F30" s="18">
        <f t="shared" si="3"/>
        <v>695.6521739</v>
      </c>
      <c r="G30" s="18">
        <f t="shared" si="4"/>
        <v>104.3478261</v>
      </c>
      <c r="H30" s="53">
        <v>800.0</v>
      </c>
      <c r="I30" s="19">
        <f t="shared" si="5"/>
        <v>27035</v>
      </c>
      <c r="J30" s="17">
        <v>4540.0</v>
      </c>
      <c r="K30" s="18">
        <f t="shared" si="6"/>
        <v>22495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>
        <v>72720.0</v>
      </c>
      <c r="C33" s="17">
        <v>4052.0</v>
      </c>
      <c r="D33" s="18">
        <f t="shared" si="1"/>
        <v>1013</v>
      </c>
      <c r="E33" s="19">
        <f t="shared" si="2"/>
        <v>5065</v>
      </c>
      <c r="F33" s="18">
        <f t="shared" si="3"/>
        <v>147.826087</v>
      </c>
      <c r="G33" s="18">
        <f t="shared" si="4"/>
        <v>22.17391304</v>
      </c>
      <c r="H33" s="56">
        <v>170.0</v>
      </c>
      <c r="I33" s="19">
        <f t="shared" si="5"/>
        <v>5235</v>
      </c>
      <c r="J33" s="17">
        <v>1150.0</v>
      </c>
      <c r="K33" s="18">
        <f t="shared" si="6"/>
        <v>4085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137592</v>
      </c>
      <c r="D34" s="19">
        <f t="shared" si="7"/>
        <v>34398</v>
      </c>
      <c r="E34" s="19">
        <f t="shared" si="7"/>
        <v>171990</v>
      </c>
      <c r="F34" s="19">
        <f t="shared" si="7"/>
        <v>5173.913043</v>
      </c>
      <c r="G34" s="19">
        <f t="shared" si="7"/>
        <v>776.0869565</v>
      </c>
      <c r="H34" s="19">
        <f t="shared" si="7"/>
        <v>5950</v>
      </c>
      <c r="I34" s="19">
        <f t="shared" si="7"/>
        <v>177940</v>
      </c>
      <c r="J34" s="19">
        <f t="shared" si="7"/>
        <v>27375</v>
      </c>
      <c r="K34" s="19">
        <f t="shared" si="7"/>
        <v>150565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177940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95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72893.0</v>
      </c>
      <c r="C5" s="17">
        <v>13720.0</v>
      </c>
      <c r="D5" s="18">
        <f t="shared" si="1"/>
        <v>3430</v>
      </c>
      <c r="E5" s="19">
        <f t="shared" si="2"/>
        <v>17150</v>
      </c>
      <c r="F5" s="18">
        <f t="shared" si="3"/>
        <v>686.9565217</v>
      </c>
      <c r="G5" s="18">
        <f t="shared" si="4"/>
        <v>103.0434783</v>
      </c>
      <c r="H5" s="53">
        <v>790.0</v>
      </c>
      <c r="I5" s="19">
        <f t="shared" si="5"/>
        <v>17940</v>
      </c>
      <c r="J5" s="17">
        <v>4790.0</v>
      </c>
      <c r="K5" s="18">
        <f t="shared" si="6"/>
        <v>13150</v>
      </c>
      <c r="L5" s="23"/>
      <c r="M5" s="6"/>
      <c r="N5" s="6"/>
      <c r="O5" s="6"/>
    </row>
    <row r="6">
      <c r="A6" s="15">
        <v>4.0</v>
      </c>
      <c r="B6" s="16">
        <v>73233.0</v>
      </c>
      <c r="C6" s="17">
        <v>41292.0</v>
      </c>
      <c r="D6" s="18">
        <f t="shared" si="1"/>
        <v>10323</v>
      </c>
      <c r="E6" s="19">
        <f t="shared" si="2"/>
        <v>51615</v>
      </c>
      <c r="F6" s="18">
        <f t="shared" si="3"/>
        <v>1226.086957</v>
      </c>
      <c r="G6" s="18">
        <f t="shared" si="4"/>
        <v>183.9130435</v>
      </c>
      <c r="H6" s="53">
        <v>1410.0</v>
      </c>
      <c r="I6" s="19">
        <f t="shared" si="5"/>
        <v>53025</v>
      </c>
      <c r="J6" s="17">
        <v>10010.0</v>
      </c>
      <c r="K6" s="18">
        <f t="shared" si="6"/>
        <v>43015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73299.0</v>
      </c>
      <c r="C9" s="17">
        <v>4984.0</v>
      </c>
      <c r="D9" s="18">
        <f t="shared" si="1"/>
        <v>1246</v>
      </c>
      <c r="E9" s="19">
        <f t="shared" si="2"/>
        <v>6230</v>
      </c>
      <c r="F9" s="18">
        <f t="shared" si="3"/>
        <v>0</v>
      </c>
      <c r="G9" s="18">
        <f t="shared" si="4"/>
        <v>0</v>
      </c>
      <c r="H9" s="53">
        <v>0.0</v>
      </c>
      <c r="I9" s="19">
        <f t="shared" si="5"/>
        <v>6230</v>
      </c>
      <c r="J9" s="17">
        <v>1630.0</v>
      </c>
      <c r="K9" s="18">
        <f t="shared" si="6"/>
        <v>4600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73429.0</v>
      </c>
      <c r="C12" s="17">
        <v>11244.0</v>
      </c>
      <c r="D12" s="18">
        <f t="shared" si="1"/>
        <v>2811</v>
      </c>
      <c r="E12" s="19">
        <f t="shared" si="2"/>
        <v>14055</v>
      </c>
      <c r="F12" s="18">
        <f t="shared" si="3"/>
        <v>295.6521739</v>
      </c>
      <c r="G12" s="18">
        <f t="shared" si="4"/>
        <v>44.34782609</v>
      </c>
      <c r="H12" s="53">
        <v>340.0</v>
      </c>
      <c r="I12" s="19">
        <f t="shared" si="5"/>
        <v>14395</v>
      </c>
      <c r="J12" s="17">
        <v>3435.0</v>
      </c>
      <c r="K12" s="18">
        <f t="shared" si="6"/>
        <v>10960</v>
      </c>
      <c r="L12" s="23"/>
      <c r="M12" s="6"/>
      <c r="N12" s="6"/>
      <c r="O12" s="6"/>
    </row>
    <row r="13">
      <c r="A13" s="15">
        <v>11.0</v>
      </c>
      <c r="B13" s="16">
        <v>70490.0</v>
      </c>
      <c r="C13" s="17">
        <v>30428.0</v>
      </c>
      <c r="D13" s="18">
        <f t="shared" si="1"/>
        <v>7607</v>
      </c>
      <c r="E13" s="19">
        <f t="shared" si="2"/>
        <v>38035</v>
      </c>
      <c r="F13" s="18">
        <f t="shared" si="3"/>
        <v>886.9565217</v>
      </c>
      <c r="G13" s="18">
        <f t="shared" si="4"/>
        <v>133.0434783</v>
      </c>
      <c r="H13" s="53">
        <v>1020.0</v>
      </c>
      <c r="I13" s="19">
        <f t="shared" si="5"/>
        <v>39055</v>
      </c>
      <c r="J13" s="17">
        <v>1770.0</v>
      </c>
      <c r="K13" s="18">
        <f t="shared" si="6"/>
        <v>37285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73694.0</v>
      </c>
      <c r="C16" s="17">
        <v>10562.0</v>
      </c>
      <c r="D16" s="18">
        <f t="shared" si="1"/>
        <v>2640.5</v>
      </c>
      <c r="E16" s="19">
        <f t="shared" si="2"/>
        <v>13202.5</v>
      </c>
      <c r="F16" s="18">
        <f t="shared" si="3"/>
        <v>104.3478261</v>
      </c>
      <c r="G16" s="18">
        <f t="shared" si="4"/>
        <v>15.65217391</v>
      </c>
      <c r="H16" s="53">
        <v>120.0</v>
      </c>
      <c r="I16" s="19">
        <f t="shared" si="5"/>
        <v>13322.5</v>
      </c>
      <c r="J16" s="17">
        <v>1010.0</v>
      </c>
      <c r="K16" s="18">
        <f t="shared" si="6"/>
        <v>12312.5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73954.0</v>
      </c>
      <c r="C19" s="17">
        <v>20744.0</v>
      </c>
      <c r="D19" s="18">
        <f t="shared" si="1"/>
        <v>5186</v>
      </c>
      <c r="E19" s="19">
        <f t="shared" si="2"/>
        <v>25930</v>
      </c>
      <c r="F19" s="18">
        <f t="shared" si="3"/>
        <v>1017.391304</v>
      </c>
      <c r="G19" s="18">
        <f t="shared" si="4"/>
        <v>152.6086957</v>
      </c>
      <c r="H19" s="53">
        <v>1170.0</v>
      </c>
      <c r="I19" s="19">
        <f t="shared" si="5"/>
        <v>27100</v>
      </c>
      <c r="J19" s="17">
        <v>4710.0</v>
      </c>
      <c r="K19" s="18">
        <f t="shared" si="6"/>
        <v>22390</v>
      </c>
      <c r="L19" s="23"/>
      <c r="M19" s="6"/>
      <c r="N19" s="6"/>
      <c r="O19" s="6"/>
    </row>
    <row r="20">
      <c r="A20" s="15">
        <v>18.0</v>
      </c>
      <c r="B20" s="16">
        <v>74322.0</v>
      </c>
      <c r="C20" s="17">
        <v>44972.0</v>
      </c>
      <c r="D20" s="18">
        <f t="shared" si="1"/>
        <v>11243</v>
      </c>
      <c r="E20" s="19">
        <f t="shared" si="2"/>
        <v>56215</v>
      </c>
      <c r="F20" s="18">
        <f t="shared" si="3"/>
        <v>1513.043478</v>
      </c>
      <c r="G20" s="18">
        <f t="shared" si="4"/>
        <v>226.9565217</v>
      </c>
      <c r="H20" s="53">
        <v>1740.0</v>
      </c>
      <c r="I20" s="19">
        <f t="shared" si="5"/>
        <v>57955</v>
      </c>
      <c r="J20" s="17">
        <v>9035.0</v>
      </c>
      <c r="K20" s="18">
        <f t="shared" si="6"/>
        <v>48920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74377.0</v>
      </c>
      <c r="C23" s="17">
        <v>2964.0</v>
      </c>
      <c r="D23" s="18">
        <f t="shared" si="1"/>
        <v>741</v>
      </c>
      <c r="E23" s="19">
        <f t="shared" si="2"/>
        <v>3705</v>
      </c>
      <c r="F23" s="18">
        <f t="shared" si="3"/>
        <v>34.7826087</v>
      </c>
      <c r="G23" s="18">
        <f t="shared" si="4"/>
        <v>5.217391304</v>
      </c>
      <c r="H23" s="53">
        <v>40.0</v>
      </c>
      <c r="I23" s="19">
        <f t="shared" si="5"/>
        <v>3745</v>
      </c>
      <c r="J23" s="17">
        <v>1035.0</v>
      </c>
      <c r="K23" s="18">
        <f t="shared" si="6"/>
        <v>2710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74710.0</v>
      </c>
      <c r="C27" s="17">
        <v>46120.0</v>
      </c>
      <c r="D27" s="18">
        <f t="shared" si="1"/>
        <v>11530</v>
      </c>
      <c r="E27" s="19">
        <f t="shared" si="2"/>
        <v>57650</v>
      </c>
      <c r="F27" s="18">
        <f t="shared" si="3"/>
        <v>1747.826087</v>
      </c>
      <c r="G27" s="18">
        <f t="shared" si="4"/>
        <v>262.173913</v>
      </c>
      <c r="H27" s="53">
        <v>2010.0</v>
      </c>
      <c r="I27" s="19">
        <f t="shared" si="5"/>
        <v>59660</v>
      </c>
      <c r="J27" s="17">
        <v>3345.0</v>
      </c>
      <c r="K27" s="18">
        <f t="shared" si="6"/>
        <v>56315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74752.0</v>
      </c>
      <c r="C30" s="17">
        <v>2728.0</v>
      </c>
      <c r="D30" s="18">
        <f t="shared" si="1"/>
        <v>682</v>
      </c>
      <c r="E30" s="19">
        <f t="shared" si="2"/>
        <v>3410</v>
      </c>
      <c r="F30" s="18">
        <f t="shared" si="3"/>
        <v>0</v>
      </c>
      <c r="G30" s="18">
        <f t="shared" si="4"/>
        <v>0</v>
      </c>
      <c r="H30" s="53"/>
      <c r="I30" s="19">
        <f t="shared" si="5"/>
        <v>3410</v>
      </c>
      <c r="J30" s="17">
        <v>60.0</v>
      </c>
      <c r="K30" s="18">
        <f t="shared" si="6"/>
        <v>3350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229758</v>
      </c>
      <c r="D34" s="19">
        <f t="shared" si="7"/>
        <v>57439.5</v>
      </c>
      <c r="E34" s="19">
        <f t="shared" si="7"/>
        <v>287197.5</v>
      </c>
      <c r="F34" s="19">
        <f t="shared" si="7"/>
        <v>7513.043478</v>
      </c>
      <c r="G34" s="19">
        <f t="shared" si="7"/>
        <v>1126.956522</v>
      </c>
      <c r="H34" s="19">
        <f t="shared" si="7"/>
        <v>8640</v>
      </c>
      <c r="I34" s="19">
        <f t="shared" si="7"/>
        <v>295837.5</v>
      </c>
      <c r="J34" s="19">
        <f t="shared" si="7"/>
        <v>40830</v>
      </c>
      <c r="K34" s="19">
        <f t="shared" si="7"/>
        <v>255007.5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295837.5</v>
      </c>
      <c r="J35" s="18"/>
      <c r="K35" s="58"/>
      <c r="L35" s="6"/>
      <c r="M35" s="6"/>
      <c r="N35" s="6"/>
      <c r="O35" s="6"/>
    </row>
    <row r="36">
      <c r="A36" s="6"/>
      <c r="B36" s="6"/>
      <c r="C36" s="68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32184.0</v>
      </c>
      <c r="C3" s="17">
        <v>23746.4</v>
      </c>
      <c r="D3" s="18">
        <f t="shared" ref="D3:D35" si="1">SUM(C3*0.25)</f>
        <v>5936.6</v>
      </c>
      <c r="E3" s="19">
        <f t="shared" ref="E3:E35" si="2">SUM(C3+D3)</f>
        <v>29683</v>
      </c>
      <c r="F3" s="17">
        <v>8.7</v>
      </c>
      <c r="G3" s="18">
        <f t="shared" ref="G3:G35" si="3">SUM(F3*0.15)</f>
        <v>1.305</v>
      </c>
      <c r="H3" s="19">
        <f t="shared" ref="H3:H35" si="4">SUM(F3+G3)</f>
        <v>10.005</v>
      </c>
      <c r="I3" s="20">
        <f t="shared" ref="I3:I35" si="5">SUM(H3,E3)</f>
        <v>29693.005</v>
      </c>
      <c r="J3" s="21">
        <v>2196.0</v>
      </c>
      <c r="K3" s="22">
        <f t="shared" ref="K3:K35" si="6">SUM(I3-J3)</f>
        <v>27497.005</v>
      </c>
      <c r="L3" s="23"/>
      <c r="M3" s="24"/>
      <c r="N3" s="24"/>
      <c r="O3" s="24"/>
    </row>
    <row r="4">
      <c r="A4" s="15">
        <v>2.0</v>
      </c>
      <c r="B4" s="16">
        <v>32250.0</v>
      </c>
      <c r="C4" s="17">
        <v>6129.6</v>
      </c>
      <c r="D4" s="18">
        <f t="shared" si="1"/>
        <v>1532.4</v>
      </c>
      <c r="E4" s="19">
        <f t="shared" si="2"/>
        <v>7662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7662</v>
      </c>
      <c r="J4" s="21">
        <v>543.0</v>
      </c>
      <c r="K4" s="22">
        <f t="shared" si="6"/>
        <v>7119</v>
      </c>
      <c r="L4" s="23"/>
      <c r="M4" s="6"/>
      <c r="N4" s="6"/>
      <c r="O4" s="6"/>
    </row>
    <row r="5">
      <c r="A5" s="15">
        <v>3.0</v>
      </c>
      <c r="B5" s="16">
        <v>32355.0</v>
      </c>
      <c r="C5" s="17">
        <v>10290.4</v>
      </c>
      <c r="D5" s="18">
        <f t="shared" si="1"/>
        <v>2572.6</v>
      </c>
      <c r="E5" s="19">
        <f t="shared" si="2"/>
        <v>12863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12863</v>
      </c>
      <c r="J5" s="21">
        <v>1688.0</v>
      </c>
      <c r="K5" s="22">
        <f t="shared" si="6"/>
        <v>11175</v>
      </c>
      <c r="L5" s="23"/>
      <c r="M5" s="6"/>
      <c r="N5" s="6"/>
      <c r="O5" s="6"/>
    </row>
    <row r="6">
      <c r="A6" s="15">
        <v>4.0</v>
      </c>
      <c r="B6" s="16">
        <v>32459.0</v>
      </c>
      <c r="C6" s="17">
        <v>11196.8</v>
      </c>
      <c r="D6" s="18">
        <f t="shared" si="1"/>
        <v>2799.2</v>
      </c>
      <c r="E6" s="19">
        <f t="shared" si="2"/>
        <v>13996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13996</v>
      </c>
      <c r="J6" s="21">
        <v>2720.0</v>
      </c>
      <c r="K6" s="22">
        <f t="shared" si="6"/>
        <v>11276</v>
      </c>
      <c r="L6" s="23"/>
      <c r="M6" s="6"/>
      <c r="N6" s="6"/>
      <c r="O6" s="6"/>
    </row>
    <row r="7">
      <c r="A7" s="15">
        <v>5.0</v>
      </c>
      <c r="B7" s="16">
        <v>32482.0</v>
      </c>
      <c r="C7" s="17">
        <v>1689.6</v>
      </c>
      <c r="D7" s="18">
        <f t="shared" si="1"/>
        <v>422.4</v>
      </c>
      <c r="E7" s="19">
        <f t="shared" si="2"/>
        <v>2112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2112</v>
      </c>
      <c r="J7" s="21">
        <v>156.0</v>
      </c>
      <c r="K7" s="22">
        <f t="shared" si="6"/>
        <v>1956</v>
      </c>
      <c r="L7" s="23"/>
      <c r="M7" s="6"/>
      <c r="N7" s="6"/>
      <c r="O7" s="6"/>
    </row>
    <row r="8">
      <c r="A8" s="15">
        <v>6.0</v>
      </c>
      <c r="B8" s="16">
        <v>32547.0</v>
      </c>
      <c r="C8" s="17">
        <v>6704.0</v>
      </c>
      <c r="D8" s="18">
        <f t="shared" si="1"/>
        <v>1676</v>
      </c>
      <c r="E8" s="19">
        <f t="shared" si="2"/>
        <v>8380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8380</v>
      </c>
      <c r="J8" s="21">
        <v>735.0</v>
      </c>
      <c r="K8" s="22">
        <f t="shared" si="6"/>
        <v>7645</v>
      </c>
      <c r="L8" s="23"/>
      <c r="M8" s="6"/>
      <c r="N8" s="6"/>
      <c r="O8" s="6"/>
    </row>
    <row r="9">
      <c r="A9" s="15">
        <v>7.0</v>
      </c>
      <c r="B9" s="21">
        <v>32733.0</v>
      </c>
      <c r="C9" s="17">
        <v>23389.6</v>
      </c>
      <c r="D9" s="18">
        <f t="shared" si="1"/>
        <v>5847.4</v>
      </c>
      <c r="E9" s="19">
        <f t="shared" si="2"/>
        <v>29237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29237</v>
      </c>
      <c r="J9" s="21">
        <v>2224.0</v>
      </c>
      <c r="K9" s="22">
        <f t="shared" si="6"/>
        <v>27013</v>
      </c>
      <c r="L9" s="23"/>
      <c r="M9" s="25"/>
      <c r="N9" s="6"/>
      <c r="O9" s="6"/>
    </row>
    <row r="10">
      <c r="A10" s="15">
        <v>8.0</v>
      </c>
      <c r="B10" s="21">
        <v>32818.0</v>
      </c>
      <c r="C10" s="17">
        <v>8700.8</v>
      </c>
      <c r="D10" s="18">
        <f t="shared" si="1"/>
        <v>2175.2</v>
      </c>
      <c r="E10" s="19">
        <f t="shared" si="2"/>
        <v>10876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10876</v>
      </c>
      <c r="J10" s="21">
        <v>1419.0</v>
      </c>
      <c r="K10" s="22">
        <f t="shared" si="6"/>
        <v>9457</v>
      </c>
      <c r="L10" s="23"/>
      <c r="M10" s="6"/>
      <c r="N10" s="6"/>
      <c r="O10" s="6"/>
    </row>
    <row r="11">
      <c r="A11" s="15">
        <v>9.0</v>
      </c>
      <c r="B11" s="21">
        <v>32915.0</v>
      </c>
      <c r="C11" s="17">
        <v>9380.0</v>
      </c>
      <c r="D11" s="18">
        <f t="shared" si="1"/>
        <v>2345</v>
      </c>
      <c r="E11" s="19">
        <f t="shared" si="2"/>
        <v>11725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11725</v>
      </c>
      <c r="J11" s="21">
        <v>268.0</v>
      </c>
      <c r="K11" s="22">
        <f t="shared" si="6"/>
        <v>11457</v>
      </c>
      <c r="L11" s="23"/>
      <c r="M11" s="6"/>
      <c r="N11" s="6"/>
      <c r="O11" s="6"/>
    </row>
    <row r="12">
      <c r="A12" s="15">
        <v>10.0</v>
      </c>
      <c r="B12" s="21">
        <v>33018.0</v>
      </c>
      <c r="C12" s="17">
        <v>9149.6</v>
      </c>
      <c r="D12" s="18">
        <f t="shared" si="1"/>
        <v>2287.4</v>
      </c>
      <c r="E12" s="19">
        <f t="shared" si="2"/>
        <v>11437</v>
      </c>
      <c r="F12" s="17">
        <v>60.87</v>
      </c>
      <c r="G12" s="18">
        <f t="shared" si="3"/>
        <v>9.1305</v>
      </c>
      <c r="H12" s="19">
        <f t="shared" si="4"/>
        <v>70.0005</v>
      </c>
      <c r="I12" s="20">
        <f t="shared" si="5"/>
        <v>11507.0005</v>
      </c>
      <c r="J12" s="21">
        <v>1188.0</v>
      </c>
      <c r="K12" s="22">
        <f t="shared" si="6"/>
        <v>10319.0005</v>
      </c>
      <c r="L12" s="23"/>
      <c r="M12" s="6"/>
      <c r="N12" s="6"/>
      <c r="O12" s="6"/>
    </row>
    <row r="13">
      <c r="A13" s="15">
        <v>11.0</v>
      </c>
      <c r="B13" s="21">
        <v>33136.0</v>
      </c>
      <c r="C13" s="17">
        <v>13878.4</v>
      </c>
      <c r="D13" s="18">
        <f t="shared" si="1"/>
        <v>3469.6</v>
      </c>
      <c r="E13" s="19">
        <f t="shared" si="2"/>
        <v>17348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17348</v>
      </c>
      <c r="J13" s="21">
        <v>1688.0</v>
      </c>
      <c r="K13" s="22">
        <f t="shared" si="6"/>
        <v>15660</v>
      </c>
      <c r="L13" s="23"/>
      <c r="M13" s="6"/>
      <c r="N13" s="6"/>
      <c r="O13" s="6"/>
    </row>
    <row r="14">
      <c r="A14" s="15">
        <v>12.0</v>
      </c>
      <c r="B14" s="21">
        <v>33192.0</v>
      </c>
      <c r="C14" s="17">
        <v>5517.6</v>
      </c>
      <c r="D14" s="18">
        <f t="shared" si="1"/>
        <v>1379.4</v>
      </c>
      <c r="E14" s="19">
        <f t="shared" si="2"/>
        <v>6897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6897</v>
      </c>
      <c r="J14" s="21">
        <v>269.0</v>
      </c>
      <c r="K14" s="22">
        <f t="shared" si="6"/>
        <v>6628</v>
      </c>
      <c r="L14" s="23"/>
      <c r="M14" s="6"/>
      <c r="N14" s="6"/>
      <c r="O14" s="6"/>
    </row>
    <row r="15">
      <c r="A15" s="15">
        <v>12.0</v>
      </c>
      <c r="B15" s="21">
        <v>1111.0</v>
      </c>
      <c r="C15" s="17">
        <v>531.2</v>
      </c>
      <c r="D15" s="18">
        <f t="shared" si="1"/>
        <v>132.8</v>
      </c>
      <c r="E15" s="19">
        <f t="shared" si="2"/>
        <v>664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664</v>
      </c>
      <c r="J15" s="21">
        <v>15.0</v>
      </c>
      <c r="K15" s="22">
        <f t="shared" si="6"/>
        <v>649</v>
      </c>
      <c r="L15" s="23"/>
      <c r="M15" s="6"/>
      <c r="N15" s="6"/>
      <c r="O15" s="6"/>
    </row>
    <row r="16">
      <c r="A16" s="15">
        <v>13.0</v>
      </c>
      <c r="B16" s="21">
        <v>33345.0</v>
      </c>
      <c r="C16" s="17">
        <v>14250.4</v>
      </c>
      <c r="D16" s="18">
        <f t="shared" si="1"/>
        <v>3562.6</v>
      </c>
      <c r="E16" s="19">
        <f t="shared" si="2"/>
        <v>17813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17813</v>
      </c>
      <c r="J16" s="21">
        <v>1420.0</v>
      </c>
      <c r="K16" s="22">
        <f t="shared" si="6"/>
        <v>16393</v>
      </c>
      <c r="L16" s="23"/>
      <c r="M16" s="6"/>
      <c r="N16" s="6"/>
      <c r="O16" s="6"/>
    </row>
    <row r="17">
      <c r="A17" s="15">
        <v>14.0</v>
      </c>
      <c r="B17" s="21">
        <v>33559.0</v>
      </c>
      <c r="C17" s="17">
        <v>20122.4</v>
      </c>
      <c r="D17" s="18">
        <f t="shared" si="1"/>
        <v>5030.6</v>
      </c>
      <c r="E17" s="19">
        <f t="shared" si="2"/>
        <v>25153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25153</v>
      </c>
      <c r="J17" s="21">
        <v>1633.0</v>
      </c>
      <c r="K17" s="22">
        <f t="shared" si="6"/>
        <v>23520</v>
      </c>
      <c r="L17" s="23"/>
      <c r="M17" s="6"/>
      <c r="N17" s="6"/>
      <c r="O17" s="6"/>
    </row>
    <row r="18">
      <c r="A18" s="15">
        <v>15.0</v>
      </c>
      <c r="B18" s="21">
        <v>33661.0</v>
      </c>
      <c r="C18" s="17">
        <v>8788.8</v>
      </c>
      <c r="D18" s="18">
        <f t="shared" si="1"/>
        <v>2197.2</v>
      </c>
      <c r="E18" s="19">
        <f t="shared" si="2"/>
        <v>10986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10986</v>
      </c>
      <c r="J18" s="21">
        <v>1982.0</v>
      </c>
      <c r="K18" s="22">
        <f t="shared" si="6"/>
        <v>9004</v>
      </c>
      <c r="L18" s="23"/>
      <c r="M18" s="6"/>
      <c r="N18" s="6"/>
      <c r="O18" s="6"/>
    </row>
    <row r="19">
      <c r="A19" s="15">
        <v>16.0</v>
      </c>
      <c r="B19" s="21">
        <v>33747.0</v>
      </c>
      <c r="C19" s="17">
        <v>10747.2</v>
      </c>
      <c r="D19" s="18">
        <f t="shared" si="1"/>
        <v>2686.8</v>
      </c>
      <c r="E19" s="19">
        <f t="shared" si="2"/>
        <v>13434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13434</v>
      </c>
      <c r="J19" s="21">
        <v>1374.0</v>
      </c>
      <c r="K19" s="22">
        <f t="shared" si="6"/>
        <v>12060</v>
      </c>
      <c r="L19" s="23"/>
      <c r="M19" s="6"/>
      <c r="N19" s="6"/>
      <c r="O19" s="6"/>
    </row>
    <row r="20">
      <c r="A20" s="15">
        <v>17.0</v>
      </c>
      <c r="B20" s="21">
        <v>33824.0</v>
      </c>
      <c r="C20" s="17">
        <v>12605.6</v>
      </c>
      <c r="D20" s="18">
        <f t="shared" si="1"/>
        <v>3151.4</v>
      </c>
      <c r="E20" s="19">
        <f t="shared" si="2"/>
        <v>15757</v>
      </c>
      <c r="F20" s="17">
        <v>17.39</v>
      </c>
      <c r="G20" s="18">
        <f t="shared" si="3"/>
        <v>2.6085</v>
      </c>
      <c r="H20" s="19">
        <f t="shared" si="4"/>
        <v>19.9985</v>
      </c>
      <c r="I20" s="20">
        <f t="shared" si="5"/>
        <v>15776.9985</v>
      </c>
      <c r="J20" s="21">
        <v>189.0</v>
      </c>
      <c r="K20" s="22">
        <f t="shared" si="6"/>
        <v>15587.9985</v>
      </c>
      <c r="L20" s="23"/>
      <c r="M20" s="6"/>
      <c r="N20" s="6"/>
      <c r="O20" s="6"/>
    </row>
    <row r="21">
      <c r="A21" s="16">
        <v>18.0</v>
      </c>
      <c r="B21" s="21">
        <v>33902.0</v>
      </c>
      <c r="C21" s="17">
        <v>14886.0</v>
      </c>
      <c r="D21" s="18">
        <f t="shared" si="1"/>
        <v>3721.5</v>
      </c>
      <c r="E21" s="19">
        <f t="shared" si="2"/>
        <v>18607.5</v>
      </c>
      <c r="F21" s="17">
        <v>8.7</v>
      </c>
      <c r="G21" s="18">
        <f t="shared" si="3"/>
        <v>1.305</v>
      </c>
      <c r="H21" s="19">
        <f t="shared" si="4"/>
        <v>10.005</v>
      </c>
      <c r="I21" s="20">
        <f t="shared" si="5"/>
        <v>18617.505</v>
      </c>
      <c r="J21" s="21">
        <v>876.0</v>
      </c>
      <c r="K21" s="22">
        <f t="shared" si="6"/>
        <v>17741.505</v>
      </c>
      <c r="L21" s="23"/>
      <c r="M21" s="6"/>
      <c r="N21" s="6"/>
      <c r="O21" s="6"/>
    </row>
    <row r="22">
      <c r="A22" s="15">
        <v>19.0</v>
      </c>
      <c r="B22" s="21">
        <v>33942.0</v>
      </c>
      <c r="C22" s="17">
        <v>2992.8</v>
      </c>
      <c r="D22" s="18">
        <f t="shared" si="1"/>
        <v>748.2</v>
      </c>
      <c r="E22" s="19">
        <f t="shared" si="2"/>
        <v>3741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3741</v>
      </c>
      <c r="J22" s="21">
        <v>198.0</v>
      </c>
      <c r="K22" s="22">
        <f t="shared" si="6"/>
        <v>3543</v>
      </c>
      <c r="L22" s="23"/>
      <c r="M22" s="6"/>
      <c r="N22" s="6"/>
      <c r="O22" s="6"/>
    </row>
    <row r="23">
      <c r="A23" s="15">
        <v>20.0</v>
      </c>
      <c r="B23" s="21">
        <v>34039.0</v>
      </c>
      <c r="C23" s="17">
        <v>7902.4</v>
      </c>
      <c r="D23" s="18">
        <f t="shared" si="1"/>
        <v>1975.6</v>
      </c>
      <c r="E23" s="19">
        <f t="shared" si="2"/>
        <v>9878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9878</v>
      </c>
      <c r="J23" s="21">
        <v>379.0</v>
      </c>
      <c r="K23" s="22">
        <f t="shared" si="6"/>
        <v>9499</v>
      </c>
      <c r="L23" s="23"/>
      <c r="M23" s="6"/>
      <c r="N23" s="6"/>
      <c r="O23" s="6"/>
    </row>
    <row r="24">
      <c r="A24" s="15">
        <v>21.0</v>
      </c>
      <c r="B24" s="21">
        <v>34205.0</v>
      </c>
      <c r="C24" s="17">
        <v>18237.6</v>
      </c>
      <c r="D24" s="18">
        <f t="shared" si="1"/>
        <v>4559.4</v>
      </c>
      <c r="E24" s="19">
        <f t="shared" si="2"/>
        <v>22797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22797</v>
      </c>
      <c r="J24" s="21">
        <v>1871.0</v>
      </c>
      <c r="K24" s="22">
        <f t="shared" si="6"/>
        <v>20926</v>
      </c>
      <c r="L24" s="23"/>
      <c r="M24" s="6"/>
      <c r="N24" s="6"/>
      <c r="O24" s="6"/>
    </row>
    <row r="25">
      <c r="A25" s="15">
        <v>22.0</v>
      </c>
      <c r="B25" s="21">
        <v>34305.0</v>
      </c>
      <c r="C25" s="17">
        <v>7961.6</v>
      </c>
      <c r="D25" s="18">
        <f t="shared" si="1"/>
        <v>1990.4</v>
      </c>
      <c r="E25" s="19">
        <f t="shared" si="2"/>
        <v>9952</v>
      </c>
      <c r="F25" s="17">
        <v>17.39</v>
      </c>
      <c r="G25" s="18">
        <f t="shared" si="3"/>
        <v>2.6085</v>
      </c>
      <c r="H25" s="19">
        <f t="shared" si="4"/>
        <v>19.9985</v>
      </c>
      <c r="I25" s="20">
        <f t="shared" si="5"/>
        <v>9971.9985</v>
      </c>
      <c r="J25" s="21">
        <v>1101.0</v>
      </c>
      <c r="K25" s="22">
        <f t="shared" si="6"/>
        <v>8870.9985</v>
      </c>
      <c r="L25" s="23"/>
      <c r="M25" s="6"/>
      <c r="N25" s="6"/>
      <c r="O25" s="6"/>
    </row>
    <row r="26">
      <c r="A26" s="15">
        <v>23.0</v>
      </c>
      <c r="B26" s="21">
        <v>34388.0</v>
      </c>
      <c r="C26" s="17">
        <v>9492.8</v>
      </c>
      <c r="D26" s="18">
        <f t="shared" si="1"/>
        <v>2373.2</v>
      </c>
      <c r="E26" s="19">
        <f t="shared" si="2"/>
        <v>11866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11866</v>
      </c>
      <c r="J26" s="21">
        <v>1062.0</v>
      </c>
      <c r="K26" s="22">
        <f t="shared" si="6"/>
        <v>10804</v>
      </c>
      <c r="L26" s="23"/>
      <c r="M26" s="6"/>
      <c r="N26" s="6"/>
      <c r="O26" s="6"/>
    </row>
    <row r="27">
      <c r="A27" s="15">
        <v>23.0</v>
      </c>
      <c r="B27" s="21">
        <v>1135.0</v>
      </c>
      <c r="C27" s="17">
        <v>2610.4</v>
      </c>
      <c r="D27" s="18">
        <f t="shared" si="1"/>
        <v>652.6</v>
      </c>
      <c r="E27" s="19">
        <f t="shared" si="2"/>
        <v>3263</v>
      </c>
      <c r="F27" s="17">
        <v>39.13</v>
      </c>
      <c r="G27" s="18">
        <f t="shared" si="3"/>
        <v>5.8695</v>
      </c>
      <c r="H27" s="19">
        <f t="shared" si="4"/>
        <v>44.9995</v>
      </c>
      <c r="I27" s="20">
        <f t="shared" si="5"/>
        <v>3307.9995</v>
      </c>
      <c r="J27" s="21">
        <v>93.0</v>
      </c>
      <c r="K27" s="22">
        <f t="shared" si="6"/>
        <v>3214.9995</v>
      </c>
      <c r="L27" s="23"/>
      <c r="M27" s="6"/>
      <c r="N27" s="6"/>
      <c r="O27" s="6"/>
    </row>
    <row r="28">
      <c r="A28" s="15">
        <v>24.0</v>
      </c>
      <c r="B28" s="21">
        <v>34491.0</v>
      </c>
      <c r="C28" s="17">
        <v>10453.6</v>
      </c>
      <c r="D28" s="18">
        <f t="shared" si="1"/>
        <v>2613.4</v>
      </c>
      <c r="E28" s="19">
        <f t="shared" si="2"/>
        <v>13067</v>
      </c>
      <c r="F28" s="17">
        <v>8.7</v>
      </c>
      <c r="G28" s="18">
        <f t="shared" si="3"/>
        <v>1.305</v>
      </c>
      <c r="H28" s="19">
        <f t="shared" si="4"/>
        <v>10.005</v>
      </c>
      <c r="I28" s="20">
        <f t="shared" si="5"/>
        <v>13077.005</v>
      </c>
      <c r="J28" s="21">
        <v>1433.0</v>
      </c>
      <c r="K28" s="22">
        <f t="shared" si="6"/>
        <v>11644.005</v>
      </c>
      <c r="L28" s="23"/>
      <c r="M28" s="6"/>
      <c r="N28" s="6"/>
      <c r="O28" s="6"/>
    </row>
    <row r="29">
      <c r="A29" s="15">
        <v>25.0</v>
      </c>
      <c r="B29" s="21">
        <v>34556.0</v>
      </c>
      <c r="C29" s="17">
        <v>16188.0</v>
      </c>
      <c r="D29" s="18">
        <f t="shared" si="1"/>
        <v>4047</v>
      </c>
      <c r="E29" s="19">
        <f t="shared" si="2"/>
        <v>20235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20235</v>
      </c>
      <c r="J29" s="21">
        <v>854.0</v>
      </c>
      <c r="K29" s="22">
        <f t="shared" si="6"/>
        <v>19381</v>
      </c>
      <c r="L29" s="23"/>
      <c r="M29" s="6"/>
      <c r="N29" s="6"/>
      <c r="O29" s="6"/>
    </row>
    <row r="30">
      <c r="A30" s="15">
        <v>26.0</v>
      </c>
      <c r="B30" s="21">
        <v>34590.0</v>
      </c>
      <c r="C30" s="17">
        <v>3170.4</v>
      </c>
      <c r="D30" s="18">
        <f t="shared" si="1"/>
        <v>792.6</v>
      </c>
      <c r="E30" s="19">
        <f t="shared" si="2"/>
        <v>3963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3963</v>
      </c>
      <c r="J30" s="21">
        <v>282.0</v>
      </c>
      <c r="K30" s="26">
        <f t="shared" si="6"/>
        <v>3681</v>
      </c>
      <c r="L30" s="23"/>
      <c r="M30" s="6"/>
      <c r="N30" s="6"/>
      <c r="O30" s="6"/>
    </row>
    <row r="31">
      <c r="A31" s="15">
        <v>27.0</v>
      </c>
      <c r="B31" s="21">
        <v>34689.0</v>
      </c>
      <c r="C31" s="17">
        <v>9368.8</v>
      </c>
      <c r="D31" s="18">
        <f t="shared" si="1"/>
        <v>2342.2</v>
      </c>
      <c r="E31" s="19">
        <f t="shared" si="2"/>
        <v>11711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11711</v>
      </c>
      <c r="J31" s="21">
        <v>1012.0</v>
      </c>
      <c r="K31" s="22">
        <f t="shared" si="6"/>
        <v>10699</v>
      </c>
      <c r="L31" s="23"/>
      <c r="M31" s="6"/>
      <c r="N31" s="6"/>
      <c r="O31" s="6"/>
    </row>
    <row r="32">
      <c r="A32" s="15">
        <v>28.0</v>
      </c>
      <c r="B32" s="21">
        <v>34723.0</v>
      </c>
      <c r="C32" s="17">
        <v>2784.0</v>
      </c>
      <c r="D32" s="18">
        <f t="shared" si="1"/>
        <v>696</v>
      </c>
      <c r="E32" s="19">
        <f t="shared" si="2"/>
        <v>3480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3480</v>
      </c>
      <c r="J32" s="21">
        <v>1050.0</v>
      </c>
      <c r="K32" s="22">
        <f t="shared" si="6"/>
        <v>2430</v>
      </c>
      <c r="L32" s="23"/>
      <c r="M32" s="6"/>
      <c r="N32" s="6"/>
      <c r="O32" s="6"/>
    </row>
    <row r="33">
      <c r="A33" s="15">
        <v>29.0</v>
      </c>
      <c r="B33" s="21">
        <v>34870.0</v>
      </c>
      <c r="C33" s="17">
        <v>9697.6</v>
      </c>
      <c r="D33" s="18">
        <f t="shared" si="1"/>
        <v>2424.4</v>
      </c>
      <c r="E33" s="19">
        <f t="shared" si="2"/>
        <v>12122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12122</v>
      </c>
      <c r="J33" s="21">
        <v>488.0</v>
      </c>
      <c r="K33" s="22">
        <f t="shared" si="6"/>
        <v>11634</v>
      </c>
      <c r="L33" s="23"/>
      <c r="M33" s="6"/>
      <c r="N33" s="6"/>
      <c r="O33" s="6"/>
    </row>
    <row r="34">
      <c r="A34" s="15">
        <v>30.0</v>
      </c>
      <c r="B34" s="21">
        <v>34840.0</v>
      </c>
      <c r="C34" s="17">
        <v>3599.2</v>
      </c>
      <c r="D34" s="18">
        <f t="shared" si="1"/>
        <v>899.8</v>
      </c>
      <c r="E34" s="19">
        <f t="shared" si="2"/>
        <v>4499</v>
      </c>
      <c r="F34" s="17">
        <v>0.0</v>
      </c>
      <c r="G34" s="18">
        <f t="shared" si="3"/>
        <v>0</v>
      </c>
      <c r="H34" s="19">
        <f t="shared" si="4"/>
        <v>0</v>
      </c>
      <c r="I34" s="20">
        <f t="shared" si="5"/>
        <v>4499</v>
      </c>
      <c r="J34" s="21">
        <v>1173.0</v>
      </c>
      <c r="K34" s="22">
        <f t="shared" si="6"/>
        <v>3326</v>
      </c>
      <c r="L34" s="23"/>
      <c r="M34" s="6"/>
      <c r="N34" s="6"/>
      <c r="O34" s="6"/>
    </row>
    <row r="35">
      <c r="A35" s="15">
        <v>31.0</v>
      </c>
      <c r="B35" s="21"/>
      <c r="C35" s="17"/>
      <c r="D35" s="18">
        <f t="shared" si="1"/>
        <v>0</v>
      </c>
      <c r="E35" s="19">
        <f t="shared" si="2"/>
        <v>0</v>
      </c>
      <c r="F35" s="17">
        <v>0.0</v>
      </c>
      <c r="G35" s="18">
        <f t="shared" si="3"/>
        <v>0</v>
      </c>
      <c r="H35" s="19">
        <f t="shared" si="4"/>
        <v>0</v>
      </c>
      <c r="I35" s="20">
        <f t="shared" si="5"/>
        <v>0</v>
      </c>
      <c r="J35" s="21">
        <v>0.0</v>
      </c>
      <c r="K35" s="22">
        <f t="shared" si="6"/>
        <v>0</v>
      </c>
      <c r="L35" s="23"/>
      <c r="M35" s="6"/>
      <c r="N35" s="6"/>
      <c r="O35" s="6"/>
    </row>
    <row r="36">
      <c r="A36" s="27" t="s">
        <v>12</v>
      </c>
      <c r="B36" s="28"/>
      <c r="C36" s="19">
        <f t="shared" ref="C36:K36" si="7">SUM(C3:C35)</f>
        <v>316163.6</v>
      </c>
      <c r="D36" s="19">
        <f t="shared" si="7"/>
        <v>79040.9</v>
      </c>
      <c r="E36" s="19">
        <f t="shared" si="7"/>
        <v>395204.5</v>
      </c>
      <c r="F36" s="19">
        <f t="shared" si="7"/>
        <v>160.88</v>
      </c>
      <c r="G36" s="19">
        <f t="shared" si="7"/>
        <v>24.132</v>
      </c>
      <c r="H36" s="19">
        <f t="shared" si="7"/>
        <v>185.012</v>
      </c>
      <c r="I36" s="20">
        <f t="shared" si="7"/>
        <v>395389.512</v>
      </c>
      <c r="J36" s="20">
        <f t="shared" si="7"/>
        <v>33579</v>
      </c>
      <c r="K36" s="20">
        <f t="shared" si="7"/>
        <v>361810.512</v>
      </c>
      <c r="L36" s="29"/>
      <c r="M36" s="6"/>
      <c r="N36" s="6"/>
      <c r="O36" s="6"/>
    </row>
    <row r="37">
      <c r="A37" s="30"/>
      <c r="B37" s="30"/>
      <c r="C37" s="31"/>
      <c r="D37" s="31"/>
      <c r="E37" s="31"/>
      <c r="F37" s="31"/>
      <c r="G37" s="31"/>
      <c r="H37" s="32" t="s">
        <v>13</v>
      </c>
      <c r="I37" s="33">
        <f>SUM(E36,H36)</f>
        <v>395389.512</v>
      </c>
      <c r="J37" s="22"/>
      <c r="K37" s="34"/>
      <c r="L37" s="6"/>
      <c r="M37" s="6"/>
      <c r="N37" s="6"/>
      <c r="O37" s="6"/>
    </row>
    <row r="38">
      <c r="A38" s="6"/>
      <c r="B38" s="6"/>
      <c r="C38" s="25"/>
      <c r="D38" s="6"/>
      <c r="E38" s="6"/>
      <c r="F38" s="25"/>
      <c r="G38" s="6"/>
      <c r="H38" s="6"/>
      <c r="I38" s="35"/>
      <c r="J38" s="36"/>
      <c r="K38" s="35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25"/>
      <c r="I39" s="35"/>
      <c r="J39" s="35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35"/>
      <c r="J40" s="35"/>
      <c r="K40" s="35"/>
      <c r="L40" s="6"/>
      <c r="M40" s="6"/>
      <c r="N40" s="6"/>
      <c r="O40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96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74939.0</v>
      </c>
      <c r="C3" s="17">
        <v>21120.0</v>
      </c>
      <c r="D3" s="18">
        <f t="shared" ref="D3:D33" si="1">SUM(C3*0.25)</f>
        <v>5280</v>
      </c>
      <c r="E3" s="19">
        <f t="shared" ref="E3:E33" si="2">SUM(C3+D3)</f>
        <v>26400</v>
      </c>
      <c r="F3" s="18">
        <f t="shared" ref="F3:F33" si="3">SUM(H3/1.15)</f>
        <v>769.5652174</v>
      </c>
      <c r="G3" s="18">
        <f t="shared" ref="G3:G33" si="4">SUM(H3-F3)</f>
        <v>115.4347826</v>
      </c>
      <c r="H3" s="52">
        <v>885.0</v>
      </c>
      <c r="I3" s="19">
        <f t="shared" ref="I3:I33" si="5">SUM(H3,E3)</f>
        <v>27285</v>
      </c>
      <c r="J3" s="17">
        <v>1130.0</v>
      </c>
      <c r="K3" s="18">
        <f t="shared" ref="K3:K33" si="6">SUM(I3-J3)</f>
        <v>26155</v>
      </c>
      <c r="L3" s="23"/>
      <c r="M3" s="24"/>
      <c r="N3" s="24"/>
      <c r="O3" s="24"/>
    </row>
    <row r="4">
      <c r="A4" s="15">
        <v>2.0</v>
      </c>
      <c r="B4" s="16">
        <v>75191.0</v>
      </c>
      <c r="C4" s="17">
        <v>43536.0</v>
      </c>
      <c r="D4" s="18">
        <f t="shared" si="1"/>
        <v>10884</v>
      </c>
      <c r="E4" s="19">
        <f t="shared" si="2"/>
        <v>54420</v>
      </c>
      <c r="F4" s="18">
        <f t="shared" si="3"/>
        <v>1213.043478</v>
      </c>
      <c r="G4" s="18">
        <f t="shared" si="4"/>
        <v>181.9565217</v>
      </c>
      <c r="H4" s="53">
        <v>1395.0</v>
      </c>
      <c r="I4" s="19">
        <f t="shared" si="5"/>
        <v>55815</v>
      </c>
      <c r="J4" s="17">
        <v>3895.0</v>
      </c>
      <c r="K4" s="18">
        <f t="shared" si="6"/>
        <v>51920</v>
      </c>
      <c r="L4" s="23"/>
      <c r="M4" s="6"/>
      <c r="N4" s="6"/>
      <c r="O4" s="6"/>
    </row>
    <row r="5">
      <c r="A5" s="15">
        <v>3.0</v>
      </c>
      <c r="B5" s="16">
        <v>75258.0</v>
      </c>
      <c r="C5" s="17">
        <v>4592.0</v>
      </c>
      <c r="D5" s="18">
        <f t="shared" si="1"/>
        <v>1148</v>
      </c>
      <c r="E5" s="19">
        <f t="shared" si="2"/>
        <v>5740</v>
      </c>
      <c r="F5" s="18">
        <f t="shared" si="3"/>
        <v>313.0434783</v>
      </c>
      <c r="G5" s="18">
        <f t="shared" si="4"/>
        <v>46.95652174</v>
      </c>
      <c r="H5" s="53">
        <v>360.0</v>
      </c>
      <c r="I5" s="19">
        <f t="shared" si="5"/>
        <v>6100</v>
      </c>
      <c r="J5" s="17">
        <v>1375.0</v>
      </c>
      <c r="K5" s="18">
        <f t="shared" si="6"/>
        <v>4725</v>
      </c>
      <c r="L5" s="23"/>
      <c r="M5" s="6"/>
      <c r="N5" s="6"/>
      <c r="O5" s="6"/>
    </row>
    <row r="6">
      <c r="A6" s="15">
        <v>4.0</v>
      </c>
      <c r="B6" s="16">
        <v>75352.0</v>
      </c>
      <c r="C6" s="17">
        <v>7744.0</v>
      </c>
      <c r="D6" s="18">
        <f t="shared" si="1"/>
        <v>1936</v>
      </c>
      <c r="E6" s="19">
        <f t="shared" si="2"/>
        <v>9680</v>
      </c>
      <c r="F6" s="18">
        <f t="shared" si="3"/>
        <v>478.2608696</v>
      </c>
      <c r="G6" s="18">
        <f t="shared" si="4"/>
        <v>71.73913043</v>
      </c>
      <c r="H6" s="53">
        <v>550.0</v>
      </c>
      <c r="I6" s="19">
        <f t="shared" si="5"/>
        <v>10230</v>
      </c>
      <c r="J6" s="17">
        <v>1475.0</v>
      </c>
      <c r="K6" s="18">
        <f t="shared" si="6"/>
        <v>8755</v>
      </c>
      <c r="L6" s="23"/>
      <c r="M6" s="6"/>
      <c r="N6" s="6"/>
      <c r="O6" s="6"/>
    </row>
    <row r="7">
      <c r="A7" s="15">
        <v>5.0</v>
      </c>
      <c r="B7" s="16">
        <v>75473.0</v>
      </c>
      <c r="C7" s="17">
        <v>9268.0</v>
      </c>
      <c r="D7" s="18">
        <f t="shared" si="1"/>
        <v>2317</v>
      </c>
      <c r="E7" s="19">
        <f t="shared" si="2"/>
        <v>11585</v>
      </c>
      <c r="F7" s="18">
        <f t="shared" si="3"/>
        <v>204.3478261</v>
      </c>
      <c r="G7" s="18">
        <f t="shared" si="4"/>
        <v>30.65217391</v>
      </c>
      <c r="H7" s="53">
        <v>235.0</v>
      </c>
      <c r="I7" s="19">
        <f t="shared" si="5"/>
        <v>11820</v>
      </c>
      <c r="J7" s="17">
        <v>2530.0</v>
      </c>
      <c r="K7" s="18">
        <f t="shared" si="6"/>
        <v>9290</v>
      </c>
      <c r="L7" s="23"/>
      <c r="M7" s="6"/>
      <c r="N7" s="6"/>
      <c r="O7" s="6"/>
    </row>
    <row r="8">
      <c r="A8" s="15">
        <v>6.0</v>
      </c>
      <c r="B8" s="16">
        <v>75560.0</v>
      </c>
      <c r="C8" s="17">
        <v>6424.0</v>
      </c>
      <c r="D8" s="18">
        <f t="shared" si="1"/>
        <v>1606</v>
      </c>
      <c r="E8" s="19">
        <f t="shared" si="2"/>
        <v>8030</v>
      </c>
      <c r="F8" s="18">
        <f t="shared" si="3"/>
        <v>147.826087</v>
      </c>
      <c r="G8" s="18">
        <f t="shared" si="4"/>
        <v>22.17391304</v>
      </c>
      <c r="H8" s="53">
        <v>170.0</v>
      </c>
      <c r="I8" s="19">
        <f t="shared" si="5"/>
        <v>8200</v>
      </c>
      <c r="J8" s="17">
        <v>1330.0</v>
      </c>
      <c r="K8" s="18">
        <f t="shared" si="6"/>
        <v>6870</v>
      </c>
      <c r="L8" s="23"/>
      <c r="M8" s="6"/>
      <c r="N8" s="6"/>
      <c r="O8" s="6"/>
    </row>
    <row r="9">
      <c r="A9" s="15">
        <v>7.0</v>
      </c>
      <c r="B9" s="16">
        <v>75662.0</v>
      </c>
      <c r="C9" s="17">
        <v>7492.0</v>
      </c>
      <c r="D9" s="18">
        <f t="shared" si="1"/>
        <v>1873</v>
      </c>
      <c r="E9" s="19">
        <f t="shared" si="2"/>
        <v>9365</v>
      </c>
      <c r="F9" s="18">
        <f t="shared" si="3"/>
        <v>191.3043478</v>
      </c>
      <c r="G9" s="18">
        <f t="shared" si="4"/>
        <v>28.69565217</v>
      </c>
      <c r="H9" s="53">
        <v>220.0</v>
      </c>
      <c r="I9" s="19">
        <f t="shared" si="5"/>
        <v>9585</v>
      </c>
      <c r="J9" s="17">
        <v>1685.0</v>
      </c>
      <c r="K9" s="18">
        <f t="shared" si="6"/>
        <v>7900</v>
      </c>
      <c r="L9" s="23"/>
      <c r="M9" s="25"/>
      <c r="N9" s="6"/>
      <c r="O9" s="6"/>
    </row>
    <row r="10">
      <c r="A10" s="15">
        <v>8.0</v>
      </c>
      <c r="B10" s="16">
        <v>75834.0</v>
      </c>
      <c r="C10" s="17">
        <v>19924.0</v>
      </c>
      <c r="D10" s="18">
        <f t="shared" si="1"/>
        <v>4981</v>
      </c>
      <c r="E10" s="19">
        <f t="shared" si="2"/>
        <v>24905</v>
      </c>
      <c r="F10" s="18">
        <f t="shared" si="3"/>
        <v>521.7391304</v>
      </c>
      <c r="G10" s="18">
        <f t="shared" si="4"/>
        <v>78.26086957</v>
      </c>
      <c r="H10" s="53">
        <v>600.0</v>
      </c>
      <c r="I10" s="19">
        <f t="shared" si="5"/>
        <v>25505</v>
      </c>
      <c r="J10" s="17">
        <v>920.0</v>
      </c>
      <c r="K10" s="18">
        <f t="shared" si="6"/>
        <v>24585</v>
      </c>
      <c r="L10" s="23"/>
      <c r="M10" s="6"/>
      <c r="N10" s="6"/>
      <c r="O10" s="6"/>
    </row>
    <row r="11">
      <c r="A11" s="15">
        <v>9.0</v>
      </c>
      <c r="B11" s="16">
        <v>76021.0</v>
      </c>
      <c r="C11" s="17">
        <v>22492.0</v>
      </c>
      <c r="D11" s="18">
        <f t="shared" si="1"/>
        <v>5623</v>
      </c>
      <c r="E11" s="19">
        <f t="shared" si="2"/>
        <v>28115</v>
      </c>
      <c r="F11" s="18">
        <f t="shared" si="3"/>
        <v>634.7826087</v>
      </c>
      <c r="G11" s="18">
        <f t="shared" si="4"/>
        <v>95.2173913</v>
      </c>
      <c r="H11" s="53">
        <v>730.0</v>
      </c>
      <c r="I11" s="19">
        <f t="shared" si="5"/>
        <v>28845</v>
      </c>
      <c r="J11" s="17">
        <v>1470.0</v>
      </c>
      <c r="K11" s="18">
        <f t="shared" si="6"/>
        <v>27375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76081.0</v>
      </c>
      <c r="C14" s="17">
        <v>4076.0</v>
      </c>
      <c r="D14" s="18">
        <f t="shared" si="1"/>
        <v>1019</v>
      </c>
      <c r="E14" s="19">
        <f t="shared" si="2"/>
        <v>5095</v>
      </c>
      <c r="F14" s="18">
        <f t="shared" si="3"/>
        <v>17.39130435</v>
      </c>
      <c r="G14" s="18">
        <f t="shared" si="4"/>
        <v>2.608695652</v>
      </c>
      <c r="H14" s="53">
        <v>20.0</v>
      </c>
      <c r="I14" s="19">
        <f t="shared" si="5"/>
        <v>5115</v>
      </c>
      <c r="J14" s="17">
        <v>1330.0</v>
      </c>
      <c r="K14" s="18">
        <f t="shared" si="6"/>
        <v>3785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76237.0</v>
      </c>
      <c r="C17" s="17">
        <v>11976.0</v>
      </c>
      <c r="D17" s="18">
        <f t="shared" si="1"/>
        <v>2994</v>
      </c>
      <c r="E17" s="19">
        <f t="shared" si="2"/>
        <v>14970</v>
      </c>
      <c r="F17" s="18">
        <f t="shared" si="3"/>
        <v>243.4782609</v>
      </c>
      <c r="G17" s="18">
        <f t="shared" si="4"/>
        <v>36.52173913</v>
      </c>
      <c r="H17" s="53">
        <v>280.0</v>
      </c>
      <c r="I17" s="19">
        <f t="shared" si="5"/>
        <v>15250</v>
      </c>
      <c r="J17" s="17">
        <v>2180.0</v>
      </c>
      <c r="K17" s="18">
        <f t="shared" si="6"/>
        <v>13070</v>
      </c>
      <c r="L17" s="23"/>
      <c r="M17" s="6"/>
      <c r="N17" s="6"/>
      <c r="O17" s="6"/>
    </row>
    <row r="18">
      <c r="A18" s="15">
        <v>16.0</v>
      </c>
      <c r="B18" s="16">
        <v>76411.0</v>
      </c>
      <c r="C18" s="17">
        <v>23368.0</v>
      </c>
      <c r="D18" s="18">
        <f t="shared" si="1"/>
        <v>5842</v>
      </c>
      <c r="E18" s="19">
        <f t="shared" si="2"/>
        <v>29210</v>
      </c>
      <c r="F18" s="18">
        <f t="shared" si="3"/>
        <v>660.8695652</v>
      </c>
      <c r="G18" s="18">
        <f t="shared" si="4"/>
        <v>99.13043478</v>
      </c>
      <c r="H18" s="53">
        <v>760.0</v>
      </c>
      <c r="I18" s="19">
        <f t="shared" si="5"/>
        <v>29970</v>
      </c>
      <c r="J18" s="17">
        <v>1270.0</v>
      </c>
      <c r="K18" s="18">
        <f t="shared" si="6"/>
        <v>28700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76460.0</v>
      </c>
      <c r="C21" s="17">
        <v>2816.0</v>
      </c>
      <c r="D21" s="18">
        <f t="shared" si="1"/>
        <v>704</v>
      </c>
      <c r="E21" s="19">
        <f t="shared" si="2"/>
        <v>3520</v>
      </c>
      <c r="F21" s="18">
        <f t="shared" si="3"/>
        <v>86.95652174</v>
      </c>
      <c r="G21" s="18">
        <f t="shared" si="4"/>
        <v>13.04347826</v>
      </c>
      <c r="H21" s="53">
        <v>100.0</v>
      </c>
      <c r="I21" s="19">
        <f t="shared" si="5"/>
        <v>3620</v>
      </c>
      <c r="J21" s="17">
        <v>1025.0</v>
      </c>
      <c r="K21" s="18">
        <f t="shared" si="6"/>
        <v>2595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76602.0</v>
      </c>
      <c r="C24" s="17">
        <v>13360.0</v>
      </c>
      <c r="D24" s="18">
        <f t="shared" si="1"/>
        <v>3340</v>
      </c>
      <c r="E24" s="19">
        <f t="shared" si="2"/>
        <v>16700</v>
      </c>
      <c r="F24" s="18">
        <f t="shared" si="3"/>
        <v>121.7391304</v>
      </c>
      <c r="G24" s="18">
        <f t="shared" si="4"/>
        <v>18.26086957</v>
      </c>
      <c r="H24" s="53">
        <v>140.0</v>
      </c>
      <c r="I24" s="19">
        <f t="shared" si="5"/>
        <v>16840</v>
      </c>
      <c r="J24" s="17">
        <v>3905.0</v>
      </c>
      <c r="K24" s="18">
        <f t="shared" si="6"/>
        <v>12935</v>
      </c>
      <c r="L24" s="23"/>
      <c r="M24" s="6"/>
      <c r="N24" s="6"/>
      <c r="O24" s="6"/>
    </row>
    <row r="25">
      <c r="A25" s="15">
        <v>23.0</v>
      </c>
      <c r="B25" s="16">
        <v>76743.0</v>
      </c>
      <c r="C25" s="17">
        <v>16572.0</v>
      </c>
      <c r="D25" s="18">
        <f t="shared" si="1"/>
        <v>4143</v>
      </c>
      <c r="E25" s="19">
        <f t="shared" si="2"/>
        <v>20715</v>
      </c>
      <c r="F25" s="18">
        <f t="shared" si="3"/>
        <v>469.5652174</v>
      </c>
      <c r="G25" s="18">
        <f t="shared" si="4"/>
        <v>70.43478261</v>
      </c>
      <c r="H25" s="53">
        <v>540.0</v>
      </c>
      <c r="I25" s="19">
        <f t="shared" si="5"/>
        <v>21255</v>
      </c>
      <c r="J25" s="17">
        <v>280.0</v>
      </c>
      <c r="K25" s="18">
        <f t="shared" si="6"/>
        <v>20975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76819.0</v>
      </c>
      <c r="C28" s="17">
        <v>5044.0</v>
      </c>
      <c r="D28" s="18">
        <f t="shared" si="1"/>
        <v>1261</v>
      </c>
      <c r="E28" s="19">
        <f t="shared" si="2"/>
        <v>6305</v>
      </c>
      <c r="F28" s="18">
        <f t="shared" si="3"/>
        <v>86.95652174</v>
      </c>
      <c r="G28" s="18">
        <f t="shared" si="4"/>
        <v>13.04347826</v>
      </c>
      <c r="H28" s="53">
        <v>100.0</v>
      </c>
      <c r="I28" s="19">
        <f t="shared" si="5"/>
        <v>6405</v>
      </c>
      <c r="J28" s="17">
        <v>835.0</v>
      </c>
      <c r="K28" s="55">
        <f t="shared" si="6"/>
        <v>5570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71336.0</v>
      </c>
      <c r="C31" s="17">
        <v>30324.0</v>
      </c>
      <c r="D31" s="18">
        <f t="shared" si="1"/>
        <v>7581</v>
      </c>
      <c r="E31" s="19">
        <f t="shared" si="2"/>
        <v>37905</v>
      </c>
      <c r="F31" s="18">
        <f t="shared" si="3"/>
        <v>1100</v>
      </c>
      <c r="G31" s="18">
        <f t="shared" si="4"/>
        <v>165</v>
      </c>
      <c r="H31" s="53">
        <v>1265.0</v>
      </c>
      <c r="I31" s="19">
        <f t="shared" si="5"/>
        <v>39170</v>
      </c>
      <c r="J31" s="17">
        <v>6490.0</v>
      </c>
      <c r="K31" s="18">
        <f t="shared" si="6"/>
        <v>32680</v>
      </c>
      <c r="L31" s="23"/>
      <c r="M31" s="6"/>
      <c r="N31" s="6"/>
      <c r="O31" s="6"/>
    </row>
    <row r="32">
      <c r="A32" s="15">
        <v>30.0</v>
      </c>
      <c r="B32" s="16">
        <v>71503.0</v>
      </c>
      <c r="C32" s="18">
        <v>43324.0</v>
      </c>
      <c r="D32" s="18">
        <f t="shared" si="1"/>
        <v>10831</v>
      </c>
      <c r="E32" s="19">
        <f t="shared" si="2"/>
        <v>54155</v>
      </c>
      <c r="F32" s="18">
        <f t="shared" si="3"/>
        <v>1504.347826</v>
      </c>
      <c r="G32" s="18">
        <f t="shared" si="4"/>
        <v>225.6521739</v>
      </c>
      <c r="H32" s="53">
        <v>1730.0</v>
      </c>
      <c r="I32" s="19">
        <f t="shared" si="5"/>
        <v>55885</v>
      </c>
      <c r="J32" s="17">
        <v>2530.0</v>
      </c>
      <c r="K32" s="18">
        <f t="shared" si="6"/>
        <v>53355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293452</v>
      </c>
      <c r="D34" s="19">
        <f t="shared" si="7"/>
        <v>73363</v>
      </c>
      <c r="E34" s="19">
        <f t="shared" si="7"/>
        <v>366815</v>
      </c>
      <c r="F34" s="19">
        <f t="shared" si="7"/>
        <v>8765.217391</v>
      </c>
      <c r="G34" s="19">
        <f t="shared" si="7"/>
        <v>1314.782609</v>
      </c>
      <c r="H34" s="19">
        <f t="shared" si="7"/>
        <v>10080</v>
      </c>
      <c r="I34" s="19">
        <f t="shared" si="7"/>
        <v>376895</v>
      </c>
      <c r="J34" s="19">
        <f t="shared" si="7"/>
        <v>35655</v>
      </c>
      <c r="K34" s="19">
        <f t="shared" si="7"/>
        <v>341240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376895</v>
      </c>
      <c r="J35" s="18"/>
      <c r="K35" s="58"/>
      <c r="L35" s="6"/>
      <c r="M35" s="6"/>
      <c r="N35" s="6"/>
      <c r="O35" s="6"/>
    </row>
    <row r="36">
      <c r="A36" s="6"/>
      <c r="B36" s="6"/>
      <c r="C36" s="69"/>
      <c r="D36" s="69"/>
      <c r="E36" s="35"/>
      <c r="F36" s="69"/>
      <c r="G36" s="69"/>
      <c r="H36" s="35"/>
      <c r="I36" s="35"/>
      <c r="J36" s="36"/>
      <c r="K36" s="69"/>
      <c r="L36" s="6"/>
      <c r="M36" s="6"/>
      <c r="N36" s="6"/>
      <c r="O36" s="6"/>
    </row>
    <row r="37">
      <c r="A37" s="62"/>
      <c r="B37" s="6"/>
      <c r="C37" s="35"/>
      <c r="D37" s="35"/>
      <c r="E37" s="35"/>
      <c r="F37" s="35"/>
      <c r="G37" s="35"/>
      <c r="H37" s="35"/>
      <c r="I37" s="35"/>
      <c r="J37" s="35"/>
      <c r="K37" s="35"/>
      <c r="L37" s="6"/>
      <c r="M37" s="6"/>
      <c r="N37" s="6"/>
      <c r="O37" s="6"/>
    </row>
    <row r="38">
      <c r="A38" s="62"/>
      <c r="B38" s="6"/>
      <c r="C38" s="35"/>
      <c r="D38" s="35"/>
      <c r="E38" s="35"/>
      <c r="F38" s="35"/>
      <c r="G38" s="35"/>
      <c r="H38" s="35"/>
      <c r="I38" s="35"/>
      <c r="J38" s="35"/>
      <c r="K38" s="35"/>
      <c r="L38" s="6"/>
      <c r="M38" s="6"/>
      <c r="N38" s="6"/>
      <c r="O38" s="6"/>
    </row>
    <row r="39">
      <c r="A39" s="62"/>
      <c r="B39" s="6"/>
      <c r="C39" s="35"/>
      <c r="D39" s="35"/>
      <c r="E39" s="35"/>
      <c r="F39" s="35"/>
      <c r="G39" s="35"/>
      <c r="H39" s="35"/>
      <c r="I39" s="35"/>
      <c r="J39" s="35"/>
      <c r="K39" s="35"/>
      <c r="L39" s="6"/>
      <c r="M39" s="6"/>
      <c r="N39" s="6"/>
      <c r="O39" s="6"/>
    </row>
    <row r="40">
      <c r="A40" s="62"/>
      <c r="B40" s="6"/>
      <c r="C40" s="35"/>
      <c r="D40" s="35"/>
      <c r="E40" s="35"/>
      <c r="F40" s="35"/>
      <c r="G40" s="35"/>
      <c r="H40" s="35"/>
      <c r="I40" s="35"/>
      <c r="J40" s="35"/>
      <c r="K40" s="35"/>
      <c r="L40" s="6"/>
      <c r="M40" s="6"/>
      <c r="N40" s="6"/>
      <c r="O40" s="6"/>
    </row>
    <row r="41">
      <c r="A41" s="62"/>
      <c r="B41" s="6"/>
      <c r="C41" s="35"/>
      <c r="D41" s="35"/>
      <c r="E41" s="35"/>
      <c r="F41" s="35"/>
      <c r="G41" s="35"/>
      <c r="H41" s="35"/>
      <c r="I41" s="35"/>
      <c r="J41" s="35"/>
      <c r="K41" s="35"/>
      <c r="L41" s="6"/>
      <c r="M41" s="6"/>
      <c r="N41" s="6"/>
      <c r="O41" s="6"/>
    </row>
    <row r="42">
      <c r="A42" s="62"/>
      <c r="B42" s="6"/>
      <c r="C42" s="62"/>
      <c r="D42" s="25"/>
      <c r="E42" s="6"/>
      <c r="F42" s="6"/>
      <c r="G42" s="62"/>
      <c r="H42" s="62"/>
      <c r="I42" s="6"/>
      <c r="J42" s="68"/>
      <c r="K42" s="6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</sheetData>
  <mergeCells count="1">
    <mergeCell ref="A1:F1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97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71552.0</v>
      </c>
      <c r="C4" s="18">
        <v>4172.0</v>
      </c>
      <c r="D4" s="18">
        <f t="shared" si="1"/>
        <v>1043</v>
      </c>
      <c r="E4" s="19">
        <f t="shared" si="2"/>
        <v>5215</v>
      </c>
      <c r="F4" s="18">
        <f t="shared" si="3"/>
        <v>26.08695652</v>
      </c>
      <c r="G4" s="18">
        <f t="shared" si="4"/>
        <v>3.913043478</v>
      </c>
      <c r="H4" s="53">
        <v>30.0</v>
      </c>
      <c r="I4" s="19">
        <f t="shared" si="5"/>
        <v>5245</v>
      </c>
      <c r="J4" s="17">
        <v>1305.0</v>
      </c>
      <c r="K4" s="18">
        <f t="shared" si="6"/>
        <v>3940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/>
      <c r="C6" s="17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3"/>
      <c r="I6" s="19">
        <f t="shared" si="5"/>
        <v>0</v>
      </c>
      <c r="J6" s="17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71514.0</v>
      </c>
      <c r="C7" s="17">
        <v>3492.0</v>
      </c>
      <c r="D7" s="18">
        <f t="shared" si="1"/>
        <v>873</v>
      </c>
      <c r="E7" s="19">
        <f t="shared" si="2"/>
        <v>4365</v>
      </c>
      <c r="F7" s="18">
        <f t="shared" si="3"/>
        <v>208.6956522</v>
      </c>
      <c r="G7" s="18">
        <f t="shared" si="4"/>
        <v>31.30434783</v>
      </c>
      <c r="H7" s="53">
        <v>240.0</v>
      </c>
      <c r="I7" s="19">
        <f t="shared" si="5"/>
        <v>4605</v>
      </c>
      <c r="J7" s="17">
        <v>245.0</v>
      </c>
      <c r="K7" s="18">
        <f t="shared" si="6"/>
        <v>4360</v>
      </c>
      <c r="L7" s="23"/>
      <c r="M7" s="6"/>
      <c r="N7" s="6"/>
      <c r="O7" s="6"/>
    </row>
    <row r="8">
      <c r="A8" s="15">
        <v>6.0</v>
      </c>
      <c r="B8" s="16">
        <v>71549.0</v>
      </c>
      <c r="C8" s="17">
        <v>14776.8</v>
      </c>
      <c r="D8" s="18">
        <f t="shared" si="1"/>
        <v>3694.2</v>
      </c>
      <c r="E8" s="19">
        <f t="shared" si="2"/>
        <v>18471</v>
      </c>
      <c r="F8" s="18">
        <f t="shared" si="3"/>
        <v>243.4782609</v>
      </c>
      <c r="G8" s="18">
        <f t="shared" si="4"/>
        <v>36.52173913</v>
      </c>
      <c r="H8" s="53">
        <v>280.0</v>
      </c>
      <c r="I8" s="19">
        <f t="shared" si="5"/>
        <v>18751</v>
      </c>
      <c r="J8" s="17">
        <v>831.0</v>
      </c>
      <c r="K8" s="18">
        <f t="shared" si="6"/>
        <v>17920</v>
      </c>
      <c r="L8" s="23"/>
      <c r="M8" s="6"/>
      <c r="N8" s="6"/>
      <c r="O8" s="6"/>
    </row>
    <row r="9">
      <c r="A9" s="15">
        <v>7.0</v>
      </c>
      <c r="B9" s="15"/>
      <c r="C9" s="17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3"/>
      <c r="I9" s="19">
        <f t="shared" si="5"/>
        <v>0</v>
      </c>
      <c r="J9" s="17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71566.0</v>
      </c>
      <c r="C11" s="17">
        <v>1180.0</v>
      </c>
      <c r="D11" s="18">
        <f t="shared" si="1"/>
        <v>295</v>
      </c>
      <c r="E11" s="19">
        <f t="shared" si="2"/>
        <v>1475</v>
      </c>
      <c r="F11" s="18">
        <f t="shared" si="3"/>
        <v>17.39130435</v>
      </c>
      <c r="G11" s="18">
        <f t="shared" si="4"/>
        <v>2.608695652</v>
      </c>
      <c r="H11" s="53">
        <v>20.0</v>
      </c>
      <c r="I11" s="19">
        <f t="shared" si="5"/>
        <v>1495</v>
      </c>
      <c r="J11" s="17">
        <v>440.0</v>
      </c>
      <c r="K11" s="18">
        <f t="shared" si="6"/>
        <v>1055</v>
      </c>
      <c r="L11" s="23"/>
      <c r="M11" s="6"/>
      <c r="N11" s="6"/>
      <c r="O11" s="6"/>
    </row>
    <row r="12">
      <c r="A12" s="15">
        <v>10.0</v>
      </c>
      <c r="B12" s="15"/>
      <c r="C12" s="17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3"/>
      <c r="I12" s="19">
        <f t="shared" si="5"/>
        <v>0</v>
      </c>
      <c r="J12" s="17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/>
      <c r="C13" s="17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3"/>
      <c r="I13" s="19">
        <f t="shared" si="5"/>
        <v>0</v>
      </c>
      <c r="J13" s="17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71616.0</v>
      </c>
      <c r="C15" s="17">
        <v>20288.0</v>
      </c>
      <c r="D15" s="18">
        <f t="shared" si="1"/>
        <v>5072</v>
      </c>
      <c r="E15" s="19">
        <f t="shared" si="2"/>
        <v>25360</v>
      </c>
      <c r="F15" s="18">
        <f t="shared" si="3"/>
        <v>917.3913043</v>
      </c>
      <c r="G15" s="18">
        <f t="shared" si="4"/>
        <v>137.6086957</v>
      </c>
      <c r="H15" s="53">
        <v>1055.0</v>
      </c>
      <c r="I15" s="19">
        <f t="shared" si="5"/>
        <v>26415</v>
      </c>
      <c r="J15" s="17">
        <v>5010.0</v>
      </c>
      <c r="K15" s="18">
        <f t="shared" si="6"/>
        <v>21405</v>
      </c>
      <c r="L15" s="23"/>
      <c r="M15" s="6"/>
      <c r="N15" s="6"/>
      <c r="O15" s="6"/>
    </row>
    <row r="16">
      <c r="A16" s="15">
        <v>14.0</v>
      </c>
      <c r="B16" s="15"/>
      <c r="C16" s="17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3"/>
      <c r="I16" s="19">
        <f t="shared" si="5"/>
        <v>0</v>
      </c>
      <c r="J16" s="17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/>
      <c r="C17" s="17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3"/>
      <c r="I17" s="19">
        <f t="shared" si="5"/>
        <v>0</v>
      </c>
      <c r="J17" s="17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71611.0</v>
      </c>
      <c r="C18" s="17">
        <v>1292.0</v>
      </c>
      <c r="D18" s="18">
        <f t="shared" si="1"/>
        <v>323</v>
      </c>
      <c r="E18" s="19">
        <f t="shared" si="2"/>
        <v>1615</v>
      </c>
      <c r="F18" s="18">
        <f t="shared" si="3"/>
        <v>26.08695652</v>
      </c>
      <c r="G18" s="18">
        <f t="shared" si="4"/>
        <v>3.913043478</v>
      </c>
      <c r="H18" s="53">
        <v>30.0</v>
      </c>
      <c r="I18" s="19">
        <f t="shared" si="5"/>
        <v>1645</v>
      </c>
      <c r="J18" s="17">
        <v>275.0</v>
      </c>
      <c r="K18" s="18">
        <f t="shared" si="6"/>
        <v>1370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77898.0</v>
      </c>
      <c r="C21" s="17">
        <v>5917.6</v>
      </c>
      <c r="D21" s="18">
        <f t="shared" si="1"/>
        <v>1479.4</v>
      </c>
      <c r="E21" s="19">
        <f t="shared" si="2"/>
        <v>7397</v>
      </c>
      <c r="F21" s="18">
        <f t="shared" si="3"/>
        <v>143.4782609</v>
      </c>
      <c r="G21" s="18">
        <f t="shared" si="4"/>
        <v>21.52173913</v>
      </c>
      <c r="H21" s="53">
        <v>165.0</v>
      </c>
      <c r="I21" s="19">
        <f t="shared" si="5"/>
        <v>7562</v>
      </c>
      <c r="J21" s="17">
        <v>1357.0</v>
      </c>
      <c r="K21" s="18">
        <f t="shared" si="6"/>
        <v>6205</v>
      </c>
      <c r="L21" s="23"/>
      <c r="M21" s="6"/>
      <c r="N21" s="6"/>
      <c r="O21" s="6"/>
    </row>
    <row r="22">
      <c r="A22" s="15">
        <v>20.0</v>
      </c>
      <c r="B22" s="16">
        <v>77963.0</v>
      </c>
      <c r="C22" s="17">
        <v>5136.0</v>
      </c>
      <c r="D22" s="18">
        <f t="shared" si="1"/>
        <v>1284</v>
      </c>
      <c r="E22" s="19">
        <f t="shared" si="2"/>
        <v>6420</v>
      </c>
      <c r="F22" s="18">
        <f t="shared" si="3"/>
        <v>134.7826087</v>
      </c>
      <c r="G22" s="18">
        <f t="shared" si="4"/>
        <v>20.2173913</v>
      </c>
      <c r="H22" s="53">
        <v>155.0</v>
      </c>
      <c r="I22" s="19">
        <f t="shared" si="5"/>
        <v>6575</v>
      </c>
      <c r="J22" s="17">
        <v>690.0</v>
      </c>
      <c r="K22" s="18">
        <f t="shared" si="6"/>
        <v>5885</v>
      </c>
      <c r="L22" s="23"/>
      <c r="M22" s="6"/>
      <c r="N22" s="6"/>
      <c r="O22" s="6"/>
    </row>
    <row r="23">
      <c r="A23" s="15">
        <v>21.0</v>
      </c>
      <c r="B23" s="15"/>
      <c r="C23" s="17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3"/>
      <c r="I23" s="19">
        <f t="shared" si="5"/>
        <v>0</v>
      </c>
      <c r="J23" s="17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77987.0</v>
      </c>
      <c r="C25" s="17">
        <v>1176.0</v>
      </c>
      <c r="D25" s="18">
        <f t="shared" si="1"/>
        <v>294</v>
      </c>
      <c r="E25" s="19">
        <f t="shared" si="2"/>
        <v>1470</v>
      </c>
      <c r="F25" s="18">
        <f t="shared" si="3"/>
        <v>17.39130435</v>
      </c>
      <c r="G25" s="18">
        <f t="shared" si="4"/>
        <v>2.608695652</v>
      </c>
      <c r="H25" s="53">
        <v>20.0</v>
      </c>
      <c r="I25" s="19">
        <f t="shared" si="5"/>
        <v>1490</v>
      </c>
      <c r="J25" s="17">
        <v>320.0</v>
      </c>
      <c r="K25" s="18">
        <f t="shared" si="6"/>
        <v>1170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71791.0</v>
      </c>
      <c r="C28" s="17">
        <v>6220.0</v>
      </c>
      <c r="D28" s="18">
        <f t="shared" si="1"/>
        <v>1555</v>
      </c>
      <c r="E28" s="19">
        <f t="shared" si="2"/>
        <v>7775</v>
      </c>
      <c r="F28" s="18">
        <f t="shared" si="3"/>
        <v>147.826087</v>
      </c>
      <c r="G28" s="18">
        <f t="shared" si="4"/>
        <v>22.17391304</v>
      </c>
      <c r="H28" s="53">
        <v>170.0</v>
      </c>
      <c r="I28" s="19">
        <f t="shared" si="5"/>
        <v>7945</v>
      </c>
      <c r="J28" s="17">
        <v>2355.0</v>
      </c>
      <c r="K28" s="55">
        <f t="shared" si="6"/>
        <v>5590</v>
      </c>
      <c r="L28" s="23"/>
      <c r="M28" s="6"/>
      <c r="N28" s="6"/>
      <c r="O28" s="6"/>
    </row>
    <row r="29">
      <c r="A29" s="15">
        <v>27.0</v>
      </c>
      <c r="B29" s="16">
        <v>78098.0</v>
      </c>
      <c r="C29" s="17">
        <v>11184.0</v>
      </c>
      <c r="D29" s="18">
        <f t="shared" si="1"/>
        <v>2796</v>
      </c>
      <c r="E29" s="19">
        <f t="shared" si="2"/>
        <v>13980</v>
      </c>
      <c r="F29" s="18">
        <f t="shared" si="3"/>
        <v>443.4782609</v>
      </c>
      <c r="G29" s="18">
        <f t="shared" si="4"/>
        <v>66.52173913</v>
      </c>
      <c r="H29" s="53">
        <v>510.0</v>
      </c>
      <c r="I29" s="19">
        <f t="shared" si="5"/>
        <v>14490</v>
      </c>
      <c r="J29" s="17">
        <v>950.0</v>
      </c>
      <c r="K29" s="18">
        <f t="shared" si="6"/>
        <v>13540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78122.0</v>
      </c>
      <c r="C32" s="17">
        <v>1384.0</v>
      </c>
      <c r="D32" s="18">
        <f t="shared" si="1"/>
        <v>346</v>
      </c>
      <c r="E32" s="19">
        <f t="shared" si="2"/>
        <v>1730</v>
      </c>
      <c r="F32" s="18">
        <f t="shared" si="3"/>
        <v>17.39130435</v>
      </c>
      <c r="G32" s="18">
        <f t="shared" si="4"/>
        <v>2.608695652</v>
      </c>
      <c r="H32" s="53">
        <v>20.0</v>
      </c>
      <c r="I32" s="19">
        <f t="shared" si="5"/>
        <v>1750</v>
      </c>
      <c r="J32" s="17">
        <v>405.0</v>
      </c>
      <c r="K32" s="18">
        <f t="shared" si="6"/>
        <v>1345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76218.4</v>
      </c>
      <c r="D34" s="19">
        <f t="shared" si="7"/>
        <v>19054.6</v>
      </c>
      <c r="E34" s="19">
        <f t="shared" si="7"/>
        <v>95273</v>
      </c>
      <c r="F34" s="19">
        <f t="shared" si="7"/>
        <v>2343.478261</v>
      </c>
      <c r="G34" s="19">
        <f t="shared" si="7"/>
        <v>351.5217391</v>
      </c>
      <c r="H34" s="19">
        <f t="shared" si="7"/>
        <v>2695</v>
      </c>
      <c r="I34" s="19">
        <f t="shared" si="7"/>
        <v>97968</v>
      </c>
      <c r="J34" s="19">
        <f t="shared" si="7"/>
        <v>14183</v>
      </c>
      <c r="K34" s="19">
        <f t="shared" si="7"/>
        <v>83785</v>
      </c>
      <c r="L34" s="29"/>
      <c r="M34" s="6"/>
      <c r="N34" s="6"/>
      <c r="O34" s="6"/>
    </row>
    <row r="35">
      <c r="A35" s="30"/>
      <c r="B35" s="30"/>
      <c r="C35" s="32"/>
      <c r="D35" s="31"/>
      <c r="E35" s="31"/>
      <c r="F35" s="32"/>
      <c r="G35" s="31"/>
      <c r="H35" s="32" t="s">
        <v>13</v>
      </c>
      <c r="I35" s="57">
        <f>SUM(E34,H34)</f>
        <v>97968</v>
      </c>
      <c r="J35" s="70"/>
      <c r="K35" s="58"/>
      <c r="L35" s="6"/>
      <c r="M35" s="6"/>
      <c r="N35" s="6"/>
      <c r="O35" s="6"/>
    </row>
    <row r="36">
      <c r="A36" s="6"/>
      <c r="B36" s="6"/>
      <c r="C36" s="68"/>
      <c r="D36" s="25"/>
      <c r="E36" s="25"/>
      <c r="F36" s="68"/>
      <c r="G36" s="25"/>
      <c r="H36" s="62"/>
      <c r="I36" s="25"/>
      <c r="J36" s="68"/>
      <c r="K36" s="68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98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71868.0</v>
      </c>
      <c r="C5" s="17">
        <v>3280.0</v>
      </c>
      <c r="D5" s="18">
        <f t="shared" si="1"/>
        <v>820</v>
      </c>
      <c r="E5" s="19">
        <f t="shared" si="2"/>
        <v>4100</v>
      </c>
      <c r="F5" s="18">
        <f t="shared" si="3"/>
        <v>60.86956522</v>
      </c>
      <c r="G5" s="18">
        <f t="shared" si="4"/>
        <v>9.130434783</v>
      </c>
      <c r="H5" s="53">
        <v>70.0</v>
      </c>
      <c r="I5" s="19">
        <f t="shared" si="5"/>
        <v>4170</v>
      </c>
      <c r="J5" s="17">
        <v>855.0</v>
      </c>
      <c r="K5" s="18">
        <f t="shared" si="6"/>
        <v>3315</v>
      </c>
      <c r="L5" s="23"/>
      <c r="M5" s="6"/>
      <c r="N5" s="6"/>
      <c r="O5" s="6"/>
    </row>
    <row r="6">
      <c r="A6" s="15">
        <v>4.0</v>
      </c>
      <c r="B6" s="16">
        <v>78223.0</v>
      </c>
      <c r="C6" s="17">
        <v>8396.0</v>
      </c>
      <c r="D6" s="18">
        <f t="shared" si="1"/>
        <v>2099</v>
      </c>
      <c r="E6" s="19">
        <f t="shared" si="2"/>
        <v>10495</v>
      </c>
      <c r="F6" s="18">
        <f t="shared" si="3"/>
        <v>182.6086957</v>
      </c>
      <c r="G6" s="18">
        <f t="shared" si="4"/>
        <v>27.39130435</v>
      </c>
      <c r="H6" s="53">
        <v>210.0</v>
      </c>
      <c r="I6" s="19">
        <f t="shared" si="5"/>
        <v>10705</v>
      </c>
      <c r="J6" s="17">
        <v>0.0</v>
      </c>
      <c r="K6" s="18">
        <f t="shared" si="6"/>
        <v>10705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7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78234.0</v>
      </c>
      <c r="C9" s="17">
        <v>340.0</v>
      </c>
      <c r="D9" s="18">
        <f t="shared" si="1"/>
        <v>85</v>
      </c>
      <c r="E9" s="19">
        <f t="shared" si="2"/>
        <v>425</v>
      </c>
      <c r="F9" s="18">
        <f t="shared" si="3"/>
        <v>78.26086957</v>
      </c>
      <c r="G9" s="18">
        <f t="shared" si="4"/>
        <v>11.73913043</v>
      </c>
      <c r="H9" s="53">
        <v>90.0</v>
      </c>
      <c r="I9" s="19">
        <f t="shared" si="5"/>
        <v>515</v>
      </c>
      <c r="J9" s="17">
        <v>110.0</v>
      </c>
      <c r="K9" s="18">
        <f t="shared" si="6"/>
        <v>405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78264.0</v>
      </c>
      <c r="C12" s="17">
        <v>2148.0</v>
      </c>
      <c r="D12" s="18">
        <f t="shared" si="1"/>
        <v>537</v>
      </c>
      <c r="E12" s="19">
        <f t="shared" si="2"/>
        <v>2685</v>
      </c>
      <c r="F12" s="18">
        <f t="shared" si="3"/>
        <v>69.56521739</v>
      </c>
      <c r="G12" s="18">
        <f t="shared" si="4"/>
        <v>10.43478261</v>
      </c>
      <c r="H12" s="53">
        <v>80.0</v>
      </c>
      <c r="I12" s="19">
        <f t="shared" si="5"/>
        <v>2765</v>
      </c>
      <c r="J12" s="17">
        <v>1160.0</v>
      </c>
      <c r="K12" s="18">
        <f t="shared" si="6"/>
        <v>1605</v>
      </c>
      <c r="L12" s="23"/>
      <c r="M12" s="6"/>
      <c r="N12" s="6"/>
      <c r="O12" s="6"/>
    </row>
    <row r="13">
      <c r="A13" s="15">
        <v>11.0</v>
      </c>
      <c r="B13" s="16">
        <v>78325.0</v>
      </c>
      <c r="C13" s="17">
        <v>4964.0</v>
      </c>
      <c r="D13" s="18">
        <f t="shared" si="1"/>
        <v>1241</v>
      </c>
      <c r="E13" s="19">
        <f t="shared" si="2"/>
        <v>6205</v>
      </c>
      <c r="F13" s="18">
        <f t="shared" si="3"/>
        <v>243.4782609</v>
      </c>
      <c r="G13" s="18">
        <f t="shared" si="4"/>
        <v>36.52173913</v>
      </c>
      <c r="H13" s="53">
        <v>280.0</v>
      </c>
      <c r="I13" s="19">
        <f t="shared" si="5"/>
        <v>6485</v>
      </c>
      <c r="J13" s="17">
        <v>495.0</v>
      </c>
      <c r="K13" s="18">
        <f t="shared" si="6"/>
        <v>5990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78352.0</v>
      </c>
      <c r="C16" s="17">
        <v>1224.0</v>
      </c>
      <c r="D16" s="18">
        <f t="shared" si="1"/>
        <v>306</v>
      </c>
      <c r="E16" s="19">
        <f t="shared" si="2"/>
        <v>1530</v>
      </c>
      <c r="F16" s="18">
        <f t="shared" si="3"/>
        <v>0</v>
      </c>
      <c r="G16" s="18">
        <f t="shared" si="4"/>
        <v>0</v>
      </c>
      <c r="H16" s="53">
        <v>0.0</v>
      </c>
      <c r="I16" s="19">
        <f t="shared" si="5"/>
        <v>1530</v>
      </c>
      <c r="J16" s="17">
        <v>325.0</v>
      </c>
      <c r="K16" s="18">
        <f t="shared" si="6"/>
        <v>1205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78387.0</v>
      </c>
      <c r="C19" s="17">
        <v>2880.0</v>
      </c>
      <c r="D19" s="18">
        <f t="shared" si="1"/>
        <v>720</v>
      </c>
      <c r="E19" s="19">
        <f t="shared" si="2"/>
        <v>3600</v>
      </c>
      <c r="F19" s="18">
        <f t="shared" si="3"/>
        <v>130.4347826</v>
      </c>
      <c r="G19" s="18">
        <f t="shared" si="4"/>
        <v>19.56521739</v>
      </c>
      <c r="H19" s="53">
        <v>150.0</v>
      </c>
      <c r="I19" s="19">
        <f t="shared" si="5"/>
        <v>3750</v>
      </c>
      <c r="J19" s="17">
        <v>440.0</v>
      </c>
      <c r="K19" s="18">
        <f t="shared" si="6"/>
        <v>3310</v>
      </c>
      <c r="L19" s="23"/>
      <c r="M19" s="6"/>
      <c r="N19" s="6"/>
      <c r="O19" s="6"/>
    </row>
    <row r="20">
      <c r="A20" s="15">
        <v>18.0</v>
      </c>
      <c r="B20" s="16">
        <v>78517.0</v>
      </c>
      <c r="C20" s="17">
        <v>10264.0</v>
      </c>
      <c r="D20" s="18">
        <f t="shared" si="1"/>
        <v>2566</v>
      </c>
      <c r="E20" s="19">
        <f t="shared" si="2"/>
        <v>12830</v>
      </c>
      <c r="F20" s="18">
        <f t="shared" si="3"/>
        <v>330.4347826</v>
      </c>
      <c r="G20" s="18">
        <f t="shared" si="4"/>
        <v>49.56521739</v>
      </c>
      <c r="H20" s="53">
        <v>380.0</v>
      </c>
      <c r="I20" s="19">
        <f t="shared" si="5"/>
        <v>13210</v>
      </c>
      <c r="J20" s="17">
        <v>2455.0</v>
      </c>
      <c r="K20" s="18">
        <f t="shared" si="6"/>
        <v>10755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78526.0</v>
      </c>
      <c r="C23" s="17">
        <v>160.0</v>
      </c>
      <c r="D23" s="18">
        <f t="shared" si="1"/>
        <v>40</v>
      </c>
      <c r="E23" s="19">
        <f t="shared" si="2"/>
        <v>200</v>
      </c>
      <c r="F23" s="18">
        <f t="shared" si="3"/>
        <v>0</v>
      </c>
      <c r="G23" s="18">
        <f t="shared" si="4"/>
        <v>0</v>
      </c>
      <c r="H23" s="53">
        <v>0.0</v>
      </c>
      <c r="I23" s="19">
        <f t="shared" si="5"/>
        <v>200</v>
      </c>
      <c r="J23" s="17">
        <v>140.0</v>
      </c>
      <c r="K23" s="18">
        <f t="shared" si="6"/>
        <v>60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/>
      <c r="C30" s="17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3"/>
      <c r="I30" s="19">
        <f t="shared" si="5"/>
        <v>0</v>
      </c>
      <c r="J30" s="17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6" t="s">
        <v>99</v>
      </c>
      <c r="C33" s="17">
        <v>-76.0</v>
      </c>
      <c r="D33" s="18">
        <f t="shared" si="1"/>
        <v>-19</v>
      </c>
      <c r="E33" s="19">
        <f t="shared" si="2"/>
        <v>-95</v>
      </c>
      <c r="F33" s="18">
        <f t="shared" si="3"/>
        <v>0</v>
      </c>
      <c r="G33" s="18">
        <f t="shared" si="4"/>
        <v>0</v>
      </c>
      <c r="H33" s="56">
        <v>0.0</v>
      </c>
      <c r="I33" s="19">
        <f t="shared" si="5"/>
        <v>-95</v>
      </c>
      <c r="J33" s="18"/>
      <c r="K33" s="18">
        <f t="shared" si="6"/>
        <v>-95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33580</v>
      </c>
      <c r="D34" s="19">
        <f t="shared" si="7"/>
        <v>8395</v>
      </c>
      <c r="E34" s="19">
        <f t="shared" si="7"/>
        <v>41975</v>
      </c>
      <c r="F34" s="19">
        <f t="shared" si="7"/>
        <v>1095.652174</v>
      </c>
      <c r="G34" s="19">
        <f t="shared" si="7"/>
        <v>164.3478261</v>
      </c>
      <c r="H34" s="19">
        <f t="shared" si="7"/>
        <v>1260</v>
      </c>
      <c r="I34" s="19">
        <f t="shared" si="7"/>
        <v>43235</v>
      </c>
      <c r="J34" s="19">
        <f t="shared" si="7"/>
        <v>5980</v>
      </c>
      <c r="K34" s="19">
        <f t="shared" si="7"/>
        <v>37255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43235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1" t="s">
        <v>100</v>
      </c>
      <c r="B1" s="2"/>
      <c r="C1" s="2"/>
      <c r="D1" s="2"/>
      <c r="E1" s="2"/>
      <c r="F1" s="2"/>
      <c r="G1" s="2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14747.82609</v>
      </c>
      <c r="G3" s="18">
        <f t="shared" ref="G3:G33" si="4">SUM(H3-F3)</f>
        <v>2212.173913</v>
      </c>
      <c r="H3" s="66">
        <v>16960.0</v>
      </c>
      <c r="I3" s="19">
        <f t="shared" ref="I3:I33" si="5">SUM(H3,E3)</f>
        <v>16960</v>
      </c>
      <c r="J3" s="18"/>
      <c r="K3" s="18">
        <f t="shared" ref="K3:K33" si="6">SUM(I3-J3)</f>
        <v>16960</v>
      </c>
      <c r="L3" s="72">
        <f t="shared" ref="L3:L33" si="7">I3-K3</f>
        <v>0</v>
      </c>
      <c r="M3" s="59">
        <v>65241.0</v>
      </c>
      <c r="N3" s="62" t="s">
        <v>102</v>
      </c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59">
        <v>48243.0</v>
      </c>
      <c r="N4" s="62" t="s">
        <v>103</v>
      </c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>
        <f>sum(M3-M4)</f>
        <v>16998</v>
      </c>
      <c r="N5" s="62" t="s">
        <v>104</v>
      </c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14747.82609</v>
      </c>
      <c r="G34" s="19">
        <f t="shared" si="8"/>
        <v>2212.173913</v>
      </c>
      <c r="H34" s="19">
        <f t="shared" si="8"/>
        <v>16960</v>
      </c>
      <c r="I34" s="19">
        <f t="shared" si="8"/>
        <v>16960</v>
      </c>
      <c r="J34" s="19">
        <f t="shared" si="8"/>
        <v>0</v>
      </c>
      <c r="K34" s="19">
        <f t="shared" si="8"/>
        <v>16960</v>
      </c>
      <c r="L34" s="72">
        <f>3000+I34-K34</f>
        <v>3000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16960</v>
      </c>
      <c r="J35" s="18"/>
      <c r="K35" s="58"/>
      <c r="L35" s="31"/>
      <c r="M35" s="6"/>
      <c r="N35" s="6"/>
      <c r="O35" s="6"/>
    </row>
    <row r="36">
      <c r="A36" s="62" t="s">
        <v>105</v>
      </c>
      <c r="D36" s="73">
        <v>27248.49</v>
      </c>
      <c r="E36" s="6"/>
      <c r="F36" s="6"/>
      <c r="G36" s="6"/>
      <c r="H36" s="25"/>
      <c r="I36" s="6"/>
      <c r="J36" s="25"/>
      <c r="K36" s="6"/>
      <c r="L36" s="6"/>
      <c r="M36" s="6"/>
      <c r="N36" s="6"/>
      <c r="O36" s="6"/>
    </row>
    <row r="37">
      <c r="A37" s="62" t="s">
        <v>106</v>
      </c>
      <c r="D37" s="73">
        <v>48243.0</v>
      </c>
      <c r="E37" s="6"/>
      <c r="F37" s="6"/>
      <c r="G37" s="6"/>
      <c r="H37" s="6"/>
      <c r="I37" s="6"/>
      <c r="J37" s="25"/>
      <c r="K37" s="6"/>
      <c r="L37" s="6"/>
      <c r="M37" s="6"/>
      <c r="N37" s="6"/>
      <c r="O37" s="6"/>
    </row>
    <row r="38">
      <c r="A38" s="62" t="s">
        <v>107</v>
      </c>
      <c r="D38" s="73">
        <v>38.0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62" t="s">
        <v>108</v>
      </c>
      <c r="D39" s="24">
        <f>sum(D37-D36-D38)</f>
        <v>20956.51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6"/>
      <c r="B40" s="6"/>
      <c r="C40" s="6"/>
      <c r="D40" s="2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6"/>
      <c r="D41" s="2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6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6"/>
      <c r="D43" s="2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6"/>
      <c r="D44" s="2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6"/>
      <c r="D45" s="2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6"/>
      <c r="D46" s="2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6"/>
      <c r="D47" s="2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6"/>
      <c r="D48" s="2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6"/>
      <c r="D49" s="2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6"/>
      <c r="D50" s="2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6"/>
      <c r="B51" s="6"/>
      <c r="C51" s="6"/>
      <c r="D51" s="2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/>
      <c r="B52" s="6"/>
      <c r="C52" s="6"/>
      <c r="D52" s="2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6"/>
      <c r="B53" s="6"/>
      <c r="C53" s="6"/>
      <c r="D53" s="2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6"/>
      <c r="B54" s="6"/>
      <c r="C54" s="6"/>
      <c r="D54" s="2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6"/>
      <c r="B55" s="6"/>
      <c r="C55" s="6"/>
      <c r="D55" s="2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6"/>
      <c r="B56" s="6"/>
      <c r="C56" s="6"/>
      <c r="D56" s="2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6"/>
      <c r="B57" s="6"/>
      <c r="C57" s="6"/>
      <c r="D57" s="2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6"/>
      <c r="B58" s="6"/>
      <c r="C58" s="6"/>
      <c r="D58" s="2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6"/>
      <c r="B59" s="6"/>
      <c r="C59" s="6"/>
      <c r="D59" s="2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</sheetData>
  <mergeCells count="5">
    <mergeCell ref="A1:G1"/>
    <mergeCell ref="A36:C36"/>
    <mergeCell ref="A37:C37"/>
    <mergeCell ref="A38:C38"/>
    <mergeCell ref="A39:C39"/>
  </mergeCell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109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>
        <v>48236.0</v>
      </c>
      <c r="C6" s="17">
        <v>11976.0</v>
      </c>
      <c r="D6" s="18">
        <f t="shared" si="1"/>
        <v>2994</v>
      </c>
      <c r="E6" s="19">
        <f t="shared" si="2"/>
        <v>14970</v>
      </c>
      <c r="F6" s="18">
        <f t="shared" si="3"/>
        <v>269.5652174</v>
      </c>
      <c r="G6" s="18">
        <f t="shared" si="4"/>
        <v>40.43478261</v>
      </c>
      <c r="H6" s="53">
        <v>310.0</v>
      </c>
      <c r="I6" s="19">
        <f t="shared" si="5"/>
        <v>15280</v>
      </c>
      <c r="J6" s="17">
        <v>2525.0</v>
      </c>
      <c r="K6" s="18">
        <f t="shared" si="6"/>
        <v>12755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>
        <v>48247.0</v>
      </c>
      <c r="C9" s="17">
        <v>444.0</v>
      </c>
      <c r="D9" s="18">
        <f t="shared" si="1"/>
        <v>111</v>
      </c>
      <c r="E9" s="19">
        <f t="shared" si="2"/>
        <v>555</v>
      </c>
      <c r="F9" s="18">
        <f t="shared" si="3"/>
        <v>0</v>
      </c>
      <c r="G9" s="18">
        <f t="shared" si="4"/>
        <v>0</v>
      </c>
      <c r="H9" s="53">
        <v>0.0</v>
      </c>
      <c r="I9" s="19">
        <f t="shared" si="5"/>
        <v>555</v>
      </c>
      <c r="J9" s="17">
        <v>250.0</v>
      </c>
      <c r="K9" s="18">
        <f t="shared" si="6"/>
        <v>305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>
        <v>48297.0</v>
      </c>
      <c r="C12" s="17">
        <v>3264.0</v>
      </c>
      <c r="D12" s="18">
        <f t="shared" si="1"/>
        <v>816</v>
      </c>
      <c r="E12" s="19">
        <f t="shared" si="2"/>
        <v>4080</v>
      </c>
      <c r="F12" s="18">
        <f t="shared" si="3"/>
        <v>152.173913</v>
      </c>
      <c r="G12" s="18">
        <f t="shared" si="4"/>
        <v>22.82608696</v>
      </c>
      <c r="H12" s="53">
        <v>175.0</v>
      </c>
      <c r="I12" s="19">
        <f t="shared" si="5"/>
        <v>4255</v>
      </c>
      <c r="J12" s="17">
        <v>1355.0</v>
      </c>
      <c r="K12" s="18">
        <f t="shared" si="6"/>
        <v>2900</v>
      </c>
      <c r="L12" s="23"/>
      <c r="M12" s="6"/>
      <c r="N12" s="6"/>
      <c r="O12" s="6"/>
    </row>
    <row r="13">
      <c r="A13" s="15">
        <v>11.0</v>
      </c>
      <c r="B13" s="15">
        <v>48417.0</v>
      </c>
      <c r="C13" s="17">
        <v>17772.8</v>
      </c>
      <c r="D13" s="18">
        <f t="shared" si="1"/>
        <v>4443.2</v>
      </c>
      <c r="E13" s="19">
        <f t="shared" si="2"/>
        <v>22216</v>
      </c>
      <c r="F13" s="18">
        <f t="shared" si="3"/>
        <v>669.5652174</v>
      </c>
      <c r="G13" s="18">
        <f t="shared" si="4"/>
        <v>100.4347826</v>
      </c>
      <c r="H13" s="53">
        <v>770.0</v>
      </c>
      <c r="I13" s="19">
        <f t="shared" si="5"/>
        <v>22986</v>
      </c>
      <c r="J13" s="17">
        <v>2595.0</v>
      </c>
      <c r="K13" s="18">
        <f t="shared" si="6"/>
        <v>20391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>
        <v>48488.0</v>
      </c>
      <c r="C16" s="17">
        <v>3656.0</v>
      </c>
      <c r="D16" s="18">
        <f t="shared" si="1"/>
        <v>914</v>
      </c>
      <c r="E16" s="19">
        <f t="shared" si="2"/>
        <v>4570</v>
      </c>
      <c r="F16" s="18">
        <f t="shared" si="3"/>
        <v>147.826087</v>
      </c>
      <c r="G16" s="18">
        <f t="shared" si="4"/>
        <v>22.17391304</v>
      </c>
      <c r="H16" s="53">
        <v>170.0</v>
      </c>
      <c r="I16" s="19">
        <f t="shared" si="5"/>
        <v>4740</v>
      </c>
      <c r="J16" s="17">
        <v>1450.0</v>
      </c>
      <c r="K16" s="18">
        <f t="shared" si="6"/>
        <v>3290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48729.0</v>
      </c>
      <c r="C20" s="17">
        <v>39240.0</v>
      </c>
      <c r="D20" s="18">
        <f t="shared" si="1"/>
        <v>9810</v>
      </c>
      <c r="E20" s="19">
        <f t="shared" si="2"/>
        <v>49050</v>
      </c>
      <c r="F20" s="18">
        <f t="shared" si="3"/>
        <v>1343.478261</v>
      </c>
      <c r="G20" s="18">
        <f t="shared" si="4"/>
        <v>201.5217391</v>
      </c>
      <c r="H20" s="53">
        <v>1545.0</v>
      </c>
      <c r="I20" s="19">
        <f t="shared" si="5"/>
        <v>50595</v>
      </c>
      <c r="J20" s="17">
        <v>3985.0</v>
      </c>
      <c r="K20" s="18">
        <f t="shared" si="6"/>
        <v>46610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>
        <v>48807.0</v>
      </c>
      <c r="C23" s="17">
        <v>4304.0</v>
      </c>
      <c r="D23" s="18">
        <f t="shared" si="1"/>
        <v>1076</v>
      </c>
      <c r="E23" s="19">
        <f t="shared" si="2"/>
        <v>5380</v>
      </c>
      <c r="F23" s="18">
        <f t="shared" si="3"/>
        <v>117.3913043</v>
      </c>
      <c r="G23" s="18">
        <f t="shared" si="4"/>
        <v>17.60869565</v>
      </c>
      <c r="H23" s="53">
        <v>135.0</v>
      </c>
      <c r="I23" s="19">
        <f t="shared" si="5"/>
        <v>5515</v>
      </c>
      <c r="J23" s="17">
        <v>2745.0</v>
      </c>
      <c r="K23" s="18">
        <f t="shared" si="6"/>
        <v>2770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>
        <v>49228.0</v>
      </c>
      <c r="C27" s="17">
        <v>61800.0</v>
      </c>
      <c r="D27" s="18">
        <f t="shared" si="1"/>
        <v>15450</v>
      </c>
      <c r="E27" s="19">
        <f t="shared" si="2"/>
        <v>77250</v>
      </c>
      <c r="F27" s="18">
        <f t="shared" si="3"/>
        <v>2247.826087</v>
      </c>
      <c r="G27" s="18">
        <f t="shared" si="4"/>
        <v>337.173913</v>
      </c>
      <c r="H27" s="53">
        <v>2585.0</v>
      </c>
      <c r="I27" s="19">
        <f t="shared" si="5"/>
        <v>79835</v>
      </c>
      <c r="J27" s="17">
        <v>13320.0</v>
      </c>
      <c r="K27" s="18">
        <f t="shared" si="6"/>
        <v>66515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>
        <v>49251.0</v>
      </c>
      <c r="C30" s="17">
        <v>1116.0</v>
      </c>
      <c r="D30" s="18">
        <f t="shared" si="1"/>
        <v>279</v>
      </c>
      <c r="E30" s="19">
        <f t="shared" si="2"/>
        <v>1395</v>
      </c>
      <c r="F30" s="18">
        <f t="shared" si="3"/>
        <v>0</v>
      </c>
      <c r="G30" s="18">
        <f t="shared" si="4"/>
        <v>0</v>
      </c>
      <c r="H30" s="53">
        <v>0.0</v>
      </c>
      <c r="I30" s="19">
        <f t="shared" si="5"/>
        <v>1395</v>
      </c>
      <c r="J30" s="17">
        <v>610.0</v>
      </c>
      <c r="K30" s="18">
        <f t="shared" si="6"/>
        <v>785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143572.8</v>
      </c>
      <c r="D34" s="19">
        <f t="shared" si="7"/>
        <v>35893.2</v>
      </c>
      <c r="E34" s="19">
        <f t="shared" si="7"/>
        <v>179466</v>
      </c>
      <c r="F34" s="19">
        <f t="shared" si="7"/>
        <v>4947.826087</v>
      </c>
      <c r="G34" s="19">
        <f t="shared" si="7"/>
        <v>742.173913</v>
      </c>
      <c r="H34" s="19">
        <f t="shared" si="7"/>
        <v>5690</v>
      </c>
      <c r="I34" s="19">
        <f t="shared" si="7"/>
        <v>185156</v>
      </c>
      <c r="J34" s="19">
        <f t="shared" si="7"/>
        <v>28835</v>
      </c>
      <c r="K34" s="19">
        <f t="shared" si="7"/>
        <v>156321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185156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110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5">
        <v>49616.0</v>
      </c>
      <c r="C3" s="17">
        <v>52840.8</v>
      </c>
      <c r="D3" s="18">
        <f t="shared" ref="D3:D33" si="1">SUM(C3*0.25)</f>
        <v>13210.2</v>
      </c>
      <c r="E3" s="19">
        <f t="shared" ref="E3:E33" si="2">SUM(C3+D3)</f>
        <v>66051</v>
      </c>
      <c r="F3" s="18">
        <f t="shared" ref="F3:F33" si="3">SUM(H3/1.15)</f>
        <v>2326.086957</v>
      </c>
      <c r="G3" s="18">
        <f t="shared" ref="G3:G33" si="4">SUM(H3-F3)</f>
        <v>348.9130435</v>
      </c>
      <c r="H3" s="52">
        <v>2675.0</v>
      </c>
      <c r="I3" s="19">
        <f t="shared" ref="I3:I33" si="5">SUM(H3,E3)</f>
        <v>68726</v>
      </c>
      <c r="J3" s="17">
        <v>6525.0</v>
      </c>
      <c r="K3" s="18">
        <f t="shared" ref="K3:K33" si="6">SUM(I3-J3)</f>
        <v>62201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>
        <v>49732.0</v>
      </c>
      <c r="C6" s="17">
        <v>5776.0</v>
      </c>
      <c r="D6" s="18">
        <f t="shared" si="1"/>
        <v>1444</v>
      </c>
      <c r="E6" s="19">
        <f t="shared" si="2"/>
        <v>7220</v>
      </c>
      <c r="F6" s="18">
        <f t="shared" si="3"/>
        <v>252.173913</v>
      </c>
      <c r="G6" s="18">
        <f t="shared" si="4"/>
        <v>37.82608696</v>
      </c>
      <c r="H6" s="53">
        <v>290.0</v>
      </c>
      <c r="I6" s="19">
        <f t="shared" si="5"/>
        <v>7510</v>
      </c>
      <c r="J6" s="17">
        <v>2780.0</v>
      </c>
      <c r="K6" s="18">
        <f t="shared" si="6"/>
        <v>4730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5">
        <v>63311.0</v>
      </c>
      <c r="C10" s="17">
        <v>53972.0</v>
      </c>
      <c r="D10" s="18">
        <f t="shared" si="1"/>
        <v>13493</v>
      </c>
      <c r="E10" s="19">
        <f t="shared" si="2"/>
        <v>67465</v>
      </c>
      <c r="F10" s="18">
        <f t="shared" si="3"/>
        <v>1665.217391</v>
      </c>
      <c r="G10" s="18">
        <f t="shared" si="4"/>
        <v>249.7826087</v>
      </c>
      <c r="H10" s="53">
        <v>1915.0</v>
      </c>
      <c r="I10" s="19">
        <f t="shared" si="5"/>
        <v>69380</v>
      </c>
      <c r="J10" s="17">
        <v>7430.0</v>
      </c>
      <c r="K10" s="18">
        <f t="shared" si="6"/>
        <v>61950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50198.0</v>
      </c>
      <c r="C12" s="17">
        <v>5740.0</v>
      </c>
      <c r="D12" s="18">
        <f t="shared" si="1"/>
        <v>1435</v>
      </c>
      <c r="E12" s="19">
        <f t="shared" si="2"/>
        <v>7175</v>
      </c>
      <c r="F12" s="18">
        <f t="shared" si="3"/>
        <v>700</v>
      </c>
      <c r="G12" s="18">
        <f t="shared" si="4"/>
        <v>105</v>
      </c>
      <c r="H12" s="53">
        <v>805.0</v>
      </c>
      <c r="I12" s="19">
        <f t="shared" si="5"/>
        <v>7980</v>
      </c>
      <c r="J12" s="17">
        <v>5345.0</v>
      </c>
      <c r="K12" s="18">
        <f t="shared" si="6"/>
        <v>2635</v>
      </c>
      <c r="L12" s="23"/>
      <c r="M12" s="6"/>
      <c r="N12" s="6"/>
      <c r="O12" s="6"/>
    </row>
    <row r="13">
      <c r="A13" s="15">
        <v>11.0</v>
      </c>
      <c r="B13" s="16">
        <v>50272.0</v>
      </c>
      <c r="C13" s="17">
        <v>3684.0</v>
      </c>
      <c r="D13" s="18">
        <f t="shared" si="1"/>
        <v>921</v>
      </c>
      <c r="E13" s="19">
        <f t="shared" si="2"/>
        <v>4605</v>
      </c>
      <c r="F13" s="18">
        <f t="shared" si="3"/>
        <v>282.6086957</v>
      </c>
      <c r="G13" s="18">
        <f t="shared" si="4"/>
        <v>42.39130435</v>
      </c>
      <c r="H13" s="53">
        <v>325.0</v>
      </c>
      <c r="I13" s="19">
        <f t="shared" si="5"/>
        <v>4930</v>
      </c>
      <c r="J13" s="17">
        <v>2340.0</v>
      </c>
      <c r="K13" s="18">
        <f t="shared" si="6"/>
        <v>2590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50507.0</v>
      </c>
      <c r="C17" s="17">
        <v>27896.0</v>
      </c>
      <c r="D17" s="18">
        <f t="shared" si="1"/>
        <v>6974</v>
      </c>
      <c r="E17" s="19">
        <f t="shared" si="2"/>
        <v>34870</v>
      </c>
      <c r="F17" s="18">
        <f t="shared" si="3"/>
        <v>1286.956522</v>
      </c>
      <c r="G17" s="18">
        <f t="shared" si="4"/>
        <v>193.0434783</v>
      </c>
      <c r="H17" s="53">
        <v>1480.0</v>
      </c>
      <c r="I17" s="19">
        <f t="shared" si="5"/>
        <v>36350</v>
      </c>
      <c r="J17" s="17">
        <v>3455.0</v>
      </c>
      <c r="K17" s="18">
        <f t="shared" si="6"/>
        <v>32895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50611.0</v>
      </c>
      <c r="C19" s="17">
        <v>10496.0</v>
      </c>
      <c r="D19" s="18">
        <f t="shared" si="1"/>
        <v>2624</v>
      </c>
      <c r="E19" s="19">
        <f t="shared" si="2"/>
        <v>13120</v>
      </c>
      <c r="F19" s="18">
        <f t="shared" si="3"/>
        <v>486.9565217</v>
      </c>
      <c r="G19" s="18">
        <f t="shared" si="4"/>
        <v>73.04347826</v>
      </c>
      <c r="H19" s="53">
        <v>560.0</v>
      </c>
      <c r="I19" s="19">
        <f t="shared" si="5"/>
        <v>13680</v>
      </c>
      <c r="J19" s="17">
        <v>2210.0</v>
      </c>
      <c r="K19" s="18">
        <f t="shared" si="6"/>
        <v>11470</v>
      </c>
      <c r="L19" s="23"/>
      <c r="M19" s="6"/>
      <c r="N19" s="6"/>
      <c r="O19" s="6"/>
    </row>
    <row r="20">
      <c r="A20" s="15">
        <v>18.0</v>
      </c>
      <c r="B20" s="16">
        <v>50696.0</v>
      </c>
      <c r="C20" s="17">
        <v>6396.0</v>
      </c>
      <c r="D20" s="18">
        <f t="shared" si="1"/>
        <v>1599</v>
      </c>
      <c r="E20" s="19">
        <f t="shared" si="2"/>
        <v>7995</v>
      </c>
      <c r="F20" s="18">
        <f t="shared" si="3"/>
        <v>417.3913043</v>
      </c>
      <c r="G20" s="18">
        <f t="shared" si="4"/>
        <v>62.60869565</v>
      </c>
      <c r="H20" s="53">
        <v>480.0</v>
      </c>
      <c r="I20" s="19">
        <f t="shared" si="5"/>
        <v>8475</v>
      </c>
      <c r="J20" s="17">
        <v>2830.0</v>
      </c>
      <c r="K20" s="18">
        <f t="shared" si="6"/>
        <v>5645</v>
      </c>
      <c r="L20" s="23"/>
      <c r="M20" s="6"/>
      <c r="N20" s="6"/>
      <c r="O20" s="6"/>
    </row>
    <row r="21">
      <c r="A21" s="15">
        <v>19.0</v>
      </c>
      <c r="B21" s="16">
        <v>63452.0</v>
      </c>
      <c r="C21" s="17">
        <v>5008.0</v>
      </c>
      <c r="D21" s="18">
        <f t="shared" si="1"/>
        <v>1252</v>
      </c>
      <c r="E21" s="19">
        <f t="shared" si="2"/>
        <v>6260</v>
      </c>
      <c r="F21" s="18">
        <f t="shared" si="3"/>
        <v>226.0869565</v>
      </c>
      <c r="G21" s="18">
        <f t="shared" si="4"/>
        <v>33.91304348</v>
      </c>
      <c r="H21" s="53">
        <v>260.0</v>
      </c>
      <c r="I21" s="19">
        <f t="shared" si="5"/>
        <v>6520</v>
      </c>
      <c r="J21" s="17">
        <v>1980.0</v>
      </c>
      <c r="K21" s="18">
        <f t="shared" si="6"/>
        <v>4540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51079.0</v>
      </c>
      <c r="C24" s="17">
        <v>35284.0</v>
      </c>
      <c r="D24" s="18">
        <f t="shared" si="1"/>
        <v>8821</v>
      </c>
      <c r="E24" s="19">
        <f t="shared" si="2"/>
        <v>44105</v>
      </c>
      <c r="F24" s="18">
        <f t="shared" si="3"/>
        <v>1543.478261</v>
      </c>
      <c r="G24" s="18">
        <f t="shared" si="4"/>
        <v>231.5217391</v>
      </c>
      <c r="H24" s="53">
        <v>1775.0</v>
      </c>
      <c r="I24" s="19">
        <f t="shared" si="5"/>
        <v>45880</v>
      </c>
      <c r="J24" s="17">
        <v>4955.0</v>
      </c>
      <c r="K24" s="18">
        <f t="shared" si="6"/>
        <v>40925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51084.0</v>
      </c>
      <c r="C26" s="17">
        <v>9420.0</v>
      </c>
      <c r="D26" s="18">
        <f t="shared" si="1"/>
        <v>2355</v>
      </c>
      <c r="E26" s="19">
        <f t="shared" si="2"/>
        <v>11775</v>
      </c>
      <c r="F26" s="18">
        <f t="shared" si="3"/>
        <v>0</v>
      </c>
      <c r="G26" s="18">
        <f t="shared" si="4"/>
        <v>0</v>
      </c>
      <c r="H26" s="53">
        <v>0.0</v>
      </c>
      <c r="I26" s="19">
        <f t="shared" si="5"/>
        <v>11775</v>
      </c>
      <c r="J26" s="17">
        <v>0.0</v>
      </c>
      <c r="K26" s="18">
        <f t="shared" si="6"/>
        <v>11775</v>
      </c>
      <c r="L26" s="23"/>
      <c r="M26" s="6"/>
      <c r="N26" s="6"/>
      <c r="O26" s="6"/>
    </row>
    <row r="27">
      <c r="A27" s="15">
        <v>25.0</v>
      </c>
      <c r="B27" s="16">
        <v>51151.0</v>
      </c>
      <c r="C27" s="17">
        <v>3728.0</v>
      </c>
      <c r="D27" s="18">
        <f t="shared" si="1"/>
        <v>932</v>
      </c>
      <c r="E27" s="19">
        <f t="shared" si="2"/>
        <v>4660</v>
      </c>
      <c r="F27" s="18">
        <f t="shared" si="3"/>
        <v>139.1304348</v>
      </c>
      <c r="G27" s="18">
        <f t="shared" si="4"/>
        <v>20.86956522</v>
      </c>
      <c r="H27" s="53">
        <v>160.0</v>
      </c>
      <c r="I27" s="19">
        <f t="shared" si="5"/>
        <v>4820</v>
      </c>
      <c r="J27" s="17">
        <v>1655.0</v>
      </c>
      <c r="K27" s="18">
        <f t="shared" si="6"/>
        <v>3165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51292.0</v>
      </c>
      <c r="C30" s="17">
        <v>11532.0</v>
      </c>
      <c r="D30" s="18">
        <f t="shared" si="1"/>
        <v>2883</v>
      </c>
      <c r="E30" s="19">
        <f t="shared" si="2"/>
        <v>14415</v>
      </c>
      <c r="F30" s="18">
        <f t="shared" si="3"/>
        <v>326.0869565</v>
      </c>
      <c r="G30" s="18">
        <f t="shared" si="4"/>
        <v>48.91304348</v>
      </c>
      <c r="H30" s="53">
        <v>375.0</v>
      </c>
      <c r="I30" s="19">
        <f t="shared" si="5"/>
        <v>14790</v>
      </c>
      <c r="J30" s="17">
        <v>3685.0</v>
      </c>
      <c r="K30" s="18">
        <f t="shared" si="6"/>
        <v>11105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7">
        <v>-3264.0</v>
      </c>
      <c r="D33" s="18">
        <f t="shared" si="1"/>
        <v>-816</v>
      </c>
      <c r="E33" s="19">
        <f t="shared" si="2"/>
        <v>-4080</v>
      </c>
      <c r="F33" s="18">
        <f t="shared" si="3"/>
        <v>-152.173913</v>
      </c>
      <c r="G33" s="18">
        <f t="shared" si="4"/>
        <v>-22.82608696</v>
      </c>
      <c r="H33" s="56">
        <v>-175.0</v>
      </c>
      <c r="I33" s="19">
        <f t="shared" si="5"/>
        <v>-4255</v>
      </c>
      <c r="J33" s="17">
        <v>-1355.0</v>
      </c>
      <c r="K33" s="18">
        <f t="shared" si="6"/>
        <v>-2900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228508.8</v>
      </c>
      <c r="D34" s="19">
        <f t="shared" si="7"/>
        <v>57127.2</v>
      </c>
      <c r="E34" s="19">
        <f t="shared" si="7"/>
        <v>285636</v>
      </c>
      <c r="F34" s="19">
        <f t="shared" si="7"/>
        <v>9500</v>
      </c>
      <c r="G34" s="19">
        <f t="shared" si="7"/>
        <v>1425</v>
      </c>
      <c r="H34" s="19">
        <f t="shared" si="7"/>
        <v>10925</v>
      </c>
      <c r="I34" s="19">
        <f t="shared" si="7"/>
        <v>296561</v>
      </c>
      <c r="J34" s="19">
        <f t="shared" si="7"/>
        <v>43835</v>
      </c>
      <c r="K34" s="19">
        <f t="shared" si="7"/>
        <v>252726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296561</v>
      </c>
      <c r="J35" s="18"/>
      <c r="K35" s="58"/>
      <c r="L35" s="6"/>
      <c r="M35" s="6"/>
      <c r="N35" s="6"/>
      <c r="O35" s="6"/>
    </row>
    <row r="36">
      <c r="A36" s="75" t="s">
        <v>111</v>
      </c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62"/>
      <c r="D38" s="62"/>
      <c r="E38" s="62"/>
      <c r="F38" s="62"/>
      <c r="G38" s="62"/>
      <c r="H38" s="62"/>
      <c r="I38" s="6"/>
      <c r="J38" s="68"/>
      <c r="K38" s="62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2"/>
      <c r="K39" s="6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8"/>
      <c r="K40" s="6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8"/>
      <c r="K41" s="6"/>
      <c r="L41" s="6"/>
      <c r="M41" s="6"/>
      <c r="N41" s="6"/>
      <c r="O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8"/>
      <c r="K42" s="6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8"/>
      <c r="K43" s="6"/>
      <c r="L43" s="6"/>
      <c r="M43" s="6"/>
      <c r="N43" s="6"/>
      <c r="O43" s="6"/>
    </row>
  </sheetData>
  <mergeCells count="2">
    <mergeCell ref="A1:F1"/>
    <mergeCell ref="A36:F36"/>
  </mergeCell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112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51391.0</v>
      </c>
      <c r="C3" s="17">
        <v>12688.0</v>
      </c>
      <c r="D3" s="18">
        <f t="shared" ref="D3:D33" si="1">SUM(C3*0.25)</f>
        <v>3172</v>
      </c>
      <c r="E3" s="19">
        <f t="shared" ref="E3:E33" si="2">SUM(C3+D3)</f>
        <v>15860</v>
      </c>
      <c r="F3" s="18">
        <f t="shared" ref="F3:F33" si="3">SUM(H3/1.15)</f>
        <v>673.9130435</v>
      </c>
      <c r="G3" s="18">
        <f t="shared" ref="G3:G33" si="4">SUM(H3-F3)</f>
        <v>101.0869565</v>
      </c>
      <c r="H3" s="52">
        <v>775.0</v>
      </c>
      <c r="I3" s="19">
        <f t="shared" ref="I3:I33" si="5">SUM(H3,E3)</f>
        <v>16635</v>
      </c>
      <c r="J3" s="17">
        <v>1750.0</v>
      </c>
      <c r="K3" s="18">
        <f t="shared" ref="K3:K33" si="6">SUM(I3-J3)</f>
        <v>14885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51461.0</v>
      </c>
      <c r="C6" s="17">
        <v>5932.0</v>
      </c>
      <c r="D6" s="18">
        <f t="shared" si="1"/>
        <v>1483</v>
      </c>
      <c r="E6" s="19">
        <f t="shared" si="2"/>
        <v>7415</v>
      </c>
      <c r="F6" s="18">
        <f t="shared" si="3"/>
        <v>86.95652174</v>
      </c>
      <c r="G6" s="18">
        <f t="shared" si="4"/>
        <v>13.04347826</v>
      </c>
      <c r="H6" s="53">
        <v>100.0</v>
      </c>
      <c r="I6" s="19">
        <f t="shared" si="5"/>
        <v>7515</v>
      </c>
      <c r="J6" s="17">
        <v>2375.0</v>
      </c>
      <c r="K6" s="18">
        <f t="shared" si="6"/>
        <v>5140</v>
      </c>
      <c r="L6" s="23"/>
      <c r="M6" s="6"/>
      <c r="N6" s="6"/>
      <c r="O6" s="6"/>
    </row>
    <row r="7">
      <c r="A7" s="15">
        <v>5.0</v>
      </c>
      <c r="B7" s="16">
        <v>51481.0</v>
      </c>
      <c r="C7" s="17">
        <v>7404.0</v>
      </c>
      <c r="D7" s="18">
        <f t="shared" si="1"/>
        <v>1851</v>
      </c>
      <c r="E7" s="19">
        <f t="shared" si="2"/>
        <v>9255</v>
      </c>
      <c r="F7" s="18">
        <f t="shared" si="3"/>
        <v>21.73913043</v>
      </c>
      <c r="G7" s="18">
        <f t="shared" si="4"/>
        <v>3.260869565</v>
      </c>
      <c r="H7" s="53">
        <v>25.0</v>
      </c>
      <c r="I7" s="19">
        <f t="shared" si="5"/>
        <v>9280</v>
      </c>
      <c r="J7" s="17">
        <v>280.0</v>
      </c>
      <c r="K7" s="18">
        <f t="shared" si="6"/>
        <v>9000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51621.0</v>
      </c>
      <c r="C9" s="17">
        <v>8292.0</v>
      </c>
      <c r="D9" s="18">
        <f t="shared" si="1"/>
        <v>2073</v>
      </c>
      <c r="E9" s="19">
        <f t="shared" si="2"/>
        <v>10365</v>
      </c>
      <c r="F9" s="18">
        <f t="shared" si="3"/>
        <v>326.0869565</v>
      </c>
      <c r="G9" s="18">
        <f t="shared" si="4"/>
        <v>48.91304348</v>
      </c>
      <c r="H9" s="53">
        <v>375.0</v>
      </c>
      <c r="I9" s="19">
        <f t="shared" si="5"/>
        <v>10740</v>
      </c>
      <c r="J9" s="17">
        <v>2825.0</v>
      </c>
      <c r="K9" s="18">
        <f t="shared" si="6"/>
        <v>7915</v>
      </c>
      <c r="L9" s="23"/>
      <c r="M9" s="25"/>
      <c r="N9" s="6"/>
      <c r="O9" s="6"/>
    </row>
    <row r="10">
      <c r="A10" s="15">
        <v>8.0</v>
      </c>
      <c r="B10" s="16">
        <v>51718.0</v>
      </c>
      <c r="C10" s="17">
        <v>8008.0</v>
      </c>
      <c r="D10" s="18">
        <f t="shared" si="1"/>
        <v>2002</v>
      </c>
      <c r="E10" s="19">
        <f t="shared" si="2"/>
        <v>10010</v>
      </c>
      <c r="F10" s="18">
        <f t="shared" si="3"/>
        <v>217.3913043</v>
      </c>
      <c r="G10" s="18">
        <f t="shared" si="4"/>
        <v>32.60869565</v>
      </c>
      <c r="H10" s="53">
        <v>250.0</v>
      </c>
      <c r="I10" s="19">
        <f t="shared" si="5"/>
        <v>10260</v>
      </c>
      <c r="J10" s="17">
        <v>1960.0</v>
      </c>
      <c r="K10" s="18">
        <f t="shared" si="6"/>
        <v>8300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51820.0</v>
      </c>
      <c r="C13" s="17">
        <v>9720.0</v>
      </c>
      <c r="D13" s="18">
        <f t="shared" si="1"/>
        <v>2430</v>
      </c>
      <c r="E13" s="19">
        <f t="shared" si="2"/>
        <v>12150</v>
      </c>
      <c r="F13" s="18">
        <f t="shared" si="3"/>
        <v>221.7391304</v>
      </c>
      <c r="G13" s="18">
        <f t="shared" si="4"/>
        <v>33.26086957</v>
      </c>
      <c r="H13" s="53">
        <v>255.0</v>
      </c>
      <c r="I13" s="19">
        <f t="shared" si="5"/>
        <v>12405</v>
      </c>
      <c r="J13" s="17">
        <v>2105.0</v>
      </c>
      <c r="K13" s="18">
        <f t="shared" si="6"/>
        <v>10300</v>
      </c>
      <c r="L13" s="23"/>
      <c r="M13" s="6"/>
      <c r="N13" s="6"/>
      <c r="O13" s="6"/>
    </row>
    <row r="14">
      <c r="A14" s="15">
        <v>12.0</v>
      </c>
      <c r="B14" s="16">
        <v>51851.0</v>
      </c>
      <c r="C14" s="17">
        <v>1152.0</v>
      </c>
      <c r="D14" s="18">
        <f t="shared" si="1"/>
        <v>288</v>
      </c>
      <c r="E14" s="19">
        <f t="shared" si="2"/>
        <v>1440</v>
      </c>
      <c r="F14" s="18">
        <f t="shared" si="3"/>
        <v>69.56521739</v>
      </c>
      <c r="G14" s="18">
        <f t="shared" si="4"/>
        <v>10.43478261</v>
      </c>
      <c r="H14" s="53">
        <v>80.0</v>
      </c>
      <c r="I14" s="19">
        <f t="shared" si="5"/>
        <v>1520</v>
      </c>
      <c r="J14" s="17">
        <v>375.0</v>
      </c>
      <c r="K14" s="18">
        <f t="shared" si="6"/>
        <v>1145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52036.0</v>
      </c>
      <c r="C16" s="17">
        <v>6888.0</v>
      </c>
      <c r="D16" s="18">
        <f t="shared" si="1"/>
        <v>1722</v>
      </c>
      <c r="E16" s="19">
        <f t="shared" si="2"/>
        <v>8610</v>
      </c>
      <c r="F16" s="18">
        <f t="shared" si="3"/>
        <v>347.826087</v>
      </c>
      <c r="G16" s="18">
        <f t="shared" si="4"/>
        <v>52.17391304</v>
      </c>
      <c r="H16" s="53">
        <v>400.0</v>
      </c>
      <c r="I16" s="19">
        <f t="shared" si="5"/>
        <v>9010</v>
      </c>
      <c r="J16" s="17">
        <v>2825.0</v>
      </c>
      <c r="K16" s="18">
        <f t="shared" si="6"/>
        <v>6185</v>
      </c>
      <c r="L16" s="23"/>
      <c r="M16" s="6"/>
      <c r="N16" s="6"/>
      <c r="O16" s="6"/>
    </row>
    <row r="17">
      <c r="A17" s="15">
        <v>15.0</v>
      </c>
      <c r="B17" s="16">
        <v>52033.0</v>
      </c>
      <c r="C17" s="17">
        <v>5016.0</v>
      </c>
      <c r="D17" s="18">
        <f t="shared" si="1"/>
        <v>1254</v>
      </c>
      <c r="E17" s="19">
        <f t="shared" si="2"/>
        <v>6270</v>
      </c>
      <c r="F17" s="18">
        <f t="shared" si="3"/>
        <v>195.6521739</v>
      </c>
      <c r="G17" s="18">
        <f t="shared" si="4"/>
        <v>29.34782609</v>
      </c>
      <c r="H17" s="53">
        <v>225.0</v>
      </c>
      <c r="I17" s="19">
        <f t="shared" si="5"/>
        <v>6495</v>
      </c>
      <c r="J17" s="17">
        <v>1620.0</v>
      </c>
      <c r="K17" s="18">
        <f t="shared" si="6"/>
        <v>4875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52048.0</v>
      </c>
      <c r="C20" s="17">
        <v>484.0</v>
      </c>
      <c r="D20" s="18">
        <f t="shared" si="1"/>
        <v>121</v>
      </c>
      <c r="E20" s="19">
        <f t="shared" si="2"/>
        <v>605</v>
      </c>
      <c r="F20" s="18">
        <f t="shared" si="3"/>
        <v>82.60869565</v>
      </c>
      <c r="G20" s="18">
        <f t="shared" si="4"/>
        <v>12.39130435</v>
      </c>
      <c r="H20" s="53">
        <v>95.0</v>
      </c>
      <c r="I20" s="19">
        <f t="shared" si="5"/>
        <v>700</v>
      </c>
      <c r="J20" s="17">
        <v>460.0</v>
      </c>
      <c r="K20" s="18">
        <f t="shared" si="6"/>
        <v>240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52169.0</v>
      </c>
      <c r="C24" s="17">
        <v>9840.0</v>
      </c>
      <c r="D24" s="18">
        <f t="shared" si="1"/>
        <v>2460</v>
      </c>
      <c r="E24" s="19">
        <f t="shared" si="2"/>
        <v>12300</v>
      </c>
      <c r="F24" s="18">
        <f t="shared" si="3"/>
        <v>565.2173913</v>
      </c>
      <c r="G24" s="18">
        <f t="shared" si="4"/>
        <v>84.7826087</v>
      </c>
      <c r="H24" s="53">
        <v>650.0</v>
      </c>
      <c r="I24" s="19">
        <f t="shared" si="5"/>
        <v>12950</v>
      </c>
      <c r="J24" s="17">
        <v>2225.0</v>
      </c>
      <c r="K24" s="18">
        <f t="shared" si="6"/>
        <v>10725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52188.0</v>
      </c>
      <c r="C27" s="17">
        <v>816.0</v>
      </c>
      <c r="D27" s="18">
        <f t="shared" si="1"/>
        <v>204</v>
      </c>
      <c r="E27" s="19">
        <f t="shared" si="2"/>
        <v>1020</v>
      </c>
      <c r="F27" s="18">
        <f t="shared" si="3"/>
        <v>30.43478261</v>
      </c>
      <c r="G27" s="18">
        <f t="shared" si="4"/>
        <v>4.565217391</v>
      </c>
      <c r="H27" s="53">
        <v>35.0</v>
      </c>
      <c r="I27" s="19">
        <f t="shared" si="5"/>
        <v>1055</v>
      </c>
      <c r="J27" s="17">
        <v>425.0</v>
      </c>
      <c r="K27" s="18">
        <f t="shared" si="6"/>
        <v>630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63798.0</v>
      </c>
      <c r="C30" s="17">
        <v>11856.0</v>
      </c>
      <c r="D30" s="18">
        <f t="shared" si="1"/>
        <v>2964</v>
      </c>
      <c r="E30" s="19">
        <f t="shared" si="2"/>
        <v>14820</v>
      </c>
      <c r="F30" s="18">
        <f t="shared" si="3"/>
        <v>713.0434783</v>
      </c>
      <c r="G30" s="18">
        <f t="shared" si="4"/>
        <v>106.9565217</v>
      </c>
      <c r="H30" s="53">
        <v>820.0</v>
      </c>
      <c r="I30" s="19">
        <f t="shared" si="5"/>
        <v>15640</v>
      </c>
      <c r="J30" s="17">
        <v>4195.0</v>
      </c>
      <c r="K30" s="18">
        <f t="shared" si="6"/>
        <v>11445</v>
      </c>
      <c r="L30" s="23"/>
      <c r="M30" s="6"/>
      <c r="N30" s="6"/>
      <c r="O30" s="6"/>
    </row>
    <row r="31">
      <c r="A31" s="15">
        <v>29.0</v>
      </c>
      <c r="B31" s="16">
        <v>63856.0</v>
      </c>
      <c r="C31" s="17">
        <v>3776.0</v>
      </c>
      <c r="D31" s="18">
        <f t="shared" si="1"/>
        <v>944</v>
      </c>
      <c r="E31" s="19">
        <f t="shared" si="2"/>
        <v>4720</v>
      </c>
      <c r="F31" s="18">
        <f t="shared" si="3"/>
        <v>200</v>
      </c>
      <c r="G31" s="18">
        <f t="shared" si="4"/>
        <v>30</v>
      </c>
      <c r="H31" s="53">
        <v>230.0</v>
      </c>
      <c r="I31" s="19">
        <f t="shared" si="5"/>
        <v>4950</v>
      </c>
      <c r="J31" s="17">
        <v>1255.0</v>
      </c>
      <c r="K31" s="18">
        <f t="shared" si="6"/>
        <v>3695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91872</v>
      </c>
      <c r="D34" s="19">
        <f t="shared" si="7"/>
        <v>22968</v>
      </c>
      <c r="E34" s="19">
        <f t="shared" si="7"/>
        <v>114840</v>
      </c>
      <c r="F34" s="19">
        <f t="shared" si="7"/>
        <v>3752.173913</v>
      </c>
      <c r="G34" s="19">
        <f t="shared" si="7"/>
        <v>562.826087</v>
      </c>
      <c r="H34" s="19">
        <f t="shared" si="7"/>
        <v>4315</v>
      </c>
      <c r="I34" s="19">
        <f t="shared" si="7"/>
        <v>119155</v>
      </c>
      <c r="J34" s="19">
        <f t="shared" si="7"/>
        <v>24675</v>
      </c>
      <c r="K34" s="19">
        <f t="shared" si="7"/>
        <v>94480</v>
      </c>
      <c r="L34" s="29"/>
      <c r="M34" s="6"/>
      <c r="N34" s="6"/>
      <c r="O34" s="6"/>
    </row>
    <row r="35">
      <c r="A35" s="30"/>
      <c r="B35" s="30"/>
      <c r="C35" s="32"/>
      <c r="D35" s="31"/>
      <c r="E35" s="31"/>
      <c r="F35" s="32"/>
      <c r="G35" s="32"/>
      <c r="H35" s="32" t="s">
        <v>13</v>
      </c>
      <c r="I35" s="57">
        <f>SUM(E34,H34)</f>
        <v>119155</v>
      </c>
      <c r="J35" s="18"/>
      <c r="K35" s="58"/>
      <c r="L35" s="6"/>
      <c r="M35" s="6"/>
      <c r="N35" s="6"/>
      <c r="O35" s="6"/>
    </row>
    <row r="36">
      <c r="A36" s="6"/>
      <c r="B36" s="6"/>
      <c r="C36" s="68"/>
      <c r="D36" s="6"/>
      <c r="E36" s="6"/>
      <c r="F36" s="68"/>
      <c r="G36" s="68"/>
      <c r="H36" s="6"/>
      <c r="I36" s="6"/>
      <c r="J36" s="32"/>
      <c r="K36" s="62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6"/>
      <c r="B38" s="6"/>
      <c r="C38" s="35"/>
      <c r="D38" s="35"/>
      <c r="E38" s="35"/>
      <c r="F38" s="35"/>
      <c r="G38" s="35"/>
      <c r="H38" s="35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113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63981.0</v>
      </c>
      <c r="C4" s="17">
        <v>9344.0</v>
      </c>
      <c r="D4" s="18">
        <f t="shared" si="1"/>
        <v>2336</v>
      </c>
      <c r="E4" s="19">
        <f t="shared" si="2"/>
        <v>11680</v>
      </c>
      <c r="F4" s="18">
        <f t="shared" si="3"/>
        <v>243.4782609</v>
      </c>
      <c r="G4" s="18">
        <f t="shared" si="4"/>
        <v>36.52173913</v>
      </c>
      <c r="H4" s="53">
        <v>280.0</v>
      </c>
      <c r="I4" s="19">
        <f t="shared" si="5"/>
        <v>11960</v>
      </c>
      <c r="J4" s="17">
        <v>3245.0</v>
      </c>
      <c r="K4" s="18">
        <f t="shared" si="6"/>
        <v>8715</v>
      </c>
      <c r="L4" s="23"/>
      <c r="M4" s="6"/>
      <c r="N4" s="6"/>
      <c r="O4" s="6"/>
    </row>
    <row r="5">
      <c r="A5" s="15">
        <v>3.0</v>
      </c>
      <c r="B5" s="16">
        <v>64134.0</v>
      </c>
      <c r="C5" s="17">
        <v>10776.0</v>
      </c>
      <c r="D5" s="18">
        <f t="shared" si="1"/>
        <v>2694</v>
      </c>
      <c r="E5" s="19">
        <f t="shared" si="2"/>
        <v>13470</v>
      </c>
      <c r="F5" s="18">
        <f t="shared" si="3"/>
        <v>534.7826087</v>
      </c>
      <c r="G5" s="18">
        <f t="shared" si="4"/>
        <v>80.2173913</v>
      </c>
      <c r="H5" s="53">
        <v>615.0</v>
      </c>
      <c r="I5" s="19">
        <f t="shared" si="5"/>
        <v>14085</v>
      </c>
      <c r="J5" s="17">
        <v>3735.0</v>
      </c>
      <c r="K5" s="18">
        <f t="shared" si="6"/>
        <v>10350</v>
      </c>
      <c r="L5" s="23"/>
      <c r="M5" s="6"/>
      <c r="N5" s="6"/>
      <c r="O5" s="6"/>
    </row>
    <row r="6">
      <c r="A6" s="15">
        <v>4.0</v>
      </c>
      <c r="B6" s="16">
        <v>64244.0</v>
      </c>
      <c r="C6" s="17">
        <v>7304.0</v>
      </c>
      <c r="D6" s="18">
        <f t="shared" si="1"/>
        <v>1826</v>
      </c>
      <c r="E6" s="19">
        <f t="shared" si="2"/>
        <v>9130</v>
      </c>
      <c r="F6" s="18">
        <f t="shared" si="3"/>
        <v>408.6956522</v>
      </c>
      <c r="G6" s="18">
        <f t="shared" si="4"/>
        <v>61.30434783</v>
      </c>
      <c r="H6" s="53">
        <v>470.0</v>
      </c>
      <c r="I6" s="19">
        <f t="shared" si="5"/>
        <v>9600</v>
      </c>
      <c r="J6" s="17">
        <v>2405.0</v>
      </c>
      <c r="K6" s="18">
        <f t="shared" si="6"/>
        <v>7195</v>
      </c>
      <c r="L6" s="23"/>
      <c r="M6" s="6"/>
      <c r="N6" s="6"/>
      <c r="O6" s="6"/>
    </row>
    <row r="7">
      <c r="A7" s="15">
        <v>5.0</v>
      </c>
      <c r="B7" s="16">
        <v>64303.0</v>
      </c>
      <c r="C7" s="17">
        <v>3840.0</v>
      </c>
      <c r="D7" s="18">
        <f t="shared" si="1"/>
        <v>960</v>
      </c>
      <c r="E7" s="19">
        <f t="shared" si="2"/>
        <v>4800</v>
      </c>
      <c r="F7" s="18">
        <f t="shared" si="3"/>
        <v>326.0869565</v>
      </c>
      <c r="G7" s="18">
        <f t="shared" si="4"/>
        <v>48.91304348</v>
      </c>
      <c r="H7" s="53">
        <v>375.0</v>
      </c>
      <c r="I7" s="19">
        <f t="shared" si="5"/>
        <v>5175</v>
      </c>
      <c r="J7" s="17">
        <v>1370.0</v>
      </c>
      <c r="K7" s="18">
        <f t="shared" si="6"/>
        <v>3805</v>
      </c>
      <c r="L7" s="23"/>
      <c r="M7" s="6"/>
      <c r="N7" s="6"/>
      <c r="O7" s="6"/>
    </row>
    <row r="8">
      <c r="A8" s="15">
        <v>6.0</v>
      </c>
      <c r="B8" s="16">
        <v>64396.0</v>
      </c>
      <c r="C8" s="17">
        <v>5612.0</v>
      </c>
      <c r="D8" s="18">
        <f t="shared" si="1"/>
        <v>1403</v>
      </c>
      <c r="E8" s="19">
        <f t="shared" si="2"/>
        <v>7015</v>
      </c>
      <c r="F8" s="18">
        <f t="shared" si="3"/>
        <v>273.9130435</v>
      </c>
      <c r="G8" s="18">
        <f t="shared" si="4"/>
        <v>41.08695652</v>
      </c>
      <c r="H8" s="53">
        <v>315.0</v>
      </c>
      <c r="I8" s="19">
        <f t="shared" si="5"/>
        <v>7330</v>
      </c>
      <c r="J8" s="17">
        <v>2135.0</v>
      </c>
      <c r="K8" s="18">
        <f t="shared" si="6"/>
        <v>5195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52274.0</v>
      </c>
      <c r="C10" s="17">
        <v>1280.0</v>
      </c>
      <c r="D10" s="18">
        <f t="shared" si="1"/>
        <v>320</v>
      </c>
      <c r="E10" s="19">
        <f t="shared" si="2"/>
        <v>1600</v>
      </c>
      <c r="F10" s="18">
        <f t="shared" si="3"/>
        <v>0</v>
      </c>
      <c r="G10" s="18">
        <f t="shared" si="4"/>
        <v>0</v>
      </c>
      <c r="H10" s="53">
        <v>0.0</v>
      </c>
      <c r="I10" s="19">
        <f t="shared" si="5"/>
        <v>1600</v>
      </c>
      <c r="J10" s="17">
        <v>850.0</v>
      </c>
      <c r="K10" s="18">
        <f t="shared" si="6"/>
        <v>750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52294.0</v>
      </c>
      <c r="C13" s="17">
        <v>2440.0</v>
      </c>
      <c r="D13" s="18">
        <f t="shared" si="1"/>
        <v>610</v>
      </c>
      <c r="E13" s="19">
        <f t="shared" si="2"/>
        <v>3050</v>
      </c>
      <c r="F13" s="18">
        <f t="shared" si="3"/>
        <v>47.82608696</v>
      </c>
      <c r="G13" s="18">
        <f t="shared" si="4"/>
        <v>7.173913043</v>
      </c>
      <c r="H13" s="53">
        <v>55.0</v>
      </c>
      <c r="I13" s="19">
        <f t="shared" si="5"/>
        <v>3105</v>
      </c>
      <c r="J13" s="17">
        <v>1075.0</v>
      </c>
      <c r="K13" s="18">
        <f t="shared" si="6"/>
        <v>2030</v>
      </c>
      <c r="L13" s="23"/>
      <c r="M13" s="6"/>
      <c r="N13" s="6"/>
      <c r="O13" s="6"/>
    </row>
    <row r="14">
      <c r="A14" s="15">
        <v>12.0</v>
      </c>
      <c r="B14" s="16">
        <v>52354.0</v>
      </c>
      <c r="C14" s="17">
        <v>3476.0</v>
      </c>
      <c r="D14" s="18">
        <f t="shared" si="1"/>
        <v>869</v>
      </c>
      <c r="E14" s="19">
        <f t="shared" si="2"/>
        <v>4345</v>
      </c>
      <c r="F14" s="18">
        <f t="shared" si="3"/>
        <v>213.0434783</v>
      </c>
      <c r="G14" s="18">
        <f t="shared" si="4"/>
        <v>31.95652174</v>
      </c>
      <c r="H14" s="53">
        <v>245.0</v>
      </c>
      <c r="I14" s="19">
        <f t="shared" si="5"/>
        <v>4590</v>
      </c>
      <c r="J14" s="17">
        <v>420.0</v>
      </c>
      <c r="K14" s="18">
        <f t="shared" si="6"/>
        <v>4170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52376.0</v>
      </c>
      <c r="C17" s="17">
        <v>920.0</v>
      </c>
      <c r="D17" s="18">
        <f t="shared" si="1"/>
        <v>230</v>
      </c>
      <c r="E17" s="19">
        <f t="shared" si="2"/>
        <v>1150</v>
      </c>
      <c r="F17" s="18">
        <f t="shared" si="3"/>
        <v>26.08695652</v>
      </c>
      <c r="G17" s="18">
        <f t="shared" si="4"/>
        <v>3.913043478</v>
      </c>
      <c r="H17" s="53">
        <v>30.0</v>
      </c>
      <c r="I17" s="19">
        <f t="shared" si="5"/>
        <v>1180</v>
      </c>
      <c r="J17" s="17">
        <v>645.0</v>
      </c>
      <c r="K17" s="18">
        <f t="shared" si="6"/>
        <v>535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>
        <v>52433.0</v>
      </c>
      <c r="C20" s="17">
        <v>3388.0</v>
      </c>
      <c r="D20" s="18">
        <f t="shared" si="1"/>
        <v>847</v>
      </c>
      <c r="E20" s="19">
        <f t="shared" si="2"/>
        <v>4235</v>
      </c>
      <c r="F20" s="18">
        <f t="shared" si="3"/>
        <v>121.7391304</v>
      </c>
      <c r="G20" s="18">
        <f t="shared" si="4"/>
        <v>18.26086957</v>
      </c>
      <c r="H20" s="53">
        <v>140.0</v>
      </c>
      <c r="I20" s="19">
        <f t="shared" si="5"/>
        <v>4375</v>
      </c>
      <c r="J20" s="17">
        <v>1110.0</v>
      </c>
      <c r="K20" s="18">
        <f t="shared" si="6"/>
        <v>3265</v>
      </c>
      <c r="L20" s="23"/>
      <c r="M20" s="6"/>
      <c r="N20" s="6"/>
      <c r="O20" s="6"/>
    </row>
    <row r="21">
      <c r="A21" s="15">
        <v>19.0</v>
      </c>
      <c r="B21" s="16">
        <v>52527.0</v>
      </c>
      <c r="C21" s="17">
        <v>6628.0</v>
      </c>
      <c r="D21" s="18">
        <f t="shared" si="1"/>
        <v>1657</v>
      </c>
      <c r="E21" s="19">
        <f t="shared" si="2"/>
        <v>8285</v>
      </c>
      <c r="F21" s="18">
        <f t="shared" si="3"/>
        <v>69.56521739</v>
      </c>
      <c r="G21" s="18">
        <f t="shared" si="4"/>
        <v>10.43478261</v>
      </c>
      <c r="H21" s="53">
        <v>80.0</v>
      </c>
      <c r="I21" s="19">
        <f t="shared" si="5"/>
        <v>8365</v>
      </c>
      <c r="J21" s="17">
        <v>2345.0</v>
      </c>
      <c r="K21" s="18">
        <f t="shared" si="6"/>
        <v>6020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6">
        <v>52538.0</v>
      </c>
      <c r="C24" s="17">
        <v>520.0</v>
      </c>
      <c r="D24" s="18">
        <f t="shared" si="1"/>
        <v>130</v>
      </c>
      <c r="E24" s="19">
        <f t="shared" si="2"/>
        <v>650</v>
      </c>
      <c r="F24" s="18">
        <f t="shared" si="3"/>
        <v>34.7826087</v>
      </c>
      <c r="G24" s="18">
        <f t="shared" si="4"/>
        <v>5.217391304</v>
      </c>
      <c r="H24" s="53">
        <v>40.0</v>
      </c>
      <c r="I24" s="19">
        <f t="shared" si="5"/>
        <v>690</v>
      </c>
      <c r="J24" s="17">
        <v>315.0</v>
      </c>
      <c r="K24" s="18">
        <f t="shared" si="6"/>
        <v>375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52610.0</v>
      </c>
      <c r="C28" s="17">
        <v>9656.0</v>
      </c>
      <c r="D28" s="18">
        <f t="shared" si="1"/>
        <v>2414</v>
      </c>
      <c r="E28" s="19">
        <f t="shared" si="2"/>
        <v>12070</v>
      </c>
      <c r="F28" s="18">
        <f t="shared" si="3"/>
        <v>260.8695652</v>
      </c>
      <c r="G28" s="18">
        <f t="shared" si="4"/>
        <v>39.13043478</v>
      </c>
      <c r="H28" s="53">
        <v>300.0</v>
      </c>
      <c r="I28" s="19">
        <f t="shared" si="5"/>
        <v>12370</v>
      </c>
      <c r="J28" s="17">
        <v>4945.0</v>
      </c>
      <c r="K28" s="55">
        <f t="shared" si="6"/>
        <v>7425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52628.0</v>
      </c>
      <c r="C31" s="17">
        <v>11224.8</v>
      </c>
      <c r="D31" s="18">
        <f t="shared" si="1"/>
        <v>2806.2</v>
      </c>
      <c r="E31" s="19">
        <f t="shared" si="2"/>
        <v>14031</v>
      </c>
      <c r="F31" s="18">
        <f t="shared" si="3"/>
        <v>0</v>
      </c>
      <c r="G31" s="18">
        <f t="shared" si="4"/>
        <v>0</v>
      </c>
      <c r="H31" s="53">
        <v>0.0</v>
      </c>
      <c r="I31" s="19">
        <f t="shared" si="5"/>
        <v>14031</v>
      </c>
      <c r="J31" s="17">
        <v>30.0</v>
      </c>
      <c r="K31" s="18">
        <f t="shared" si="6"/>
        <v>14001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76408.8</v>
      </c>
      <c r="D34" s="19">
        <f t="shared" si="7"/>
        <v>19102.2</v>
      </c>
      <c r="E34" s="19">
        <f t="shared" si="7"/>
        <v>95511</v>
      </c>
      <c r="F34" s="19">
        <f t="shared" si="7"/>
        <v>2560.869565</v>
      </c>
      <c r="G34" s="19">
        <f t="shared" si="7"/>
        <v>384.1304348</v>
      </c>
      <c r="H34" s="19">
        <f t="shared" si="7"/>
        <v>2945</v>
      </c>
      <c r="I34" s="19">
        <f t="shared" si="7"/>
        <v>98456</v>
      </c>
      <c r="J34" s="19">
        <f t="shared" si="7"/>
        <v>24625</v>
      </c>
      <c r="K34" s="19">
        <f t="shared" si="7"/>
        <v>73831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98456</v>
      </c>
      <c r="J35" s="18"/>
      <c r="K35" s="58"/>
      <c r="L35" s="6"/>
      <c r="M35" s="6"/>
      <c r="N35" s="6"/>
      <c r="O35" s="6"/>
    </row>
    <row r="36">
      <c r="A36" s="6"/>
      <c r="B36" s="6"/>
      <c r="C36" s="35"/>
      <c r="D36" s="35"/>
      <c r="E36" s="35"/>
      <c r="F36" s="35"/>
      <c r="G36" s="35"/>
      <c r="H36" s="35"/>
      <c r="I36" s="35"/>
      <c r="J36" s="76"/>
      <c r="K36" s="35"/>
      <c r="L36" s="6"/>
      <c r="M36" s="6"/>
      <c r="N36" s="6"/>
      <c r="O36" s="6"/>
    </row>
    <row r="37">
      <c r="A37" s="6"/>
      <c r="B37" s="6"/>
      <c r="C37" s="35"/>
      <c r="D37" s="35"/>
      <c r="E37" s="35"/>
      <c r="F37" s="35"/>
      <c r="G37" s="35"/>
      <c r="H37" s="3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114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52742.0</v>
      </c>
      <c r="C3" s="17">
        <v>8328.8</v>
      </c>
      <c r="D3" s="18">
        <f t="shared" ref="D3:D33" si="1">SUM(C3*0.25)</f>
        <v>2082.2</v>
      </c>
      <c r="E3" s="19">
        <f t="shared" ref="E3:E33" si="2">SUM(C3+D3)</f>
        <v>10411</v>
      </c>
      <c r="F3" s="18">
        <f t="shared" ref="F3:F33" si="3">SUM(H3/1.15)</f>
        <v>356.5217391</v>
      </c>
      <c r="G3" s="18">
        <f t="shared" ref="G3:G33" si="4">SUM(H3-F3)</f>
        <v>53.47826087</v>
      </c>
      <c r="H3" s="52">
        <v>410.0</v>
      </c>
      <c r="I3" s="19">
        <f t="shared" ref="I3:I33" si="5">SUM(H3,E3)</f>
        <v>10821</v>
      </c>
      <c r="J3" s="17">
        <v>4381.0</v>
      </c>
      <c r="K3" s="18">
        <f t="shared" ref="K3:K33" si="6">SUM(I3-J3)</f>
        <v>6440</v>
      </c>
      <c r="L3" s="23"/>
      <c r="M3" s="24"/>
      <c r="N3" s="24"/>
      <c r="O3" s="24"/>
    </row>
    <row r="4">
      <c r="A4" s="15">
        <v>2.0</v>
      </c>
      <c r="B4" s="16">
        <v>52798.0</v>
      </c>
      <c r="C4" s="17">
        <v>3888.0</v>
      </c>
      <c r="D4" s="18">
        <f t="shared" si="1"/>
        <v>972</v>
      </c>
      <c r="E4" s="19">
        <f t="shared" si="2"/>
        <v>4860</v>
      </c>
      <c r="F4" s="18">
        <f t="shared" si="3"/>
        <v>34.7826087</v>
      </c>
      <c r="G4" s="18">
        <f t="shared" si="4"/>
        <v>5.217391304</v>
      </c>
      <c r="H4" s="53">
        <v>40.0</v>
      </c>
      <c r="I4" s="19">
        <f t="shared" si="5"/>
        <v>4900</v>
      </c>
      <c r="J4" s="17">
        <v>1405.0</v>
      </c>
      <c r="K4" s="18">
        <f t="shared" si="6"/>
        <v>3495</v>
      </c>
      <c r="L4" s="23"/>
      <c r="M4" s="6"/>
      <c r="N4" s="6"/>
      <c r="O4" s="6"/>
    </row>
    <row r="5">
      <c r="A5" s="15">
        <v>3.0</v>
      </c>
      <c r="B5" s="16">
        <v>52934.0</v>
      </c>
      <c r="C5" s="17">
        <v>8808.0</v>
      </c>
      <c r="D5" s="18">
        <f t="shared" si="1"/>
        <v>2202</v>
      </c>
      <c r="E5" s="19">
        <f t="shared" si="2"/>
        <v>11010</v>
      </c>
      <c r="F5" s="18">
        <f t="shared" si="3"/>
        <v>356.5217391</v>
      </c>
      <c r="G5" s="18">
        <f t="shared" si="4"/>
        <v>53.47826087</v>
      </c>
      <c r="H5" s="53">
        <v>410.0</v>
      </c>
      <c r="I5" s="19">
        <f t="shared" si="5"/>
        <v>11420</v>
      </c>
      <c r="J5" s="17">
        <v>4245.0</v>
      </c>
      <c r="K5" s="18">
        <f t="shared" si="6"/>
        <v>7175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52953.0</v>
      </c>
      <c r="C8" s="17">
        <v>576.0</v>
      </c>
      <c r="D8" s="18">
        <f t="shared" si="1"/>
        <v>144</v>
      </c>
      <c r="E8" s="19">
        <f t="shared" si="2"/>
        <v>720</v>
      </c>
      <c r="F8" s="18">
        <f t="shared" si="3"/>
        <v>52.17391304</v>
      </c>
      <c r="G8" s="18">
        <f t="shared" si="4"/>
        <v>7.826086957</v>
      </c>
      <c r="H8" s="53">
        <v>60.0</v>
      </c>
      <c r="I8" s="19">
        <f t="shared" si="5"/>
        <v>780</v>
      </c>
      <c r="J8" s="17">
        <v>390.0</v>
      </c>
      <c r="K8" s="18">
        <f t="shared" si="6"/>
        <v>390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53111.0</v>
      </c>
      <c r="C12" s="17">
        <v>13756.0</v>
      </c>
      <c r="D12" s="18">
        <f t="shared" si="1"/>
        <v>3439</v>
      </c>
      <c r="E12" s="19">
        <f t="shared" si="2"/>
        <v>17195</v>
      </c>
      <c r="F12" s="18">
        <f t="shared" si="3"/>
        <v>595.6521739</v>
      </c>
      <c r="G12" s="18">
        <f t="shared" si="4"/>
        <v>89.34782609</v>
      </c>
      <c r="H12" s="53">
        <v>685.0</v>
      </c>
      <c r="I12" s="19">
        <f t="shared" si="5"/>
        <v>17880</v>
      </c>
      <c r="J12" s="17">
        <v>2850.0</v>
      </c>
      <c r="K12" s="18">
        <f t="shared" si="6"/>
        <v>15030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53154.0</v>
      </c>
      <c r="C15" s="17">
        <v>1960.0</v>
      </c>
      <c r="D15" s="18">
        <f t="shared" si="1"/>
        <v>490</v>
      </c>
      <c r="E15" s="19">
        <f t="shared" si="2"/>
        <v>2450</v>
      </c>
      <c r="F15" s="18">
        <f t="shared" si="3"/>
        <v>17.39130435</v>
      </c>
      <c r="G15" s="18">
        <f t="shared" si="4"/>
        <v>2.608695652</v>
      </c>
      <c r="H15" s="53">
        <v>20.0</v>
      </c>
      <c r="I15" s="19">
        <f t="shared" si="5"/>
        <v>2470</v>
      </c>
      <c r="J15" s="17">
        <v>530.0</v>
      </c>
      <c r="K15" s="18">
        <f t="shared" si="6"/>
        <v>1940</v>
      </c>
      <c r="L15" s="23"/>
      <c r="M15" s="6"/>
      <c r="N15" s="6"/>
      <c r="O15" s="6"/>
    </row>
    <row r="16">
      <c r="A16" s="15">
        <v>14.0</v>
      </c>
      <c r="B16" s="16">
        <v>53285.0</v>
      </c>
      <c r="C16" s="17">
        <v>19608.0</v>
      </c>
      <c r="D16" s="18">
        <f t="shared" si="1"/>
        <v>4902</v>
      </c>
      <c r="E16" s="19">
        <f t="shared" si="2"/>
        <v>24510</v>
      </c>
      <c r="F16" s="18">
        <f t="shared" si="3"/>
        <v>934.7826087</v>
      </c>
      <c r="G16" s="18">
        <f t="shared" si="4"/>
        <v>140.2173913</v>
      </c>
      <c r="H16" s="53">
        <v>1075.0</v>
      </c>
      <c r="I16" s="19">
        <f t="shared" si="5"/>
        <v>25585</v>
      </c>
      <c r="J16" s="17">
        <v>2105.0</v>
      </c>
      <c r="K16" s="18">
        <f t="shared" si="6"/>
        <v>23480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53328.0</v>
      </c>
      <c r="C18" s="17">
        <v>4236.0</v>
      </c>
      <c r="D18" s="18">
        <f t="shared" si="1"/>
        <v>1059</v>
      </c>
      <c r="E18" s="19">
        <f t="shared" si="2"/>
        <v>5295</v>
      </c>
      <c r="F18" s="18">
        <f t="shared" si="3"/>
        <v>82.60869565</v>
      </c>
      <c r="G18" s="18">
        <f t="shared" si="4"/>
        <v>12.39130435</v>
      </c>
      <c r="H18" s="53">
        <v>95.0</v>
      </c>
      <c r="I18" s="19">
        <f t="shared" si="5"/>
        <v>5390</v>
      </c>
      <c r="J18" s="17">
        <v>1650.0</v>
      </c>
      <c r="K18" s="18">
        <f t="shared" si="6"/>
        <v>3740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53353.0</v>
      </c>
      <c r="C22" s="17">
        <v>928.0</v>
      </c>
      <c r="D22" s="18">
        <f t="shared" si="1"/>
        <v>232</v>
      </c>
      <c r="E22" s="19">
        <f t="shared" si="2"/>
        <v>1160</v>
      </c>
      <c r="F22" s="18">
        <f t="shared" si="3"/>
        <v>34.7826087</v>
      </c>
      <c r="G22" s="18">
        <f t="shared" si="4"/>
        <v>5.217391304</v>
      </c>
      <c r="H22" s="53">
        <v>40.0</v>
      </c>
      <c r="I22" s="19">
        <f t="shared" si="5"/>
        <v>1200</v>
      </c>
      <c r="J22" s="17">
        <v>670.0</v>
      </c>
      <c r="K22" s="18">
        <f t="shared" si="6"/>
        <v>530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53488.0</v>
      </c>
      <c r="C25" s="17">
        <v>11288.0</v>
      </c>
      <c r="D25" s="18">
        <f t="shared" si="1"/>
        <v>2822</v>
      </c>
      <c r="E25" s="19">
        <f t="shared" si="2"/>
        <v>14110</v>
      </c>
      <c r="F25" s="18">
        <f t="shared" si="3"/>
        <v>165.2173913</v>
      </c>
      <c r="G25" s="18">
        <f t="shared" si="4"/>
        <v>24.7826087</v>
      </c>
      <c r="H25" s="53">
        <v>190.0</v>
      </c>
      <c r="I25" s="19">
        <f t="shared" si="5"/>
        <v>14300</v>
      </c>
      <c r="J25" s="17">
        <v>4475.0</v>
      </c>
      <c r="K25" s="18">
        <f t="shared" si="6"/>
        <v>9825</v>
      </c>
      <c r="L25" s="23"/>
      <c r="M25" s="6"/>
      <c r="N25" s="6"/>
      <c r="O25" s="6"/>
    </row>
    <row r="26">
      <c r="A26" s="15">
        <v>24.0</v>
      </c>
      <c r="B26" s="16">
        <v>53664.0</v>
      </c>
      <c r="C26" s="17">
        <v>13636.0</v>
      </c>
      <c r="D26" s="18">
        <f t="shared" si="1"/>
        <v>3409</v>
      </c>
      <c r="E26" s="19">
        <f t="shared" si="2"/>
        <v>17045</v>
      </c>
      <c r="F26" s="18">
        <f t="shared" si="3"/>
        <v>634.7826087</v>
      </c>
      <c r="G26" s="18">
        <f t="shared" si="4"/>
        <v>95.2173913</v>
      </c>
      <c r="H26" s="53">
        <v>730.0</v>
      </c>
      <c r="I26" s="19">
        <f t="shared" si="5"/>
        <v>17775</v>
      </c>
      <c r="J26" s="17">
        <v>5570.0</v>
      </c>
      <c r="K26" s="18">
        <f t="shared" si="6"/>
        <v>12205</v>
      </c>
      <c r="L26" s="23"/>
      <c r="M26" s="6"/>
      <c r="N26" s="6"/>
      <c r="O26" s="6"/>
    </row>
    <row r="27">
      <c r="A27" s="15">
        <v>25.0</v>
      </c>
      <c r="B27" s="16">
        <v>53879.0</v>
      </c>
      <c r="C27" s="17">
        <v>23968.0</v>
      </c>
      <c r="D27" s="18">
        <f t="shared" si="1"/>
        <v>5992</v>
      </c>
      <c r="E27" s="19">
        <f t="shared" si="2"/>
        <v>29960</v>
      </c>
      <c r="F27" s="18">
        <f t="shared" si="3"/>
        <v>860.8695652</v>
      </c>
      <c r="G27" s="18">
        <f t="shared" si="4"/>
        <v>129.1304348</v>
      </c>
      <c r="H27" s="53">
        <v>990.0</v>
      </c>
      <c r="I27" s="19">
        <f t="shared" si="5"/>
        <v>30950</v>
      </c>
      <c r="J27" s="17">
        <v>12070.0</v>
      </c>
      <c r="K27" s="18">
        <f t="shared" si="6"/>
        <v>18880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64799.0</v>
      </c>
      <c r="C29" s="17">
        <v>2296.0</v>
      </c>
      <c r="D29" s="18">
        <f t="shared" si="1"/>
        <v>574</v>
      </c>
      <c r="E29" s="19">
        <f t="shared" si="2"/>
        <v>2870</v>
      </c>
      <c r="F29" s="18">
        <f t="shared" si="3"/>
        <v>139.1304348</v>
      </c>
      <c r="G29" s="18">
        <f t="shared" si="4"/>
        <v>20.86956522</v>
      </c>
      <c r="H29" s="53">
        <v>160.0</v>
      </c>
      <c r="I29" s="19">
        <f t="shared" si="5"/>
        <v>3030</v>
      </c>
      <c r="J29" s="17">
        <v>350.0</v>
      </c>
      <c r="K29" s="18">
        <f t="shared" si="6"/>
        <v>2680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53909.0</v>
      </c>
      <c r="C32" s="17">
        <v>1152.0</v>
      </c>
      <c r="D32" s="18">
        <f t="shared" si="1"/>
        <v>288</v>
      </c>
      <c r="E32" s="19">
        <f t="shared" si="2"/>
        <v>1440</v>
      </c>
      <c r="F32" s="18">
        <f t="shared" si="3"/>
        <v>17.39130435</v>
      </c>
      <c r="G32" s="18">
        <f t="shared" si="4"/>
        <v>2.608695652</v>
      </c>
      <c r="H32" s="53">
        <v>20.0</v>
      </c>
      <c r="I32" s="19">
        <f t="shared" si="5"/>
        <v>1460</v>
      </c>
      <c r="J32" s="17">
        <v>460.0</v>
      </c>
      <c r="K32" s="18">
        <f t="shared" si="6"/>
        <v>1000</v>
      </c>
      <c r="L32" s="23"/>
      <c r="M32" s="6"/>
      <c r="N32" s="6"/>
      <c r="O32" s="6"/>
    </row>
    <row r="33">
      <c r="A33" s="15">
        <v>31.0</v>
      </c>
      <c r="B33" s="16">
        <v>54012.0</v>
      </c>
      <c r="C33" s="17">
        <v>15848.0</v>
      </c>
      <c r="D33" s="18">
        <f t="shared" si="1"/>
        <v>3962</v>
      </c>
      <c r="E33" s="19">
        <f t="shared" si="2"/>
        <v>19810</v>
      </c>
      <c r="F33" s="18">
        <f t="shared" si="3"/>
        <v>869.5652174</v>
      </c>
      <c r="G33" s="18">
        <f t="shared" si="4"/>
        <v>130.4347826</v>
      </c>
      <c r="H33" s="56">
        <v>1000.0</v>
      </c>
      <c r="I33" s="19">
        <f t="shared" si="5"/>
        <v>20810</v>
      </c>
      <c r="J33" s="17">
        <v>2350.0</v>
      </c>
      <c r="K33" s="18">
        <f t="shared" si="6"/>
        <v>18460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130276.8</v>
      </c>
      <c r="D34" s="19">
        <f t="shared" si="7"/>
        <v>32569.2</v>
      </c>
      <c r="E34" s="19">
        <f t="shared" si="7"/>
        <v>162846</v>
      </c>
      <c r="F34" s="19">
        <f t="shared" si="7"/>
        <v>5152.173913</v>
      </c>
      <c r="G34" s="19">
        <f t="shared" si="7"/>
        <v>772.826087</v>
      </c>
      <c r="H34" s="19">
        <f t="shared" si="7"/>
        <v>5925</v>
      </c>
      <c r="I34" s="19">
        <f t="shared" si="7"/>
        <v>168771</v>
      </c>
      <c r="J34" s="19">
        <f t="shared" si="7"/>
        <v>43501</v>
      </c>
      <c r="K34" s="19">
        <f t="shared" si="7"/>
        <v>125270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168771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115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6">
        <v>54044.0</v>
      </c>
      <c r="C5" s="17">
        <v>1832.0</v>
      </c>
      <c r="D5" s="18">
        <f t="shared" si="1"/>
        <v>458</v>
      </c>
      <c r="E5" s="19">
        <f t="shared" si="2"/>
        <v>2290</v>
      </c>
      <c r="F5" s="18">
        <f t="shared" si="3"/>
        <v>0</v>
      </c>
      <c r="G5" s="18">
        <f t="shared" si="4"/>
        <v>0</v>
      </c>
      <c r="H5" s="53">
        <v>0.0</v>
      </c>
      <c r="I5" s="19">
        <f t="shared" si="5"/>
        <v>2290</v>
      </c>
      <c r="J5" s="17">
        <v>945.0</v>
      </c>
      <c r="K5" s="18">
        <f t="shared" si="6"/>
        <v>1345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6">
        <v>54076.0</v>
      </c>
      <c r="C8" s="17">
        <v>1768.0</v>
      </c>
      <c r="D8" s="18">
        <f t="shared" si="1"/>
        <v>442</v>
      </c>
      <c r="E8" s="19">
        <f t="shared" si="2"/>
        <v>2210</v>
      </c>
      <c r="F8" s="18">
        <f t="shared" si="3"/>
        <v>156.5217391</v>
      </c>
      <c r="G8" s="18">
        <f t="shared" si="4"/>
        <v>23.47826087</v>
      </c>
      <c r="H8" s="53">
        <v>180.0</v>
      </c>
      <c r="I8" s="19">
        <f t="shared" si="5"/>
        <v>2390</v>
      </c>
      <c r="J8" s="17">
        <v>760.0</v>
      </c>
      <c r="K8" s="18">
        <f t="shared" si="6"/>
        <v>1630</v>
      </c>
      <c r="L8" s="23"/>
      <c r="M8" s="6"/>
      <c r="N8" s="6"/>
      <c r="O8" s="6"/>
    </row>
    <row r="9">
      <c r="A9" s="15">
        <v>7.0</v>
      </c>
      <c r="B9" s="16">
        <v>54148.0</v>
      </c>
      <c r="C9" s="17">
        <v>8212.0</v>
      </c>
      <c r="D9" s="18">
        <f t="shared" si="1"/>
        <v>2053</v>
      </c>
      <c r="E9" s="19">
        <f t="shared" si="2"/>
        <v>10265</v>
      </c>
      <c r="F9" s="18">
        <f t="shared" si="3"/>
        <v>473.9130435</v>
      </c>
      <c r="G9" s="18">
        <f t="shared" si="4"/>
        <v>71.08695652</v>
      </c>
      <c r="H9" s="53">
        <v>545.0</v>
      </c>
      <c r="I9" s="19">
        <f t="shared" si="5"/>
        <v>10810</v>
      </c>
      <c r="J9" s="17">
        <v>895.0</v>
      </c>
      <c r="K9" s="18">
        <f t="shared" si="6"/>
        <v>9915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54196.0</v>
      </c>
      <c r="C12" s="17">
        <v>2692.0</v>
      </c>
      <c r="D12" s="18">
        <f t="shared" si="1"/>
        <v>673</v>
      </c>
      <c r="E12" s="19">
        <f t="shared" si="2"/>
        <v>3365</v>
      </c>
      <c r="F12" s="18">
        <f t="shared" si="3"/>
        <v>165.2173913</v>
      </c>
      <c r="G12" s="18">
        <f t="shared" si="4"/>
        <v>24.7826087</v>
      </c>
      <c r="H12" s="53">
        <v>190.0</v>
      </c>
      <c r="I12" s="19">
        <f t="shared" si="5"/>
        <v>3555</v>
      </c>
      <c r="J12" s="17">
        <v>950.0</v>
      </c>
      <c r="K12" s="18">
        <f t="shared" si="6"/>
        <v>2605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54312.0</v>
      </c>
      <c r="C15" s="17">
        <v>8064.0</v>
      </c>
      <c r="D15" s="18">
        <f t="shared" si="1"/>
        <v>2016</v>
      </c>
      <c r="E15" s="19">
        <f t="shared" si="2"/>
        <v>10080</v>
      </c>
      <c r="F15" s="18">
        <f t="shared" si="3"/>
        <v>108.6956522</v>
      </c>
      <c r="G15" s="18">
        <f t="shared" si="4"/>
        <v>16.30434783</v>
      </c>
      <c r="H15" s="53">
        <v>125.0</v>
      </c>
      <c r="I15" s="19">
        <f t="shared" si="5"/>
        <v>10205</v>
      </c>
      <c r="J15" s="17">
        <v>3135.0</v>
      </c>
      <c r="K15" s="18">
        <f t="shared" si="6"/>
        <v>7070</v>
      </c>
      <c r="L15" s="23"/>
      <c r="M15" s="6"/>
      <c r="N15" s="6"/>
      <c r="O15" s="6"/>
    </row>
    <row r="16">
      <c r="A16" s="15">
        <v>14.0</v>
      </c>
      <c r="B16" s="16">
        <v>54435.0</v>
      </c>
      <c r="C16" s="17">
        <v>14404.0</v>
      </c>
      <c r="D16" s="18">
        <f t="shared" si="1"/>
        <v>3601</v>
      </c>
      <c r="E16" s="19">
        <f t="shared" si="2"/>
        <v>18005</v>
      </c>
      <c r="F16" s="18">
        <f t="shared" si="3"/>
        <v>913.0434783</v>
      </c>
      <c r="G16" s="18">
        <f t="shared" si="4"/>
        <v>136.9565217</v>
      </c>
      <c r="H16" s="53">
        <v>1050.0</v>
      </c>
      <c r="I16" s="19">
        <f t="shared" si="5"/>
        <v>19055</v>
      </c>
      <c r="J16" s="17">
        <v>955.0</v>
      </c>
      <c r="K16" s="18">
        <f t="shared" si="6"/>
        <v>18100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6">
        <v>54451.0</v>
      </c>
      <c r="C19" s="17">
        <v>636.0</v>
      </c>
      <c r="D19" s="18">
        <f t="shared" si="1"/>
        <v>159</v>
      </c>
      <c r="E19" s="19">
        <f t="shared" si="2"/>
        <v>795</v>
      </c>
      <c r="F19" s="18">
        <f t="shared" si="3"/>
        <v>0</v>
      </c>
      <c r="G19" s="18">
        <f t="shared" si="4"/>
        <v>0</v>
      </c>
      <c r="H19" s="53">
        <v>0.0</v>
      </c>
      <c r="I19" s="19">
        <f t="shared" si="5"/>
        <v>795</v>
      </c>
      <c r="J19" s="17">
        <v>320.0</v>
      </c>
      <c r="K19" s="18">
        <f t="shared" si="6"/>
        <v>475</v>
      </c>
      <c r="L19" s="23"/>
      <c r="M19" s="6"/>
      <c r="N19" s="6"/>
      <c r="O19" s="6"/>
    </row>
    <row r="20">
      <c r="A20" s="15">
        <v>18.0</v>
      </c>
      <c r="B20" s="16">
        <v>54462.0</v>
      </c>
      <c r="C20" s="17">
        <v>256.0</v>
      </c>
      <c r="D20" s="18">
        <f t="shared" si="1"/>
        <v>64</v>
      </c>
      <c r="E20" s="19">
        <f t="shared" si="2"/>
        <v>320</v>
      </c>
      <c r="F20" s="18">
        <f t="shared" si="3"/>
        <v>13.04347826</v>
      </c>
      <c r="G20" s="18">
        <f t="shared" si="4"/>
        <v>1.956521739</v>
      </c>
      <c r="H20" s="53">
        <v>15.0</v>
      </c>
      <c r="I20" s="19">
        <f t="shared" si="5"/>
        <v>335</v>
      </c>
      <c r="J20" s="17">
        <v>150.0</v>
      </c>
      <c r="K20" s="18">
        <f t="shared" si="6"/>
        <v>185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6">
        <v>54920.0</v>
      </c>
      <c r="C22" s="18">
        <v>8292.0</v>
      </c>
      <c r="D22" s="18">
        <f t="shared" si="1"/>
        <v>2073</v>
      </c>
      <c r="E22" s="19">
        <f t="shared" si="2"/>
        <v>10365</v>
      </c>
      <c r="F22" s="18">
        <f t="shared" si="3"/>
        <v>308.6956522</v>
      </c>
      <c r="G22" s="18">
        <f t="shared" si="4"/>
        <v>46.30434783</v>
      </c>
      <c r="H22" s="53">
        <v>355.0</v>
      </c>
      <c r="I22" s="19">
        <f t="shared" si="5"/>
        <v>10720</v>
      </c>
      <c r="J22" s="17">
        <v>2985.0</v>
      </c>
      <c r="K22" s="18">
        <f t="shared" si="6"/>
        <v>7735</v>
      </c>
      <c r="L22" s="23"/>
      <c r="M22" s="6"/>
      <c r="N22" s="6"/>
      <c r="O22" s="6"/>
    </row>
    <row r="23">
      <c r="A23" s="15">
        <v>21.0</v>
      </c>
      <c r="B23" s="16">
        <v>65002.0</v>
      </c>
      <c r="C23" s="17">
        <v>13664.0</v>
      </c>
      <c r="D23" s="18">
        <f t="shared" si="1"/>
        <v>3416</v>
      </c>
      <c r="E23" s="19">
        <f t="shared" si="2"/>
        <v>17080</v>
      </c>
      <c r="F23" s="18">
        <f t="shared" si="3"/>
        <v>721.7391304</v>
      </c>
      <c r="G23" s="18">
        <f t="shared" si="4"/>
        <v>108.2608696</v>
      </c>
      <c r="H23" s="53">
        <v>830.0</v>
      </c>
      <c r="I23" s="19">
        <f t="shared" si="5"/>
        <v>17910</v>
      </c>
      <c r="J23" s="17">
        <v>3785.0</v>
      </c>
      <c r="K23" s="18">
        <f t="shared" si="6"/>
        <v>14125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6">
        <v>54773.0</v>
      </c>
      <c r="C26" s="17">
        <v>1640.0</v>
      </c>
      <c r="D26" s="18">
        <f t="shared" si="1"/>
        <v>410</v>
      </c>
      <c r="E26" s="19">
        <f t="shared" si="2"/>
        <v>2050</v>
      </c>
      <c r="F26" s="18">
        <f t="shared" si="3"/>
        <v>60.86956522</v>
      </c>
      <c r="G26" s="18">
        <f t="shared" si="4"/>
        <v>9.130434783</v>
      </c>
      <c r="H26" s="53">
        <v>70.0</v>
      </c>
      <c r="I26" s="19">
        <f t="shared" si="5"/>
        <v>2120</v>
      </c>
      <c r="J26" s="17">
        <v>170.0</v>
      </c>
      <c r="K26" s="18">
        <f t="shared" si="6"/>
        <v>1950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54918.0</v>
      </c>
      <c r="C30" s="17">
        <v>16920.0</v>
      </c>
      <c r="D30" s="18">
        <f t="shared" si="1"/>
        <v>4230</v>
      </c>
      <c r="E30" s="19">
        <f t="shared" si="2"/>
        <v>21150</v>
      </c>
      <c r="F30" s="18">
        <f t="shared" si="3"/>
        <v>634.7826087</v>
      </c>
      <c r="G30" s="18">
        <f t="shared" si="4"/>
        <v>95.2173913</v>
      </c>
      <c r="H30" s="53">
        <v>730.0</v>
      </c>
      <c r="I30" s="19">
        <f t="shared" si="5"/>
        <v>21880</v>
      </c>
      <c r="J30" s="17">
        <v>1515.0</v>
      </c>
      <c r="K30" s="18">
        <f t="shared" si="6"/>
        <v>20365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78380</v>
      </c>
      <c r="D34" s="19">
        <f t="shared" si="7"/>
        <v>19595</v>
      </c>
      <c r="E34" s="19">
        <f t="shared" si="7"/>
        <v>97975</v>
      </c>
      <c r="F34" s="19">
        <f t="shared" si="7"/>
        <v>3556.521739</v>
      </c>
      <c r="G34" s="19">
        <f t="shared" si="7"/>
        <v>533.4782609</v>
      </c>
      <c r="H34" s="19">
        <f t="shared" si="7"/>
        <v>4090</v>
      </c>
      <c r="I34" s="19">
        <f t="shared" si="7"/>
        <v>102065</v>
      </c>
      <c r="J34" s="19">
        <f t="shared" si="7"/>
        <v>16565</v>
      </c>
      <c r="K34" s="19">
        <f t="shared" si="7"/>
        <v>85500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102065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34961.0</v>
      </c>
      <c r="C3" s="17">
        <v>12720.0</v>
      </c>
      <c r="D3" s="18">
        <f t="shared" ref="D3:D35" si="1">SUM(C3*0.25)</f>
        <v>3180</v>
      </c>
      <c r="E3" s="19">
        <f t="shared" ref="E3:E35" si="2">SUM(C3+D3)</f>
        <v>15900</v>
      </c>
      <c r="F3" s="17">
        <v>0.0</v>
      </c>
      <c r="G3" s="18">
        <f t="shared" ref="G3:G35" si="3">SUM(F3*0.15)</f>
        <v>0</v>
      </c>
      <c r="H3" s="19">
        <f t="shared" ref="H3:H35" si="4">SUM(F3+G3)</f>
        <v>0</v>
      </c>
      <c r="I3" s="20">
        <f t="shared" ref="I3:I35" si="5">SUM(H3,E3)</f>
        <v>15900</v>
      </c>
      <c r="J3" s="21">
        <v>2080.0</v>
      </c>
      <c r="K3" s="22">
        <f t="shared" ref="K3:K35" si="6">SUM(I3-J3)</f>
        <v>13820</v>
      </c>
      <c r="L3" s="23"/>
      <c r="M3" s="24"/>
      <c r="N3" s="24"/>
      <c r="O3" s="24"/>
    </row>
    <row r="4">
      <c r="A4" s="15">
        <v>2.0</v>
      </c>
      <c r="B4" s="16">
        <v>35073.0</v>
      </c>
      <c r="C4" s="17">
        <v>10996.8</v>
      </c>
      <c r="D4" s="18">
        <f t="shared" si="1"/>
        <v>2749.2</v>
      </c>
      <c r="E4" s="19">
        <f t="shared" si="2"/>
        <v>13746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13746</v>
      </c>
      <c r="J4" s="21">
        <v>924.0</v>
      </c>
      <c r="K4" s="22">
        <f t="shared" si="6"/>
        <v>12822</v>
      </c>
      <c r="L4" s="23"/>
      <c r="M4" s="6"/>
      <c r="N4" s="6"/>
      <c r="O4" s="6"/>
    </row>
    <row r="5">
      <c r="A5" s="15">
        <v>3.0</v>
      </c>
      <c r="B5" s="16">
        <v>35118.0</v>
      </c>
      <c r="C5" s="17">
        <v>4393.6</v>
      </c>
      <c r="D5" s="18">
        <f t="shared" si="1"/>
        <v>1098.4</v>
      </c>
      <c r="E5" s="19">
        <f t="shared" si="2"/>
        <v>5492</v>
      </c>
      <c r="F5" s="17">
        <v>69.56</v>
      </c>
      <c r="G5" s="18">
        <f t="shared" si="3"/>
        <v>10.434</v>
      </c>
      <c r="H5" s="19">
        <f t="shared" si="4"/>
        <v>79.994</v>
      </c>
      <c r="I5" s="20">
        <f t="shared" si="5"/>
        <v>5571.994</v>
      </c>
      <c r="J5" s="21">
        <v>622.0</v>
      </c>
      <c r="K5" s="22">
        <f t="shared" si="6"/>
        <v>4949.994</v>
      </c>
      <c r="L5" s="23"/>
      <c r="M5" s="6"/>
      <c r="N5" s="6"/>
      <c r="O5" s="6"/>
    </row>
    <row r="6">
      <c r="A6" s="15">
        <v>4.0</v>
      </c>
      <c r="B6" s="16">
        <v>35319.0</v>
      </c>
      <c r="C6" s="17">
        <v>19062.4</v>
      </c>
      <c r="D6" s="18">
        <f t="shared" si="1"/>
        <v>4765.6</v>
      </c>
      <c r="E6" s="19">
        <f t="shared" si="2"/>
        <v>23828</v>
      </c>
      <c r="F6" s="17">
        <v>69.56</v>
      </c>
      <c r="G6" s="18">
        <f t="shared" si="3"/>
        <v>10.434</v>
      </c>
      <c r="H6" s="19">
        <f t="shared" si="4"/>
        <v>79.994</v>
      </c>
      <c r="I6" s="20">
        <f t="shared" si="5"/>
        <v>23907.994</v>
      </c>
      <c r="J6" s="21">
        <v>2187.0</v>
      </c>
      <c r="K6" s="22">
        <f t="shared" si="6"/>
        <v>21720.994</v>
      </c>
      <c r="L6" s="23"/>
      <c r="M6" s="6"/>
      <c r="N6" s="6"/>
      <c r="O6" s="6"/>
    </row>
    <row r="7">
      <c r="A7" s="15">
        <v>5.0</v>
      </c>
      <c r="B7" s="16">
        <v>35356.0</v>
      </c>
      <c r="C7" s="17">
        <v>3136.0</v>
      </c>
      <c r="D7" s="18">
        <f t="shared" si="1"/>
        <v>784</v>
      </c>
      <c r="E7" s="19">
        <f t="shared" si="2"/>
        <v>3920</v>
      </c>
      <c r="F7" s="17">
        <v>4.35</v>
      </c>
      <c r="G7" s="18">
        <f t="shared" si="3"/>
        <v>0.6525</v>
      </c>
      <c r="H7" s="19">
        <f t="shared" si="4"/>
        <v>5.0025</v>
      </c>
      <c r="I7" s="20">
        <f t="shared" si="5"/>
        <v>3925.0025</v>
      </c>
      <c r="J7" s="21">
        <v>952.0</v>
      </c>
      <c r="K7" s="22">
        <f t="shared" si="6"/>
        <v>2973.0025</v>
      </c>
      <c r="L7" s="23"/>
      <c r="M7" s="6"/>
      <c r="N7" s="6"/>
      <c r="O7" s="6"/>
    </row>
    <row r="8">
      <c r="A8" s="15">
        <v>6.0</v>
      </c>
      <c r="B8" s="16">
        <v>1166.0</v>
      </c>
      <c r="C8" s="17">
        <v>2664.8</v>
      </c>
      <c r="D8" s="18">
        <f t="shared" si="1"/>
        <v>666.2</v>
      </c>
      <c r="E8" s="19">
        <f t="shared" si="2"/>
        <v>3331</v>
      </c>
      <c r="F8" s="17">
        <v>52.17</v>
      </c>
      <c r="G8" s="18">
        <f t="shared" si="3"/>
        <v>7.8255</v>
      </c>
      <c r="H8" s="19">
        <f t="shared" si="4"/>
        <v>59.9955</v>
      </c>
      <c r="I8" s="20">
        <f t="shared" si="5"/>
        <v>3390.9955</v>
      </c>
      <c r="J8" s="21">
        <v>730.0</v>
      </c>
      <c r="K8" s="22">
        <f t="shared" si="6"/>
        <v>2660.9955</v>
      </c>
      <c r="L8" s="23"/>
      <c r="M8" s="6"/>
      <c r="N8" s="6"/>
      <c r="O8" s="6"/>
    </row>
    <row r="9">
      <c r="A9" s="15">
        <v>6.0</v>
      </c>
      <c r="B9" s="16">
        <v>35413.0</v>
      </c>
      <c r="C9" s="17">
        <v>7200.8</v>
      </c>
      <c r="D9" s="18">
        <f t="shared" si="1"/>
        <v>1800.2</v>
      </c>
      <c r="E9" s="19">
        <f t="shared" si="2"/>
        <v>9001</v>
      </c>
      <c r="F9" s="17">
        <v>52.17</v>
      </c>
      <c r="G9" s="18">
        <f t="shared" si="3"/>
        <v>7.8255</v>
      </c>
      <c r="H9" s="19">
        <f t="shared" si="4"/>
        <v>59.9955</v>
      </c>
      <c r="I9" s="20">
        <f t="shared" si="5"/>
        <v>9060.9955</v>
      </c>
      <c r="J9" s="21">
        <v>1307.0</v>
      </c>
      <c r="K9" s="22">
        <f t="shared" si="6"/>
        <v>7753.9955</v>
      </c>
      <c r="L9" s="23"/>
      <c r="M9" s="6"/>
      <c r="N9" s="6"/>
      <c r="O9" s="6"/>
    </row>
    <row r="10">
      <c r="A10" s="15">
        <v>7.0</v>
      </c>
      <c r="B10" s="21">
        <v>35459.0</v>
      </c>
      <c r="C10" s="17">
        <v>4256.8</v>
      </c>
      <c r="D10" s="18">
        <f t="shared" si="1"/>
        <v>1064.2</v>
      </c>
      <c r="E10" s="19">
        <f t="shared" si="2"/>
        <v>5321</v>
      </c>
      <c r="F10" s="17">
        <v>17.39</v>
      </c>
      <c r="G10" s="18">
        <f t="shared" si="3"/>
        <v>2.6085</v>
      </c>
      <c r="H10" s="19">
        <f t="shared" si="4"/>
        <v>19.9985</v>
      </c>
      <c r="I10" s="20">
        <f t="shared" si="5"/>
        <v>5340.9985</v>
      </c>
      <c r="J10" s="21">
        <v>447.0</v>
      </c>
      <c r="K10" s="22">
        <f t="shared" si="6"/>
        <v>4893.9985</v>
      </c>
      <c r="L10" s="23"/>
      <c r="M10" s="25"/>
      <c r="N10" s="6"/>
      <c r="O10" s="6"/>
    </row>
    <row r="11">
      <c r="A11" s="15">
        <v>8.0</v>
      </c>
      <c r="B11" s="21">
        <v>35590.0</v>
      </c>
      <c r="C11" s="17">
        <v>14080.0</v>
      </c>
      <c r="D11" s="18">
        <f t="shared" si="1"/>
        <v>3520</v>
      </c>
      <c r="E11" s="19">
        <f t="shared" si="2"/>
        <v>17600</v>
      </c>
      <c r="F11" s="17">
        <v>78.26</v>
      </c>
      <c r="G11" s="18">
        <f t="shared" si="3"/>
        <v>11.739</v>
      </c>
      <c r="H11" s="19">
        <f t="shared" si="4"/>
        <v>89.999</v>
      </c>
      <c r="I11" s="20">
        <f t="shared" si="5"/>
        <v>17689.999</v>
      </c>
      <c r="J11" s="21">
        <v>847.0</v>
      </c>
      <c r="K11" s="22">
        <f t="shared" si="6"/>
        <v>16842.999</v>
      </c>
      <c r="L11" s="23"/>
      <c r="M11" s="6"/>
      <c r="N11" s="6"/>
      <c r="O11" s="6"/>
    </row>
    <row r="12">
      <c r="A12" s="15">
        <v>9.0</v>
      </c>
      <c r="B12" s="21">
        <v>35690.0</v>
      </c>
      <c r="C12" s="17">
        <v>10660.0</v>
      </c>
      <c r="D12" s="18">
        <f t="shared" si="1"/>
        <v>2665</v>
      </c>
      <c r="E12" s="19">
        <f t="shared" si="2"/>
        <v>13325</v>
      </c>
      <c r="F12" s="17">
        <v>95.66</v>
      </c>
      <c r="G12" s="18">
        <f t="shared" si="3"/>
        <v>14.349</v>
      </c>
      <c r="H12" s="19">
        <f t="shared" si="4"/>
        <v>110.009</v>
      </c>
      <c r="I12" s="20">
        <f t="shared" si="5"/>
        <v>13435.009</v>
      </c>
      <c r="J12" s="21">
        <v>940.0</v>
      </c>
      <c r="K12" s="22">
        <f t="shared" si="6"/>
        <v>12495.009</v>
      </c>
      <c r="L12" s="23"/>
      <c r="M12" s="6"/>
      <c r="N12" s="6"/>
      <c r="O12" s="6"/>
    </row>
    <row r="13">
      <c r="A13" s="37">
        <v>10.0</v>
      </c>
      <c r="B13" s="38">
        <v>35720.0</v>
      </c>
      <c r="C13" s="39">
        <v>2577.6</v>
      </c>
      <c r="D13" s="40">
        <f t="shared" si="1"/>
        <v>644.4</v>
      </c>
      <c r="E13" s="41">
        <f t="shared" si="2"/>
        <v>3222</v>
      </c>
      <c r="F13" s="40">
        <v>0.0</v>
      </c>
      <c r="G13" s="40">
        <f t="shared" si="3"/>
        <v>0</v>
      </c>
      <c r="H13" s="41">
        <f t="shared" si="4"/>
        <v>0</v>
      </c>
      <c r="I13" s="42">
        <f t="shared" si="5"/>
        <v>3222</v>
      </c>
      <c r="J13" s="43">
        <v>435.0</v>
      </c>
      <c r="K13" s="44">
        <f t="shared" si="6"/>
        <v>2787</v>
      </c>
      <c r="L13" s="45"/>
      <c r="M13" s="46"/>
      <c r="N13" s="46"/>
      <c r="O13" s="46"/>
    </row>
    <row r="14">
      <c r="A14" s="15">
        <v>10.0</v>
      </c>
      <c r="B14" s="21">
        <v>1187.0</v>
      </c>
      <c r="C14" s="17">
        <v>1947.2</v>
      </c>
      <c r="D14" s="18">
        <f t="shared" si="1"/>
        <v>486.8</v>
      </c>
      <c r="E14" s="19">
        <f t="shared" si="2"/>
        <v>2434</v>
      </c>
      <c r="F14" s="17">
        <v>91.29</v>
      </c>
      <c r="G14" s="18">
        <f t="shared" si="3"/>
        <v>13.6935</v>
      </c>
      <c r="H14" s="19">
        <f t="shared" si="4"/>
        <v>104.9835</v>
      </c>
      <c r="I14" s="20">
        <f t="shared" si="5"/>
        <v>2538.9835</v>
      </c>
      <c r="J14" s="21">
        <v>2539.0</v>
      </c>
      <c r="K14" s="22">
        <f t="shared" si="6"/>
        <v>-0.0165</v>
      </c>
      <c r="L14" s="23"/>
      <c r="M14" s="6"/>
      <c r="N14" s="6"/>
      <c r="O14" s="6"/>
    </row>
    <row r="15">
      <c r="A15" s="15">
        <v>11.0</v>
      </c>
      <c r="B15" s="21">
        <v>35833.0</v>
      </c>
      <c r="C15" s="17">
        <v>12337.6</v>
      </c>
      <c r="D15" s="18">
        <f t="shared" si="1"/>
        <v>3084.4</v>
      </c>
      <c r="E15" s="19">
        <f t="shared" si="2"/>
        <v>15422</v>
      </c>
      <c r="F15" s="17">
        <v>8.7</v>
      </c>
      <c r="G15" s="18">
        <f t="shared" si="3"/>
        <v>1.305</v>
      </c>
      <c r="H15" s="19">
        <f t="shared" si="4"/>
        <v>10.005</v>
      </c>
      <c r="I15" s="20">
        <f t="shared" si="5"/>
        <v>15432.005</v>
      </c>
      <c r="J15" s="21">
        <v>1732.0</v>
      </c>
      <c r="K15" s="22">
        <f t="shared" si="6"/>
        <v>13700.005</v>
      </c>
      <c r="L15" s="23"/>
      <c r="M15" s="6"/>
      <c r="N15" s="6"/>
      <c r="O15" s="6"/>
    </row>
    <row r="16">
      <c r="A16" s="15">
        <v>12.0</v>
      </c>
      <c r="B16" s="21">
        <v>36061.0</v>
      </c>
      <c r="C16" s="17">
        <v>24930.4</v>
      </c>
      <c r="D16" s="18">
        <f t="shared" si="1"/>
        <v>6232.6</v>
      </c>
      <c r="E16" s="19">
        <f t="shared" si="2"/>
        <v>31163</v>
      </c>
      <c r="F16" s="17">
        <v>17.39</v>
      </c>
      <c r="G16" s="18">
        <f t="shared" si="3"/>
        <v>2.6085</v>
      </c>
      <c r="H16" s="19">
        <f t="shared" si="4"/>
        <v>19.9985</v>
      </c>
      <c r="I16" s="20">
        <f t="shared" si="5"/>
        <v>31182.9985</v>
      </c>
      <c r="J16" s="21">
        <v>1889.0</v>
      </c>
      <c r="K16" s="22">
        <f t="shared" si="6"/>
        <v>29293.9985</v>
      </c>
      <c r="L16" s="23"/>
      <c r="M16" s="6"/>
      <c r="N16" s="6"/>
      <c r="O16" s="6"/>
    </row>
    <row r="17">
      <c r="A17" s="15">
        <v>13.0</v>
      </c>
      <c r="B17" s="21">
        <v>36191.0</v>
      </c>
      <c r="C17" s="17">
        <v>12149.6</v>
      </c>
      <c r="D17" s="18">
        <f t="shared" si="1"/>
        <v>3037.4</v>
      </c>
      <c r="E17" s="19">
        <f t="shared" si="2"/>
        <v>15187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15187</v>
      </c>
      <c r="J17" s="21">
        <v>862.0</v>
      </c>
      <c r="K17" s="22">
        <f t="shared" si="6"/>
        <v>14325</v>
      </c>
      <c r="L17" s="23"/>
      <c r="M17" s="6"/>
      <c r="N17" s="6"/>
      <c r="O17" s="6"/>
    </row>
    <row r="18">
      <c r="A18" s="15">
        <v>14.0</v>
      </c>
      <c r="B18" s="21">
        <v>36204.0</v>
      </c>
      <c r="C18" s="17">
        <v>1564.0</v>
      </c>
      <c r="D18" s="18">
        <f t="shared" si="1"/>
        <v>391</v>
      </c>
      <c r="E18" s="19">
        <f t="shared" si="2"/>
        <v>1955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1955</v>
      </c>
      <c r="J18" s="21">
        <v>164.0</v>
      </c>
      <c r="K18" s="22">
        <f t="shared" si="6"/>
        <v>1791</v>
      </c>
      <c r="L18" s="23"/>
      <c r="M18" s="6"/>
      <c r="N18" s="6"/>
      <c r="O18" s="6"/>
    </row>
    <row r="19">
      <c r="A19" s="15">
        <v>15.0</v>
      </c>
      <c r="B19" s="21">
        <v>36260.0</v>
      </c>
      <c r="C19" s="17">
        <v>5612.8</v>
      </c>
      <c r="D19" s="18">
        <f t="shared" si="1"/>
        <v>1403.2</v>
      </c>
      <c r="E19" s="19">
        <f t="shared" si="2"/>
        <v>7016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7016</v>
      </c>
      <c r="J19" s="21">
        <v>370.0</v>
      </c>
      <c r="K19" s="22">
        <f t="shared" si="6"/>
        <v>6646</v>
      </c>
      <c r="L19" s="23"/>
      <c r="M19" s="6"/>
      <c r="N19" s="6"/>
      <c r="O19" s="6"/>
    </row>
    <row r="20">
      <c r="A20" s="15">
        <v>16.0</v>
      </c>
      <c r="B20" s="21">
        <v>36362.0</v>
      </c>
      <c r="C20" s="17">
        <v>10042.4</v>
      </c>
      <c r="D20" s="18">
        <f t="shared" si="1"/>
        <v>2510.6</v>
      </c>
      <c r="E20" s="19">
        <f t="shared" si="2"/>
        <v>12553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12553</v>
      </c>
      <c r="J20" s="21">
        <v>1000.0</v>
      </c>
      <c r="K20" s="22">
        <f t="shared" si="6"/>
        <v>11553</v>
      </c>
      <c r="L20" s="23"/>
      <c r="M20" s="6"/>
      <c r="N20" s="6"/>
      <c r="O20" s="6"/>
    </row>
    <row r="21">
      <c r="A21" s="15">
        <v>17.0</v>
      </c>
      <c r="B21" s="21">
        <v>36437.0</v>
      </c>
      <c r="C21" s="17">
        <v>8493.6</v>
      </c>
      <c r="D21" s="18">
        <f t="shared" si="1"/>
        <v>2123.4</v>
      </c>
      <c r="E21" s="19">
        <f t="shared" si="2"/>
        <v>10617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10617</v>
      </c>
      <c r="J21" s="21">
        <v>1795.0</v>
      </c>
      <c r="K21" s="22">
        <f t="shared" si="6"/>
        <v>8822</v>
      </c>
      <c r="L21" s="23"/>
      <c r="M21" s="6"/>
      <c r="N21" s="6"/>
      <c r="O21" s="6"/>
    </row>
    <row r="22">
      <c r="A22" s="16">
        <v>18.0</v>
      </c>
      <c r="B22" s="21">
        <v>36479.0</v>
      </c>
      <c r="C22" s="17">
        <v>4938.4</v>
      </c>
      <c r="D22" s="18">
        <f t="shared" si="1"/>
        <v>1234.6</v>
      </c>
      <c r="E22" s="19">
        <f t="shared" si="2"/>
        <v>6173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6173</v>
      </c>
      <c r="J22" s="21">
        <v>386.0</v>
      </c>
      <c r="K22" s="22">
        <f t="shared" si="6"/>
        <v>5787</v>
      </c>
      <c r="L22" s="23"/>
      <c r="M22" s="6"/>
      <c r="N22" s="6"/>
      <c r="O22" s="6"/>
    </row>
    <row r="23">
      <c r="A23" s="15">
        <v>19.0</v>
      </c>
      <c r="B23" s="21">
        <v>36593.0</v>
      </c>
      <c r="C23" s="17">
        <v>11780.0</v>
      </c>
      <c r="D23" s="18">
        <f t="shared" si="1"/>
        <v>2945</v>
      </c>
      <c r="E23" s="19">
        <f t="shared" si="2"/>
        <v>14725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14725</v>
      </c>
      <c r="J23" s="21">
        <v>824.0</v>
      </c>
      <c r="K23" s="22">
        <f t="shared" si="6"/>
        <v>13901</v>
      </c>
      <c r="L23" s="23"/>
      <c r="M23" s="6"/>
      <c r="N23" s="6"/>
      <c r="O23" s="6"/>
    </row>
    <row r="24">
      <c r="A24" s="15">
        <v>20.0</v>
      </c>
      <c r="B24" s="21">
        <v>36676.0</v>
      </c>
      <c r="C24" s="17">
        <v>11137.6</v>
      </c>
      <c r="D24" s="18">
        <f t="shared" si="1"/>
        <v>2784.4</v>
      </c>
      <c r="E24" s="19">
        <f t="shared" si="2"/>
        <v>13922</v>
      </c>
      <c r="F24" s="17">
        <v>33.04</v>
      </c>
      <c r="G24" s="18">
        <f t="shared" si="3"/>
        <v>4.956</v>
      </c>
      <c r="H24" s="19">
        <f t="shared" si="4"/>
        <v>37.996</v>
      </c>
      <c r="I24" s="20">
        <f t="shared" si="5"/>
        <v>13959.996</v>
      </c>
      <c r="J24" s="21">
        <v>13494.0</v>
      </c>
      <c r="K24" s="22">
        <f t="shared" si="6"/>
        <v>465.996</v>
      </c>
      <c r="L24" s="23"/>
      <c r="M24" s="6"/>
      <c r="N24" s="6"/>
      <c r="O24" s="6"/>
    </row>
    <row r="25">
      <c r="A25" s="15">
        <v>21.0</v>
      </c>
      <c r="B25" s="21">
        <v>36754.0</v>
      </c>
      <c r="C25" s="17">
        <v>8152.0</v>
      </c>
      <c r="D25" s="18">
        <f t="shared" si="1"/>
        <v>2038</v>
      </c>
      <c r="E25" s="19">
        <f t="shared" si="2"/>
        <v>10190</v>
      </c>
      <c r="F25" s="17">
        <v>69.56</v>
      </c>
      <c r="G25" s="18">
        <f t="shared" si="3"/>
        <v>10.434</v>
      </c>
      <c r="H25" s="19">
        <f t="shared" si="4"/>
        <v>79.994</v>
      </c>
      <c r="I25" s="20">
        <f t="shared" si="5"/>
        <v>10269.994</v>
      </c>
      <c r="J25" s="21">
        <v>10270.0</v>
      </c>
      <c r="K25" s="22">
        <f t="shared" si="6"/>
        <v>-0.005999999999</v>
      </c>
      <c r="L25" s="23"/>
      <c r="M25" s="6"/>
      <c r="N25" s="6"/>
      <c r="O25" s="6"/>
    </row>
    <row r="26">
      <c r="A26" s="15">
        <v>22.0</v>
      </c>
      <c r="B26" s="21">
        <v>36837.0</v>
      </c>
      <c r="C26" s="17">
        <v>7606.4</v>
      </c>
      <c r="D26" s="18">
        <f t="shared" si="1"/>
        <v>1901.6</v>
      </c>
      <c r="E26" s="19">
        <f t="shared" si="2"/>
        <v>9508</v>
      </c>
      <c r="F26" s="17">
        <v>17.39</v>
      </c>
      <c r="G26" s="18">
        <f t="shared" si="3"/>
        <v>2.6085</v>
      </c>
      <c r="H26" s="19">
        <f t="shared" si="4"/>
        <v>19.9985</v>
      </c>
      <c r="I26" s="20">
        <f t="shared" si="5"/>
        <v>9527.9985</v>
      </c>
      <c r="J26" s="21">
        <v>9528.0</v>
      </c>
      <c r="K26" s="22">
        <f t="shared" si="6"/>
        <v>-0.0015</v>
      </c>
      <c r="L26" s="23"/>
      <c r="M26" s="6"/>
      <c r="N26" s="6"/>
      <c r="O26" s="6"/>
    </row>
    <row r="27">
      <c r="A27" s="15">
        <v>23.0</v>
      </c>
      <c r="B27" s="21">
        <v>36948.0</v>
      </c>
      <c r="C27" s="17">
        <v>12408.0</v>
      </c>
      <c r="D27" s="18">
        <f t="shared" si="1"/>
        <v>3102</v>
      </c>
      <c r="E27" s="19">
        <f t="shared" si="2"/>
        <v>15510</v>
      </c>
      <c r="F27" s="17">
        <v>86.95</v>
      </c>
      <c r="G27" s="18">
        <f t="shared" si="3"/>
        <v>13.0425</v>
      </c>
      <c r="H27" s="19">
        <f t="shared" si="4"/>
        <v>99.9925</v>
      </c>
      <c r="I27" s="20">
        <f t="shared" si="5"/>
        <v>15609.9925</v>
      </c>
      <c r="J27" s="21">
        <v>15610.0</v>
      </c>
      <c r="K27" s="22">
        <f t="shared" si="6"/>
        <v>-0.0075</v>
      </c>
      <c r="L27" s="23"/>
      <c r="M27" s="6"/>
      <c r="N27" s="6"/>
      <c r="O27" s="6"/>
    </row>
    <row r="28">
      <c r="A28" s="15">
        <v>24.0</v>
      </c>
      <c r="B28" s="21">
        <v>37015.0</v>
      </c>
      <c r="C28" s="17">
        <v>5738.4</v>
      </c>
      <c r="D28" s="18">
        <f t="shared" si="1"/>
        <v>1434.6</v>
      </c>
      <c r="E28" s="19">
        <f t="shared" si="2"/>
        <v>7173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7173</v>
      </c>
      <c r="J28" s="21">
        <v>7173.0</v>
      </c>
      <c r="K28" s="22">
        <f t="shared" si="6"/>
        <v>0</v>
      </c>
      <c r="L28" s="23"/>
      <c r="M28" s="6"/>
      <c r="N28" s="6"/>
      <c r="O28" s="6"/>
    </row>
    <row r="29">
      <c r="A29" s="15">
        <v>25.0</v>
      </c>
      <c r="B29" s="21">
        <v>37144.0</v>
      </c>
      <c r="C29" s="17">
        <v>12780.8</v>
      </c>
      <c r="D29" s="18">
        <f t="shared" si="1"/>
        <v>3195.2</v>
      </c>
      <c r="E29" s="19">
        <f t="shared" si="2"/>
        <v>15976</v>
      </c>
      <c r="F29" s="17">
        <v>156.52</v>
      </c>
      <c r="G29" s="18">
        <f t="shared" si="3"/>
        <v>23.478</v>
      </c>
      <c r="H29" s="19">
        <f t="shared" si="4"/>
        <v>179.998</v>
      </c>
      <c r="I29" s="20">
        <f t="shared" si="5"/>
        <v>16155.998</v>
      </c>
      <c r="J29" s="21">
        <v>16156.0</v>
      </c>
      <c r="K29" s="22">
        <f t="shared" si="6"/>
        <v>-0.002</v>
      </c>
      <c r="L29" s="23"/>
      <c r="M29" s="6"/>
      <c r="N29" s="6"/>
      <c r="O29" s="6"/>
    </row>
    <row r="30">
      <c r="A30" s="15">
        <v>26.0</v>
      </c>
      <c r="B30" s="21">
        <v>37180.0</v>
      </c>
      <c r="C30" s="17">
        <v>3874.4</v>
      </c>
      <c r="D30" s="18">
        <f t="shared" si="1"/>
        <v>968.6</v>
      </c>
      <c r="E30" s="19">
        <f t="shared" si="2"/>
        <v>4843</v>
      </c>
      <c r="F30" s="17">
        <v>34.78</v>
      </c>
      <c r="G30" s="18">
        <f t="shared" si="3"/>
        <v>5.217</v>
      </c>
      <c r="H30" s="19">
        <f t="shared" si="4"/>
        <v>39.997</v>
      </c>
      <c r="I30" s="20">
        <f t="shared" si="5"/>
        <v>4882.997</v>
      </c>
      <c r="J30" s="21">
        <v>4883.0</v>
      </c>
      <c r="K30" s="26">
        <f t="shared" si="6"/>
        <v>-0.003</v>
      </c>
      <c r="L30" s="23"/>
      <c r="M30" s="6"/>
      <c r="N30" s="6"/>
      <c r="O30" s="6"/>
    </row>
    <row r="31">
      <c r="A31" s="15">
        <v>27.0</v>
      </c>
      <c r="B31" s="21">
        <v>37312.0</v>
      </c>
      <c r="C31" s="17">
        <v>14096.8</v>
      </c>
      <c r="D31" s="18">
        <f t="shared" si="1"/>
        <v>3524.2</v>
      </c>
      <c r="E31" s="19">
        <f t="shared" si="2"/>
        <v>17621</v>
      </c>
      <c r="F31" s="17">
        <v>118.26</v>
      </c>
      <c r="G31" s="18">
        <f t="shared" si="3"/>
        <v>17.739</v>
      </c>
      <c r="H31" s="19">
        <f t="shared" si="4"/>
        <v>135.999</v>
      </c>
      <c r="I31" s="20">
        <f t="shared" si="5"/>
        <v>17756.999</v>
      </c>
      <c r="J31" s="21">
        <v>17757.0</v>
      </c>
      <c r="K31" s="22">
        <f t="shared" si="6"/>
        <v>-0.001</v>
      </c>
      <c r="L31" s="23"/>
      <c r="M31" s="6"/>
      <c r="N31" s="6"/>
      <c r="O31" s="6"/>
    </row>
    <row r="32">
      <c r="A32" s="15">
        <v>28.0</v>
      </c>
      <c r="B32" s="21">
        <v>37346.0</v>
      </c>
      <c r="C32" s="17">
        <v>3460.0</v>
      </c>
      <c r="D32" s="18">
        <f t="shared" si="1"/>
        <v>865</v>
      </c>
      <c r="E32" s="19">
        <f t="shared" si="2"/>
        <v>4325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4325</v>
      </c>
      <c r="J32" s="21">
        <v>441.0</v>
      </c>
      <c r="K32" s="22">
        <f t="shared" si="6"/>
        <v>3884</v>
      </c>
      <c r="L32" s="23"/>
      <c r="M32" s="6"/>
      <c r="N32" s="6"/>
      <c r="O32" s="6"/>
    </row>
    <row r="33">
      <c r="A33" s="15">
        <v>29.0</v>
      </c>
      <c r="B33" s="21">
        <v>37380.0</v>
      </c>
      <c r="C33" s="17">
        <v>4212.0</v>
      </c>
      <c r="D33" s="18">
        <f t="shared" si="1"/>
        <v>1053</v>
      </c>
      <c r="E33" s="19">
        <f t="shared" si="2"/>
        <v>5265</v>
      </c>
      <c r="F33" s="17">
        <v>34.78</v>
      </c>
      <c r="G33" s="18">
        <f t="shared" si="3"/>
        <v>5.217</v>
      </c>
      <c r="H33" s="19">
        <f t="shared" si="4"/>
        <v>39.997</v>
      </c>
      <c r="I33" s="20">
        <f t="shared" si="5"/>
        <v>5304.997</v>
      </c>
      <c r="J33" s="21">
        <v>1389.0</v>
      </c>
      <c r="K33" s="22">
        <f t="shared" si="6"/>
        <v>3915.997</v>
      </c>
      <c r="L33" s="23"/>
      <c r="M33" s="6"/>
      <c r="N33" s="6"/>
      <c r="O33" s="6"/>
    </row>
    <row r="34">
      <c r="A34" s="15">
        <v>30.0</v>
      </c>
      <c r="B34" s="21">
        <v>37503.0</v>
      </c>
      <c r="C34" s="17">
        <v>13570.4</v>
      </c>
      <c r="D34" s="18">
        <f t="shared" si="1"/>
        <v>3392.6</v>
      </c>
      <c r="E34" s="19">
        <f t="shared" si="2"/>
        <v>16963</v>
      </c>
      <c r="F34" s="17">
        <v>17.39</v>
      </c>
      <c r="G34" s="18">
        <f t="shared" si="3"/>
        <v>2.6085</v>
      </c>
      <c r="H34" s="19">
        <f t="shared" si="4"/>
        <v>19.9985</v>
      </c>
      <c r="I34" s="20">
        <f t="shared" si="5"/>
        <v>16982.9985</v>
      </c>
      <c r="J34" s="21">
        <v>2358.0</v>
      </c>
      <c r="K34" s="22">
        <f t="shared" si="6"/>
        <v>14624.9985</v>
      </c>
      <c r="L34" s="23"/>
      <c r="M34" s="6"/>
      <c r="N34" s="6"/>
      <c r="O34" s="6"/>
    </row>
    <row r="35">
      <c r="A35" s="15">
        <v>31.0</v>
      </c>
      <c r="B35" s="21">
        <v>37608.0</v>
      </c>
      <c r="C35" s="17">
        <v>10323.2</v>
      </c>
      <c r="D35" s="18">
        <f t="shared" si="1"/>
        <v>2580.8</v>
      </c>
      <c r="E35" s="19">
        <f t="shared" si="2"/>
        <v>12904</v>
      </c>
      <c r="F35" s="17">
        <v>34.78</v>
      </c>
      <c r="G35" s="18">
        <f t="shared" si="3"/>
        <v>5.217</v>
      </c>
      <c r="H35" s="19">
        <f t="shared" si="4"/>
        <v>39.997</v>
      </c>
      <c r="I35" s="20">
        <f t="shared" si="5"/>
        <v>12943.997</v>
      </c>
      <c r="J35" s="21">
        <v>1754.0</v>
      </c>
      <c r="K35" s="22">
        <f t="shared" si="6"/>
        <v>11189.997</v>
      </c>
      <c r="L35" s="23"/>
      <c r="M35" s="6"/>
      <c r="N35" s="6"/>
      <c r="O35" s="6"/>
    </row>
    <row r="36">
      <c r="A36" s="27" t="s">
        <v>12</v>
      </c>
      <c r="B36" s="28"/>
      <c r="C36" s="19">
        <f t="shared" ref="C36:K36" si="7">SUM(C3:C35)</f>
        <v>292904.8</v>
      </c>
      <c r="D36" s="19">
        <f t="shared" si="7"/>
        <v>73226.2</v>
      </c>
      <c r="E36" s="19">
        <f t="shared" si="7"/>
        <v>366131</v>
      </c>
      <c r="F36" s="19">
        <f t="shared" si="7"/>
        <v>1159.95</v>
      </c>
      <c r="G36" s="19">
        <f t="shared" si="7"/>
        <v>173.9925</v>
      </c>
      <c r="H36" s="19">
        <f t="shared" si="7"/>
        <v>1333.9425</v>
      </c>
      <c r="I36" s="20">
        <f t="shared" si="7"/>
        <v>367464.9425</v>
      </c>
      <c r="J36" s="20">
        <f t="shared" si="7"/>
        <v>123845</v>
      </c>
      <c r="K36" s="20">
        <f t="shared" si="7"/>
        <v>243619.9425</v>
      </c>
      <c r="L36" s="29"/>
      <c r="M36" s="6"/>
      <c r="N36" s="6"/>
      <c r="O36" s="6"/>
    </row>
    <row r="37">
      <c r="A37" s="30"/>
      <c r="B37" s="30"/>
      <c r="C37" s="31"/>
      <c r="D37" s="31"/>
      <c r="E37" s="31"/>
      <c r="F37" s="31"/>
      <c r="G37" s="31"/>
      <c r="H37" s="32" t="s">
        <v>13</v>
      </c>
      <c r="I37" s="33">
        <f>SUM(E36,H36)</f>
        <v>367464.9425</v>
      </c>
      <c r="J37" s="22"/>
      <c r="K37" s="34"/>
      <c r="L37" s="6"/>
      <c r="M37" s="6"/>
      <c r="N37" s="6"/>
      <c r="O37" s="6"/>
    </row>
    <row r="38">
      <c r="A38" s="6"/>
      <c r="B38" s="6"/>
      <c r="C38" s="25"/>
      <c r="D38" s="6"/>
      <c r="E38" s="6"/>
      <c r="F38" s="25"/>
      <c r="G38" s="6"/>
      <c r="H38" s="6"/>
      <c r="I38" s="35"/>
      <c r="J38" s="36"/>
      <c r="K38" s="35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25"/>
      <c r="I39" s="35"/>
      <c r="J39" s="35"/>
      <c r="K39" s="35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35"/>
      <c r="J40" s="35"/>
      <c r="K40" s="35"/>
      <c r="L40" s="6"/>
      <c r="M40" s="6"/>
      <c r="N40" s="6"/>
      <c r="O40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116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0</v>
      </c>
      <c r="D34" s="19">
        <f t="shared" si="7"/>
        <v>0</v>
      </c>
      <c r="E34" s="19">
        <f t="shared" si="7"/>
        <v>0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19">
        <f t="shared" si="7"/>
        <v>0</v>
      </c>
      <c r="J34" s="19">
        <f t="shared" si="7"/>
        <v>0</v>
      </c>
      <c r="K34" s="19">
        <f t="shared" si="7"/>
        <v>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117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55045.0</v>
      </c>
      <c r="C3" s="17">
        <v>7560.0</v>
      </c>
      <c r="D3" s="18">
        <f t="shared" ref="D3:D33" si="1">SUM(C3*0.25)</f>
        <v>1890</v>
      </c>
      <c r="E3" s="19">
        <f t="shared" ref="E3:E33" si="2">SUM(C3+D3)</f>
        <v>9450</v>
      </c>
      <c r="F3" s="18">
        <f t="shared" ref="F3:F33" si="3">SUM(H3/1.15)</f>
        <v>286.9565217</v>
      </c>
      <c r="G3" s="18">
        <f t="shared" ref="G3:G33" si="4">SUM(H3-F3)</f>
        <v>43.04347826</v>
      </c>
      <c r="H3" s="52">
        <v>330.0</v>
      </c>
      <c r="I3" s="19">
        <f t="shared" ref="I3:I33" si="5">SUM(H3,E3)</f>
        <v>9780</v>
      </c>
      <c r="J3" s="17">
        <v>1735.0</v>
      </c>
      <c r="K3" s="18">
        <f t="shared" ref="K3:K33" si="6">SUM(I3-J3)</f>
        <v>8045</v>
      </c>
      <c r="L3" s="23"/>
      <c r="M3" s="24"/>
      <c r="N3" s="24"/>
      <c r="O3" s="24"/>
    </row>
    <row r="4">
      <c r="A4" s="15">
        <v>2.0</v>
      </c>
      <c r="B4" s="16">
        <v>55239.0</v>
      </c>
      <c r="C4" s="17">
        <v>16700.0</v>
      </c>
      <c r="D4" s="18">
        <f t="shared" si="1"/>
        <v>4175</v>
      </c>
      <c r="E4" s="19">
        <f t="shared" si="2"/>
        <v>20875</v>
      </c>
      <c r="F4" s="18">
        <f t="shared" si="3"/>
        <v>395.6521739</v>
      </c>
      <c r="G4" s="18">
        <f t="shared" si="4"/>
        <v>59.34782609</v>
      </c>
      <c r="H4" s="53">
        <v>455.0</v>
      </c>
      <c r="I4" s="19">
        <f t="shared" si="5"/>
        <v>21330</v>
      </c>
      <c r="J4" s="17">
        <v>5340.0</v>
      </c>
      <c r="K4" s="18">
        <f t="shared" si="6"/>
        <v>15990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6">
        <v>55347.0</v>
      </c>
      <c r="C10" s="17">
        <v>8900.0</v>
      </c>
      <c r="D10" s="18">
        <f t="shared" si="1"/>
        <v>2225</v>
      </c>
      <c r="E10" s="19">
        <f t="shared" si="2"/>
        <v>11125</v>
      </c>
      <c r="F10" s="18">
        <f t="shared" si="3"/>
        <v>217.3913043</v>
      </c>
      <c r="G10" s="18">
        <f t="shared" si="4"/>
        <v>32.60869565</v>
      </c>
      <c r="H10" s="53">
        <v>250.0</v>
      </c>
      <c r="I10" s="19">
        <f t="shared" si="5"/>
        <v>11375</v>
      </c>
      <c r="J10" s="17">
        <v>3005.0</v>
      </c>
      <c r="K10" s="18">
        <f t="shared" si="6"/>
        <v>8370</v>
      </c>
      <c r="L10" s="23"/>
      <c r="M10" s="6"/>
      <c r="N10" s="6"/>
      <c r="O10" s="6"/>
    </row>
    <row r="11">
      <c r="A11" s="15">
        <v>9.0</v>
      </c>
      <c r="B11" s="16">
        <v>55534.0</v>
      </c>
      <c r="C11" s="17">
        <v>20536.0</v>
      </c>
      <c r="D11" s="18">
        <f t="shared" si="1"/>
        <v>5134</v>
      </c>
      <c r="E11" s="19">
        <f t="shared" si="2"/>
        <v>25670</v>
      </c>
      <c r="F11" s="18">
        <f t="shared" si="3"/>
        <v>600</v>
      </c>
      <c r="G11" s="18">
        <f t="shared" si="4"/>
        <v>90</v>
      </c>
      <c r="H11" s="53">
        <v>690.0</v>
      </c>
      <c r="I11" s="19">
        <f t="shared" si="5"/>
        <v>26360</v>
      </c>
      <c r="J11" s="17">
        <v>6445.0</v>
      </c>
      <c r="K11" s="18">
        <f t="shared" si="6"/>
        <v>19915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6">
        <v>55660.0</v>
      </c>
      <c r="C17" s="17">
        <v>8264.0</v>
      </c>
      <c r="D17" s="18">
        <f t="shared" si="1"/>
        <v>2066</v>
      </c>
      <c r="E17" s="19">
        <f t="shared" si="2"/>
        <v>10330</v>
      </c>
      <c r="F17" s="18">
        <f t="shared" si="3"/>
        <v>473.9130435</v>
      </c>
      <c r="G17" s="18">
        <f t="shared" si="4"/>
        <v>71.08695652</v>
      </c>
      <c r="H17" s="53">
        <v>545.0</v>
      </c>
      <c r="I17" s="19">
        <f t="shared" si="5"/>
        <v>10875</v>
      </c>
      <c r="J17" s="17">
        <v>3725.0</v>
      </c>
      <c r="K17" s="18">
        <f t="shared" si="6"/>
        <v>7150</v>
      </c>
      <c r="L17" s="23"/>
      <c r="M17" s="6"/>
      <c r="N17" s="6"/>
      <c r="O17" s="6"/>
    </row>
    <row r="18">
      <c r="A18" s="15">
        <v>16.0</v>
      </c>
      <c r="B18" s="16">
        <v>55771.0</v>
      </c>
      <c r="C18" s="17">
        <v>20148.0</v>
      </c>
      <c r="D18" s="18">
        <f t="shared" si="1"/>
        <v>5037</v>
      </c>
      <c r="E18" s="19">
        <f t="shared" si="2"/>
        <v>25185</v>
      </c>
      <c r="F18" s="18">
        <f t="shared" si="3"/>
        <v>934.7826087</v>
      </c>
      <c r="G18" s="18">
        <f t="shared" si="4"/>
        <v>140.2173913</v>
      </c>
      <c r="H18" s="53">
        <v>1075.0</v>
      </c>
      <c r="I18" s="19">
        <f t="shared" si="5"/>
        <v>26260</v>
      </c>
      <c r="J18" s="17">
        <v>2075.0</v>
      </c>
      <c r="K18" s="18">
        <f t="shared" si="6"/>
        <v>24185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56057.0</v>
      </c>
      <c r="C25" s="17">
        <v>25760.0</v>
      </c>
      <c r="D25" s="18">
        <f t="shared" si="1"/>
        <v>6440</v>
      </c>
      <c r="E25" s="19">
        <f t="shared" si="2"/>
        <v>32200</v>
      </c>
      <c r="F25" s="18">
        <f t="shared" si="3"/>
        <v>1404.347826</v>
      </c>
      <c r="G25" s="18">
        <f t="shared" si="4"/>
        <v>210.6521739</v>
      </c>
      <c r="H25" s="53">
        <v>1615.0</v>
      </c>
      <c r="I25" s="19">
        <f t="shared" si="5"/>
        <v>33815</v>
      </c>
      <c r="J25" s="17">
        <v>8645.0</v>
      </c>
      <c r="K25" s="18">
        <f t="shared" si="6"/>
        <v>25170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56088.0</v>
      </c>
      <c r="C28" s="17">
        <v>1476.0</v>
      </c>
      <c r="D28" s="18">
        <f t="shared" si="1"/>
        <v>369</v>
      </c>
      <c r="E28" s="19">
        <f t="shared" si="2"/>
        <v>1845</v>
      </c>
      <c r="F28" s="18">
        <f t="shared" si="3"/>
        <v>0</v>
      </c>
      <c r="G28" s="18">
        <f t="shared" si="4"/>
        <v>0</v>
      </c>
      <c r="H28" s="53">
        <v>0.0</v>
      </c>
      <c r="I28" s="19">
        <f t="shared" si="5"/>
        <v>1845</v>
      </c>
      <c r="J28" s="17">
        <v>815.0</v>
      </c>
      <c r="K28" s="55">
        <f t="shared" si="6"/>
        <v>1030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6">
        <v>56275.0</v>
      </c>
      <c r="C31" s="17">
        <v>13412.8</v>
      </c>
      <c r="D31" s="18">
        <f t="shared" si="1"/>
        <v>3353.2</v>
      </c>
      <c r="E31" s="19">
        <f t="shared" si="2"/>
        <v>16766</v>
      </c>
      <c r="F31" s="18">
        <f t="shared" si="3"/>
        <v>369.5652174</v>
      </c>
      <c r="G31" s="18">
        <f t="shared" si="4"/>
        <v>55.43478261</v>
      </c>
      <c r="H31" s="53">
        <v>425.0</v>
      </c>
      <c r="I31" s="19">
        <f t="shared" si="5"/>
        <v>17191</v>
      </c>
      <c r="J31" s="17">
        <v>3996.0</v>
      </c>
      <c r="K31" s="18">
        <f t="shared" si="6"/>
        <v>13195</v>
      </c>
      <c r="L31" s="23"/>
      <c r="M31" s="6"/>
      <c r="N31" s="6"/>
      <c r="O31" s="6"/>
    </row>
    <row r="32">
      <c r="A32" s="15">
        <v>30.0</v>
      </c>
      <c r="B32" s="16">
        <v>56441.0</v>
      </c>
      <c r="C32" s="17">
        <v>25828.8</v>
      </c>
      <c r="D32" s="18">
        <f t="shared" si="1"/>
        <v>6457.2</v>
      </c>
      <c r="E32" s="19">
        <f t="shared" si="2"/>
        <v>32286</v>
      </c>
      <c r="F32" s="18">
        <f t="shared" si="3"/>
        <v>813.0434783</v>
      </c>
      <c r="G32" s="18">
        <f t="shared" si="4"/>
        <v>121.9565217</v>
      </c>
      <c r="H32" s="53">
        <v>935.0</v>
      </c>
      <c r="I32" s="19">
        <f t="shared" si="5"/>
        <v>33221</v>
      </c>
      <c r="J32" s="17">
        <v>3601.0</v>
      </c>
      <c r="K32" s="18">
        <f t="shared" si="6"/>
        <v>29620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148585.6</v>
      </c>
      <c r="D34" s="19">
        <f t="shared" si="7"/>
        <v>37146.4</v>
      </c>
      <c r="E34" s="19">
        <f t="shared" si="7"/>
        <v>185732</v>
      </c>
      <c r="F34" s="19">
        <f t="shared" si="7"/>
        <v>5495.652174</v>
      </c>
      <c r="G34" s="19">
        <f t="shared" si="7"/>
        <v>824.3478261</v>
      </c>
      <c r="H34" s="19">
        <f t="shared" si="7"/>
        <v>6320</v>
      </c>
      <c r="I34" s="19">
        <f t="shared" si="7"/>
        <v>192052</v>
      </c>
      <c r="J34" s="19">
        <f t="shared" si="7"/>
        <v>39382</v>
      </c>
      <c r="K34" s="19">
        <f t="shared" si="7"/>
        <v>152670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192052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56450.0</v>
      </c>
      <c r="C4" s="17">
        <v>96.0</v>
      </c>
      <c r="D4" s="18">
        <f t="shared" si="1"/>
        <v>24</v>
      </c>
      <c r="E4" s="19">
        <f t="shared" si="2"/>
        <v>120</v>
      </c>
      <c r="F4" s="18">
        <f t="shared" si="3"/>
        <v>0</v>
      </c>
      <c r="G4" s="18">
        <f t="shared" si="4"/>
        <v>0</v>
      </c>
      <c r="H4" s="54"/>
      <c r="I4" s="19">
        <f t="shared" si="5"/>
        <v>120</v>
      </c>
      <c r="J4" s="17">
        <v>120.0</v>
      </c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56544.0</v>
      </c>
      <c r="C7" s="17">
        <v>5808.0</v>
      </c>
      <c r="D7" s="18">
        <f t="shared" si="1"/>
        <v>1452</v>
      </c>
      <c r="E7" s="19">
        <f t="shared" si="2"/>
        <v>7260</v>
      </c>
      <c r="F7" s="18">
        <f t="shared" si="3"/>
        <v>330.4347826</v>
      </c>
      <c r="G7" s="18">
        <f t="shared" si="4"/>
        <v>49.56521739</v>
      </c>
      <c r="H7" s="53">
        <v>380.0</v>
      </c>
      <c r="I7" s="19">
        <f t="shared" si="5"/>
        <v>7640</v>
      </c>
      <c r="J7" s="17">
        <v>2155.0</v>
      </c>
      <c r="K7" s="18">
        <f t="shared" si="6"/>
        <v>5485</v>
      </c>
      <c r="L7" s="23"/>
      <c r="M7" s="6"/>
      <c r="N7" s="6"/>
      <c r="O7" s="6"/>
    </row>
    <row r="8">
      <c r="A8" s="15">
        <v>6.0</v>
      </c>
      <c r="B8" s="16">
        <v>65675.0</v>
      </c>
      <c r="C8" s="17">
        <v>35328.0</v>
      </c>
      <c r="D8" s="18">
        <f t="shared" si="1"/>
        <v>8832</v>
      </c>
      <c r="E8" s="19">
        <f t="shared" si="2"/>
        <v>44160</v>
      </c>
      <c r="F8" s="18">
        <f t="shared" si="3"/>
        <v>747.826087</v>
      </c>
      <c r="G8" s="18">
        <f t="shared" si="4"/>
        <v>112.173913</v>
      </c>
      <c r="H8" s="53">
        <v>860.0</v>
      </c>
      <c r="I8" s="19">
        <f t="shared" si="5"/>
        <v>45020</v>
      </c>
      <c r="J8" s="17">
        <v>3865.0</v>
      </c>
      <c r="K8" s="18">
        <f t="shared" si="6"/>
        <v>41155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56783.0</v>
      </c>
      <c r="C11" s="17">
        <v>2984.0</v>
      </c>
      <c r="D11" s="18">
        <f t="shared" si="1"/>
        <v>746</v>
      </c>
      <c r="E11" s="19">
        <f t="shared" si="2"/>
        <v>3730</v>
      </c>
      <c r="F11" s="18">
        <f t="shared" si="3"/>
        <v>69.56521739</v>
      </c>
      <c r="G11" s="18">
        <f t="shared" si="4"/>
        <v>10.43478261</v>
      </c>
      <c r="H11" s="53">
        <v>80.0</v>
      </c>
      <c r="I11" s="19">
        <f t="shared" si="5"/>
        <v>3810</v>
      </c>
      <c r="J11" s="17">
        <v>2615.0</v>
      </c>
      <c r="K11" s="18">
        <f t="shared" si="6"/>
        <v>1195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99999.0</v>
      </c>
      <c r="C14" s="17">
        <v>11448.0</v>
      </c>
      <c r="D14" s="18">
        <f t="shared" si="1"/>
        <v>2862</v>
      </c>
      <c r="E14" s="19">
        <f t="shared" si="2"/>
        <v>14310</v>
      </c>
      <c r="F14" s="18">
        <f t="shared" si="3"/>
        <v>513.0434783</v>
      </c>
      <c r="G14" s="18">
        <f t="shared" si="4"/>
        <v>76.95652174</v>
      </c>
      <c r="H14" s="53">
        <v>590.0</v>
      </c>
      <c r="I14" s="19">
        <f t="shared" si="5"/>
        <v>14900</v>
      </c>
      <c r="J14" s="18">
        <v>3565.0</v>
      </c>
      <c r="K14" s="18">
        <f t="shared" si="6"/>
        <v>11335</v>
      </c>
      <c r="L14" s="23"/>
      <c r="M14" s="6"/>
      <c r="N14" s="6"/>
      <c r="O14" s="6"/>
    </row>
    <row r="15">
      <c r="A15" s="15">
        <v>13.0</v>
      </c>
      <c r="B15" s="16">
        <v>57036.0</v>
      </c>
      <c r="C15" s="17">
        <v>15608.0</v>
      </c>
      <c r="D15" s="18">
        <f t="shared" si="1"/>
        <v>3902</v>
      </c>
      <c r="E15" s="19">
        <f t="shared" si="2"/>
        <v>19510</v>
      </c>
      <c r="F15" s="18">
        <f t="shared" si="3"/>
        <v>417.3913043</v>
      </c>
      <c r="G15" s="18">
        <f t="shared" si="4"/>
        <v>62.60869565</v>
      </c>
      <c r="H15" s="53">
        <v>480.0</v>
      </c>
      <c r="I15" s="19">
        <f t="shared" si="5"/>
        <v>19990</v>
      </c>
      <c r="J15" s="17">
        <v>1615.0</v>
      </c>
      <c r="K15" s="18">
        <f t="shared" si="6"/>
        <v>18375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57052.0</v>
      </c>
      <c r="C18" s="17">
        <v>1120.0</v>
      </c>
      <c r="D18" s="18">
        <f t="shared" si="1"/>
        <v>280</v>
      </c>
      <c r="E18" s="19">
        <f t="shared" si="2"/>
        <v>1400</v>
      </c>
      <c r="F18" s="18">
        <f t="shared" si="3"/>
        <v>34.7826087</v>
      </c>
      <c r="G18" s="18">
        <f t="shared" si="4"/>
        <v>5.217391304</v>
      </c>
      <c r="H18" s="53">
        <v>40.0</v>
      </c>
      <c r="I18" s="19">
        <f t="shared" si="5"/>
        <v>1440</v>
      </c>
      <c r="J18" s="17">
        <v>485.0</v>
      </c>
      <c r="K18" s="18">
        <f t="shared" si="6"/>
        <v>955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57286.0</v>
      </c>
      <c r="C21" s="17">
        <v>18776.0</v>
      </c>
      <c r="D21" s="18">
        <f t="shared" si="1"/>
        <v>4694</v>
      </c>
      <c r="E21" s="19">
        <f t="shared" si="2"/>
        <v>23470</v>
      </c>
      <c r="F21" s="18">
        <f t="shared" si="3"/>
        <v>547.826087</v>
      </c>
      <c r="G21" s="18">
        <f t="shared" si="4"/>
        <v>82.17391304</v>
      </c>
      <c r="H21" s="53">
        <v>630.0</v>
      </c>
      <c r="I21" s="19">
        <f t="shared" si="5"/>
        <v>24100</v>
      </c>
      <c r="J21" s="17">
        <v>6030.0</v>
      </c>
      <c r="K21" s="18">
        <f t="shared" si="6"/>
        <v>18070</v>
      </c>
      <c r="L21" s="23"/>
      <c r="M21" s="6"/>
      <c r="N21" s="6"/>
      <c r="O21" s="6"/>
    </row>
    <row r="22">
      <c r="A22" s="15">
        <v>20.0</v>
      </c>
      <c r="B22" s="16">
        <v>57545.0</v>
      </c>
      <c r="C22" s="17">
        <v>31740.0</v>
      </c>
      <c r="D22" s="18">
        <f t="shared" si="1"/>
        <v>7935</v>
      </c>
      <c r="E22" s="19">
        <f t="shared" si="2"/>
        <v>39675</v>
      </c>
      <c r="F22" s="18">
        <f t="shared" si="3"/>
        <v>869.5652174</v>
      </c>
      <c r="G22" s="18">
        <f t="shared" si="4"/>
        <v>130.4347826</v>
      </c>
      <c r="H22" s="53">
        <v>1000.0</v>
      </c>
      <c r="I22" s="19">
        <f t="shared" si="5"/>
        <v>40675</v>
      </c>
      <c r="J22" s="17">
        <v>10745.0</v>
      </c>
      <c r="K22" s="18">
        <f t="shared" si="6"/>
        <v>29930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57556.0</v>
      </c>
      <c r="C25" s="17">
        <v>1528.0</v>
      </c>
      <c r="D25" s="18">
        <f t="shared" si="1"/>
        <v>382</v>
      </c>
      <c r="E25" s="19">
        <f t="shared" si="2"/>
        <v>1910</v>
      </c>
      <c r="F25" s="18">
        <f t="shared" si="3"/>
        <v>26.08695652</v>
      </c>
      <c r="G25" s="18">
        <f t="shared" si="4"/>
        <v>3.913043478</v>
      </c>
      <c r="H25" s="53">
        <v>30.0</v>
      </c>
      <c r="I25" s="19">
        <f t="shared" si="5"/>
        <v>1940</v>
      </c>
      <c r="J25" s="17">
        <v>615.0</v>
      </c>
      <c r="K25" s="18">
        <f t="shared" si="6"/>
        <v>1325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57775.0</v>
      </c>
      <c r="C28" s="17">
        <v>19180.8</v>
      </c>
      <c r="D28" s="18">
        <f t="shared" si="1"/>
        <v>4795.2</v>
      </c>
      <c r="E28" s="19">
        <f t="shared" si="2"/>
        <v>23976</v>
      </c>
      <c r="F28" s="18">
        <f t="shared" si="3"/>
        <v>608.6956522</v>
      </c>
      <c r="G28" s="18">
        <f t="shared" si="4"/>
        <v>91.30434783</v>
      </c>
      <c r="H28" s="53">
        <v>700.0</v>
      </c>
      <c r="I28" s="19">
        <f t="shared" si="5"/>
        <v>24676</v>
      </c>
      <c r="J28" s="17">
        <v>7095.0</v>
      </c>
      <c r="K28" s="55">
        <f t="shared" si="6"/>
        <v>17581</v>
      </c>
      <c r="L28" s="23"/>
      <c r="M28" s="6"/>
      <c r="N28" s="6"/>
      <c r="O28" s="6"/>
    </row>
    <row r="29">
      <c r="A29" s="15">
        <v>27.0</v>
      </c>
      <c r="B29" s="16">
        <v>58087.0</v>
      </c>
      <c r="C29" s="17">
        <v>47188.0</v>
      </c>
      <c r="D29" s="18">
        <f t="shared" si="1"/>
        <v>11797</v>
      </c>
      <c r="E29" s="19">
        <f t="shared" si="2"/>
        <v>58985</v>
      </c>
      <c r="F29" s="18">
        <f t="shared" si="3"/>
        <v>1030.434783</v>
      </c>
      <c r="G29" s="18">
        <f t="shared" si="4"/>
        <v>154.5652174</v>
      </c>
      <c r="H29" s="53">
        <v>1185.0</v>
      </c>
      <c r="I29" s="19">
        <f t="shared" si="5"/>
        <v>60170</v>
      </c>
      <c r="J29" s="17">
        <v>9160.0</v>
      </c>
      <c r="K29" s="18">
        <f t="shared" si="6"/>
        <v>51010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6">
        <v>58178.0</v>
      </c>
      <c r="C32" s="17">
        <v>8100.0</v>
      </c>
      <c r="D32" s="18">
        <f t="shared" si="1"/>
        <v>2025</v>
      </c>
      <c r="E32" s="19">
        <f t="shared" si="2"/>
        <v>10125</v>
      </c>
      <c r="F32" s="18">
        <f t="shared" si="3"/>
        <v>191.3043478</v>
      </c>
      <c r="G32" s="18">
        <f t="shared" si="4"/>
        <v>28.69565217</v>
      </c>
      <c r="H32" s="53">
        <v>220.0</v>
      </c>
      <c r="I32" s="19">
        <f t="shared" si="5"/>
        <v>10345</v>
      </c>
      <c r="J32" s="17">
        <v>3565.0</v>
      </c>
      <c r="K32" s="18">
        <f t="shared" si="6"/>
        <v>6780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198904.8</v>
      </c>
      <c r="D34" s="19">
        <f t="shared" si="7"/>
        <v>49726.2</v>
      </c>
      <c r="E34" s="19">
        <f t="shared" si="7"/>
        <v>248631</v>
      </c>
      <c r="F34" s="19">
        <f t="shared" si="7"/>
        <v>5386.956522</v>
      </c>
      <c r="G34" s="19">
        <f t="shared" si="7"/>
        <v>808.0434783</v>
      </c>
      <c r="H34" s="19">
        <f t="shared" si="7"/>
        <v>6195</v>
      </c>
      <c r="I34" s="19">
        <f t="shared" si="7"/>
        <v>254826</v>
      </c>
      <c r="J34" s="19">
        <f t="shared" si="7"/>
        <v>51630</v>
      </c>
      <c r="K34" s="19">
        <f t="shared" si="7"/>
        <v>203196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254826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56450.0</v>
      </c>
      <c r="C4" s="17">
        <v>96.0</v>
      </c>
      <c r="D4" s="18">
        <f t="shared" si="1"/>
        <v>24</v>
      </c>
      <c r="E4" s="19">
        <f t="shared" si="2"/>
        <v>120</v>
      </c>
      <c r="F4" s="18">
        <f t="shared" si="3"/>
        <v>0</v>
      </c>
      <c r="G4" s="18">
        <f t="shared" si="4"/>
        <v>0</v>
      </c>
      <c r="H4" s="54"/>
      <c r="I4" s="19">
        <f t="shared" si="5"/>
        <v>120</v>
      </c>
      <c r="J4" s="17">
        <v>120.0</v>
      </c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56544.0</v>
      </c>
      <c r="C7" s="17">
        <v>5808.0</v>
      </c>
      <c r="D7" s="18">
        <f t="shared" si="1"/>
        <v>1452</v>
      </c>
      <c r="E7" s="19">
        <f t="shared" si="2"/>
        <v>7260</v>
      </c>
      <c r="F7" s="18">
        <f t="shared" si="3"/>
        <v>330.4347826</v>
      </c>
      <c r="G7" s="18">
        <f t="shared" si="4"/>
        <v>49.56521739</v>
      </c>
      <c r="H7" s="53">
        <v>380.0</v>
      </c>
      <c r="I7" s="19">
        <f t="shared" si="5"/>
        <v>7640</v>
      </c>
      <c r="J7" s="17">
        <v>2155.0</v>
      </c>
      <c r="K7" s="18">
        <f t="shared" si="6"/>
        <v>5485</v>
      </c>
      <c r="L7" s="23"/>
      <c r="M7" s="6"/>
      <c r="N7" s="6"/>
      <c r="O7" s="6"/>
    </row>
    <row r="8">
      <c r="A8" s="15">
        <v>6.0</v>
      </c>
      <c r="B8" s="16">
        <v>65675.0</v>
      </c>
      <c r="C8" s="17">
        <v>35328.0</v>
      </c>
      <c r="D8" s="18">
        <f t="shared" si="1"/>
        <v>8832</v>
      </c>
      <c r="E8" s="19">
        <f t="shared" si="2"/>
        <v>44160</v>
      </c>
      <c r="F8" s="18">
        <f t="shared" si="3"/>
        <v>747.826087</v>
      </c>
      <c r="G8" s="18">
        <f t="shared" si="4"/>
        <v>112.173913</v>
      </c>
      <c r="H8" s="53">
        <v>860.0</v>
      </c>
      <c r="I8" s="19">
        <f t="shared" si="5"/>
        <v>45020</v>
      </c>
      <c r="J8" s="17">
        <v>3865.0</v>
      </c>
      <c r="K8" s="18">
        <f t="shared" si="6"/>
        <v>41155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56783.0</v>
      </c>
      <c r="C11" s="17">
        <v>2984.0</v>
      </c>
      <c r="D11" s="18">
        <f t="shared" si="1"/>
        <v>746</v>
      </c>
      <c r="E11" s="19">
        <f t="shared" si="2"/>
        <v>3730</v>
      </c>
      <c r="F11" s="18">
        <f t="shared" si="3"/>
        <v>69.56521739</v>
      </c>
      <c r="G11" s="18">
        <f t="shared" si="4"/>
        <v>10.43478261</v>
      </c>
      <c r="H11" s="53">
        <v>80.0</v>
      </c>
      <c r="I11" s="19">
        <f t="shared" si="5"/>
        <v>3810</v>
      </c>
      <c r="J11" s="17">
        <v>2615.0</v>
      </c>
      <c r="K11" s="18">
        <f t="shared" si="6"/>
        <v>1195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6">
        <v>57036.0</v>
      </c>
      <c r="C15" s="17">
        <v>15608.0</v>
      </c>
      <c r="D15" s="18">
        <f t="shared" si="1"/>
        <v>3902</v>
      </c>
      <c r="E15" s="19">
        <f t="shared" si="2"/>
        <v>19510</v>
      </c>
      <c r="F15" s="18">
        <f t="shared" si="3"/>
        <v>417.3913043</v>
      </c>
      <c r="G15" s="18">
        <f t="shared" si="4"/>
        <v>62.60869565</v>
      </c>
      <c r="H15" s="53">
        <v>480.0</v>
      </c>
      <c r="I15" s="19">
        <f t="shared" si="5"/>
        <v>19990</v>
      </c>
      <c r="J15" s="17">
        <v>1615.0</v>
      </c>
      <c r="K15" s="18">
        <f t="shared" si="6"/>
        <v>18375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57052.0</v>
      </c>
      <c r="C18" s="17">
        <v>1120.0</v>
      </c>
      <c r="D18" s="18">
        <f t="shared" si="1"/>
        <v>280</v>
      </c>
      <c r="E18" s="19">
        <f t="shared" si="2"/>
        <v>1400</v>
      </c>
      <c r="F18" s="18">
        <f t="shared" si="3"/>
        <v>34.7826087</v>
      </c>
      <c r="G18" s="18">
        <f t="shared" si="4"/>
        <v>5.217391304</v>
      </c>
      <c r="H18" s="53">
        <v>40.0</v>
      </c>
      <c r="I18" s="19">
        <f t="shared" si="5"/>
        <v>1440</v>
      </c>
      <c r="J18" s="17">
        <v>485.0</v>
      </c>
      <c r="K18" s="18">
        <f t="shared" si="6"/>
        <v>955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57286.0</v>
      </c>
      <c r="C21" s="17">
        <v>18776.0</v>
      </c>
      <c r="D21" s="18">
        <f t="shared" si="1"/>
        <v>4694</v>
      </c>
      <c r="E21" s="19">
        <f t="shared" si="2"/>
        <v>23470</v>
      </c>
      <c r="F21" s="18">
        <f t="shared" si="3"/>
        <v>547.826087</v>
      </c>
      <c r="G21" s="18">
        <f t="shared" si="4"/>
        <v>82.17391304</v>
      </c>
      <c r="H21" s="53">
        <v>630.0</v>
      </c>
      <c r="I21" s="19">
        <f t="shared" si="5"/>
        <v>24100</v>
      </c>
      <c r="J21" s="17">
        <v>6030.0</v>
      </c>
      <c r="K21" s="18">
        <f t="shared" si="6"/>
        <v>18070</v>
      </c>
      <c r="L21" s="23"/>
      <c r="M21" s="6"/>
      <c r="N21" s="6"/>
      <c r="O21" s="6"/>
    </row>
    <row r="22">
      <c r="A22" s="15">
        <v>20.0</v>
      </c>
      <c r="B22" s="16">
        <v>57545.0</v>
      </c>
      <c r="C22" s="17">
        <v>31740.0</v>
      </c>
      <c r="D22" s="18">
        <f t="shared" si="1"/>
        <v>7935</v>
      </c>
      <c r="E22" s="19">
        <f t="shared" si="2"/>
        <v>39675</v>
      </c>
      <c r="F22" s="18">
        <f t="shared" si="3"/>
        <v>869.5652174</v>
      </c>
      <c r="G22" s="18">
        <f t="shared" si="4"/>
        <v>130.4347826</v>
      </c>
      <c r="H22" s="53">
        <v>1000.0</v>
      </c>
      <c r="I22" s="19">
        <f t="shared" si="5"/>
        <v>40675</v>
      </c>
      <c r="J22" s="17">
        <v>10745.0</v>
      </c>
      <c r="K22" s="18">
        <f t="shared" si="6"/>
        <v>29930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57556.0</v>
      </c>
      <c r="C25" s="17">
        <v>1528.0</v>
      </c>
      <c r="D25" s="18">
        <f t="shared" si="1"/>
        <v>382</v>
      </c>
      <c r="E25" s="19">
        <f t="shared" si="2"/>
        <v>1910</v>
      </c>
      <c r="F25" s="18">
        <f t="shared" si="3"/>
        <v>26.08695652</v>
      </c>
      <c r="G25" s="18">
        <f t="shared" si="4"/>
        <v>3.913043478</v>
      </c>
      <c r="H25" s="53">
        <v>30.0</v>
      </c>
      <c r="I25" s="19">
        <f t="shared" si="5"/>
        <v>1940</v>
      </c>
      <c r="J25" s="17">
        <v>615.0</v>
      </c>
      <c r="K25" s="18">
        <f t="shared" si="6"/>
        <v>1325</v>
      </c>
      <c r="L25" s="23"/>
      <c r="M25" s="6"/>
      <c r="N25" s="6"/>
      <c r="O25" s="6"/>
    </row>
    <row r="26">
      <c r="A26" s="15">
        <v>24.0</v>
      </c>
      <c r="B26" s="16"/>
      <c r="C26" s="17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3"/>
      <c r="I26" s="19">
        <f t="shared" si="5"/>
        <v>0</v>
      </c>
      <c r="J26" s="17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/>
      <c r="C27" s="17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3"/>
      <c r="I27" s="19">
        <f t="shared" si="5"/>
        <v>0</v>
      </c>
      <c r="J27" s="17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6">
        <v>57775.0</v>
      </c>
      <c r="C28" s="17">
        <v>19180.8</v>
      </c>
      <c r="D28" s="18">
        <f t="shared" si="1"/>
        <v>4795.2</v>
      </c>
      <c r="E28" s="19">
        <f t="shared" si="2"/>
        <v>23976</v>
      </c>
      <c r="F28" s="18">
        <f t="shared" si="3"/>
        <v>608.6956522</v>
      </c>
      <c r="G28" s="18">
        <f t="shared" si="4"/>
        <v>91.30434783</v>
      </c>
      <c r="H28" s="53">
        <v>700.0</v>
      </c>
      <c r="I28" s="19">
        <f t="shared" si="5"/>
        <v>24676</v>
      </c>
      <c r="J28" s="17">
        <v>7095.0</v>
      </c>
      <c r="K28" s="55">
        <f t="shared" si="6"/>
        <v>17581</v>
      </c>
      <c r="L28" s="23"/>
      <c r="M28" s="6"/>
      <c r="N28" s="6"/>
      <c r="O28" s="6"/>
    </row>
    <row r="29">
      <c r="A29" s="15">
        <v>27.0</v>
      </c>
      <c r="B29" s="16">
        <v>58087.0</v>
      </c>
      <c r="C29" s="17">
        <v>47188.0</v>
      </c>
      <c r="D29" s="18">
        <f t="shared" si="1"/>
        <v>11797</v>
      </c>
      <c r="E29" s="19">
        <f t="shared" si="2"/>
        <v>58985</v>
      </c>
      <c r="F29" s="18">
        <f t="shared" si="3"/>
        <v>1030.434783</v>
      </c>
      <c r="G29" s="18">
        <f t="shared" si="4"/>
        <v>154.5652174</v>
      </c>
      <c r="H29" s="53">
        <v>1185.0</v>
      </c>
      <c r="I29" s="19">
        <f t="shared" si="5"/>
        <v>60170</v>
      </c>
      <c r="J29" s="17">
        <v>9160.0</v>
      </c>
      <c r="K29" s="18">
        <f t="shared" si="6"/>
        <v>51010</v>
      </c>
      <c r="L29" s="23"/>
      <c r="M29" s="6"/>
      <c r="N29" s="6"/>
      <c r="O29" s="6"/>
    </row>
    <row r="30">
      <c r="A30" s="15">
        <v>28.0</v>
      </c>
      <c r="B30" s="28"/>
      <c r="C30" s="17">
        <v>4596.0</v>
      </c>
      <c r="D30" s="18">
        <f t="shared" si="1"/>
        <v>1149</v>
      </c>
      <c r="E30" s="19">
        <f t="shared" si="2"/>
        <v>5745</v>
      </c>
      <c r="F30" s="18">
        <f t="shared" si="3"/>
        <v>104.3478261</v>
      </c>
      <c r="G30" s="18">
        <f t="shared" si="4"/>
        <v>15.65217391</v>
      </c>
      <c r="H30" s="52">
        <v>120.0</v>
      </c>
      <c r="I30" s="19">
        <f t="shared" si="5"/>
        <v>5865</v>
      </c>
      <c r="J30" s="17">
        <v>1390.0</v>
      </c>
      <c r="K30" s="18">
        <f t="shared" si="6"/>
        <v>4475</v>
      </c>
      <c r="L30" s="23"/>
      <c r="M30" s="6"/>
      <c r="N30" s="6"/>
      <c r="O30" s="6"/>
    </row>
    <row r="31">
      <c r="A31" s="15">
        <v>29.0</v>
      </c>
      <c r="B31" s="28"/>
      <c r="C31" s="17">
        <v>8044.0</v>
      </c>
      <c r="D31" s="18">
        <f t="shared" si="1"/>
        <v>2011</v>
      </c>
      <c r="E31" s="19">
        <f t="shared" si="2"/>
        <v>10055</v>
      </c>
      <c r="F31" s="18">
        <f t="shared" si="3"/>
        <v>273.9130435</v>
      </c>
      <c r="G31" s="18">
        <f t="shared" si="4"/>
        <v>41.08695652</v>
      </c>
      <c r="H31" s="53">
        <v>315.0</v>
      </c>
      <c r="I31" s="19">
        <f t="shared" si="5"/>
        <v>10370</v>
      </c>
      <c r="J31" s="17">
        <v>3115.0</v>
      </c>
      <c r="K31" s="18">
        <f t="shared" si="6"/>
        <v>7255</v>
      </c>
      <c r="L31" s="23"/>
      <c r="M31" s="6"/>
      <c r="N31" s="6"/>
      <c r="O31" s="6"/>
    </row>
    <row r="32">
      <c r="A32" s="15">
        <v>30.0</v>
      </c>
      <c r="B32" s="16">
        <v>58178.0</v>
      </c>
      <c r="C32" s="17">
        <v>8100.0</v>
      </c>
      <c r="D32" s="18">
        <f t="shared" si="1"/>
        <v>2025</v>
      </c>
      <c r="E32" s="19">
        <f t="shared" si="2"/>
        <v>10125</v>
      </c>
      <c r="F32" s="18">
        <f t="shared" si="3"/>
        <v>191.3043478</v>
      </c>
      <c r="G32" s="18">
        <f t="shared" si="4"/>
        <v>28.69565217</v>
      </c>
      <c r="H32" s="53">
        <v>220.0</v>
      </c>
      <c r="I32" s="19">
        <f t="shared" si="5"/>
        <v>10345</v>
      </c>
      <c r="J32" s="17">
        <v>3565.0</v>
      </c>
      <c r="K32" s="18">
        <f t="shared" si="6"/>
        <v>6780</v>
      </c>
      <c r="L32" s="23"/>
      <c r="M32" s="6"/>
      <c r="N32" s="6"/>
      <c r="O32" s="6"/>
    </row>
    <row r="33">
      <c r="A33" s="15">
        <v>31.0</v>
      </c>
      <c r="B33" s="28"/>
      <c r="C33" s="17">
        <v>53840.0</v>
      </c>
      <c r="D33" s="18">
        <f t="shared" si="1"/>
        <v>13460</v>
      </c>
      <c r="E33" s="19">
        <f t="shared" si="2"/>
        <v>67300</v>
      </c>
      <c r="F33" s="18">
        <f t="shared" si="3"/>
        <v>1013.043478</v>
      </c>
      <c r="G33" s="18">
        <f t="shared" si="4"/>
        <v>151.9565217</v>
      </c>
      <c r="H33" s="53">
        <v>1165.0</v>
      </c>
      <c r="I33" s="19">
        <f t="shared" si="5"/>
        <v>68465</v>
      </c>
      <c r="J33" s="17">
        <v>5290.0</v>
      </c>
      <c r="K33" s="18">
        <f t="shared" si="6"/>
        <v>63175</v>
      </c>
      <c r="L33" s="23"/>
      <c r="M33" s="6"/>
      <c r="N33" s="6"/>
      <c r="O33" s="6"/>
    </row>
    <row r="34">
      <c r="A34" s="27" t="s">
        <v>12</v>
      </c>
      <c r="B34" s="28"/>
      <c r="C34" s="77">
        <f t="shared" ref="C34:K34" si="7">SUM(C3:C33)</f>
        <v>253936.8</v>
      </c>
      <c r="D34" s="19">
        <f t="shared" si="7"/>
        <v>63484.2</v>
      </c>
      <c r="E34" s="19">
        <f t="shared" si="7"/>
        <v>317421</v>
      </c>
      <c r="F34" s="19">
        <f t="shared" si="7"/>
        <v>6265.217391</v>
      </c>
      <c r="G34" s="19">
        <f t="shared" si="7"/>
        <v>939.7826087</v>
      </c>
      <c r="H34" s="19">
        <f t="shared" si="7"/>
        <v>7205</v>
      </c>
      <c r="I34" s="19">
        <f t="shared" si="7"/>
        <v>324626</v>
      </c>
      <c r="J34" s="19">
        <f t="shared" si="7"/>
        <v>57860</v>
      </c>
      <c r="K34" s="19">
        <f t="shared" si="7"/>
        <v>266766</v>
      </c>
      <c r="L34" s="29"/>
      <c r="M34" s="6"/>
      <c r="N34" s="6"/>
      <c r="O34" s="6"/>
    </row>
    <row r="35">
      <c r="A35" s="30"/>
      <c r="B35" s="30"/>
      <c r="C35" s="68"/>
      <c r="D35" s="31"/>
      <c r="E35" s="31"/>
      <c r="F35" s="31"/>
      <c r="G35" s="31"/>
      <c r="H35" s="32"/>
      <c r="I35" s="57"/>
      <c r="J35" s="18"/>
      <c r="K35" s="58"/>
      <c r="L35" s="6"/>
      <c r="M35" s="6"/>
      <c r="N35" s="6"/>
      <c r="O35" s="6"/>
    </row>
    <row r="36">
      <c r="A36" s="6"/>
      <c r="B36" s="6"/>
      <c r="C36" s="68">
        <v>265384.91</v>
      </c>
      <c r="D36" s="18">
        <f>SUM(C36*0.25)</f>
        <v>66346.2275</v>
      </c>
      <c r="E36" s="19">
        <f>SUM(C36+D36)</f>
        <v>331731.1375</v>
      </c>
      <c r="F36" s="18">
        <f>SUM(H36/1.15)</f>
        <v>6778.26087</v>
      </c>
      <c r="G36" s="18">
        <f>SUM(H36-F36)</f>
        <v>1016.73913</v>
      </c>
      <c r="H36" s="53">
        <v>7795.0</v>
      </c>
      <c r="I36" s="19">
        <f>SUM(H36,E36)</f>
        <v>339526.1375</v>
      </c>
      <c r="J36" s="17">
        <v>61425.0</v>
      </c>
      <c r="K36" s="18">
        <f>SUM(I36-J36)</f>
        <v>278101.1375</v>
      </c>
      <c r="L36" s="6"/>
      <c r="M36" s="6"/>
      <c r="N36" s="6"/>
      <c r="O36" s="6"/>
    </row>
    <row r="37">
      <c r="A37" s="75">
        <v>12.09</v>
      </c>
      <c r="B37" s="6"/>
      <c r="C37" s="25">
        <f>sum(C36-C34)</f>
        <v>11448.11</v>
      </c>
      <c r="D37" s="6"/>
      <c r="E37" s="6"/>
      <c r="F37" s="6"/>
      <c r="G37" s="6"/>
      <c r="H37" s="25">
        <f>sum(H36-H34)</f>
        <v>590</v>
      </c>
      <c r="I37" s="6"/>
      <c r="J37" s="25">
        <f t="shared" ref="J37:K37" si="8">sum(J36-J34)</f>
        <v>3565</v>
      </c>
      <c r="K37" s="25">
        <f t="shared" si="8"/>
        <v>11335.1375</v>
      </c>
      <c r="L37" s="6"/>
      <c r="M37" s="6"/>
      <c r="N37" s="6"/>
      <c r="O37" s="6"/>
    </row>
    <row r="38">
      <c r="A38" s="6"/>
      <c r="B38" s="6"/>
      <c r="C38" s="68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25"/>
      <c r="K39" s="6"/>
      <c r="L39" s="6"/>
      <c r="M39" s="6"/>
      <c r="N39" s="6"/>
      <c r="O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25"/>
      <c r="K40" s="6"/>
      <c r="L40" s="6"/>
      <c r="M40" s="6"/>
      <c r="N40" s="6"/>
      <c r="O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25"/>
      <c r="K41" s="6"/>
      <c r="L41" s="6"/>
      <c r="M41" s="6"/>
      <c r="N41" s="6"/>
      <c r="O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25"/>
      <c r="K42" s="6"/>
      <c r="L42" s="6"/>
      <c r="M42" s="6"/>
      <c r="N42" s="6"/>
      <c r="O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25"/>
      <c r="K43" s="6"/>
      <c r="L43" s="6"/>
      <c r="M43" s="6"/>
      <c r="N43" s="6"/>
      <c r="O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25"/>
      <c r="K44" s="6"/>
      <c r="L44" s="6"/>
      <c r="M44" s="6"/>
      <c r="N44" s="6"/>
      <c r="O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25"/>
      <c r="K45" s="6"/>
      <c r="L45" s="6"/>
      <c r="M45" s="6"/>
      <c r="N45" s="6"/>
      <c r="O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25"/>
      <c r="K46" s="6"/>
      <c r="L46" s="6"/>
      <c r="M46" s="6"/>
      <c r="N46" s="6"/>
      <c r="O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25"/>
      <c r="K47" s="6"/>
      <c r="L47" s="6"/>
      <c r="M47" s="6"/>
      <c r="N47" s="6"/>
      <c r="O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25"/>
      <c r="K48" s="6"/>
      <c r="L48" s="6"/>
      <c r="M48" s="6"/>
      <c r="N48" s="6"/>
      <c r="O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25"/>
      <c r="K49" s="6"/>
      <c r="L49" s="6"/>
      <c r="M49" s="6"/>
      <c r="N49" s="6"/>
      <c r="O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25"/>
      <c r="K50" s="6"/>
      <c r="L50" s="6"/>
      <c r="M50" s="6"/>
      <c r="N50" s="6"/>
      <c r="O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25"/>
      <c r="K51" s="6"/>
      <c r="L51" s="6"/>
      <c r="M51" s="6"/>
      <c r="N51" s="6"/>
      <c r="O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25"/>
      <c r="K52" s="6"/>
      <c r="L52" s="6"/>
      <c r="M52" s="6"/>
      <c r="N52" s="6"/>
      <c r="O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25"/>
      <c r="K53" s="6"/>
      <c r="L53" s="6"/>
      <c r="M53" s="6"/>
      <c r="N53" s="6"/>
      <c r="O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25"/>
      <c r="K54" s="6"/>
      <c r="L54" s="6"/>
      <c r="M54" s="6"/>
      <c r="N54" s="6"/>
      <c r="O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25"/>
      <c r="K55" s="6"/>
      <c r="L55" s="6"/>
      <c r="M55" s="6"/>
      <c r="N55" s="6"/>
      <c r="O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25"/>
      <c r="K56" s="6"/>
      <c r="L56" s="6"/>
      <c r="M56" s="6"/>
      <c r="N56" s="6"/>
      <c r="O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25"/>
      <c r="K57" s="6"/>
      <c r="L57" s="6"/>
      <c r="M57" s="6"/>
      <c r="N57" s="6"/>
      <c r="O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25"/>
      <c r="K58" s="6"/>
      <c r="L58" s="6"/>
      <c r="M58" s="6"/>
      <c r="N58" s="6"/>
      <c r="O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25"/>
      <c r="K59" s="6"/>
      <c r="L59" s="6"/>
      <c r="M59" s="6"/>
      <c r="N59" s="6"/>
      <c r="O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25"/>
      <c r="K60" s="6"/>
      <c r="L60" s="6"/>
      <c r="M60" s="6"/>
      <c r="N60" s="6"/>
      <c r="O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25"/>
      <c r="K61" s="6"/>
      <c r="L61" s="6"/>
      <c r="M61" s="6"/>
      <c r="N61" s="6"/>
      <c r="O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25"/>
      <c r="K62" s="6"/>
      <c r="L62" s="6"/>
      <c r="M62" s="6"/>
      <c r="N62" s="6"/>
      <c r="O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25"/>
      <c r="K63" s="6"/>
      <c r="L63" s="6"/>
      <c r="M63" s="6"/>
      <c r="N63" s="6"/>
      <c r="O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25"/>
      <c r="K64" s="6"/>
      <c r="L64" s="6"/>
      <c r="M64" s="6"/>
      <c r="N64" s="6"/>
      <c r="O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25"/>
      <c r="K65" s="6"/>
      <c r="L65" s="6"/>
      <c r="M65" s="6"/>
      <c r="N65" s="6"/>
      <c r="O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25"/>
      <c r="K66" s="6"/>
      <c r="L66" s="6"/>
      <c r="M66" s="6"/>
      <c r="N66" s="6"/>
      <c r="O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25"/>
      <c r="K67" s="6"/>
      <c r="L67" s="6"/>
      <c r="M67" s="6"/>
      <c r="N67" s="6"/>
      <c r="O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25"/>
      <c r="K68" s="6"/>
      <c r="L68" s="6"/>
      <c r="M68" s="6"/>
      <c r="N68" s="6"/>
      <c r="O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25"/>
      <c r="K69" s="6"/>
      <c r="L69" s="6"/>
      <c r="M69" s="6"/>
      <c r="N69" s="6"/>
      <c r="O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25"/>
      <c r="K70" s="6"/>
      <c r="L70" s="6"/>
      <c r="M70" s="6"/>
      <c r="N70" s="6"/>
      <c r="O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25"/>
      <c r="K71" s="6"/>
      <c r="L71" s="6"/>
      <c r="M71" s="6"/>
      <c r="N71" s="6"/>
      <c r="O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25"/>
      <c r="K72" s="6"/>
      <c r="L72" s="6"/>
      <c r="M72" s="6"/>
      <c r="N72" s="6"/>
      <c r="O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25"/>
      <c r="K73" s="6"/>
      <c r="L73" s="6"/>
      <c r="M73" s="6"/>
      <c r="N73" s="6"/>
      <c r="O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25"/>
      <c r="K74" s="6"/>
      <c r="L74" s="6"/>
      <c r="M74" s="6"/>
      <c r="N74" s="6"/>
      <c r="O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25"/>
      <c r="K75" s="6"/>
      <c r="L75" s="6"/>
      <c r="M75" s="6"/>
      <c r="N75" s="6"/>
      <c r="O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25"/>
      <c r="K76" s="6"/>
      <c r="L76" s="6"/>
      <c r="M76" s="6"/>
      <c r="N76" s="6"/>
      <c r="O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25"/>
      <c r="K77" s="6"/>
      <c r="L77" s="6"/>
      <c r="M77" s="6"/>
      <c r="N77" s="6"/>
      <c r="O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25"/>
      <c r="K78" s="6"/>
      <c r="L78" s="6"/>
      <c r="M78" s="6"/>
      <c r="N78" s="6"/>
      <c r="O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25"/>
      <c r="K79" s="6"/>
      <c r="L79" s="6"/>
      <c r="M79" s="6"/>
      <c r="N79" s="6"/>
      <c r="O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25"/>
      <c r="K80" s="6"/>
      <c r="L80" s="6"/>
      <c r="M80" s="6"/>
      <c r="N80" s="6"/>
      <c r="O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25"/>
      <c r="K81" s="6"/>
      <c r="L81" s="6"/>
      <c r="M81" s="6"/>
      <c r="N81" s="6"/>
      <c r="O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25"/>
      <c r="K82" s="6"/>
      <c r="L82" s="6"/>
      <c r="M82" s="6"/>
      <c r="N82" s="6"/>
      <c r="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25"/>
      <c r="K83" s="6"/>
      <c r="L83" s="6"/>
      <c r="M83" s="6"/>
      <c r="N83" s="6"/>
      <c r="O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25"/>
      <c r="K84" s="6"/>
      <c r="L84" s="6"/>
      <c r="M84" s="6"/>
      <c r="N84" s="6"/>
      <c r="O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25"/>
      <c r="K85" s="6"/>
      <c r="L85" s="6"/>
      <c r="M85" s="6"/>
      <c r="N85" s="6"/>
      <c r="O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25"/>
      <c r="K86" s="6"/>
      <c r="L86" s="6"/>
      <c r="M86" s="6"/>
      <c r="N86" s="6"/>
      <c r="O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25"/>
      <c r="K87" s="6"/>
      <c r="L87" s="6"/>
      <c r="M87" s="6"/>
      <c r="N87" s="6"/>
      <c r="O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25"/>
      <c r="K88" s="6"/>
      <c r="L88" s="6"/>
      <c r="M88" s="6"/>
      <c r="N88" s="6"/>
      <c r="O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25"/>
      <c r="K89" s="6"/>
      <c r="L89" s="6"/>
      <c r="M89" s="6"/>
      <c r="N89" s="6"/>
      <c r="O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25"/>
      <c r="K90" s="6"/>
      <c r="L90" s="6"/>
      <c r="M90" s="6"/>
      <c r="N90" s="6"/>
      <c r="O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25"/>
      <c r="K91" s="6"/>
      <c r="L91" s="6"/>
      <c r="M91" s="6"/>
      <c r="N91" s="6"/>
      <c r="O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25"/>
      <c r="K92" s="6"/>
      <c r="L92" s="6"/>
      <c r="M92" s="6"/>
      <c r="N92" s="6"/>
      <c r="O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25"/>
      <c r="K93" s="6"/>
      <c r="L93" s="6"/>
      <c r="M93" s="6"/>
      <c r="N93" s="6"/>
      <c r="O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25"/>
      <c r="K94" s="6"/>
      <c r="L94" s="6"/>
      <c r="M94" s="6"/>
      <c r="N94" s="6"/>
      <c r="O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25"/>
      <c r="K95" s="6"/>
      <c r="L95" s="6"/>
      <c r="M95" s="6"/>
      <c r="N95" s="6"/>
      <c r="O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25"/>
      <c r="K96" s="6"/>
      <c r="L96" s="6"/>
      <c r="M96" s="6"/>
      <c r="N96" s="6"/>
      <c r="O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25"/>
      <c r="K97" s="6"/>
      <c r="L97" s="6"/>
      <c r="M97" s="6"/>
      <c r="N97" s="6"/>
      <c r="O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25"/>
      <c r="K98" s="6"/>
      <c r="L98" s="6"/>
      <c r="M98" s="6"/>
      <c r="N98" s="6"/>
      <c r="O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25"/>
      <c r="K99" s="6"/>
      <c r="L99" s="6"/>
      <c r="M99" s="6"/>
      <c r="N99" s="6"/>
      <c r="O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25"/>
      <c r="K100" s="6"/>
      <c r="L100" s="6"/>
      <c r="M100" s="6"/>
      <c r="N100" s="6"/>
      <c r="O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25"/>
      <c r="K101" s="6"/>
      <c r="L101" s="6"/>
      <c r="M101" s="6"/>
      <c r="N101" s="6"/>
      <c r="O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25"/>
      <c r="K102" s="6"/>
      <c r="L102" s="6"/>
      <c r="M102" s="6"/>
      <c r="N102" s="6"/>
      <c r="O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25"/>
      <c r="K103" s="6"/>
      <c r="L103" s="6"/>
      <c r="M103" s="6"/>
      <c r="N103" s="6"/>
      <c r="O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25"/>
      <c r="K104" s="6"/>
      <c r="L104" s="6"/>
      <c r="M104" s="6"/>
      <c r="N104" s="6"/>
      <c r="O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25"/>
      <c r="K105" s="6"/>
      <c r="L105" s="6"/>
      <c r="M105" s="6"/>
      <c r="N105" s="6"/>
      <c r="O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25"/>
      <c r="K106" s="6"/>
      <c r="L106" s="6"/>
      <c r="M106" s="6"/>
      <c r="N106" s="6"/>
      <c r="O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25"/>
      <c r="K107" s="6"/>
      <c r="L107" s="6"/>
      <c r="M107" s="6"/>
      <c r="N107" s="6"/>
      <c r="O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25"/>
      <c r="K108" s="6"/>
      <c r="L108" s="6"/>
      <c r="M108" s="6"/>
      <c r="N108" s="6"/>
      <c r="O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25"/>
      <c r="K109" s="6"/>
      <c r="L109" s="6"/>
      <c r="M109" s="6"/>
      <c r="N109" s="6"/>
      <c r="O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25"/>
      <c r="K110" s="6"/>
      <c r="L110" s="6"/>
      <c r="M110" s="6"/>
      <c r="N110" s="6"/>
      <c r="O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25"/>
      <c r="K111" s="6"/>
      <c r="L111" s="6"/>
      <c r="M111" s="6"/>
      <c r="N111" s="6"/>
      <c r="O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25"/>
      <c r="K112" s="6"/>
      <c r="L112" s="6"/>
      <c r="M112" s="6"/>
      <c r="N112" s="6"/>
      <c r="O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25"/>
      <c r="K113" s="6"/>
      <c r="L113" s="6"/>
      <c r="M113" s="6"/>
      <c r="N113" s="6"/>
      <c r="O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25"/>
      <c r="K114" s="6"/>
      <c r="L114" s="6"/>
      <c r="M114" s="6"/>
      <c r="N114" s="6"/>
      <c r="O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25"/>
      <c r="K115" s="6"/>
      <c r="L115" s="6"/>
      <c r="M115" s="6"/>
      <c r="N115" s="6"/>
      <c r="O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25"/>
      <c r="K116" s="6"/>
      <c r="L116" s="6"/>
      <c r="M116" s="6"/>
      <c r="N116" s="6"/>
      <c r="O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25"/>
      <c r="K117" s="6"/>
      <c r="L117" s="6"/>
      <c r="M117" s="6"/>
      <c r="N117" s="6"/>
      <c r="O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25"/>
      <c r="K118" s="6"/>
      <c r="L118" s="6"/>
      <c r="M118" s="6"/>
      <c r="N118" s="6"/>
      <c r="O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25"/>
      <c r="K119" s="6"/>
      <c r="L119" s="6"/>
      <c r="M119" s="6"/>
      <c r="N119" s="6"/>
      <c r="O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25"/>
      <c r="K120" s="6"/>
      <c r="L120" s="6"/>
      <c r="M120" s="6"/>
      <c r="N120" s="6"/>
      <c r="O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25"/>
      <c r="K121" s="6"/>
      <c r="L121" s="6"/>
      <c r="M121" s="6"/>
      <c r="N121" s="6"/>
      <c r="O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25"/>
      <c r="K122" s="6"/>
      <c r="L122" s="6"/>
      <c r="M122" s="6"/>
      <c r="N122" s="6"/>
      <c r="O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25"/>
      <c r="K123" s="6"/>
      <c r="L123" s="6"/>
      <c r="M123" s="6"/>
      <c r="N123" s="6"/>
      <c r="O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25"/>
      <c r="K124" s="6"/>
      <c r="L124" s="6"/>
      <c r="M124" s="6"/>
      <c r="N124" s="6"/>
      <c r="O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25"/>
      <c r="K125" s="6"/>
      <c r="L125" s="6"/>
      <c r="M125" s="6"/>
      <c r="N125" s="6"/>
      <c r="O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25"/>
      <c r="K126" s="6"/>
      <c r="L126" s="6"/>
      <c r="M126" s="6"/>
      <c r="N126" s="6"/>
      <c r="O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25"/>
      <c r="K127" s="6"/>
      <c r="L127" s="6"/>
      <c r="M127" s="6"/>
      <c r="N127" s="6"/>
      <c r="O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25"/>
      <c r="K128" s="6"/>
      <c r="L128" s="6"/>
      <c r="M128" s="6"/>
      <c r="N128" s="6"/>
      <c r="O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25"/>
      <c r="K129" s="6"/>
      <c r="L129" s="6"/>
      <c r="M129" s="6"/>
      <c r="N129" s="6"/>
      <c r="O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25"/>
      <c r="K130" s="6"/>
      <c r="L130" s="6"/>
      <c r="M130" s="6"/>
      <c r="N130" s="6"/>
      <c r="O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25"/>
      <c r="K131" s="6"/>
      <c r="L131" s="6"/>
      <c r="M131" s="6"/>
      <c r="N131" s="6"/>
      <c r="O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25"/>
      <c r="K132" s="6"/>
      <c r="L132" s="6"/>
      <c r="M132" s="6"/>
      <c r="N132" s="6"/>
      <c r="O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25"/>
      <c r="K133" s="6"/>
      <c r="L133" s="6"/>
      <c r="M133" s="6"/>
      <c r="N133" s="6"/>
      <c r="O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25"/>
      <c r="K134" s="6"/>
      <c r="L134" s="6"/>
      <c r="M134" s="6"/>
      <c r="N134" s="6"/>
      <c r="O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25"/>
      <c r="K135" s="6"/>
      <c r="L135" s="6"/>
      <c r="M135" s="6"/>
      <c r="N135" s="6"/>
      <c r="O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25"/>
      <c r="K136" s="6"/>
      <c r="L136" s="6"/>
      <c r="M136" s="6"/>
      <c r="N136" s="6"/>
      <c r="O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25"/>
      <c r="K137" s="6"/>
      <c r="L137" s="6"/>
      <c r="M137" s="6"/>
      <c r="N137" s="6"/>
      <c r="O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25"/>
      <c r="K138" s="6"/>
      <c r="L138" s="6"/>
      <c r="M138" s="6"/>
      <c r="N138" s="6"/>
      <c r="O138" s="6"/>
    </row>
  </sheetData>
  <mergeCells count="1">
    <mergeCell ref="A1:F1"/>
  </mergeCell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119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58222.0</v>
      </c>
      <c r="C3" s="17">
        <v>4596.0</v>
      </c>
      <c r="D3" s="18">
        <f t="shared" ref="D3:D33" si="1">SUM(C3*0.25)</f>
        <v>1149</v>
      </c>
      <c r="E3" s="19">
        <f t="shared" ref="E3:E33" si="2">SUM(C3+D3)</f>
        <v>5745</v>
      </c>
      <c r="F3" s="18">
        <f t="shared" ref="F3:F33" si="3">SUM(H3/1.15)</f>
        <v>104.3478261</v>
      </c>
      <c r="G3" s="18">
        <f t="shared" ref="G3:G33" si="4">SUM(H3-F3)</f>
        <v>15.65217391</v>
      </c>
      <c r="H3" s="52">
        <v>120.0</v>
      </c>
      <c r="I3" s="19">
        <f t="shared" ref="I3:I33" si="5">SUM(H3,E3)</f>
        <v>5865</v>
      </c>
      <c r="J3" s="17">
        <v>1390.0</v>
      </c>
      <c r="K3" s="18">
        <f t="shared" ref="K3:K14" si="6">SUM(I3-J3)</f>
        <v>4475</v>
      </c>
      <c r="L3" s="23"/>
      <c r="M3" s="24"/>
      <c r="N3" s="24"/>
      <c r="O3" s="24"/>
    </row>
    <row r="4">
      <c r="A4" s="15">
        <v>2.0</v>
      </c>
      <c r="B4" s="16">
        <v>58280.0</v>
      </c>
      <c r="C4" s="17">
        <v>8044.0</v>
      </c>
      <c r="D4" s="18">
        <f t="shared" si="1"/>
        <v>2011</v>
      </c>
      <c r="E4" s="19">
        <f t="shared" si="2"/>
        <v>10055</v>
      </c>
      <c r="F4" s="18">
        <f t="shared" si="3"/>
        <v>273.9130435</v>
      </c>
      <c r="G4" s="18">
        <f t="shared" si="4"/>
        <v>41.08695652</v>
      </c>
      <c r="H4" s="53">
        <v>315.0</v>
      </c>
      <c r="I4" s="19">
        <f t="shared" si="5"/>
        <v>10370</v>
      </c>
      <c r="J4" s="17">
        <v>3115.0</v>
      </c>
      <c r="K4" s="18">
        <f t="shared" si="6"/>
        <v>7255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66004.0</v>
      </c>
      <c r="C6" s="17">
        <v>53840.0</v>
      </c>
      <c r="D6" s="18">
        <f t="shared" si="1"/>
        <v>13460</v>
      </c>
      <c r="E6" s="19">
        <f t="shared" si="2"/>
        <v>67300</v>
      </c>
      <c r="F6" s="18">
        <f t="shared" si="3"/>
        <v>1013.043478</v>
      </c>
      <c r="G6" s="18">
        <f t="shared" si="4"/>
        <v>151.9565217</v>
      </c>
      <c r="H6" s="53">
        <v>1165.0</v>
      </c>
      <c r="I6" s="19">
        <f t="shared" si="5"/>
        <v>68465</v>
      </c>
      <c r="J6" s="17">
        <v>5290.0</v>
      </c>
      <c r="K6" s="18">
        <f t="shared" si="6"/>
        <v>63175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58601.0</v>
      </c>
      <c r="C9" s="17">
        <v>3228.8</v>
      </c>
      <c r="D9" s="18">
        <f t="shared" si="1"/>
        <v>807.2</v>
      </c>
      <c r="E9" s="19">
        <f t="shared" si="2"/>
        <v>4036</v>
      </c>
      <c r="F9" s="18">
        <f t="shared" si="3"/>
        <v>69.56521739</v>
      </c>
      <c r="G9" s="18">
        <f t="shared" si="4"/>
        <v>10.43478261</v>
      </c>
      <c r="H9" s="53">
        <v>80.0</v>
      </c>
      <c r="I9" s="19">
        <f t="shared" si="5"/>
        <v>4116</v>
      </c>
      <c r="J9" s="17">
        <v>1846.0</v>
      </c>
      <c r="K9" s="18">
        <f t="shared" si="6"/>
        <v>2270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6">
        <v>58778.0</v>
      </c>
      <c r="C12" s="17">
        <v>14336.0</v>
      </c>
      <c r="D12" s="18">
        <f t="shared" si="1"/>
        <v>3584</v>
      </c>
      <c r="E12" s="19">
        <f t="shared" si="2"/>
        <v>17920</v>
      </c>
      <c r="F12" s="18">
        <f t="shared" si="3"/>
        <v>321.7391304</v>
      </c>
      <c r="G12" s="18">
        <f t="shared" si="4"/>
        <v>48.26086957</v>
      </c>
      <c r="H12" s="53">
        <v>370.0</v>
      </c>
      <c r="I12" s="19">
        <f t="shared" si="5"/>
        <v>18290</v>
      </c>
      <c r="J12" s="17">
        <v>4710.0</v>
      </c>
      <c r="K12" s="18">
        <f t="shared" si="6"/>
        <v>13580</v>
      </c>
      <c r="L12" s="23"/>
      <c r="M12" s="6"/>
      <c r="N12" s="6"/>
      <c r="O12" s="6"/>
    </row>
    <row r="13">
      <c r="A13" s="15">
        <v>11.0</v>
      </c>
      <c r="B13" s="16">
        <v>58885.0</v>
      </c>
      <c r="C13" s="17">
        <v>28508.0</v>
      </c>
      <c r="D13" s="18">
        <f t="shared" si="1"/>
        <v>7127</v>
      </c>
      <c r="E13" s="19">
        <f t="shared" si="2"/>
        <v>35635</v>
      </c>
      <c r="F13" s="18">
        <f t="shared" si="3"/>
        <v>656.5217391</v>
      </c>
      <c r="G13" s="18">
        <f t="shared" si="4"/>
        <v>98.47826087</v>
      </c>
      <c r="H13" s="53">
        <v>755.0</v>
      </c>
      <c r="I13" s="19">
        <f t="shared" si="5"/>
        <v>36390</v>
      </c>
      <c r="J13" s="17">
        <v>2715.0</v>
      </c>
      <c r="K13" s="18">
        <f t="shared" si="6"/>
        <v>33675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K15" s="18">
        <f>SUM(I15-J14)</f>
        <v>0</v>
      </c>
      <c r="L15" s="23"/>
      <c r="M15" s="6"/>
      <c r="N15" s="6"/>
      <c r="O15" s="6"/>
    </row>
    <row r="16">
      <c r="A16" s="15">
        <v>14.0</v>
      </c>
      <c r="B16" s="16">
        <v>58986.0</v>
      </c>
      <c r="C16" s="17">
        <v>6224.0</v>
      </c>
      <c r="D16" s="18">
        <f t="shared" si="1"/>
        <v>1556</v>
      </c>
      <c r="E16" s="19">
        <f t="shared" si="2"/>
        <v>7780</v>
      </c>
      <c r="F16" s="18">
        <f t="shared" si="3"/>
        <v>195.6521739</v>
      </c>
      <c r="G16" s="18">
        <f t="shared" si="4"/>
        <v>29.34782609</v>
      </c>
      <c r="H16" s="53">
        <v>225.0</v>
      </c>
      <c r="I16" s="19">
        <f t="shared" si="5"/>
        <v>8005</v>
      </c>
      <c r="J16" s="17">
        <v>2385.0</v>
      </c>
      <c r="K16" s="18">
        <f t="shared" ref="K16:K33" si="7">SUM(I16-J16)</f>
        <v>5620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7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7"/>
        <v>0</v>
      </c>
      <c r="L18" s="23"/>
      <c r="M18" s="6"/>
      <c r="N18" s="6"/>
      <c r="O18" s="6"/>
    </row>
    <row r="19">
      <c r="A19" s="15">
        <v>17.0</v>
      </c>
      <c r="B19" s="16">
        <v>59260.0</v>
      </c>
      <c r="C19" s="17">
        <v>25464.0</v>
      </c>
      <c r="D19" s="18">
        <f t="shared" si="1"/>
        <v>6366</v>
      </c>
      <c r="E19" s="19">
        <f t="shared" si="2"/>
        <v>31830</v>
      </c>
      <c r="F19" s="18">
        <f t="shared" si="3"/>
        <v>773.9130435</v>
      </c>
      <c r="G19" s="18">
        <f t="shared" si="4"/>
        <v>116.0869565</v>
      </c>
      <c r="H19" s="53">
        <v>890.0</v>
      </c>
      <c r="I19" s="19">
        <f t="shared" si="5"/>
        <v>32720</v>
      </c>
      <c r="J19" s="17">
        <v>8790.0</v>
      </c>
      <c r="K19" s="18">
        <f t="shared" si="7"/>
        <v>23930</v>
      </c>
      <c r="L19" s="23"/>
      <c r="M19" s="6"/>
      <c r="N19" s="6"/>
      <c r="O19" s="6"/>
    </row>
    <row r="20">
      <c r="A20" s="15">
        <v>18.0</v>
      </c>
      <c r="B20" s="16">
        <v>59348.0</v>
      </c>
      <c r="C20" s="17">
        <v>38684.0</v>
      </c>
      <c r="D20" s="18">
        <f t="shared" si="1"/>
        <v>9671</v>
      </c>
      <c r="E20" s="19">
        <f t="shared" si="2"/>
        <v>48355</v>
      </c>
      <c r="F20" s="18">
        <f t="shared" si="3"/>
        <v>1191.304348</v>
      </c>
      <c r="G20" s="18">
        <f t="shared" si="4"/>
        <v>178.6956522</v>
      </c>
      <c r="H20" s="53">
        <v>1370.0</v>
      </c>
      <c r="I20" s="19">
        <f t="shared" si="5"/>
        <v>49725</v>
      </c>
      <c r="J20" s="17">
        <v>4365.0</v>
      </c>
      <c r="K20" s="18">
        <f t="shared" si="7"/>
        <v>45360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7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7"/>
        <v>0</v>
      </c>
      <c r="L22" s="23"/>
      <c r="M22" s="6"/>
      <c r="N22" s="6"/>
      <c r="O22" s="6"/>
    </row>
    <row r="23">
      <c r="A23" s="15">
        <v>21.0</v>
      </c>
      <c r="B23" s="16">
        <v>59472.0</v>
      </c>
      <c r="C23" s="17">
        <v>9060.0</v>
      </c>
      <c r="D23" s="18">
        <f t="shared" si="1"/>
        <v>2265</v>
      </c>
      <c r="E23" s="19">
        <f t="shared" si="2"/>
        <v>11325</v>
      </c>
      <c r="F23" s="18">
        <f t="shared" si="3"/>
        <v>26.08695652</v>
      </c>
      <c r="G23" s="18">
        <f t="shared" si="4"/>
        <v>3.913043478</v>
      </c>
      <c r="H23" s="53">
        <v>30.0</v>
      </c>
      <c r="I23" s="19">
        <f t="shared" si="5"/>
        <v>11355</v>
      </c>
      <c r="J23" s="17">
        <v>620.0</v>
      </c>
      <c r="K23" s="18">
        <f t="shared" si="7"/>
        <v>10735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7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7"/>
        <v>0</v>
      </c>
      <c r="L25" s="23"/>
      <c r="M25" s="6"/>
      <c r="N25" s="6"/>
      <c r="O25" s="6"/>
    </row>
    <row r="26">
      <c r="A26" s="15">
        <v>24.0</v>
      </c>
      <c r="B26" s="16">
        <v>59635.0</v>
      </c>
      <c r="C26" s="17">
        <v>13940.0</v>
      </c>
      <c r="D26" s="18">
        <f t="shared" si="1"/>
        <v>3485</v>
      </c>
      <c r="E26" s="19">
        <f t="shared" si="2"/>
        <v>17425</v>
      </c>
      <c r="F26" s="18">
        <f t="shared" si="3"/>
        <v>343.4782609</v>
      </c>
      <c r="G26" s="18">
        <f t="shared" si="4"/>
        <v>51.52173913</v>
      </c>
      <c r="H26" s="53">
        <v>395.0</v>
      </c>
      <c r="I26" s="19">
        <f t="shared" si="5"/>
        <v>17820</v>
      </c>
      <c r="J26" s="17">
        <v>4485.0</v>
      </c>
      <c r="K26" s="18">
        <f t="shared" si="7"/>
        <v>13335</v>
      </c>
      <c r="L26" s="23"/>
      <c r="M26" s="6"/>
      <c r="N26" s="6"/>
      <c r="O26" s="6"/>
    </row>
    <row r="27">
      <c r="A27" s="15">
        <v>25.0</v>
      </c>
      <c r="B27" s="16">
        <v>59719.0</v>
      </c>
      <c r="C27" s="17">
        <v>35044.0</v>
      </c>
      <c r="D27" s="18">
        <f t="shared" si="1"/>
        <v>8761</v>
      </c>
      <c r="E27" s="19">
        <f t="shared" si="2"/>
        <v>43805</v>
      </c>
      <c r="F27" s="18">
        <f t="shared" si="3"/>
        <v>1443.478261</v>
      </c>
      <c r="G27" s="18">
        <f t="shared" si="4"/>
        <v>216.5217391</v>
      </c>
      <c r="H27" s="53">
        <v>1660.0</v>
      </c>
      <c r="I27" s="19">
        <f t="shared" si="5"/>
        <v>45465</v>
      </c>
      <c r="J27" s="17">
        <v>650.0</v>
      </c>
      <c r="K27" s="18">
        <f t="shared" si="7"/>
        <v>44815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7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7"/>
        <v>0</v>
      </c>
      <c r="L29" s="23"/>
      <c r="M29" s="6"/>
      <c r="N29" s="6"/>
      <c r="O29" s="6"/>
    </row>
    <row r="30">
      <c r="A30" s="15">
        <v>28.0</v>
      </c>
      <c r="B30" s="16">
        <v>59771.0</v>
      </c>
      <c r="C30" s="17">
        <v>4256.0</v>
      </c>
      <c r="D30" s="18">
        <f t="shared" si="1"/>
        <v>1064</v>
      </c>
      <c r="E30" s="19">
        <f t="shared" si="2"/>
        <v>5320</v>
      </c>
      <c r="F30" s="18">
        <f t="shared" si="3"/>
        <v>60.86956522</v>
      </c>
      <c r="G30" s="18">
        <f t="shared" si="4"/>
        <v>9.130434783</v>
      </c>
      <c r="H30" s="53">
        <v>70.0</v>
      </c>
      <c r="I30" s="19">
        <f t="shared" si="5"/>
        <v>5390</v>
      </c>
      <c r="J30" s="17">
        <v>1450.0</v>
      </c>
      <c r="K30" s="18">
        <f t="shared" si="7"/>
        <v>3940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7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7"/>
        <v>0</v>
      </c>
      <c r="L32" s="23"/>
      <c r="M32" s="6"/>
      <c r="N32" s="6"/>
      <c r="O32" s="6"/>
    </row>
    <row r="33">
      <c r="A33" s="15">
        <v>31.0</v>
      </c>
      <c r="B33" s="16">
        <v>59877.0</v>
      </c>
      <c r="C33" s="17">
        <v>8528.0</v>
      </c>
      <c r="D33" s="18">
        <f t="shared" si="1"/>
        <v>2132</v>
      </c>
      <c r="E33" s="19">
        <f t="shared" si="2"/>
        <v>10660</v>
      </c>
      <c r="F33" s="18">
        <f t="shared" si="3"/>
        <v>386.9565217</v>
      </c>
      <c r="G33" s="18">
        <f t="shared" si="4"/>
        <v>58.04347826</v>
      </c>
      <c r="H33" s="56">
        <v>445.0</v>
      </c>
      <c r="I33" s="19">
        <f t="shared" si="5"/>
        <v>11105</v>
      </c>
      <c r="J33" s="17">
        <v>3740.0</v>
      </c>
      <c r="K33" s="18">
        <f t="shared" si="7"/>
        <v>7365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8">SUM(C3:C33)</f>
        <v>253752.8</v>
      </c>
      <c r="D34" s="19">
        <f t="shared" si="8"/>
        <v>63438.2</v>
      </c>
      <c r="E34" s="19">
        <f t="shared" si="8"/>
        <v>317191</v>
      </c>
      <c r="F34" s="19">
        <f t="shared" si="8"/>
        <v>6860.869565</v>
      </c>
      <c r="G34" s="19">
        <f t="shared" si="8"/>
        <v>1029.130435</v>
      </c>
      <c r="H34" s="19">
        <f t="shared" si="8"/>
        <v>7890</v>
      </c>
      <c r="I34" s="19">
        <f t="shared" si="8"/>
        <v>325081</v>
      </c>
      <c r="J34" s="19">
        <f t="shared" si="8"/>
        <v>45551</v>
      </c>
      <c r="K34" s="19">
        <f t="shared" si="8"/>
        <v>279530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325081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120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6">
        <v>60031.0</v>
      </c>
      <c r="C3" s="17">
        <v>31520.0</v>
      </c>
      <c r="D3" s="18">
        <f t="shared" ref="D3:D33" si="1">SUM(C3*0.25)</f>
        <v>7880</v>
      </c>
      <c r="E3" s="19">
        <f t="shared" ref="E3:E33" si="2">SUM(C3+D3)</f>
        <v>39400</v>
      </c>
      <c r="F3" s="18">
        <f t="shared" ref="F3:F33" si="3">SUM(H3/1.15)</f>
        <v>1395.652174</v>
      </c>
      <c r="G3" s="18">
        <f t="shared" ref="G3:G33" si="4">SUM(H3-F3)</f>
        <v>209.3478261</v>
      </c>
      <c r="H3" s="52">
        <v>1605.0</v>
      </c>
      <c r="I3" s="19">
        <f t="shared" ref="I3:I33" si="5">SUM(H3,E3)</f>
        <v>41005</v>
      </c>
      <c r="J3" s="17">
        <v>3040.0</v>
      </c>
      <c r="K3" s="18">
        <f t="shared" ref="K3:K33" si="6">SUM(I3-J3)</f>
        <v>37965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7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6">
        <v>60077.0</v>
      </c>
      <c r="C6" s="17">
        <v>2628.0</v>
      </c>
      <c r="D6" s="18">
        <f t="shared" si="1"/>
        <v>657</v>
      </c>
      <c r="E6" s="19">
        <f t="shared" si="2"/>
        <v>3285</v>
      </c>
      <c r="F6" s="18">
        <f t="shared" si="3"/>
        <v>113.0434783</v>
      </c>
      <c r="G6" s="18">
        <f t="shared" si="4"/>
        <v>16.95652174</v>
      </c>
      <c r="H6" s="53">
        <v>130.0</v>
      </c>
      <c r="I6" s="19">
        <f t="shared" si="5"/>
        <v>3415</v>
      </c>
      <c r="J6" s="17">
        <v>1250.0</v>
      </c>
      <c r="K6" s="18">
        <f t="shared" si="6"/>
        <v>2165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6">
        <v>60258.0</v>
      </c>
      <c r="C9" s="17">
        <v>13604.0</v>
      </c>
      <c r="D9" s="18">
        <f t="shared" si="1"/>
        <v>3401</v>
      </c>
      <c r="E9" s="19">
        <f t="shared" si="2"/>
        <v>17005</v>
      </c>
      <c r="F9" s="18">
        <f t="shared" si="3"/>
        <v>582.6086957</v>
      </c>
      <c r="G9" s="18">
        <f t="shared" si="4"/>
        <v>87.39130435</v>
      </c>
      <c r="H9" s="53">
        <v>670.0</v>
      </c>
      <c r="I9" s="19">
        <f t="shared" si="5"/>
        <v>17675</v>
      </c>
      <c r="J9" s="17">
        <v>4325.0</v>
      </c>
      <c r="K9" s="18">
        <f t="shared" si="6"/>
        <v>13350</v>
      </c>
      <c r="L9" s="23"/>
      <c r="M9" s="25"/>
      <c r="N9" s="6"/>
      <c r="O9" s="6"/>
    </row>
    <row r="10">
      <c r="A10" s="15">
        <v>8.0</v>
      </c>
      <c r="B10" s="16">
        <v>60379.0</v>
      </c>
      <c r="C10" s="17">
        <v>34828.0</v>
      </c>
      <c r="D10" s="18">
        <f t="shared" si="1"/>
        <v>8707</v>
      </c>
      <c r="E10" s="19">
        <f t="shared" si="2"/>
        <v>43535</v>
      </c>
      <c r="F10" s="18">
        <f t="shared" si="3"/>
        <v>800</v>
      </c>
      <c r="G10" s="18">
        <f t="shared" si="4"/>
        <v>120</v>
      </c>
      <c r="H10" s="53">
        <v>920.0</v>
      </c>
      <c r="I10" s="19">
        <f t="shared" si="5"/>
        <v>44455</v>
      </c>
      <c r="J10" s="17">
        <v>4180.0</v>
      </c>
      <c r="K10" s="18">
        <f t="shared" si="6"/>
        <v>40275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6">
        <v>60461.0</v>
      </c>
      <c r="C13" s="17">
        <v>4604.0</v>
      </c>
      <c r="D13" s="18">
        <f t="shared" si="1"/>
        <v>1151</v>
      </c>
      <c r="E13" s="19">
        <f t="shared" si="2"/>
        <v>5755</v>
      </c>
      <c r="F13" s="18">
        <f t="shared" si="3"/>
        <v>121.7391304</v>
      </c>
      <c r="G13" s="18">
        <f t="shared" si="4"/>
        <v>18.26086957</v>
      </c>
      <c r="H13" s="53">
        <v>140.0</v>
      </c>
      <c r="I13" s="19">
        <f t="shared" si="5"/>
        <v>5895</v>
      </c>
      <c r="J13" s="17">
        <v>2340.0</v>
      </c>
      <c r="K13" s="18">
        <f t="shared" si="6"/>
        <v>3555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6">
        <v>60602.0</v>
      </c>
      <c r="C16" s="17">
        <v>10444.0</v>
      </c>
      <c r="D16" s="18">
        <f t="shared" si="1"/>
        <v>2611</v>
      </c>
      <c r="E16" s="19">
        <f t="shared" si="2"/>
        <v>13055</v>
      </c>
      <c r="F16" s="18">
        <f t="shared" si="3"/>
        <v>317.3913043</v>
      </c>
      <c r="G16" s="18">
        <f t="shared" si="4"/>
        <v>47.60869565</v>
      </c>
      <c r="H16" s="53">
        <v>365.0</v>
      </c>
      <c r="I16" s="19">
        <f t="shared" si="5"/>
        <v>13420</v>
      </c>
      <c r="J16" s="17">
        <v>2865.0</v>
      </c>
      <c r="K16" s="18">
        <f t="shared" si="6"/>
        <v>10555</v>
      </c>
      <c r="L16" s="23"/>
      <c r="M16" s="6"/>
      <c r="N16" s="6"/>
      <c r="O16" s="6"/>
    </row>
    <row r="17">
      <c r="A17" s="15">
        <v>15.0</v>
      </c>
      <c r="B17" s="16">
        <v>60739.0</v>
      </c>
      <c r="C17" s="17">
        <v>34008.0</v>
      </c>
      <c r="D17" s="18">
        <f t="shared" si="1"/>
        <v>8502</v>
      </c>
      <c r="E17" s="19">
        <f t="shared" si="2"/>
        <v>42510</v>
      </c>
      <c r="F17" s="18">
        <f t="shared" si="3"/>
        <v>878.2608696</v>
      </c>
      <c r="G17" s="18">
        <f t="shared" si="4"/>
        <v>131.7391304</v>
      </c>
      <c r="H17" s="53">
        <v>1010.0</v>
      </c>
      <c r="I17" s="19">
        <f t="shared" si="5"/>
        <v>43520</v>
      </c>
      <c r="J17" s="17">
        <v>4560.0</v>
      </c>
      <c r="K17" s="18">
        <f t="shared" si="6"/>
        <v>38960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6"/>
      <c r="C20" s="17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3"/>
      <c r="I20" s="19">
        <f t="shared" si="5"/>
        <v>0</v>
      </c>
      <c r="J20" s="17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6">
        <v>60903.0</v>
      </c>
      <c r="C23" s="17">
        <v>12236.0</v>
      </c>
      <c r="D23" s="18">
        <f t="shared" si="1"/>
        <v>3059</v>
      </c>
      <c r="E23" s="19">
        <f t="shared" si="2"/>
        <v>15295</v>
      </c>
      <c r="F23" s="18">
        <f t="shared" si="3"/>
        <v>326.0869565</v>
      </c>
      <c r="G23" s="18">
        <f t="shared" si="4"/>
        <v>48.91304348</v>
      </c>
      <c r="H23" s="53">
        <v>375.0</v>
      </c>
      <c r="I23" s="19">
        <f t="shared" si="5"/>
        <v>15670</v>
      </c>
      <c r="J23" s="17">
        <v>4315.0</v>
      </c>
      <c r="K23" s="18">
        <f t="shared" si="6"/>
        <v>11355</v>
      </c>
      <c r="L23" s="23"/>
      <c r="M23" s="6"/>
      <c r="N23" s="6"/>
      <c r="O23" s="6"/>
    </row>
    <row r="24">
      <c r="A24" s="15">
        <v>22.0</v>
      </c>
      <c r="B24" s="16">
        <v>60776.0</v>
      </c>
      <c r="C24" s="17">
        <v>24036.0</v>
      </c>
      <c r="D24" s="18">
        <f t="shared" si="1"/>
        <v>6009</v>
      </c>
      <c r="E24" s="19">
        <f t="shared" si="2"/>
        <v>30045</v>
      </c>
      <c r="F24" s="18">
        <f t="shared" si="3"/>
        <v>813.0434783</v>
      </c>
      <c r="G24" s="18">
        <f t="shared" si="4"/>
        <v>121.9565217</v>
      </c>
      <c r="H24" s="53">
        <v>935.0</v>
      </c>
      <c r="I24" s="19">
        <f t="shared" si="5"/>
        <v>30980</v>
      </c>
      <c r="J24" s="17">
        <v>1540.0</v>
      </c>
      <c r="K24" s="18">
        <f t="shared" si="6"/>
        <v>29440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6">
        <v>61041.0</v>
      </c>
      <c r="C27" s="17">
        <v>496.0</v>
      </c>
      <c r="D27" s="18">
        <f t="shared" si="1"/>
        <v>124</v>
      </c>
      <c r="E27" s="19">
        <f t="shared" si="2"/>
        <v>620</v>
      </c>
      <c r="F27" s="18">
        <f t="shared" si="3"/>
        <v>0</v>
      </c>
      <c r="G27" s="18">
        <f t="shared" si="4"/>
        <v>0</v>
      </c>
      <c r="H27" s="53">
        <v>0.0</v>
      </c>
      <c r="I27" s="19">
        <f t="shared" si="5"/>
        <v>620</v>
      </c>
      <c r="J27" s="17">
        <v>100.0</v>
      </c>
      <c r="K27" s="18">
        <f t="shared" si="6"/>
        <v>520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6">
        <v>61178.0</v>
      </c>
      <c r="C30" s="17">
        <v>9676.0</v>
      </c>
      <c r="D30" s="18">
        <f t="shared" si="1"/>
        <v>2419</v>
      </c>
      <c r="E30" s="19">
        <f t="shared" si="2"/>
        <v>12095</v>
      </c>
      <c r="F30" s="18">
        <f t="shared" si="3"/>
        <v>347.826087</v>
      </c>
      <c r="G30" s="18">
        <f t="shared" si="4"/>
        <v>52.17391304</v>
      </c>
      <c r="H30" s="53">
        <v>400.0</v>
      </c>
      <c r="I30" s="19">
        <f t="shared" si="5"/>
        <v>12495</v>
      </c>
      <c r="J30" s="17">
        <v>3315.0</v>
      </c>
      <c r="K30" s="18">
        <f t="shared" si="6"/>
        <v>9180</v>
      </c>
      <c r="L30" s="23"/>
      <c r="M30" s="6"/>
      <c r="N30" s="6"/>
      <c r="O30" s="6"/>
    </row>
    <row r="31">
      <c r="A31" s="15">
        <v>29.0</v>
      </c>
      <c r="B31" s="16">
        <v>61254.0</v>
      </c>
      <c r="C31" s="17">
        <v>7976.0</v>
      </c>
      <c r="D31" s="18">
        <f t="shared" si="1"/>
        <v>1994</v>
      </c>
      <c r="E31" s="19">
        <f t="shared" si="2"/>
        <v>9970</v>
      </c>
      <c r="F31" s="18">
        <f t="shared" si="3"/>
        <v>160.8695652</v>
      </c>
      <c r="G31" s="18">
        <f t="shared" si="4"/>
        <v>24.13043478</v>
      </c>
      <c r="H31" s="53">
        <v>185.0</v>
      </c>
      <c r="I31" s="19">
        <f t="shared" si="5"/>
        <v>10155</v>
      </c>
      <c r="J31" s="17">
        <v>560.0</v>
      </c>
      <c r="K31" s="18">
        <f t="shared" si="6"/>
        <v>9595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186056</v>
      </c>
      <c r="D34" s="19">
        <f t="shared" si="7"/>
        <v>46514</v>
      </c>
      <c r="E34" s="19">
        <f t="shared" si="7"/>
        <v>232570</v>
      </c>
      <c r="F34" s="19">
        <f t="shared" si="7"/>
        <v>5856.521739</v>
      </c>
      <c r="G34" s="19">
        <f t="shared" si="7"/>
        <v>878.4782609</v>
      </c>
      <c r="H34" s="19">
        <f t="shared" si="7"/>
        <v>6735</v>
      </c>
      <c r="I34" s="19">
        <f t="shared" si="7"/>
        <v>239305</v>
      </c>
      <c r="J34" s="19">
        <f t="shared" si="7"/>
        <v>32390</v>
      </c>
      <c r="K34" s="19">
        <f t="shared" si="7"/>
        <v>206915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239305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121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>
        <v>61277.0</v>
      </c>
      <c r="C4" s="17">
        <v>1028.0</v>
      </c>
      <c r="D4" s="18">
        <f t="shared" si="1"/>
        <v>257</v>
      </c>
      <c r="E4" s="19">
        <f t="shared" si="2"/>
        <v>1285</v>
      </c>
      <c r="F4" s="18">
        <f t="shared" si="3"/>
        <v>0</v>
      </c>
      <c r="G4" s="18">
        <f t="shared" si="4"/>
        <v>0</v>
      </c>
      <c r="H4" s="53">
        <v>0.0</v>
      </c>
      <c r="I4" s="19">
        <f t="shared" si="5"/>
        <v>1285</v>
      </c>
      <c r="J4" s="17">
        <v>190.0</v>
      </c>
      <c r="K4" s="18">
        <f t="shared" si="6"/>
        <v>1095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6">
        <v>67855.0</v>
      </c>
      <c r="C7" s="17">
        <v>3144.0</v>
      </c>
      <c r="D7" s="18">
        <f t="shared" si="1"/>
        <v>786</v>
      </c>
      <c r="E7" s="19">
        <f t="shared" si="2"/>
        <v>3930</v>
      </c>
      <c r="F7" s="18">
        <f t="shared" si="3"/>
        <v>208.6956522</v>
      </c>
      <c r="G7" s="18">
        <f t="shared" si="4"/>
        <v>31.30434783</v>
      </c>
      <c r="H7" s="53">
        <v>240.0</v>
      </c>
      <c r="I7" s="19">
        <f t="shared" si="5"/>
        <v>4170</v>
      </c>
      <c r="J7" s="17">
        <v>1525.0</v>
      </c>
      <c r="K7" s="18">
        <f t="shared" si="6"/>
        <v>2645</v>
      </c>
      <c r="L7" s="23"/>
      <c r="M7" s="6"/>
      <c r="N7" s="6"/>
      <c r="O7" s="6"/>
    </row>
    <row r="8">
      <c r="A8" s="15">
        <v>6.0</v>
      </c>
      <c r="B8" s="16">
        <v>67984.0</v>
      </c>
      <c r="C8" s="17">
        <v>11860.0</v>
      </c>
      <c r="D8" s="18">
        <f t="shared" si="1"/>
        <v>2965</v>
      </c>
      <c r="E8" s="19">
        <f t="shared" si="2"/>
        <v>14825</v>
      </c>
      <c r="F8" s="18">
        <f t="shared" si="3"/>
        <v>308.6956522</v>
      </c>
      <c r="G8" s="18">
        <f t="shared" si="4"/>
        <v>46.30434783</v>
      </c>
      <c r="H8" s="53">
        <v>355.0</v>
      </c>
      <c r="I8" s="19">
        <f t="shared" si="5"/>
        <v>15180</v>
      </c>
      <c r="J8" s="17">
        <v>530.0</v>
      </c>
      <c r="K8" s="18">
        <f t="shared" si="6"/>
        <v>14650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6">
        <v>61322.0</v>
      </c>
      <c r="C11" s="17">
        <v>2024.0</v>
      </c>
      <c r="D11" s="18">
        <f t="shared" si="1"/>
        <v>506</v>
      </c>
      <c r="E11" s="19">
        <f t="shared" si="2"/>
        <v>2530</v>
      </c>
      <c r="F11" s="18">
        <f t="shared" si="3"/>
        <v>69.56521739</v>
      </c>
      <c r="G11" s="18">
        <f t="shared" si="4"/>
        <v>10.43478261</v>
      </c>
      <c r="H11" s="53">
        <v>80.0</v>
      </c>
      <c r="I11" s="19">
        <f t="shared" si="5"/>
        <v>2610</v>
      </c>
      <c r="J11" s="17">
        <v>1175.0</v>
      </c>
      <c r="K11" s="18">
        <f t="shared" si="6"/>
        <v>1435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6">
        <v>68134.0</v>
      </c>
      <c r="C14" s="17">
        <v>9644.0</v>
      </c>
      <c r="D14" s="18">
        <f t="shared" si="1"/>
        <v>2411</v>
      </c>
      <c r="E14" s="19">
        <f t="shared" si="2"/>
        <v>12055</v>
      </c>
      <c r="F14" s="18">
        <f t="shared" si="3"/>
        <v>173.9130435</v>
      </c>
      <c r="G14" s="18">
        <f t="shared" si="4"/>
        <v>26.08695652</v>
      </c>
      <c r="H14" s="53">
        <v>200.0</v>
      </c>
      <c r="I14" s="19">
        <f t="shared" si="5"/>
        <v>12255</v>
      </c>
      <c r="J14" s="17">
        <v>2710.0</v>
      </c>
      <c r="K14" s="18">
        <f t="shared" si="6"/>
        <v>9545</v>
      </c>
      <c r="L14" s="23"/>
      <c r="M14" s="6"/>
      <c r="N14" s="6"/>
      <c r="O14" s="6"/>
    </row>
    <row r="15">
      <c r="A15" s="15">
        <v>13.0</v>
      </c>
      <c r="B15" s="16">
        <v>61379.0</v>
      </c>
      <c r="C15" s="17">
        <v>12704.0</v>
      </c>
      <c r="D15" s="18">
        <f t="shared" si="1"/>
        <v>3176</v>
      </c>
      <c r="E15" s="19">
        <f t="shared" si="2"/>
        <v>15880</v>
      </c>
      <c r="F15" s="18">
        <f t="shared" si="3"/>
        <v>365.2173913</v>
      </c>
      <c r="G15" s="18">
        <f t="shared" si="4"/>
        <v>54.7826087</v>
      </c>
      <c r="H15" s="53">
        <v>420.0</v>
      </c>
      <c r="I15" s="19">
        <f t="shared" si="5"/>
        <v>16300</v>
      </c>
      <c r="J15" s="17">
        <v>680.0</v>
      </c>
      <c r="K15" s="18">
        <f t="shared" si="6"/>
        <v>15620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6">
        <v>61413.0</v>
      </c>
      <c r="C18" s="17">
        <v>2172.0</v>
      </c>
      <c r="D18" s="18">
        <f t="shared" si="1"/>
        <v>543</v>
      </c>
      <c r="E18" s="19">
        <f t="shared" si="2"/>
        <v>2715</v>
      </c>
      <c r="F18" s="18">
        <f t="shared" si="3"/>
        <v>8.695652174</v>
      </c>
      <c r="G18" s="18">
        <f t="shared" si="4"/>
        <v>1.304347826</v>
      </c>
      <c r="H18" s="53">
        <v>10.0</v>
      </c>
      <c r="I18" s="19">
        <f t="shared" si="5"/>
        <v>2725</v>
      </c>
      <c r="J18" s="17">
        <v>290.0</v>
      </c>
      <c r="K18" s="18">
        <f t="shared" si="6"/>
        <v>2435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6">
        <v>61447.0</v>
      </c>
      <c r="C21" s="17">
        <v>1816.0</v>
      </c>
      <c r="D21" s="18">
        <f t="shared" si="1"/>
        <v>454</v>
      </c>
      <c r="E21" s="19">
        <f t="shared" si="2"/>
        <v>2270</v>
      </c>
      <c r="F21" s="18">
        <f t="shared" si="3"/>
        <v>21.73913043</v>
      </c>
      <c r="G21" s="18">
        <f t="shared" si="4"/>
        <v>3.260869565</v>
      </c>
      <c r="H21" s="53">
        <v>25.0</v>
      </c>
      <c r="I21" s="19">
        <f t="shared" si="5"/>
        <v>2295</v>
      </c>
      <c r="J21" s="17">
        <v>930.0</v>
      </c>
      <c r="K21" s="18">
        <f t="shared" si="6"/>
        <v>1365</v>
      </c>
      <c r="L21" s="23"/>
      <c r="M21" s="6"/>
      <c r="N21" s="6"/>
      <c r="O21" s="6"/>
    </row>
    <row r="22">
      <c r="A22" s="15">
        <v>20.0</v>
      </c>
      <c r="B22" s="16">
        <v>61503.0</v>
      </c>
      <c r="C22" s="17">
        <v>4444.0</v>
      </c>
      <c r="D22" s="18">
        <f t="shared" si="1"/>
        <v>1111</v>
      </c>
      <c r="E22" s="19">
        <f t="shared" si="2"/>
        <v>5555</v>
      </c>
      <c r="F22" s="18">
        <f t="shared" si="3"/>
        <v>126.0869565</v>
      </c>
      <c r="G22" s="18">
        <f t="shared" si="4"/>
        <v>18.91304348</v>
      </c>
      <c r="H22" s="53">
        <v>145.0</v>
      </c>
      <c r="I22" s="19">
        <f t="shared" si="5"/>
        <v>5700</v>
      </c>
      <c r="J22" s="17">
        <v>560.0</v>
      </c>
      <c r="K22" s="18">
        <f t="shared" si="6"/>
        <v>5140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6">
        <v>61532.0</v>
      </c>
      <c r="C25" s="17">
        <v>1752.0</v>
      </c>
      <c r="D25" s="18">
        <f t="shared" si="1"/>
        <v>438</v>
      </c>
      <c r="E25" s="19">
        <f t="shared" si="2"/>
        <v>2190</v>
      </c>
      <c r="F25" s="18">
        <f t="shared" si="3"/>
        <v>21.73913043</v>
      </c>
      <c r="G25" s="18">
        <f t="shared" si="4"/>
        <v>3.260869565</v>
      </c>
      <c r="H25" s="53">
        <v>25.0</v>
      </c>
      <c r="I25" s="19">
        <f t="shared" si="5"/>
        <v>2215</v>
      </c>
      <c r="J25" s="17">
        <v>855.0</v>
      </c>
      <c r="K25" s="18">
        <f t="shared" si="6"/>
        <v>1360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6">
        <v>61775.0</v>
      </c>
      <c r="C29" s="17">
        <v>22968.0</v>
      </c>
      <c r="D29" s="18">
        <f t="shared" si="1"/>
        <v>5742</v>
      </c>
      <c r="E29" s="19">
        <f t="shared" si="2"/>
        <v>28710</v>
      </c>
      <c r="F29" s="18">
        <f t="shared" si="3"/>
        <v>617.3913043</v>
      </c>
      <c r="G29" s="18">
        <f t="shared" si="4"/>
        <v>92.60869565</v>
      </c>
      <c r="H29" s="53">
        <v>710.0</v>
      </c>
      <c r="I29" s="19">
        <f t="shared" si="5"/>
        <v>29420</v>
      </c>
      <c r="J29" s="17">
        <v>7025.0</v>
      </c>
      <c r="K29" s="18">
        <f t="shared" si="6"/>
        <v>22395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73556</v>
      </c>
      <c r="D34" s="19">
        <f t="shared" si="7"/>
        <v>18389</v>
      </c>
      <c r="E34" s="19">
        <f t="shared" si="7"/>
        <v>91945</v>
      </c>
      <c r="F34" s="19">
        <f t="shared" si="7"/>
        <v>1921.73913</v>
      </c>
      <c r="G34" s="19">
        <f t="shared" si="7"/>
        <v>288.2608696</v>
      </c>
      <c r="H34" s="19">
        <f t="shared" si="7"/>
        <v>2210</v>
      </c>
      <c r="I34" s="19">
        <f t="shared" si="7"/>
        <v>94155</v>
      </c>
      <c r="J34" s="19">
        <f t="shared" si="7"/>
        <v>16470</v>
      </c>
      <c r="K34" s="19">
        <f t="shared" si="7"/>
        <v>77685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94155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1" t="s">
        <v>122</v>
      </c>
      <c r="B1" s="2"/>
      <c r="C1" s="2"/>
      <c r="D1" s="2"/>
      <c r="E1" s="2"/>
      <c r="F1" s="2"/>
      <c r="G1" s="2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18223.47826</v>
      </c>
      <c r="G3" s="18">
        <f t="shared" ref="G3:G33" si="4">SUM(H3-F3)</f>
        <v>2733.521739</v>
      </c>
      <c r="H3" s="52">
        <v>20957.0</v>
      </c>
      <c r="I3" s="19">
        <f t="shared" ref="I3:I33" si="5">SUM(H3,E3)</f>
        <v>20957</v>
      </c>
      <c r="J3" s="18"/>
      <c r="K3" s="18">
        <f t="shared" ref="K3:K33" si="6">SUM(I3-J3)</f>
        <v>20957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18223.47826</v>
      </c>
      <c r="G34" s="19">
        <f t="shared" si="8"/>
        <v>2733.521739</v>
      </c>
      <c r="H34" s="19">
        <f t="shared" si="8"/>
        <v>20957</v>
      </c>
      <c r="I34" s="19">
        <f t="shared" si="8"/>
        <v>20957</v>
      </c>
      <c r="J34" s="19">
        <f t="shared" si="8"/>
        <v>0</v>
      </c>
      <c r="K34" s="19">
        <f t="shared" si="8"/>
        <v>20957</v>
      </c>
      <c r="L34" s="72">
        <f>3000+I34-K34</f>
        <v>3000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20957</v>
      </c>
      <c r="J35" s="18"/>
      <c r="K35" s="58"/>
      <c r="L35" s="31"/>
      <c r="M35" s="6"/>
      <c r="N35" s="6"/>
      <c r="O35" s="6"/>
    </row>
    <row r="36">
      <c r="A36" s="62" t="s">
        <v>105</v>
      </c>
      <c r="D36" s="73">
        <v>27248.49</v>
      </c>
      <c r="E36" s="6"/>
      <c r="F36" s="6"/>
      <c r="G36" s="6"/>
      <c r="H36" s="25"/>
      <c r="I36" s="6"/>
      <c r="J36" s="25"/>
      <c r="K36" s="6"/>
      <c r="L36" s="6"/>
      <c r="M36" s="6"/>
      <c r="N36" s="6"/>
      <c r="O36" s="6"/>
    </row>
    <row r="37">
      <c r="A37" s="62" t="s">
        <v>106</v>
      </c>
      <c r="D37" s="73">
        <v>48243.0</v>
      </c>
      <c r="E37" s="6"/>
      <c r="F37" s="6"/>
      <c r="G37" s="6"/>
      <c r="H37" s="6"/>
      <c r="I37" s="6"/>
      <c r="J37" s="25"/>
      <c r="K37" s="6"/>
      <c r="L37" s="6"/>
      <c r="M37" s="6"/>
      <c r="N37" s="6"/>
      <c r="O37" s="6"/>
    </row>
    <row r="38">
      <c r="A38" s="62" t="s">
        <v>107</v>
      </c>
      <c r="D38" s="73">
        <v>38.0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62" t="s">
        <v>108</v>
      </c>
      <c r="D39" s="24">
        <f>sum(D37-D36-D38)</f>
        <v>20956.51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6"/>
      <c r="B40" s="6"/>
      <c r="C40" s="6"/>
      <c r="D40" s="2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6"/>
      <c r="D41" s="2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6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6"/>
      <c r="D43" s="2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6"/>
      <c r="D44" s="2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6"/>
      <c r="D45" s="2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6"/>
      <c r="D46" s="2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6"/>
      <c r="D47" s="2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6"/>
      <c r="D48" s="2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6"/>
      <c r="D49" s="2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6"/>
      <c r="D50" s="2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6"/>
      <c r="B51" s="6"/>
      <c r="C51" s="6"/>
      <c r="D51" s="2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/>
      <c r="B52" s="6"/>
      <c r="C52" s="6"/>
      <c r="D52" s="2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6"/>
      <c r="B53" s="6"/>
      <c r="C53" s="6"/>
      <c r="D53" s="2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6"/>
      <c r="B54" s="6"/>
      <c r="C54" s="6"/>
      <c r="D54" s="2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6"/>
      <c r="B55" s="6"/>
      <c r="C55" s="6"/>
      <c r="D55" s="2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6"/>
      <c r="B56" s="6"/>
      <c r="C56" s="6"/>
      <c r="D56" s="2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6"/>
      <c r="B57" s="6"/>
      <c r="C57" s="6"/>
      <c r="D57" s="2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6"/>
      <c r="B58" s="6"/>
      <c r="C58" s="6"/>
      <c r="D58" s="2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6"/>
      <c r="B59" s="6"/>
      <c r="C59" s="6"/>
      <c r="D59" s="2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</sheetData>
  <mergeCells count="5">
    <mergeCell ref="A1:G1"/>
    <mergeCell ref="A36:C36"/>
    <mergeCell ref="A37:C37"/>
    <mergeCell ref="A38:C38"/>
    <mergeCell ref="A39:C39"/>
  </mergeCell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123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5">
        <v>56976.0</v>
      </c>
      <c r="C3" s="17">
        <v>1068.0</v>
      </c>
      <c r="D3" s="18">
        <f t="shared" ref="D3:D33" si="1">SUM(C3*0.25)</f>
        <v>267</v>
      </c>
      <c r="E3" s="19">
        <f t="shared" ref="E3:E33" si="2">SUM(C3+D3)</f>
        <v>1335</v>
      </c>
      <c r="F3" s="18">
        <f t="shared" ref="F3:F33" si="3">SUM(H3/1.15)</f>
        <v>0</v>
      </c>
      <c r="G3" s="18">
        <f t="shared" ref="G3:G33" si="4">SUM(H3-F3)</f>
        <v>0</v>
      </c>
      <c r="H3" s="52">
        <v>0.0</v>
      </c>
      <c r="I3" s="19">
        <f t="shared" ref="I3:I33" si="5">SUM(H3,E3)</f>
        <v>1335</v>
      </c>
      <c r="J3" s="17">
        <v>295.0</v>
      </c>
      <c r="K3" s="18">
        <f t="shared" ref="K3:K33" si="6">SUM(I3-J3)</f>
        <v>1040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5">
        <v>57056.0</v>
      </c>
      <c r="C7" s="17">
        <v>9508.0</v>
      </c>
      <c r="D7" s="18">
        <f t="shared" si="1"/>
        <v>2377</v>
      </c>
      <c r="E7" s="19">
        <f t="shared" si="2"/>
        <v>11885</v>
      </c>
      <c r="F7" s="18">
        <f t="shared" si="3"/>
        <v>430.4347826</v>
      </c>
      <c r="G7" s="18">
        <f t="shared" si="4"/>
        <v>64.56521739</v>
      </c>
      <c r="H7" s="53">
        <v>495.0</v>
      </c>
      <c r="I7" s="19">
        <f t="shared" si="5"/>
        <v>12380</v>
      </c>
      <c r="J7" s="17">
        <v>2615.0</v>
      </c>
      <c r="K7" s="18">
        <f t="shared" si="6"/>
        <v>9765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5">
        <v>36230.0</v>
      </c>
      <c r="C10" s="17">
        <v>792.0</v>
      </c>
      <c r="D10" s="18">
        <f t="shared" si="1"/>
        <v>198</v>
      </c>
      <c r="E10" s="19">
        <f t="shared" si="2"/>
        <v>990</v>
      </c>
      <c r="F10" s="18">
        <f t="shared" si="3"/>
        <v>0</v>
      </c>
      <c r="G10" s="18">
        <f t="shared" si="4"/>
        <v>0</v>
      </c>
      <c r="H10" s="54"/>
      <c r="I10" s="19">
        <f t="shared" si="5"/>
        <v>990</v>
      </c>
      <c r="J10" s="17">
        <v>650.0</v>
      </c>
      <c r="K10" s="18">
        <f t="shared" si="6"/>
        <v>340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5">
        <v>36363.0</v>
      </c>
      <c r="C14" s="17">
        <v>15388.0</v>
      </c>
      <c r="D14" s="18">
        <f t="shared" si="1"/>
        <v>3847</v>
      </c>
      <c r="E14" s="19">
        <f t="shared" si="2"/>
        <v>19235</v>
      </c>
      <c r="F14" s="18">
        <f t="shared" si="3"/>
        <v>208.6956522</v>
      </c>
      <c r="G14" s="18">
        <f t="shared" si="4"/>
        <v>31.30434783</v>
      </c>
      <c r="H14" s="53">
        <v>240.0</v>
      </c>
      <c r="I14" s="19">
        <f t="shared" si="5"/>
        <v>19475</v>
      </c>
      <c r="J14" s="17">
        <v>4260.0</v>
      </c>
      <c r="K14" s="18">
        <f t="shared" si="6"/>
        <v>15215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5">
        <v>36381.0</v>
      </c>
      <c r="C17" s="17">
        <v>1108.0</v>
      </c>
      <c r="D17" s="18">
        <f t="shared" si="1"/>
        <v>277</v>
      </c>
      <c r="E17" s="19">
        <f t="shared" si="2"/>
        <v>1385</v>
      </c>
      <c r="F17" s="18">
        <f t="shared" si="3"/>
        <v>0</v>
      </c>
      <c r="G17" s="18">
        <f t="shared" si="4"/>
        <v>0</v>
      </c>
      <c r="H17" s="53">
        <v>0.0</v>
      </c>
      <c r="I17" s="19">
        <f t="shared" si="5"/>
        <v>1385</v>
      </c>
      <c r="J17" s="17">
        <v>355.0</v>
      </c>
      <c r="K17" s="18">
        <f t="shared" si="6"/>
        <v>1030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57197.0</v>
      </c>
      <c r="C20" s="17">
        <v>22540.0</v>
      </c>
      <c r="D20" s="18">
        <f t="shared" si="1"/>
        <v>5635</v>
      </c>
      <c r="E20" s="19">
        <f t="shared" si="2"/>
        <v>28175</v>
      </c>
      <c r="F20" s="18">
        <f t="shared" si="3"/>
        <v>700</v>
      </c>
      <c r="G20" s="18">
        <f t="shared" si="4"/>
        <v>105</v>
      </c>
      <c r="H20" s="53">
        <v>805.0</v>
      </c>
      <c r="I20" s="19">
        <f t="shared" si="5"/>
        <v>28980</v>
      </c>
      <c r="J20" s="17">
        <v>6870.0</v>
      </c>
      <c r="K20" s="18">
        <f t="shared" si="6"/>
        <v>22110</v>
      </c>
      <c r="L20" s="23"/>
      <c r="M20" s="6"/>
      <c r="N20" s="6"/>
      <c r="O20" s="6"/>
    </row>
    <row r="21">
      <c r="A21" s="15">
        <v>19.0</v>
      </c>
      <c r="B21" s="15">
        <v>36772.0</v>
      </c>
      <c r="C21" s="17">
        <v>27964.0</v>
      </c>
      <c r="D21" s="18">
        <f t="shared" si="1"/>
        <v>6991</v>
      </c>
      <c r="E21" s="19">
        <f t="shared" si="2"/>
        <v>34955</v>
      </c>
      <c r="F21" s="18">
        <f t="shared" si="3"/>
        <v>665.2173913</v>
      </c>
      <c r="G21" s="18">
        <f t="shared" si="4"/>
        <v>99.7826087</v>
      </c>
      <c r="H21" s="53">
        <v>765.0</v>
      </c>
      <c r="I21" s="19">
        <f t="shared" si="5"/>
        <v>35720</v>
      </c>
      <c r="J21" s="17">
        <v>5530.0</v>
      </c>
      <c r="K21" s="18">
        <f t="shared" si="6"/>
        <v>30190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5">
        <v>36833.0</v>
      </c>
      <c r="C24" s="17">
        <v>2852.0</v>
      </c>
      <c r="D24" s="18">
        <f t="shared" si="1"/>
        <v>713</v>
      </c>
      <c r="E24" s="19">
        <f t="shared" si="2"/>
        <v>3565</v>
      </c>
      <c r="F24" s="18">
        <f t="shared" si="3"/>
        <v>108.6956522</v>
      </c>
      <c r="G24" s="18">
        <f t="shared" si="4"/>
        <v>16.30434783</v>
      </c>
      <c r="H24" s="53">
        <v>125.0</v>
      </c>
      <c r="I24" s="19">
        <f t="shared" si="5"/>
        <v>3690</v>
      </c>
      <c r="J24" s="17">
        <v>1760.0</v>
      </c>
      <c r="K24" s="18">
        <f t="shared" si="6"/>
        <v>1930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5">
        <v>57555.0</v>
      </c>
      <c r="C28" s="17">
        <v>57732.0</v>
      </c>
      <c r="D28" s="18">
        <f t="shared" si="1"/>
        <v>14433</v>
      </c>
      <c r="E28" s="19">
        <f t="shared" si="2"/>
        <v>72165</v>
      </c>
      <c r="F28" s="18">
        <f t="shared" si="3"/>
        <v>2752.173913</v>
      </c>
      <c r="G28" s="18">
        <f t="shared" si="4"/>
        <v>412.826087</v>
      </c>
      <c r="H28" s="53">
        <v>3165.0</v>
      </c>
      <c r="I28" s="19">
        <f t="shared" si="5"/>
        <v>75330</v>
      </c>
      <c r="J28" s="17">
        <v>19630.0</v>
      </c>
      <c r="K28" s="55">
        <f t="shared" si="6"/>
        <v>55700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5">
        <v>37348.0</v>
      </c>
      <c r="C31" s="17">
        <v>4480.0</v>
      </c>
      <c r="D31" s="18">
        <f t="shared" si="1"/>
        <v>1120</v>
      </c>
      <c r="E31" s="19">
        <f t="shared" si="2"/>
        <v>5600</v>
      </c>
      <c r="F31" s="18">
        <f t="shared" si="3"/>
        <v>169.5652174</v>
      </c>
      <c r="G31" s="18">
        <f t="shared" si="4"/>
        <v>25.43478261</v>
      </c>
      <c r="H31" s="53">
        <v>195.0</v>
      </c>
      <c r="I31" s="19">
        <f t="shared" si="5"/>
        <v>5795</v>
      </c>
      <c r="J31" s="17">
        <v>2465.0</v>
      </c>
      <c r="K31" s="18">
        <f t="shared" si="6"/>
        <v>3330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15">
        <v>57664.0</v>
      </c>
      <c r="C33" s="17">
        <v>1384.0</v>
      </c>
      <c r="D33" s="18">
        <f t="shared" si="1"/>
        <v>346</v>
      </c>
      <c r="E33" s="19">
        <f t="shared" si="2"/>
        <v>1730</v>
      </c>
      <c r="F33" s="18">
        <f t="shared" si="3"/>
        <v>30.43478261</v>
      </c>
      <c r="G33" s="18">
        <f t="shared" si="4"/>
        <v>4.565217391</v>
      </c>
      <c r="H33" s="56">
        <v>35.0</v>
      </c>
      <c r="I33" s="19">
        <f t="shared" si="5"/>
        <v>1765</v>
      </c>
      <c r="J33" s="17">
        <v>125.0</v>
      </c>
      <c r="K33" s="18">
        <f t="shared" si="6"/>
        <v>1640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144816</v>
      </c>
      <c r="D34" s="19">
        <f t="shared" si="7"/>
        <v>36204</v>
      </c>
      <c r="E34" s="19">
        <f t="shared" si="7"/>
        <v>181020</v>
      </c>
      <c r="F34" s="19">
        <f t="shared" si="7"/>
        <v>5065.217391</v>
      </c>
      <c r="G34" s="19">
        <f t="shared" si="7"/>
        <v>759.7826087</v>
      </c>
      <c r="H34" s="19">
        <f t="shared" si="7"/>
        <v>5825</v>
      </c>
      <c r="I34" s="19">
        <f t="shared" si="7"/>
        <v>186845</v>
      </c>
      <c r="J34" s="19">
        <f t="shared" si="7"/>
        <v>44555</v>
      </c>
      <c r="K34" s="19">
        <f t="shared" si="7"/>
        <v>142290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186845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124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5">
        <v>57778.0</v>
      </c>
      <c r="C4" s="17">
        <v>44360.0</v>
      </c>
      <c r="D4" s="18">
        <f t="shared" si="1"/>
        <v>11090</v>
      </c>
      <c r="E4" s="19">
        <f t="shared" si="2"/>
        <v>55450</v>
      </c>
      <c r="F4" s="18">
        <f t="shared" si="3"/>
        <v>2286.956522</v>
      </c>
      <c r="G4" s="18">
        <f t="shared" si="4"/>
        <v>343.0434783</v>
      </c>
      <c r="H4" s="53">
        <v>2630.0</v>
      </c>
      <c r="I4" s="19">
        <f t="shared" si="5"/>
        <v>58080</v>
      </c>
      <c r="J4" s="17">
        <v>14445.0</v>
      </c>
      <c r="K4" s="18">
        <f t="shared" si="6"/>
        <v>43635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5">
        <v>37766.0</v>
      </c>
      <c r="C7" s="17">
        <v>2916.0</v>
      </c>
      <c r="D7" s="18">
        <f t="shared" si="1"/>
        <v>729</v>
      </c>
      <c r="E7" s="19">
        <f t="shared" si="2"/>
        <v>3645</v>
      </c>
      <c r="F7" s="18">
        <f t="shared" si="3"/>
        <v>39.13043478</v>
      </c>
      <c r="G7" s="18">
        <f t="shared" si="4"/>
        <v>5.869565217</v>
      </c>
      <c r="H7" s="53">
        <v>45.0</v>
      </c>
      <c r="I7" s="19">
        <f t="shared" si="5"/>
        <v>3690</v>
      </c>
      <c r="J7" s="17">
        <v>1620.0</v>
      </c>
      <c r="K7" s="18">
        <f t="shared" si="6"/>
        <v>2070</v>
      </c>
      <c r="L7" s="23"/>
      <c r="M7" s="6"/>
      <c r="N7" s="6"/>
      <c r="O7" s="6"/>
    </row>
    <row r="8">
      <c r="A8" s="15">
        <v>6.0</v>
      </c>
      <c r="B8" s="15">
        <v>37816.0</v>
      </c>
      <c r="C8" s="17">
        <v>2424.0</v>
      </c>
      <c r="D8" s="18">
        <f t="shared" si="1"/>
        <v>606</v>
      </c>
      <c r="E8" s="19">
        <f t="shared" si="2"/>
        <v>3030</v>
      </c>
      <c r="F8" s="18">
        <f t="shared" si="3"/>
        <v>891.3043478</v>
      </c>
      <c r="G8" s="18">
        <f t="shared" si="4"/>
        <v>133.6956522</v>
      </c>
      <c r="H8" s="53">
        <v>1025.0</v>
      </c>
      <c r="I8" s="19">
        <f t="shared" si="5"/>
        <v>4055</v>
      </c>
      <c r="J8" s="17">
        <v>3275.0</v>
      </c>
      <c r="K8" s="18">
        <f t="shared" si="6"/>
        <v>780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5">
        <v>57951.0</v>
      </c>
      <c r="C11" s="17">
        <v>24236.0</v>
      </c>
      <c r="D11" s="18">
        <f t="shared" si="1"/>
        <v>6059</v>
      </c>
      <c r="E11" s="19">
        <f t="shared" si="2"/>
        <v>30295</v>
      </c>
      <c r="F11" s="18">
        <f t="shared" si="3"/>
        <v>1517.391304</v>
      </c>
      <c r="G11" s="18">
        <f t="shared" si="4"/>
        <v>227.6086957</v>
      </c>
      <c r="H11" s="53">
        <v>1745.0</v>
      </c>
      <c r="I11" s="19">
        <f t="shared" si="5"/>
        <v>32040</v>
      </c>
      <c r="J11" s="17">
        <v>11585.0</v>
      </c>
      <c r="K11" s="18">
        <f t="shared" si="6"/>
        <v>20455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5">
        <v>38079.0</v>
      </c>
      <c r="C14" s="17">
        <v>2164.0</v>
      </c>
      <c r="D14" s="18">
        <f t="shared" si="1"/>
        <v>541</v>
      </c>
      <c r="E14" s="19">
        <f t="shared" si="2"/>
        <v>2705</v>
      </c>
      <c r="F14" s="18">
        <f t="shared" si="3"/>
        <v>86.95652174</v>
      </c>
      <c r="G14" s="18">
        <f t="shared" si="4"/>
        <v>13.04347826</v>
      </c>
      <c r="H14" s="53">
        <v>100.0</v>
      </c>
      <c r="I14" s="19">
        <f t="shared" si="5"/>
        <v>2805</v>
      </c>
      <c r="J14" s="17">
        <v>1460.0</v>
      </c>
      <c r="K14" s="18">
        <f t="shared" si="6"/>
        <v>1345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5">
        <v>58058.0</v>
      </c>
      <c r="C18" s="17">
        <v>16988.0</v>
      </c>
      <c r="D18" s="18">
        <f t="shared" si="1"/>
        <v>4247</v>
      </c>
      <c r="E18" s="19">
        <f t="shared" si="2"/>
        <v>21235</v>
      </c>
      <c r="F18" s="18">
        <f t="shared" si="3"/>
        <v>913.0434783</v>
      </c>
      <c r="G18" s="18">
        <f t="shared" si="4"/>
        <v>136.9565217</v>
      </c>
      <c r="H18" s="53">
        <v>1050.0</v>
      </c>
      <c r="I18" s="19">
        <f t="shared" si="5"/>
        <v>22285</v>
      </c>
      <c r="J18" s="17">
        <v>3845.0</v>
      </c>
      <c r="K18" s="18">
        <f t="shared" si="6"/>
        <v>18440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5">
        <v>38272.0</v>
      </c>
      <c r="C21" s="17">
        <v>4000.0</v>
      </c>
      <c r="D21" s="18">
        <f t="shared" si="1"/>
        <v>1000</v>
      </c>
      <c r="E21" s="19">
        <f t="shared" si="2"/>
        <v>5000</v>
      </c>
      <c r="F21" s="18">
        <f t="shared" si="3"/>
        <v>265.2173913</v>
      </c>
      <c r="G21" s="18">
        <f t="shared" si="4"/>
        <v>39.7826087</v>
      </c>
      <c r="H21" s="53">
        <v>305.0</v>
      </c>
      <c r="I21" s="19">
        <f t="shared" si="5"/>
        <v>5305</v>
      </c>
      <c r="J21" s="17">
        <v>1625.0</v>
      </c>
      <c r="K21" s="18">
        <f t="shared" si="6"/>
        <v>3680</v>
      </c>
      <c r="L21" s="23"/>
      <c r="M21" s="6"/>
      <c r="N21" s="6"/>
      <c r="O21" s="6"/>
    </row>
    <row r="22">
      <c r="A22" s="15">
        <v>20.0</v>
      </c>
      <c r="B22" s="15">
        <v>38374.0</v>
      </c>
      <c r="C22" s="17">
        <v>6928.0</v>
      </c>
      <c r="D22" s="18">
        <f t="shared" si="1"/>
        <v>1732</v>
      </c>
      <c r="E22" s="19">
        <f t="shared" si="2"/>
        <v>8660</v>
      </c>
      <c r="F22" s="18">
        <f t="shared" si="3"/>
        <v>526.0869565</v>
      </c>
      <c r="G22" s="18">
        <f t="shared" si="4"/>
        <v>78.91304348</v>
      </c>
      <c r="H22" s="53">
        <v>605.0</v>
      </c>
      <c r="I22" s="19">
        <f t="shared" si="5"/>
        <v>9265</v>
      </c>
      <c r="J22" s="17">
        <v>3195.0</v>
      </c>
      <c r="K22" s="18">
        <f t="shared" si="6"/>
        <v>6070</v>
      </c>
      <c r="L22" s="23"/>
      <c r="M22" s="6"/>
      <c r="N22" s="6"/>
      <c r="O22" s="6"/>
    </row>
    <row r="23">
      <c r="A23" s="15">
        <v>21.0</v>
      </c>
      <c r="B23" s="15">
        <v>58198.0</v>
      </c>
      <c r="C23" s="17">
        <v>9360.0</v>
      </c>
      <c r="D23" s="18">
        <f t="shared" si="1"/>
        <v>2340</v>
      </c>
      <c r="E23" s="19">
        <f t="shared" si="2"/>
        <v>11700</v>
      </c>
      <c r="F23" s="18">
        <f t="shared" si="3"/>
        <v>386.9565217</v>
      </c>
      <c r="G23" s="18">
        <f t="shared" si="4"/>
        <v>58.04347826</v>
      </c>
      <c r="H23" s="53">
        <v>445.0</v>
      </c>
      <c r="I23" s="19">
        <f t="shared" si="5"/>
        <v>12145</v>
      </c>
      <c r="J23" s="17">
        <v>3640.0</v>
      </c>
      <c r="K23" s="18">
        <f t="shared" si="6"/>
        <v>8505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5">
        <v>58294.0</v>
      </c>
      <c r="C25" s="17">
        <v>19172.0</v>
      </c>
      <c r="D25" s="18">
        <f t="shared" si="1"/>
        <v>4793</v>
      </c>
      <c r="E25" s="19">
        <f t="shared" si="2"/>
        <v>23965</v>
      </c>
      <c r="F25" s="18">
        <f t="shared" si="3"/>
        <v>1008.695652</v>
      </c>
      <c r="G25" s="18">
        <f t="shared" si="4"/>
        <v>151.3043478</v>
      </c>
      <c r="H25" s="53">
        <v>1160.0</v>
      </c>
      <c r="I25" s="19">
        <f t="shared" si="5"/>
        <v>25125</v>
      </c>
      <c r="J25" s="17">
        <v>5565.0</v>
      </c>
      <c r="K25" s="18">
        <f t="shared" si="6"/>
        <v>19560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5">
        <v>38540.0</v>
      </c>
      <c r="C28" s="17">
        <v>444.0</v>
      </c>
      <c r="D28" s="18">
        <f t="shared" si="1"/>
        <v>111</v>
      </c>
      <c r="E28" s="19">
        <f t="shared" si="2"/>
        <v>555</v>
      </c>
      <c r="F28" s="18">
        <f t="shared" si="3"/>
        <v>8.695652174</v>
      </c>
      <c r="G28" s="18">
        <f t="shared" si="4"/>
        <v>1.304347826</v>
      </c>
      <c r="H28" s="53">
        <v>10.0</v>
      </c>
      <c r="I28" s="19">
        <f t="shared" si="5"/>
        <v>565</v>
      </c>
      <c r="J28" s="17">
        <v>205.0</v>
      </c>
      <c r="K28" s="55">
        <f t="shared" si="6"/>
        <v>360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132992</v>
      </c>
      <c r="D34" s="19">
        <f t="shared" si="7"/>
        <v>33248</v>
      </c>
      <c r="E34" s="19">
        <f t="shared" si="7"/>
        <v>166240</v>
      </c>
      <c r="F34" s="19">
        <f t="shared" si="7"/>
        <v>7930.434783</v>
      </c>
      <c r="G34" s="19">
        <f t="shared" si="7"/>
        <v>1189.565217</v>
      </c>
      <c r="H34" s="19">
        <f t="shared" si="7"/>
        <v>9120</v>
      </c>
      <c r="I34" s="19">
        <f t="shared" si="7"/>
        <v>175360</v>
      </c>
      <c r="J34" s="19">
        <f t="shared" si="7"/>
        <v>50460</v>
      </c>
      <c r="K34" s="19">
        <f t="shared" si="7"/>
        <v>124900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175360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38801.0</v>
      </c>
      <c r="C3" s="17">
        <v>13008.0</v>
      </c>
      <c r="D3" s="18">
        <f t="shared" ref="D3:D33" si="1">SUM(C3*0.25)</f>
        <v>3252</v>
      </c>
      <c r="E3" s="19">
        <f t="shared" ref="E3:E33" si="2">SUM(C3+D3)</f>
        <v>16260</v>
      </c>
      <c r="F3" s="17">
        <v>34.78</v>
      </c>
      <c r="G3" s="18">
        <f t="shared" ref="G3:G33" si="3">SUM(F3*0.15)</f>
        <v>5.217</v>
      </c>
      <c r="H3" s="19">
        <f t="shared" ref="H3:H33" si="4">SUM(F3+G3)</f>
        <v>39.997</v>
      </c>
      <c r="I3" s="20">
        <f t="shared" ref="I3:I33" si="5">SUM(H3,E3)</f>
        <v>16299.997</v>
      </c>
      <c r="J3" s="21">
        <v>1683.0</v>
      </c>
      <c r="K3" s="22">
        <f t="shared" ref="K3:K33" si="6">SUM(I3-J3)</f>
        <v>14616.997</v>
      </c>
      <c r="L3" s="23"/>
      <c r="M3" s="24"/>
      <c r="N3" s="24"/>
      <c r="O3" s="24"/>
    </row>
    <row r="4">
      <c r="A4" s="15">
        <v>2.0</v>
      </c>
      <c r="B4" s="16">
        <v>37830.0</v>
      </c>
      <c r="C4" s="17">
        <v>10279.2</v>
      </c>
      <c r="D4" s="18">
        <f t="shared" si="1"/>
        <v>2569.8</v>
      </c>
      <c r="E4" s="19">
        <f t="shared" si="2"/>
        <v>12849</v>
      </c>
      <c r="F4" s="17">
        <v>69.56</v>
      </c>
      <c r="G4" s="18">
        <f t="shared" si="3"/>
        <v>10.434</v>
      </c>
      <c r="H4" s="19">
        <f t="shared" si="4"/>
        <v>79.994</v>
      </c>
      <c r="I4" s="20">
        <f t="shared" si="5"/>
        <v>12928.994</v>
      </c>
      <c r="J4" s="21">
        <v>486.0</v>
      </c>
      <c r="K4" s="22">
        <f t="shared" si="6"/>
        <v>12442.994</v>
      </c>
      <c r="L4" s="23"/>
      <c r="M4" s="6"/>
      <c r="N4" s="6"/>
      <c r="O4" s="6"/>
    </row>
    <row r="5">
      <c r="A5" s="15">
        <v>3.0</v>
      </c>
      <c r="B5" s="16">
        <v>38800.0</v>
      </c>
      <c r="C5" s="17">
        <v>8140.8</v>
      </c>
      <c r="D5" s="18">
        <f t="shared" si="1"/>
        <v>2035.2</v>
      </c>
      <c r="E5" s="19">
        <f t="shared" si="2"/>
        <v>10176</v>
      </c>
      <c r="F5" s="17">
        <v>34.78</v>
      </c>
      <c r="G5" s="18">
        <f t="shared" si="3"/>
        <v>5.217</v>
      </c>
      <c r="H5" s="19">
        <f t="shared" si="4"/>
        <v>39.997</v>
      </c>
      <c r="I5" s="20">
        <f t="shared" si="5"/>
        <v>10215.997</v>
      </c>
      <c r="J5" s="21">
        <v>1405.0</v>
      </c>
      <c r="K5" s="22">
        <f t="shared" si="6"/>
        <v>8810.997</v>
      </c>
      <c r="L5" s="23"/>
      <c r="M5" s="6"/>
      <c r="N5" s="6"/>
      <c r="O5" s="6"/>
    </row>
    <row r="6">
      <c r="A6" s="15">
        <v>4.0</v>
      </c>
      <c r="B6" s="16">
        <v>38061.0</v>
      </c>
      <c r="C6" s="17">
        <v>14737.6</v>
      </c>
      <c r="D6" s="18">
        <f t="shared" si="1"/>
        <v>3684.4</v>
      </c>
      <c r="E6" s="19">
        <f t="shared" si="2"/>
        <v>18422</v>
      </c>
      <c r="F6" s="17">
        <v>17.39</v>
      </c>
      <c r="G6" s="18">
        <f t="shared" si="3"/>
        <v>2.6085</v>
      </c>
      <c r="H6" s="19">
        <f t="shared" si="4"/>
        <v>19.9985</v>
      </c>
      <c r="I6" s="20">
        <f t="shared" si="5"/>
        <v>18441.9985</v>
      </c>
      <c r="J6" s="21">
        <v>1737.0</v>
      </c>
      <c r="K6" s="22">
        <f t="shared" si="6"/>
        <v>16704.9985</v>
      </c>
      <c r="L6" s="23"/>
      <c r="M6" s="6"/>
      <c r="N6" s="6"/>
      <c r="O6" s="6"/>
    </row>
    <row r="7">
      <c r="A7" s="15">
        <v>5.0</v>
      </c>
      <c r="B7" s="16">
        <v>38077.0</v>
      </c>
      <c r="C7" s="17">
        <v>1044.8</v>
      </c>
      <c r="D7" s="18">
        <f t="shared" si="1"/>
        <v>261.2</v>
      </c>
      <c r="E7" s="19">
        <f t="shared" si="2"/>
        <v>1306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1306</v>
      </c>
      <c r="J7" s="21">
        <v>15.0</v>
      </c>
      <c r="K7" s="22">
        <f t="shared" si="6"/>
        <v>1291</v>
      </c>
      <c r="L7" s="23"/>
      <c r="M7" s="6"/>
      <c r="N7" s="6"/>
      <c r="O7" s="6"/>
    </row>
    <row r="8">
      <c r="A8" s="15">
        <v>6.0</v>
      </c>
      <c r="B8" s="16">
        <v>38180.0</v>
      </c>
      <c r="C8" s="17">
        <v>11129.6</v>
      </c>
      <c r="D8" s="18">
        <f t="shared" si="1"/>
        <v>2782.4</v>
      </c>
      <c r="E8" s="19">
        <f t="shared" si="2"/>
        <v>13912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13912</v>
      </c>
      <c r="J8" s="21">
        <v>1251.0</v>
      </c>
      <c r="K8" s="22">
        <f t="shared" si="6"/>
        <v>12661</v>
      </c>
      <c r="L8" s="23"/>
      <c r="M8" s="6"/>
      <c r="N8" s="6"/>
      <c r="O8" s="6"/>
    </row>
    <row r="9">
      <c r="A9" s="15">
        <v>7.0</v>
      </c>
      <c r="B9" s="21">
        <v>38253.0</v>
      </c>
      <c r="C9" s="17">
        <v>6268.0</v>
      </c>
      <c r="D9" s="18">
        <f t="shared" si="1"/>
        <v>1567</v>
      </c>
      <c r="E9" s="19">
        <f t="shared" si="2"/>
        <v>7835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7835</v>
      </c>
      <c r="J9" s="21">
        <v>327.0</v>
      </c>
      <c r="K9" s="22">
        <f t="shared" si="6"/>
        <v>7508</v>
      </c>
      <c r="L9" s="23"/>
      <c r="M9" s="25"/>
      <c r="N9" s="6"/>
      <c r="O9" s="6"/>
    </row>
    <row r="10">
      <c r="A10" s="15">
        <v>8.0</v>
      </c>
      <c r="B10" s="21">
        <v>38352.0</v>
      </c>
      <c r="C10" s="17">
        <v>10252.0</v>
      </c>
      <c r="D10" s="18">
        <f t="shared" si="1"/>
        <v>2563</v>
      </c>
      <c r="E10" s="19">
        <f t="shared" si="2"/>
        <v>12815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12815</v>
      </c>
      <c r="J10" s="21">
        <v>617.0</v>
      </c>
      <c r="K10" s="22">
        <f t="shared" si="6"/>
        <v>12198</v>
      </c>
      <c r="L10" s="23"/>
      <c r="M10" s="6"/>
      <c r="N10" s="6"/>
      <c r="O10" s="6"/>
    </row>
    <row r="11">
      <c r="A11" s="15">
        <v>9.0</v>
      </c>
      <c r="B11" s="21">
        <v>38618.0</v>
      </c>
      <c r="C11" s="17">
        <v>31892.0</v>
      </c>
      <c r="D11" s="18">
        <f t="shared" si="1"/>
        <v>7973</v>
      </c>
      <c r="E11" s="19">
        <f t="shared" si="2"/>
        <v>39865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39865</v>
      </c>
      <c r="J11" s="21">
        <v>2647.0</v>
      </c>
      <c r="K11" s="22">
        <f t="shared" si="6"/>
        <v>37218</v>
      </c>
      <c r="L11" s="23"/>
      <c r="M11" s="6"/>
      <c r="N11" s="6"/>
      <c r="O11" s="6"/>
    </row>
    <row r="12">
      <c r="A12" s="15">
        <v>10.0</v>
      </c>
      <c r="B12" s="21">
        <v>38705.0</v>
      </c>
      <c r="C12" s="17">
        <v>8915.2</v>
      </c>
      <c r="D12" s="18">
        <f t="shared" si="1"/>
        <v>2228.8</v>
      </c>
      <c r="E12" s="19">
        <f t="shared" si="2"/>
        <v>11144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11144</v>
      </c>
      <c r="J12" s="21">
        <v>56.0</v>
      </c>
      <c r="K12" s="22">
        <f t="shared" si="6"/>
        <v>11088</v>
      </c>
      <c r="L12" s="23"/>
      <c r="M12" s="6"/>
      <c r="N12" s="6"/>
      <c r="O12" s="6"/>
    </row>
    <row r="13">
      <c r="A13" s="15">
        <v>11.0</v>
      </c>
      <c r="B13" s="21">
        <v>38799.0</v>
      </c>
      <c r="C13" s="17">
        <v>9483.2</v>
      </c>
      <c r="D13" s="18">
        <f t="shared" si="1"/>
        <v>2370.8</v>
      </c>
      <c r="E13" s="19">
        <f t="shared" si="2"/>
        <v>11854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11854</v>
      </c>
      <c r="J13" s="21">
        <v>344.0</v>
      </c>
      <c r="K13" s="22">
        <f t="shared" si="6"/>
        <v>11510</v>
      </c>
      <c r="L13" s="23"/>
      <c r="M13" s="6"/>
      <c r="N13" s="6"/>
      <c r="O13" s="6"/>
    </row>
    <row r="14">
      <c r="A14" s="15">
        <v>12.0</v>
      </c>
      <c r="B14" s="21">
        <v>38910.0</v>
      </c>
      <c r="C14" s="17">
        <v>12820.0</v>
      </c>
      <c r="D14" s="18">
        <f t="shared" si="1"/>
        <v>3205</v>
      </c>
      <c r="E14" s="19">
        <f t="shared" si="2"/>
        <v>16025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16025</v>
      </c>
      <c r="J14" s="21">
        <v>309.0</v>
      </c>
      <c r="K14" s="22">
        <f t="shared" si="6"/>
        <v>15716</v>
      </c>
      <c r="L14" s="23"/>
      <c r="M14" s="6"/>
      <c r="N14" s="6"/>
      <c r="O14" s="6"/>
    </row>
    <row r="15">
      <c r="A15" s="15">
        <v>13.0</v>
      </c>
      <c r="B15" s="21">
        <v>38991.0</v>
      </c>
      <c r="C15" s="17">
        <v>8412.8</v>
      </c>
      <c r="D15" s="18">
        <f t="shared" si="1"/>
        <v>2103.2</v>
      </c>
      <c r="E15" s="19">
        <f t="shared" si="2"/>
        <v>10516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10516</v>
      </c>
      <c r="J15" s="21">
        <v>0.0</v>
      </c>
      <c r="K15" s="22">
        <f t="shared" si="6"/>
        <v>10516</v>
      </c>
      <c r="L15" s="23"/>
      <c r="M15" s="6"/>
      <c r="N15" s="6"/>
      <c r="O15" s="6"/>
    </row>
    <row r="16">
      <c r="A16" s="15">
        <v>14.0</v>
      </c>
      <c r="B16" s="21">
        <v>39034.0</v>
      </c>
      <c r="C16" s="17">
        <v>4024.0</v>
      </c>
      <c r="D16" s="18">
        <f t="shared" si="1"/>
        <v>1006</v>
      </c>
      <c r="E16" s="19">
        <f t="shared" si="2"/>
        <v>5030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5030</v>
      </c>
      <c r="J16" s="21">
        <v>361.0</v>
      </c>
      <c r="K16" s="22">
        <f t="shared" si="6"/>
        <v>4669</v>
      </c>
      <c r="L16" s="23"/>
      <c r="M16" s="6"/>
      <c r="N16" s="6"/>
      <c r="O16" s="6"/>
    </row>
    <row r="17">
      <c r="A17" s="15">
        <v>15.0</v>
      </c>
      <c r="B17" s="21">
        <v>39163.0</v>
      </c>
      <c r="C17" s="17">
        <v>14967.2</v>
      </c>
      <c r="D17" s="18">
        <f t="shared" si="1"/>
        <v>3741.8</v>
      </c>
      <c r="E17" s="19">
        <f t="shared" si="2"/>
        <v>18709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18709</v>
      </c>
      <c r="J17" s="21">
        <v>1288.0</v>
      </c>
      <c r="K17" s="22">
        <f t="shared" si="6"/>
        <v>17421</v>
      </c>
      <c r="L17" s="23"/>
      <c r="M17" s="6"/>
      <c r="N17" s="6"/>
      <c r="O17" s="6"/>
    </row>
    <row r="18">
      <c r="A18" s="15">
        <v>16.0</v>
      </c>
      <c r="B18" s="21">
        <v>39435.0</v>
      </c>
      <c r="C18" s="17">
        <v>26971.2</v>
      </c>
      <c r="D18" s="18">
        <f t="shared" si="1"/>
        <v>6742.8</v>
      </c>
      <c r="E18" s="19">
        <f t="shared" si="2"/>
        <v>33714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33714</v>
      </c>
      <c r="J18" s="21">
        <v>4570.0</v>
      </c>
      <c r="K18" s="22">
        <f t="shared" si="6"/>
        <v>29144</v>
      </c>
      <c r="L18" s="23"/>
      <c r="M18" s="6"/>
      <c r="N18" s="6"/>
      <c r="O18" s="6"/>
    </row>
    <row r="19">
      <c r="A19" s="15">
        <v>17.0</v>
      </c>
      <c r="B19" s="21">
        <v>39530.0</v>
      </c>
      <c r="C19" s="17">
        <v>10142.4</v>
      </c>
      <c r="D19" s="18">
        <f t="shared" si="1"/>
        <v>2535.6</v>
      </c>
      <c r="E19" s="19">
        <f t="shared" si="2"/>
        <v>12678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12678</v>
      </c>
      <c r="J19" s="21">
        <v>199.0</v>
      </c>
      <c r="K19" s="22">
        <f t="shared" si="6"/>
        <v>12479</v>
      </c>
      <c r="L19" s="23"/>
      <c r="M19" s="6"/>
      <c r="N19" s="6"/>
      <c r="O19" s="6"/>
    </row>
    <row r="20">
      <c r="A20" s="16">
        <v>18.0</v>
      </c>
      <c r="B20" s="21">
        <v>39626.0</v>
      </c>
      <c r="C20" s="17">
        <v>9368.8</v>
      </c>
      <c r="D20" s="18">
        <f t="shared" si="1"/>
        <v>2342.2</v>
      </c>
      <c r="E20" s="19">
        <f t="shared" si="2"/>
        <v>11711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11711</v>
      </c>
      <c r="J20" s="21">
        <v>957.0</v>
      </c>
      <c r="K20" s="22">
        <f t="shared" si="6"/>
        <v>10754</v>
      </c>
      <c r="L20" s="23"/>
      <c r="M20" s="6"/>
      <c r="N20" s="6"/>
      <c r="O20" s="6"/>
    </row>
    <row r="21">
      <c r="A21" s="15">
        <v>19.0</v>
      </c>
      <c r="B21" s="21">
        <v>39741.0</v>
      </c>
      <c r="C21" s="17">
        <v>13748.8</v>
      </c>
      <c r="D21" s="18">
        <f t="shared" si="1"/>
        <v>3437.2</v>
      </c>
      <c r="E21" s="19">
        <f t="shared" si="2"/>
        <v>17186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17186</v>
      </c>
      <c r="J21" s="21">
        <v>2269.0</v>
      </c>
      <c r="K21" s="22">
        <f t="shared" si="6"/>
        <v>14917</v>
      </c>
      <c r="L21" s="23"/>
      <c r="M21" s="6"/>
      <c r="N21" s="6"/>
      <c r="O21" s="6"/>
    </row>
    <row r="22">
      <c r="A22" s="15">
        <v>20.0</v>
      </c>
      <c r="B22" s="21">
        <v>39821.0</v>
      </c>
      <c r="C22" s="17">
        <v>8830.4</v>
      </c>
      <c r="D22" s="18">
        <f t="shared" si="1"/>
        <v>2207.6</v>
      </c>
      <c r="E22" s="19">
        <f t="shared" si="2"/>
        <v>11038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11038</v>
      </c>
      <c r="J22" s="21">
        <v>122.0</v>
      </c>
      <c r="K22" s="22">
        <f t="shared" si="6"/>
        <v>10916</v>
      </c>
      <c r="L22" s="23"/>
      <c r="M22" s="6"/>
      <c r="N22" s="6"/>
      <c r="O22" s="6"/>
    </row>
    <row r="23">
      <c r="A23" s="15">
        <v>21.0</v>
      </c>
      <c r="B23" s="21">
        <v>39832.0</v>
      </c>
      <c r="C23" s="17">
        <v>968.0</v>
      </c>
      <c r="D23" s="18">
        <f t="shared" si="1"/>
        <v>242</v>
      </c>
      <c r="E23" s="19">
        <f t="shared" si="2"/>
        <v>1210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1210</v>
      </c>
      <c r="J23" s="21">
        <v>0.0</v>
      </c>
      <c r="K23" s="22">
        <f t="shared" si="6"/>
        <v>1210</v>
      </c>
      <c r="L23" s="23"/>
      <c r="M23" s="6"/>
      <c r="N23" s="6"/>
      <c r="O23" s="6"/>
    </row>
    <row r="24">
      <c r="A24" s="15">
        <v>22.0</v>
      </c>
      <c r="B24" s="21">
        <v>39977.0</v>
      </c>
      <c r="C24" s="17">
        <v>16257.6</v>
      </c>
      <c r="D24" s="18">
        <f t="shared" si="1"/>
        <v>4064.4</v>
      </c>
      <c r="E24" s="19">
        <f t="shared" si="2"/>
        <v>20322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20322</v>
      </c>
      <c r="J24" s="21">
        <v>462.0</v>
      </c>
      <c r="K24" s="22">
        <f t="shared" si="6"/>
        <v>19860</v>
      </c>
      <c r="L24" s="23"/>
      <c r="M24" s="6"/>
      <c r="N24" s="6"/>
      <c r="O24" s="6"/>
    </row>
    <row r="25">
      <c r="A25" s="15">
        <v>23.0</v>
      </c>
      <c r="B25" s="21">
        <v>40332.0</v>
      </c>
      <c r="C25" s="17">
        <v>44324.8</v>
      </c>
      <c r="D25" s="18">
        <f t="shared" si="1"/>
        <v>11081.2</v>
      </c>
      <c r="E25" s="19">
        <f t="shared" si="2"/>
        <v>55406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55406</v>
      </c>
      <c r="J25" s="21">
        <v>6468.0</v>
      </c>
      <c r="K25" s="22">
        <f t="shared" si="6"/>
        <v>48938</v>
      </c>
      <c r="L25" s="23"/>
      <c r="M25" s="6"/>
      <c r="N25" s="6"/>
      <c r="O25" s="6"/>
    </row>
    <row r="26">
      <c r="A26" s="15">
        <v>24.0</v>
      </c>
      <c r="B26" s="21">
        <v>40435.0</v>
      </c>
      <c r="C26" s="17">
        <v>12511.2</v>
      </c>
      <c r="D26" s="18">
        <f t="shared" si="1"/>
        <v>3127.8</v>
      </c>
      <c r="E26" s="19">
        <f t="shared" si="2"/>
        <v>15639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15639</v>
      </c>
      <c r="J26" s="21">
        <v>905.0</v>
      </c>
      <c r="K26" s="22">
        <f t="shared" si="6"/>
        <v>14734</v>
      </c>
      <c r="L26" s="23"/>
      <c r="M26" s="6"/>
      <c r="N26" s="6"/>
      <c r="O26" s="6"/>
    </row>
    <row r="27">
      <c r="A27" s="15">
        <v>25.0</v>
      </c>
      <c r="B27" s="21">
        <v>40512.0</v>
      </c>
      <c r="C27" s="17">
        <v>7123.2</v>
      </c>
      <c r="D27" s="18">
        <f t="shared" si="1"/>
        <v>1780.8</v>
      </c>
      <c r="E27" s="19">
        <f t="shared" si="2"/>
        <v>8904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8904</v>
      </c>
      <c r="J27" s="21">
        <v>216.0</v>
      </c>
      <c r="K27" s="22">
        <f t="shared" si="6"/>
        <v>8688</v>
      </c>
      <c r="L27" s="23"/>
      <c r="M27" s="6"/>
      <c r="N27" s="6"/>
      <c r="O27" s="6"/>
    </row>
    <row r="28">
      <c r="A28" s="15">
        <v>26.0</v>
      </c>
      <c r="B28" s="21">
        <v>40608.0</v>
      </c>
      <c r="C28" s="17">
        <v>17853.6</v>
      </c>
      <c r="D28" s="18">
        <f t="shared" si="1"/>
        <v>4463.4</v>
      </c>
      <c r="E28" s="19">
        <f t="shared" si="2"/>
        <v>22317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22317</v>
      </c>
      <c r="J28" s="21">
        <v>230.0</v>
      </c>
      <c r="K28" s="26">
        <f t="shared" si="6"/>
        <v>22087</v>
      </c>
      <c r="L28" s="23"/>
      <c r="M28" s="6"/>
      <c r="N28" s="6"/>
      <c r="O28" s="6"/>
    </row>
    <row r="29">
      <c r="A29" s="15">
        <v>27.0</v>
      </c>
      <c r="B29" s="21">
        <v>40744.0</v>
      </c>
      <c r="C29" s="17">
        <v>14903.2</v>
      </c>
      <c r="D29" s="18">
        <f t="shared" si="1"/>
        <v>3725.8</v>
      </c>
      <c r="E29" s="19">
        <f t="shared" si="2"/>
        <v>18629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18629</v>
      </c>
      <c r="J29" s="21">
        <v>1099.0</v>
      </c>
      <c r="K29" s="22">
        <f t="shared" si="6"/>
        <v>17530</v>
      </c>
      <c r="L29" s="23"/>
      <c r="M29" s="6"/>
      <c r="N29" s="6"/>
      <c r="O29" s="6"/>
    </row>
    <row r="30">
      <c r="A30" s="15">
        <v>28.0</v>
      </c>
      <c r="B30" s="21">
        <v>40845.0</v>
      </c>
      <c r="C30" s="17">
        <v>8367.2</v>
      </c>
      <c r="D30" s="18">
        <f t="shared" si="1"/>
        <v>2091.8</v>
      </c>
      <c r="E30" s="19">
        <f t="shared" si="2"/>
        <v>10459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10459</v>
      </c>
      <c r="J30" s="21">
        <v>396.0</v>
      </c>
      <c r="K30" s="22">
        <f t="shared" si="6"/>
        <v>10063</v>
      </c>
      <c r="L30" s="23"/>
      <c r="M30" s="6"/>
      <c r="N30" s="6"/>
      <c r="O30" s="6"/>
    </row>
    <row r="31">
      <c r="A31" s="15">
        <v>29.0</v>
      </c>
      <c r="B31" s="21">
        <v>41097.0</v>
      </c>
      <c r="C31" s="17">
        <v>30148.0</v>
      </c>
      <c r="D31" s="18">
        <f t="shared" si="1"/>
        <v>7537</v>
      </c>
      <c r="E31" s="19">
        <f t="shared" si="2"/>
        <v>37685</v>
      </c>
      <c r="F31" s="17">
        <v>34.78</v>
      </c>
      <c r="G31" s="18">
        <f t="shared" si="3"/>
        <v>5.217</v>
      </c>
      <c r="H31" s="19">
        <f t="shared" si="4"/>
        <v>39.997</v>
      </c>
      <c r="I31" s="20">
        <f t="shared" si="5"/>
        <v>37724.997</v>
      </c>
      <c r="J31" s="21">
        <v>3115.0</v>
      </c>
      <c r="K31" s="22">
        <f t="shared" si="6"/>
        <v>34609.997</v>
      </c>
      <c r="L31" s="23"/>
      <c r="M31" s="6"/>
      <c r="N31" s="6"/>
      <c r="O31" s="6"/>
    </row>
    <row r="32">
      <c r="A32" s="15">
        <v>30.0</v>
      </c>
      <c r="B32" s="21">
        <v>41448.0</v>
      </c>
      <c r="C32" s="17">
        <v>47890.4</v>
      </c>
      <c r="D32" s="18">
        <f t="shared" si="1"/>
        <v>11972.6</v>
      </c>
      <c r="E32" s="19">
        <f t="shared" si="2"/>
        <v>59863</v>
      </c>
      <c r="F32" s="17">
        <v>47.83</v>
      </c>
      <c r="G32" s="18">
        <f t="shared" si="3"/>
        <v>7.1745</v>
      </c>
      <c r="H32" s="19">
        <f t="shared" si="4"/>
        <v>55.0045</v>
      </c>
      <c r="I32" s="20">
        <f t="shared" si="5"/>
        <v>59918.0045</v>
      </c>
      <c r="J32" s="21">
        <v>3240.0</v>
      </c>
      <c r="K32" s="22">
        <f t="shared" si="6"/>
        <v>56678.0045</v>
      </c>
      <c r="L32" s="23"/>
      <c r="M32" s="6"/>
      <c r="N32" s="6"/>
      <c r="O32" s="6"/>
    </row>
    <row r="33">
      <c r="A33" s="15">
        <v>31.0</v>
      </c>
      <c r="B33" s="21">
        <v>41582.0</v>
      </c>
      <c r="C33" s="17">
        <v>14548.8</v>
      </c>
      <c r="D33" s="18">
        <f t="shared" si="1"/>
        <v>3637.2</v>
      </c>
      <c r="E33" s="19">
        <f t="shared" si="2"/>
        <v>18186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18186</v>
      </c>
      <c r="J33" s="21">
        <v>305.0</v>
      </c>
      <c r="K33" s="22">
        <f t="shared" si="6"/>
        <v>17881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449332</v>
      </c>
      <c r="D34" s="19">
        <f t="shared" si="7"/>
        <v>112333</v>
      </c>
      <c r="E34" s="19">
        <f t="shared" si="7"/>
        <v>561665</v>
      </c>
      <c r="F34" s="19">
        <f t="shared" si="7"/>
        <v>239.12</v>
      </c>
      <c r="G34" s="19">
        <f t="shared" si="7"/>
        <v>35.868</v>
      </c>
      <c r="H34" s="19">
        <f t="shared" si="7"/>
        <v>274.988</v>
      </c>
      <c r="I34" s="20">
        <f t="shared" si="7"/>
        <v>561939.988</v>
      </c>
      <c r="J34" s="20">
        <f t="shared" si="7"/>
        <v>37079</v>
      </c>
      <c r="K34" s="20">
        <f t="shared" si="7"/>
        <v>524860.988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561939.988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125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5">
        <v>58464.0</v>
      </c>
      <c r="C4" s="17">
        <v>13072.0</v>
      </c>
      <c r="D4" s="18">
        <f t="shared" si="1"/>
        <v>3268</v>
      </c>
      <c r="E4" s="19">
        <f t="shared" si="2"/>
        <v>16340</v>
      </c>
      <c r="F4" s="18">
        <f t="shared" si="3"/>
        <v>673.9130435</v>
      </c>
      <c r="G4" s="18">
        <f t="shared" si="4"/>
        <v>101.0869565</v>
      </c>
      <c r="H4" s="53">
        <v>775.0</v>
      </c>
      <c r="I4" s="19">
        <f t="shared" si="5"/>
        <v>17115</v>
      </c>
      <c r="J4" s="17">
        <v>2450.0</v>
      </c>
      <c r="K4" s="18">
        <f t="shared" si="6"/>
        <v>14665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5">
        <v>38574.0</v>
      </c>
      <c r="C7" s="17">
        <v>992.0</v>
      </c>
      <c r="D7" s="18">
        <f t="shared" si="1"/>
        <v>248</v>
      </c>
      <c r="E7" s="19">
        <f t="shared" si="2"/>
        <v>1240</v>
      </c>
      <c r="F7" s="18">
        <f t="shared" si="3"/>
        <v>113.0434783</v>
      </c>
      <c r="G7" s="18">
        <f t="shared" si="4"/>
        <v>16.95652174</v>
      </c>
      <c r="H7" s="53">
        <v>130.0</v>
      </c>
      <c r="I7" s="19">
        <f t="shared" si="5"/>
        <v>1370</v>
      </c>
      <c r="J7" s="17">
        <v>795.0</v>
      </c>
      <c r="K7" s="18">
        <f t="shared" si="6"/>
        <v>575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5">
        <v>58531.0</v>
      </c>
      <c r="C11" s="17">
        <v>8952.0</v>
      </c>
      <c r="D11" s="18">
        <f t="shared" si="1"/>
        <v>2238</v>
      </c>
      <c r="E11" s="19">
        <f t="shared" si="2"/>
        <v>11190</v>
      </c>
      <c r="F11" s="18">
        <f t="shared" si="3"/>
        <v>652.173913</v>
      </c>
      <c r="G11" s="18">
        <f t="shared" si="4"/>
        <v>97.82608696</v>
      </c>
      <c r="H11" s="53">
        <v>750.0</v>
      </c>
      <c r="I11" s="19">
        <f t="shared" si="5"/>
        <v>11940</v>
      </c>
      <c r="J11" s="17">
        <v>1345.0</v>
      </c>
      <c r="K11" s="18">
        <f t="shared" si="6"/>
        <v>10595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5">
        <v>38694.0</v>
      </c>
      <c r="C14" s="17">
        <v>1340.0</v>
      </c>
      <c r="D14" s="18">
        <f t="shared" si="1"/>
        <v>335</v>
      </c>
      <c r="E14" s="19">
        <f t="shared" si="2"/>
        <v>1675</v>
      </c>
      <c r="F14" s="18">
        <f t="shared" si="3"/>
        <v>121.7391304</v>
      </c>
      <c r="G14" s="18">
        <f t="shared" si="4"/>
        <v>18.26086957</v>
      </c>
      <c r="H14" s="53">
        <v>140.0</v>
      </c>
      <c r="I14" s="19">
        <f t="shared" si="5"/>
        <v>1815</v>
      </c>
      <c r="J14" s="17">
        <v>1120.0</v>
      </c>
      <c r="K14" s="18">
        <f t="shared" si="6"/>
        <v>695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15">
        <v>58603.0</v>
      </c>
      <c r="C18" s="17">
        <v>13592.0</v>
      </c>
      <c r="D18" s="18">
        <f t="shared" si="1"/>
        <v>3398</v>
      </c>
      <c r="E18" s="19">
        <f t="shared" si="2"/>
        <v>16990</v>
      </c>
      <c r="F18" s="18">
        <f t="shared" si="3"/>
        <v>865.2173913</v>
      </c>
      <c r="G18" s="18">
        <f t="shared" si="4"/>
        <v>129.7826087</v>
      </c>
      <c r="H18" s="53">
        <v>995.0</v>
      </c>
      <c r="I18" s="19">
        <f t="shared" si="5"/>
        <v>17985</v>
      </c>
      <c r="J18" s="17">
        <v>3530.0</v>
      </c>
      <c r="K18" s="18">
        <f t="shared" si="6"/>
        <v>14455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15">
        <v>38854.0</v>
      </c>
      <c r="C21" s="17">
        <v>1072.0</v>
      </c>
      <c r="D21" s="18">
        <f t="shared" si="1"/>
        <v>268</v>
      </c>
      <c r="E21" s="19">
        <f t="shared" si="2"/>
        <v>1340</v>
      </c>
      <c r="F21" s="18">
        <f t="shared" si="3"/>
        <v>117.3913043</v>
      </c>
      <c r="G21" s="18">
        <f t="shared" si="4"/>
        <v>17.60869565</v>
      </c>
      <c r="H21" s="53">
        <v>135.0</v>
      </c>
      <c r="I21" s="19">
        <f t="shared" si="5"/>
        <v>1475</v>
      </c>
      <c r="J21" s="17">
        <v>365.0</v>
      </c>
      <c r="K21" s="18">
        <f t="shared" si="6"/>
        <v>1110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5">
        <v>58667.0</v>
      </c>
      <c r="C25" s="17">
        <v>5604.0</v>
      </c>
      <c r="D25" s="18">
        <f t="shared" si="1"/>
        <v>1401</v>
      </c>
      <c r="E25" s="19">
        <f t="shared" si="2"/>
        <v>7005</v>
      </c>
      <c r="F25" s="18">
        <f t="shared" si="3"/>
        <v>243.4782609</v>
      </c>
      <c r="G25" s="18">
        <f t="shared" si="4"/>
        <v>36.52173913</v>
      </c>
      <c r="H25" s="53">
        <v>280.0</v>
      </c>
      <c r="I25" s="19">
        <f t="shared" si="5"/>
        <v>7285</v>
      </c>
      <c r="J25" s="17">
        <v>780.0</v>
      </c>
      <c r="K25" s="18">
        <f t="shared" si="6"/>
        <v>6505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5">
        <v>38904.0</v>
      </c>
      <c r="C28" s="17">
        <v>520.0</v>
      </c>
      <c r="D28" s="18">
        <f t="shared" si="1"/>
        <v>130</v>
      </c>
      <c r="E28" s="19">
        <f t="shared" si="2"/>
        <v>650</v>
      </c>
      <c r="F28" s="18">
        <f t="shared" si="3"/>
        <v>0</v>
      </c>
      <c r="G28" s="18">
        <f t="shared" si="4"/>
        <v>0</v>
      </c>
      <c r="H28" s="53">
        <v>0.0</v>
      </c>
      <c r="I28" s="19">
        <f t="shared" si="5"/>
        <v>650</v>
      </c>
      <c r="J28" s="17">
        <v>430.0</v>
      </c>
      <c r="K28" s="55">
        <f t="shared" si="6"/>
        <v>220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5">
        <v>58733.0</v>
      </c>
      <c r="C32" s="17">
        <v>9848.0</v>
      </c>
      <c r="D32" s="18">
        <f t="shared" si="1"/>
        <v>2462</v>
      </c>
      <c r="E32" s="19">
        <f t="shared" si="2"/>
        <v>12310</v>
      </c>
      <c r="F32" s="18">
        <f t="shared" si="3"/>
        <v>439.1304348</v>
      </c>
      <c r="G32" s="18">
        <f t="shared" si="4"/>
        <v>65.86956522</v>
      </c>
      <c r="H32" s="53">
        <v>505.0</v>
      </c>
      <c r="I32" s="19">
        <f t="shared" si="5"/>
        <v>12815</v>
      </c>
      <c r="J32" s="17">
        <v>1985.0</v>
      </c>
      <c r="K32" s="18">
        <f t="shared" si="6"/>
        <v>10830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>
        <f>SUM(J28:J32)</f>
        <v>2415</v>
      </c>
      <c r="K33" s="18">
        <f t="shared" si="6"/>
        <v>-2415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54992</v>
      </c>
      <c r="D34" s="19">
        <f t="shared" si="7"/>
        <v>13748</v>
      </c>
      <c r="E34" s="19">
        <f t="shared" si="7"/>
        <v>68740</v>
      </c>
      <c r="F34" s="19">
        <f t="shared" si="7"/>
        <v>3226.086957</v>
      </c>
      <c r="G34" s="19">
        <f t="shared" si="7"/>
        <v>483.9130435</v>
      </c>
      <c r="H34" s="19">
        <f t="shared" si="7"/>
        <v>3710</v>
      </c>
      <c r="I34" s="19">
        <f t="shared" si="7"/>
        <v>72450</v>
      </c>
      <c r="J34" s="19">
        <f t="shared" si="7"/>
        <v>15215</v>
      </c>
      <c r="K34" s="19">
        <f t="shared" si="7"/>
        <v>57235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72450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126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5">
        <v>39010.0</v>
      </c>
      <c r="C4" s="17">
        <v>604.0</v>
      </c>
      <c r="D4" s="18">
        <f t="shared" si="1"/>
        <v>151</v>
      </c>
      <c r="E4" s="19">
        <f t="shared" si="2"/>
        <v>755</v>
      </c>
      <c r="F4" s="18">
        <f t="shared" si="3"/>
        <v>0</v>
      </c>
      <c r="G4" s="18">
        <f t="shared" si="4"/>
        <v>0</v>
      </c>
      <c r="H4" s="54"/>
      <c r="I4" s="19">
        <f t="shared" si="5"/>
        <v>755</v>
      </c>
      <c r="J4" s="17">
        <v>480.0</v>
      </c>
      <c r="K4" s="18">
        <f t="shared" si="6"/>
        <v>275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>
        <v>58773.0</v>
      </c>
      <c r="C9" s="17">
        <v>4644.0</v>
      </c>
      <c r="D9" s="18">
        <f t="shared" si="1"/>
        <v>1161</v>
      </c>
      <c r="E9" s="19">
        <f t="shared" si="2"/>
        <v>5805</v>
      </c>
      <c r="F9" s="18">
        <f t="shared" si="3"/>
        <v>134.7826087</v>
      </c>
      <c r="G9" s="18">
        <f t="shared" si="4"/>
        <v>20.2173913</v>
      </c>
      <c r="H9" s="53">
        <v>155.0</v>
      </c>
      <c r="I9" s="19">
        <f t="shared" si="5"/>
        <v>5960</v>
      </c>
      <c r="J9" s="17">
        <v>1130.0</v>
      </c>
      <c r="K9" s="18">
        <f t="shared" si="6"/>
        <v>4830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15">
        <v>39066.0</v>
      </c>
      <c r="C11" s="17">
        <v>248.0</v>
      </c>
      <c r="D11" s="18">
        <f t="shared" si="1"/>
        <v>62</v>
      </c>
      <c r="E11" s="19">
        <f t="shared" si="2"/>
        <v>310</v>
      </c>
      <c r="F11" s="18">
        <f t="shared" si="3"/>
        <v>0</v>
      </c>
      <c r="G11" s="18">
        <f t="shared" si="4"/>
        <v>0</v>
      </c>
      <c r="H11" s="54"/>
      <c r="I11" s="19">
        <f t="shared" si="5"/>
        <v>310</v>
      </c>
      <c r="J11" s="17">
        <v>120.0</v>
      </c>
      <c r="K11" s="18">
        <f t="shared" si="6"/>
        <v>190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>
        <v>58964.0</v>
      </c>
      <c r="C13" s="18">
        <f>sum(42756-40208)</f>
        <v>2548</v>
      </c>
      <c r="D13" s="18">
        <f t="shared" si="1"/>
        <v>637</v>
      </c>
      <c r="E13" s="19">
        <f t="shared" si="2"/>
        <v>3185</v>
      </c>
      <c r="F13" s="18">
        <f t="shared" si="3"/>
        <v>17.39130435</v>
      </c>
      <c r="G13" s="18">
        <f t="shared" si="4"/>
        <v>2.608695652</v>
      </c>
      <c r="H13" s="53">
        <v>20.0</v>
      </c>
      <c r="I13" s="19">
        <f t="shared" si="5"/>
        <v>3205</v>
      </c>
      <c r="J13" s="18">
        <f>sum(13690-12345)</f>
        <v>1345</v>
      </c>
      <c r="K13" s="18">
        <f t="shared" si="6"/>
        <v>1860</v>
      </c>
      <c r="L13" s="23"/>
      <c r="M13" s="6"/>
      <c r="N13" s="6"/>
      <c r="O13" s="6"/>
    </row>
    <row r="14">
      <c r="A14" s="15">
        <v>12.0</v>
      </c>
      <c r="B14" s="15">
        <v>39081.0</v>
      </c>
      <c r="C14" s="17">
        <v>228.0</v>
      </c>
      <c r="D14" s="18">
        <f t="shared" si="1"/>
        <v>57</v>
      </c>
      <c r="E14" s="19">
        <f t="shared" si="2"/>
        <v>285</v>
      </c>
      <c r="F14" s="18">
        <f t="shared" si="3"/>
        <v>17.39130435</v>
      </c>
      <c r="G14" s="18">
        <f t="shared" si="4"/>
        <v>2.608695652</v>
      </c>
      <c r="H14" s="53">
        <v>20.0</v>
      </c>
      <c r="I14" s="19">
        <f t="shared" si="5"/>
        <v>305</v>
      </c>
      <c r="J14" s="17">
        <v>70.0</v>
      </c>
      <c r="K14" s="18">
        <f t="shared" si="6"/>
        <v>235</v>
      </c>
      <c r="L14" s="23"/>
      <c r="M14" s="6"/>
      <c r="N14" s="6"/>
      <c r="O14" s="6"/>
    </row>
    <row r="15">
      <c r="A15" s="15">
        <v>13.0</v>
      </c>
      <c r="B15" s="15">
        <v>39158.0</v>
      </c>
      <c r="C15" s="17">
        <v>5524.0</v>
      </c>
      <c r="D15" s="18">
        <f t="shared" si="1"/>
        <v>1381</v>
      </c>
      <c r="E15" s="19">
        <f t="shared" si="2"/>
        <v>6905</v>
      </c>
      <c r="F15" s="18">
        <f t="shared" si="3"/>
        <v>108.6956522</v>
      </c>
      <c r="G15" s="18">
        <f t="shared" si="4"/>
        <v>16.30434783</v>
      </c>
      <c r="H15" s="53">
        <v>125.0</v>
      </c>
      <c r="I15" s="19">
        <f t="shared" si="5"/>
        <v>7030</v>
      </c>
      <c r="J15" s="17">
        <v>1270.0</v>
      </c>
      <c r="K15" s="18">
        <f t="shared" si="6"/>
        <v>5760</v>
      </c>
      <c r="L15" s="23"/>
      <c r="M15" s="6"/>
      <c r="N15" s="6"/>
      <c r="O15" s="6"/>
    </row>
    <row r="16">
      <c r="A16" s="15">
        <v>14.0</v>
      </c>
      <c r="B16" s="15">
        <v>39174.0</v>
      </c>
      <c r="C16" s="17">
        <v>508.0</v>
      </c>
      <c r="D16" s="18">
        <f t="shared" si="1"/>
        <v>127</v>
      </c>
      <c r="E16" s="19">
        <f t="shared" si="2"/>
        <v>635</v>
      </c>
      <c r="F16" s="18">
        <f t="shared" si="3"/>
        <v>69.56521739</v>
      </c>
      <c r="G16" s="18">
        <f t="shared" si="4"/>
        <v>10.43478261</v>
      </c>
      <c r="H16" s="53">
        <v>80.0</v>
      </c>
      <c r="I16" s="19">
        <f t="shared" si="5"/>
        <v>715</v>
      </c>
      <c r="J16" s="17">
        <v>135.0</v>
      </c>
      <c r="K16" s="18">
        <f t="shared" si="6"/>
        <v>580</v>
      </c>
      <c r="L16" s="23"/>
      <c r="M16" s="6"/>
      <c r="N16" s="6"/>
      <c r="O16" s="6"/>
    </row>
    <row r="17">
      <c r="A17" s="15">
        <v>15.0</v>
      </c>
      <c r="B17" s="15">
        <v>39196.0</v>
      </c>
      <c r="C17" s="17">
        <v>1624.0</v>
      </c>
      <c r="D17" s="18">
        <f t="shared" si="1"/>
        <v>406</v>
      </c>
      <c r="E17" s="19">
        <f t="shared" si="2"/>
        <v>2030</v>
      </c>
      <c r="F17" s="18">
        <f t="shared" si="3"/>
        <v>8.695652174</v>
      </c>
      <c r="G17" s="18">
        <f t="shared" si="4"/>
        <v>1.304347826</v>
      </c>
      <c r="H17" s="53">
        <v>10.0</v>
      </c>
      <c r="I17" s="19">
        <f t="shared" si="5"/>
        <v>2040</v>
      </c>
      <c r="J17" s="17">
        <v>120.0</v>
      </c>
      <c r="K17" s="18">
        <f t="shared" si="6"/>
        <v>1920</v>
      </c>
      <c r="L17" s="23"/>
      <c r="M17" s="6"/>
      <c r="N17" s="6"/>
      <c r="O17" s="6"/>
    </row>
    <row r="18">
      <c r="A18" s="15">
        <v>16.0</v>
      </c>
      <c r="B18" s="15">
        <v>39216.0</v>
      </c>
      <c r="C18" s="17">
        <v>904.0</v>
      </c>
      <c r="D18" s="18">
        <f t="shared" si="1"/>
        <v>226</v>
      </c>
      <c r="E18" s="19">
        <f t="shared" si="2"/>
        <v>1130</v>
      </c>
      <c r="F18" s="18">
        <f t="shared" si="3"/>
        <v>139.1304348</v>
      </c>
      <c r="G18" s="18">
        <f t="shared" si="4"/>
        <v>20.86956522</v>
      </c>
      <c r="H18" s="53">
        <v>160.0</v>
      </c>
      <c r="I18" s="19">
        <f t="shared" si="5"/>
        <v>1290</v>
      </c>
      <c r="J18" s="17">
        <v>475.0</v>
      </c>
      <c r="K18" s="18">
        <f t="shared" si="6"/>
        <v>815</v>
      </c>
      <c r="L18" s="23"/>
      <c r="M18" s="6"/>
      <c r="N18" s="6"/>
      <c r="O18" s="6"/>
    </row>
    <row r="19">
      <c r="A19" s="15">
        <v>17.0</v>
      </c>
      <c r="B19" s="15">
        <v>39224.0</v>
      </c>
      <c r="C19" s="17">
        <v>216.0</v>
      </c>
      <c r="D19" s="18">
        <f t="shared" si="1"/>
        <v>54</v>
      </c>
      <c r="E19" s="19">
        <f t="shared" si="2"/>
        <v>270</v>
      </c>
      <c r="F19" s="18">
        <f t="shared" si="3"/>
        <v>0</v>
      </c>
      <c r="G19" s="18">
        <f t="shared" si="4"/>
        <v>0</v>
      </c>
      <c r="H19" s="53">
        <v>0.0</v>
      </c>
      <c r="I19" s="19">
        <f t="shared" si="5"/>
        <v>270</v>
      </c>
      <c r="J19" s="17">
        <v>155.0</v>
      </c>
      <c r="K19" s="18">
        <f t="shared" si="6"/>
        <v>115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5">
        <v>39372.0</v>
      </c>
      <c r="C22" s="17">
        <v>8032.0</v>
      </c>
      <c r="D22" s="18">
        <f t="shared" si="1"/>
        <v>2008</v>
      </c>
      <c r="E22" s="19">
        <f t="shared" si="2"/>
        <v>10040</v>
      </c>
      <c r="F22" s="18">
        <f t="shared" si="3"/>
        <v>360.8695652</v>
      </c>
      <c r="G22" s="18">
        <f t="shared" si="4"/>
        <v>54.13043478</v>
      </c>
      <c r="H22" s="53">
        <v>415.0</v>
      </c>
      <c r="I22" s="19">
        <f t="shared" si="5"/>
        <v>10455</v>
      </c>
      <c r="J22" s="17">
        <v>3950.0</v>
      </c>
      <c r="K22" s="18">
        <f t="shared" si="6"/>
        <v>6505</v>
      </c>
      <c r="L22" s="23"/>
      <c r="M22" s="6"/>
      <c r="N22" s="6"/>
      <c r="O22" s="6"/>
    </row>
    <row r="23">
      <c r="A23" s="15">
        <v>21.0</v>
      </c>
      <c r="B23" s="15">
        <v>58830.0</v>
      </c>
      <c r="C23" s="17">
        <v>4872.0</v>
      </c>
      <c r="D23" s="18">
        <f t="shared" si="1"/>
        <v>1218</v>
      </c>
      <c r="E23" s="19">
        <f t="shared" si="2"/>
        <v>6090</v>
      </c>
      <c r="F23" s="18">
        <f t="shared" si="3"/>
        <v>69.56521739</v>
      </c>
      <c r="G23" s="18">
        <f t="shared" si="4"/>
        <v>10.43478261</v>
      </c>
      <c r="H23" s="53">
        <v>80.0</v>
      </c>
      <c r="I23" s="19">
        <f t="shared" si="5"/>
        <v>6170</v>
      </c>
      <c r="J23" s="17">
        <v>1750.0</v>
      </c>
      <c r="K23" s="18">
        <f t="shared" si="6"/>
        <v>4420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5">
        <v>39474.0</v>
      </c>
      <c r="C25" s="17">
        <v>1468.0</v>
      </c>
      <c r="D25" s="18">
        <f t="shared" si="1"/>
        <v>367</v>
      </c>
      <c r="E25" s="19">
        <f t="shared" si="2"/>
        <v>1835</v>
      </c>
      <c r="F25" s="18">
        <f t="shared" si="3"/>
        <v>52.17391304</v>
      </c>
      <c r="G25" s="18">
        <f t="shared" si="4"/>
        <v>7.826086957</v>
      </c>
      <c r="H25" s="53">
        <v>60.0</v>
      </c>
      <c r="I25" s="19">
        <f t="shared" si="5"/>
        <v>1895</v>
      </c>
      <c r="J25" s="17">
        <v>855.0</v>
      </c>
      <c r="K25" s="18">
        <f t="shared" si="6"/>
        <v>1040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5">
        <v>58956.0</v>
      </c>
      <c r="C29" s="17">
        <v>10176.0</v>
      </c>
      <c r="D29" s="18">
        <f t="shared" si="1"/>
        <v>2544</v>
      </c>
      <c r="E29" s="19">
        <f t="shared" si="2"/>
        <v>12720</v>
      </c>
      <c r="F29" s="18">
        <f t="shared" si="3"/>
        <v>578.2608696</v>
      </c>
      <c r="G29" s="18">
        <f t="shared" si="4"/>
        <v>86.73913043</v>
      </c>
      <c r="H29" s="53">
        <v>665.0</v>
      </c>
      <c r="I29" s="19">
        <f t="shared" si="5"/>
        <v>13385</v>
      </c>
      <c r="J29" s="17">
        <v>1010.0</v>
      </c>
      <c r="K29" s="18">
        <f t="shared" si="6"/>
        <v>12375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5">
        <v>39504.0</v>
      </c>
      <c r="C32" s="17">
        <v>1160.0</v>
      </c>
      <c r="D32" s="18">
        <f t="shared" si="1"/>
        <v>290</v>
      </c>
      <c r="E32" s="19">
        <f t="shared" si="2"/>
        <v>1450</v>
      </c>
      <c r="F32" s="18">
        <f t="shared" si="3"/>
        <v>34.7826087</v>
      </c>
      <c r="G32" s="18">
        <f t="shared" si="4"/>
        <v>5.217391304</v>
      </c>
      <c r="H32" s="53">
        <v>40.0</v>
      </c>
      <c r="I32" s="19">
        <f t="shared" si="5"/>
        <v>1490</v>
      </c>
      <c r="J32" s="17">
        <v>825.0</v>
      </c>
      <c r="K32" s="18">
        <f t="shared" si="6"/>
        <v>665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42756</v>
      </c>
      <c r="D34" s="19">
        <f t="shared" si="7"/>
        <v>10689</v>
      </c>
      <c r="E34" s="19">
        <f t="shared" si="7"/>
        <v>53445</v>
      </c>
      <c r="F34" s="19">
        <f t="shared" si="7"/>
        <v>1591.304348</v>
      </c>
      <c r="G34" s="19">
        <f t="shared" si="7"/>
        <v>238.6956522</v>
      </c>
      <c r="H34" s="19">
        <f t="shared" si="7"/>
        <v>1830</v>
      </c>
      <c r="I34" s="19">
        <f t="shared" si="7"/>
        <v>55275</v>
      </c>
      <c r="J34" s="19">
        <f t="shared" si="7"/>
        <v>13690</v>
      </c>
      <c r="K34" s="19">
        <f t="shared" si="7"/>
        <v>41585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55275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127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5">
        <v>59045.0</v>
      </c>
      <c r="C3" s="17">
        <v>16628.0</v>
      </c>
      <c r="D3" s="18">
        <f t="shared" ref="D3:D33" si="1">SUM(C3*0.25)</f>
        <v>4157</v>
      </c>
      <c r="E3" s="19">
        <f t="shared" ref="E3:E33" si="2">SUM(C3+D3)</f>
        <v>20785</v>
      </c>
      <c r="F3" s="18">
        <f t="shared" ref="F3:F33" si="3">SUM(H3/1.15)</f>
        <v>552.173913</v>
      </c>
      <c r="G3" s="18">
        <f t="shared" ref="G3:G33" si="4">SUM(H3-F3)</f>
        <v>82.82608696</v>
      </c>
      <c r="H3" s="52">
        <v>635.0</v>
      </c>
      <c r="I3" s="19">
        <f t="shared" ref="I3:I33" si="5">SUM(H3,E3)</f>
        <v>21420</v>
      </c>
      <c r="J3" s="17">
        <v>7165.0</v>
      </c>
      <c r="K3" s="18">
        <f t="shared" ref="K3:K33" si="6">SUM(I3-J3)</f>
        <v>14255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5">
        <v>59051.0</v>
      </c>
      <c r="C5" s="17">
        <v>5216.0</v>
      </c>
      <c r="D5" s="18">
        <f t="shared" si="1"/>
        <v>1304</v>
      </c>
      <c r="E5" s="19">
        <f t="shared" si="2"/>
        <v>6520</v>
      </c>
      <c r="F5" s="18">
        <f t="shared" si="3"/>
        <v>326.0869565</v>
      </c>
      <c r="G5" s="18">
        <f t="shared" si="4"/>
        <v>48.91304348</v>
      </c>
      <c r="H5" s="53">
        <v>375.0</v>
      </c>
      <c r="I5" s="19">
        <f t="shared" si="5"/>
        <v>6895</v>
      </c>
      <c r="J5" s="17">
        <v>1575.0</v>
      </c>
      <c r="K5" s="18">
        <f t="shared" si="6"/>
        <v>5320</v>
      </c>
      <c r="L5" s="23"/>
      <c r="M5" s="6"/>
      <c r="N5" s="6"/>
      <c r="O5" s="6"/>
    </row>
    <row r="6">
      <c r="A6" s="15">
        <v>4.0</v>
      </c>
      <c r="B6" s="15">
        <v>39932.0</v>
      </c>
      <c r="C6" s="17">
        <v>15844.0</v>
      </c>
      <c r="D6" s="18">
        <f t="shared" si="1"/>
        <v>3961</v>
      </c>
      <c r="E6" s="19">
        <f t="shared" si="2"/>
        <v>19805</v>
      </c>
      <c r="F6" s="18">
        <f t="shared" si="3"/>
        <v>247.826087</v>
      </c>
      <c r="G6" s="18">
        <f t="shared" si="4"/>
        <v>37.17391304</v>
      </c>
      <c r="H6" s="53">
        <v>285.0</v>
      </c>
      <c r="I6" s="19">
        <f t="shared" si="5"/>
        <v>20090</v>
      </c>
      <c r="J6" s="17">
        <v>7175.0</v>
      </c>
      <c r="K6" s="18">
        <f t="shared" si="6"/>
        <v>12915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>
        <v>39947.0</v>
      </c>
      <c r="C9" s="17">
        <v>536.0</v>
      </c>
      <c r="D9" s="18">
        <f t="shared" si="1"/>
        <v>134</v>
      </c>
      <c r="E9" s="19">
        <f t="shared" si="2"/>
        <v>670</v>
      </c>
      <c r="F9" s="18">
        <f t="shared" si="3"/>
        <v>21.73913043</v>
      </c>
      <c r="G9" s="18">
        <f t="shared" si="4"/>
        <v>3.260869565</v>
      </c>
      <c r="H9" s="53">
        <v>25.0</v>
      </c>
      <c r="I9" s="19">
        <f t="shared" si="5"/>
        <v>695</v>
      </c>
      <c r="J9" s="17">
        <v>405.0</v>
      </c>
      <c r="K9" s="18">
        <f t="shared" si="6"/>
        <v>290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>
        <v>59065.0</v>
      </c>
      <c r="C12" s="17">
        <v>5012.0</v>
      </c>
      <c r="D12" s="18">
        <f t="shared" si="1"/>
        <v>1253</v>
      </c>
      <c r="E12" s="19">
        <f t="shared" si="2"/>
        <v>6265</v>
      </c>
      <c r="F12" s="18">
        <f t="shared" si="3"/>
        <v>182.6086957</v>
      </c>
      <c r="G12" s="18">
        <f t="shared" si="4"/>
        <v>27.39130435</v>
      </c>
      <c r="H12" s="53">
        <v>210.0</v>
      </c>
      <c r="I12" s="19">
        <f t="shared" si="5"/>
        <v>6475</v>
      </c>
      <c r="J12" s="17">
        <v>1615.0</v>
      </c>
      <c r="K12" s="18">
        <f t="shared" si="6"/>
        <v>4860</v>
      </c>
      <c r="L12" s="23"/>
      <c r="M12" s="6"/>
      <c r="N12" s="6"/>
      <c r="O12" s="6"/>
    </row>
    <row r="13">
      <c r="A13" s="15">
        <v>11.0</v>
      </c>
      <c r="B13" s="15">
        <v>59099.0</v>
      </c>
      <c r="C13" s="17">
        <v>8308.0</v>
      </c>
      <c r="D13" s="18">
        <f t="shared" si="1"/>
        <v>2077</v>
      </c>
      <c r="E13" s="19">
        <f t="shared" si="2"/>
        <v>10385</v>
      </c>
      <c r="F13" s="18">
        <f t="shared" si="3"/>
        <v>230.4347826</v>
      </c>
      <c r="G13" s="18">
        <f t="shared" si="4"/>
        <v>34.56521739</v>
      </c>
      <c r="H13" s="53">
        <v>265.0</v>
      </c>
      <c r="I13" s="19">
        <f t="shared" si="5"/>
        <v>10650</v>
      </c>
      <c r="J13" s="17">
        <v>1900.0</v>
      </c>
      <c r="K13" s="18">
        <f t="shared" si="6"/>
        <v>8750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15">
        <v>40148.0</v>
      </c>
      <c r="C16" s="17">
        <v>2544.0</v>
      </c>
      <c r="D16" s="18">
        <f t="shared" si="1"/>
        <v>636</v>
      </c>
      <c r="E16" s="19">
        <f t="shared" si="2"/>
        <v>3180</v>
      </c>
      <c r="F16" s="18">
        <f t="shared" si="3"/>
        <v>139.1304348</v>
      </c>
      <c r="G16" s="18">
        <f t="shared" si="4"/>
        <v>20.86956522</v>
      </c>
      <c r="H16" s="53">
        <v>160.0</v>
      </c>
      <c r="I16" s="19">
        <f t="shared" si="5"/>
        <v>3340</v>
      </c>
      <c r="J16" s="17">
        <v>1695.0</v>
      </c>
      <c r="K16" s="18">
        <f t="shared" si="6"/>
        <v>1645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59214.0</v>
      </c>
      <c r="C20" s="17">
        <v>15916.0</v>
      </c>
      <c r="D20" s="18">
        <f t="shared" si="1"/>
        <v>3979</v>
      </c>
      <c r="E20" s="19">
        <f t="shared" si="2"/>
        <v>19895</v>
      </c>
      <c r="F20" s="18">
        <f t="shared" si="3"/>
        <v>578.2608696</v>
      </c>
      <c r="G20" s="18">
        <f t="shared" si="4"/>
        <v>86.73913043</v>
      </c>
      <c r="H20" s="53">
        <v>665.0</v>
      </c>
      <c r="I20" s="19">
        <f t="shared" si="5"/>
        <v>20560</v>
      </c>
      <c r="J20" s="17">
        <v>1265.0</v>
      </c>
      <c r="K20" s="18">
        <f t="shared" si="6"/>
        <v>19295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>
        <v>59240.0</v>
      </c>
      <c r="C23" s="17">
        <v>1184.0</v>
      </c>
      <c r="D23" s="18">
        <f t="shared" si="1"/>
        <v>296</v>
      </c>
      <c r="E23" s="19">
        <f t="shared" si="2"/>
        <v>1480</v>
      </c>
      <c r="F23" s="18">
        <f t="shared" si="3"/>
        <v>0</v>
      </c>
      <c r="G23" s="18">
        <f t="shared" si="4"/>
        <v>0</v>
      </c>
      <c r="H23" s="53">
        <v>0.0</v>
      </c>
      <c r="I23" s="19">
        <f t="shared" si="5"/>
        <v>1480</v>
      </c>
      <c r="J23" s="17">
        <v>225.0</v>
      </c>
      <c r="K23" s="18">
        <f t="shared" si="6"/>
        <v>1255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5">
        <v>40291.0</v>
      </c>
      <c r="C26" s="17">
        <v>5456.0</v>
      </c>
      <c r="D26" s="18">
        <f t="shared" si="1"/>
        <v>1364</v>
      </c>
      <c r="E26" s="19">
        <f t="shared" si="2"/>
        <v>6820</v>
      </c>
      <c r="F26" s="18">
        <f t="shared" si="3"/>
        <v>260.8695652</v>
      </c>
      <c r="G26" s="18">
        <f t="shared" si="4"/>
        <v>39.13043478</v>
      </c>
      <c r="H26" s="53">
        <v>300.0</v>
      </c>
      <c r="I26" s="19">
        <f t="shared" si="5"/>
        <v>7120</v>
      </c>
      <c r="J26" s="17">
        <v>2720.0</v>
      </c>
      <c r="K26" s="18">
        <f t="shared" si="6"/>
        <v>4400</v>
      </c>
      <c r="L26" s="23"/>
      <c r="M26" s="6"/>
      <c r="N26" s="6"/>
      <c r="O26" s="6"/>
    </row>
    <row r="27">
      <c r="A27" s="15">
        <v>25.0</v>
      </c>
      <c r="B27" s="15">
        <v>40402.0</v>
      </c>
      <c r="C27" s="17">
        <v>8716.0</v>
      </c>
      <c r="D27" s="18">
        <f t="shared" si="1"/>
        <v>2179</v>
      </c>
      <c r="E27" s="19">
        <f t="shared" si="2"/>
        <v>10895</v>
      </c>
      <c r="F27" s="18">
        <f t="shared" si="3"/>
        <v>447.826087</v>
      </c>
      <c r="G27" s="18">
        <f t="shared" si="4"/>
        <v>67.17391304</v>
      </c>
      <c r="H27" s="53">
        <v>515.0</v>
      </c>
      <c r="I27" s="19">
        <f t="shared" si="5"/>
        <v>11410</v>
      </c>
      <c r="J27" s="17">
        <v>4360.0</v>
      </c>
      <c r="K27" s="18">
        <f t="shared" si="6"/>
        <v>7050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15">
        <v>40441.0</v>
      </c>
      <c r="C30" s="17">
        <v>2040.0</v>
      </c>
      <c r="D30" s="18">
        <f t="shared" si="1"/>
        <v>510</v>
      </c>
      <c r="E30" s="19">
        <f t="shared" si="2"/>
        <v>2550</v>
      </c>
      <c r="F30" s="18">
        <f t="shared" si="3"/>
        <v>121.7391304</v>
      </c>
      <c r="G30" s="18">
        <f t="shared" si="4"/>
        <v>18.26086957</v>
      </c>
      <c r="H30" s="53">
        <v>140.0</v>
      </c>
      <c r="I30" s="19">
        <f t="shared" si="5"/>
        <v>2690</v>
      </c>
      <c r="J30" s="17">
        <v>1100.0</v>
      </c>
      <c r="K30" s="18">
        <f t="shared" si="6"/>
        <v>1590</v>
      </c>
      <c r="L30" s="23"/>
      <c r="M30" s="6"/>
      <c r="N30" s="6"/>
      <c r="O30" s="6"/>
    </row>
    <row r="31">
      <c r="A31" s="15">
        <v>29.0</v>
      </c>
      <c r="B31" s="15">
        <v>40635.0</v>
      </c>
      <c r="C31" s="17">
        <v>18684.0</v>
      </c>
      <c r="D31" s="18">
        <f t="shared" si="1"/>
        <v>4671</v>
      </c>
      <c r="E31" s="19">
        <f t="shared" si="2"/>
        <v>23355</v>
      </c>
      <c r="F31" s="18">
        <f t="shared" si="3"/>
        <v>591.3043478</v>
      </c>
      <c r="G31" s="18">
        <f t="shared" si="4"/>
        <v>88.69565217</v>
      </c>
      <c r="H31" s="53">
        <v>680.0</v>
      </c>
      <c r="I31" s="19">
        <f t="shared" si="5"/>
        <v>24035</v>
      </c>
      <c r="J31" s="17">
        <v>6675.0</v>
      </c>
      <c r="K31" s="18">
        <f t="shared" si="6"/>
        <v>17360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106084</v>
      </c>
      <c r="D34" s="19">
        <f t="shared" si="7"/>
        <v>26521</v>
      </c>
      <c r="E34" s="19">
        <f t="shared" si="7"/>
        <v>132605</v>
      </c>
      <c r="F34" s="19">
        <f t="shared" si="7"/>
        <v>3700</v>
      </c>
      <c r="G34" s="19">
        <f t="shared" si="7"/>
        <v>555</v>
      </c>
      <c r="H34" s="19">
        <f t="shared" si="7"/>
        <v>4255</v>
      </c>
      <c r="I34" s="19">
        <f t="shared" si="7"/>
        <v>136860</v>
      </c>
      <c r="J34" s="19">
        <f t="shared" si="7"/>
        <v>37875</v>
      </c>
      <c r="K34" s="19">
        <f t="shared" si="7"/>
        <v>98985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136860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128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5">
        <v>40926.0</v>
      </c>
      <c r="C3" s="17">
        <v>19204.0</v>
      </c>
      <c r="D3" s="18">
        <f t="shared" ref="D3:D33" si="1">SUM(C3*0.25)</f>
        <v>4801</v>
      </c>
      <c r="E3" s="19">
        <f t="shared" ref="E3:E33" si="2">SUM(C3+D3)</f>
        <v>24005</v>
      </c>
      <c r="F3" s="18">
        <f t="shared" ref="F3:F33" si="3">SUM(H3/1.15)</f>
        <v>478.2608696</v>
      </c>
      <c r="G3" s="18">
        <f t="shared" ref="G3:G33" si="4">SUM(H3-F3)</f>
        <v>71.73913043</v>
      </c>
      <c r="H3" s="52">
        <v>550.0</v>
      </c>
      <c r="I3" s="19">
        <f t="shared" ref="I3:I33" si="5">SUM(H3,E3)</f>
        <v>24555</v>
      </c>
      <c r="J3" s="17">
        <v>9325.0</v>
      </c>
      <c r="K3" s="18">
        <f t="shared" ref="K3:K33" si="6">SUM(I3-J3)</f>
        <v>15230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15">
        <v>40980.0</v>
      </c>
      <c r="C6" s="17">
        <v>2224.0</v>
      </c>
      <c r="D6" s="18">
        <f t="shared" si="1"/>
        <v>556</v>
      </c>
      <c r="E6" s="19">
        <f t="shared" si="2"/>
        <v>2780</v>
      </c>
      <c r="F6" s="18">
        <f t="shared" si="3"/>
        <v>121.7391304</v>
      </c>
      <c r="G6" s="18">
        <f t="shared" si="4"/>
        <v>18.26086957</v>
      </c>
      <c r="H6" s="53">
        <v>140.0</v>
      </c>
      <c r="I6" s="19">
        <f t="shared" si="5"/>
        <v>2920</v>
      </c>
      <c r="J6" s="17">
        <v>1805.0</v>
      </c>
      <c r="K6" s="18">
        <f t="shared" si="6"/>
        <v>1115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15">
        <v>59381.0</v>
      </c>
      <c r="C9" s="17">
        <v>4616.0</v>
      </c>
      <c r="D9" s="18">
        <f t="shared" si="1"/>
        <v>1154</v>
      </c>
      <c r="E9" s="19">
        <f t="shared" si="2"/>
        <v>5770</v>
      </c>
      <c r="F9" s="18">
        <f t="shared" si="3"/>
        <v>156.5217391</v>
      </c>
      <c r="G9" s="18">
        <f t="shared" si="4"/>
        <v>23.47826087</v>
      </c>
      <c r="H9" s="53">
        <v>180.0</v>
      </c>
      <c r="I9" s="19">
        <f t="shared" si="5"/>
        <v>5950</v>
      </c>
      <c r="J9" s="17">
        <v>3085.0</v>
      </c>
      <c r="K9" s="18">
        <f t="shared" si="6"/>
        <v>2865</v>
      </c>
      <c r="L9" s="23"/>
      <c r="M9" s="25"/>
      <c r="N9" s="6"/>
      <c r="O9" s="6"/>
    </row>
    <row r="10">
      <c r="A10" s="15">
        <v>8.0</v>
      </c>
      <c r="B10" s="15">
        <v>41182.0</v>
      </c>
      <c r="C10" s="17">
        <v>11240.0</v>
      </c>
      <c r="D10" s="18">
        <f t="shared" si="1"/>
        <v>2810</v>
      </c>
      <c r="E10" s="19">
        <f t="shared" si="2"/>
        <v>14050</v>
      </c>
      <c r="F10" s="18">
        <f t="shared" si="3"/>
        <v>160.8695652</v>
      </c>
      <c r="G10" s="18">
        <f t="shared" si="4"/>
        <v>24.13043478</v>
      </c>
      <c r="H10" s="53">
        <v>185.0</v>
      </c>
      <c r="I10" s="19">
        <f t="shared" si="5"/>
        <v>14235</v>
      </c>
      <c r="J10" s="17">
        <v>4015.0</v>
      </c>
      <c r="K10" s="18">
        <f t="shared" si="6"/>
        <v>10220</v>
      </c>
      <c r="L10" s="23"/>
      <c r="M10" s="6"/>
      <c r="N10" s="6"/>
      <c r="O10" s="6"/>
    </row>
    <row r="11">
      <c r="A11" s="15">
        <v>9.0</v>
      </c>
      <c r="B11" s="15">
        <v>41326.0</v>
      </c>
      <c r="C11" s="17">
        <v>11704.0</v>
      </c>
      <c r="D11" s="18">
        <f t="shared" si="1"/>
        <v>2926</v>
      </c>
      <c r="E11" s="19">
        <f t="shared" si="2"/>
        <v>14630</v>
      </c>
      <c r="F11" s="18">
        <f t="shared" si="3"/>
        <v>334.7826087</v>
      </c>
      <c r="G11" s="18">
        <f t="shared" si="4"/>
        <v>50.2173913</v>
      </c>
      <c r="H11" s="53">
        <v>385.0</v>
      </c>
      <c r="I11" s="19">
        <f t="shared" si="5"/>
        <v>15015</v>
      </c>
      <c r="J11" s="17">
        <v>4285.0</v>
      </c>
      <c r="K11" s="18">
        <f t="shared" si="6"/>
        <v>10730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>
        <v>41342.0</v>
      </c>
      <c r="C13" s="17">
        <v>1456.0</v>
      </c>
      <c r="D13" s="18">
        <f t="shared" si="1"/>
        <v>364</v>
      </c>
      <c r="E13" s="19">
        <f t="shared" si="2"/>
        <v>1820</v>
      </c>
      <c r="F13" s="18">
        <f t="shared" si="3"/>
        <v>104.3478261</v>
      </c>
      <c r="G13" s="18">
        <f t="shared" si="4"/>
        <v>15.65217391</v>
      </c>
      <c r="H13" s="53">
        <v>120.0</v>
      </c>
      <c r="I13" s="19">
        <f t="shared" si="5"/>
        <v>1940</v>
      </c>
      <c r="J13" s="17">
        <v>665.0</v>
      </c>
      <c r="K13" s="18">
        <f t="shared" si="6"/>
        <v>1275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5">
        <v>41354.0</v>
      </c>
      <c r="C15" s="17">
        <v>232.0</v>
      </c>
      <c r="D15" s="18">
        <f t="shared" si="1"/>
        <v>58</v>
      </c>
      <c r="E15" s="19">
        <f t="shared" si="2"/>
        <v>290</v>
      </c>
      <c r="F15" s="18">
        <f t="shared" si="3"/>
        <v>52.17391304</v>
      </c>
      <c r="G15" s="18">
        <f t="shared" si="4"/>
        <v>7.826086957</v>
      </c>
      <c r="H15" s="53">
        <v>60.0</v>
      </c>
      <c r="I15" s="19">
        <f t="shared" si="5"/>
        <v>350</v>
      </c>
      <c r="J15" s="17">
        <v>245.0</v>
      </c>
      <c r="K15" s="18">
        <f t="shared" si="6"/>
        <v>105</v>
      </c>
      <c r="L15" s="23"/>
      <c r="M15" s="6"/>
      <c r="N15" s="6"/>
      <c r="O15" s="6"/>
    </row>
    <row r="16">
      <c r="A16" s="15">
        <v>14.0</v>
      </c>
      <c r="B16" s="15">
        <v>41462.0</v>
      </c>
      <c r="C16" s="17">
        <v>6764.0</v>
      </c>
      <c r="D16" s="18">
        <f t="shared" si="1"/>
        <v>1691</v>
      </c>
      <c r="E16" s="19">
        <f t="shared" si="2"/>
        <v>8455</v>
      </c>
      <c r="F16" s="18">
        <f t="shared" si="3"/>
        <v>208.6956522</v>
      </c>
      <c r="G16" s="18">
        <f t="shared" si="4"/>
        <v>31.30434783</v>
      </c>
      <c r="H16" s="53">
        <v>240.0</v>
      </c>
      <c r="I16" s="19">
        <f t="shared" si="5"/>
        <v>8695</v>
      </c>
      <c r="J16" s="17">
        <v>4060.0</v>
      </c>
      <c r="K16" s="18">
        <f t="shared" si="6"/>
        <v>4635</v>
      </c>
      <c r="L16" s="23"/>
      <c r="M16" s="6"/>
      <c r="N16" s="6"/>
      <c r="O16" s="6"/>
    </row>
    <row r="17">
      <c r="A17" s="15">
        <v>15.0</v>
      </c>
      <c r="B17" s="15">
        <v>59547.0</v>
      </c>
      <c r="C17" s="17">
        <v>8660.0</v>
      </c>
      <c r="D17" s="18">
        <f t="shared" si="1"/>
        <v>2165</v>
      </c>
      <c r="E17" s="19">
        <f t="shared" si="2"/>
        <v>10825</v>
      </c>
      <c r="F17" s="18">
        <f t="shared" si="3"/>
        <v>165.2173913</v>
      </c>
      <c r="G17" s="18">
        <f t="shared" si="4"/>
        <v>24.7826087</v>
      </c>
      <c r="H17" s="53">
        <v>190.0</v>
      </c>
      <c r="I17" s="19">
        <f t="shared" si="5"/>
        <v>11015</v>
      </c>
      <c r="J17" s="17">
        <v>3050.0</v>
      </c>
      <c r="K17" s="18">
        <f t="shared" si="6"/>
        <v>7965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41533.0</v>
      </c>
      <c r="C20" s="17">
        <v>2476.0</v>
      </c>
      <c r="D20" s="18">
        <f t="shared" si="1"/>
        <v>619</v>
      </c>
      <c r="E20" s="19">
        <f t="shared" si="2"/>
        <v>3095</v>
      </c>
      <c r="F20" s="18">
        <f t="shared" si="3"/>
        <v>130.4347826</v>
      </c>
      <c r="G20" s="18">
        <f t="shared" si="4"/>
        <v>19.56521739</v>
      </c>
      <c r="H20" s="53">
        <v>150.0</v>
      </c>
      <c r="I20" s="19">
        <f t="shared" si="5"/>
        <v>3245</v>
      </c>
      <c r="J20" s="17">
        <v>1190.0</v>
      </c>
      <c r="K20" s="18">
        <f t="shared" si="6"/>
        <v>2055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15">
        <v>41638.0</v>
      </c>
      <c r="C23" s="17">
        <v>6396.0</v>
      </c>
      <c r="D23" s="18">
        <f t="shared" si="1"/>
        <v>1599</v>
      </c>
      <c r="E23" s="19">
        <f t="shared" si="2"/>
        <v>7995</v>
      </c>
      <c r="F23" s="18">
        <f t="shared" si="3"/>
        <v>326.0869565</v>
      </c>
      <c r="G23" s="18">
        <f t="shared" si="4"/>
        <v>48.91304348</v>
      </c>
      <c r="H23" s="53">
        <v>375.0</v>
      </c>
      <c r="I23" s="19">
        <f t="shared" si="5"/>
        <v>8370</v>
      </c>
      <c r="J23" s="17">
        <v>2650.0</v>
      </c>
      <c r="K23" s="18">
        <f t="shared" si="6"/>
        <v>5720</v>
      </c>
      <c r="L23" s="23"/>
      <c r="M23" s="6"/>
      <c r="N23" s="6"/>
      <c r="O23" s="6"/>
    </row>
    <row r="24">
      <c r="A24" s="15">
        <v>22.0</v>
      </c>
      <c r="B24" s="15">
        <v>41806.0</v>
      </c>
      <c r="C24" s="17">
        <v>12944.0</v>
      </c>
      <c r="D24" s="18">
        <f t="shared" si="1"/>
        <v>3236</v>
      </c>
      <c r="E24" s="19">
        <f t="shared" si="2"/>
        <v>16180</v>
      </c>
      <c r="F24" s="18">
        <f t="shared" si="3"/>
        <v>386.9565217</v>
      </c>
      <c r="G24" s="18">
        <f t="shared" si="4"/>
        <v>58.04347826</v>
      </c>
      <c r="H24" s="53">
        <v>445.0</v>
      </c>
      <c r="I24" s="19">
        <f t="shared" si="5"/>
        <v>16625</v>
      </c>
      <c r="J24" s="17">
        <v>5790.0</v>
      </c>
      <c r="K24" s="18">
        <f t="shared" si="6"/>
        <v>10835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7">
        <v>27444.0</v>
      </c>
      <c r="D31" s="18">
        <f t="shared" si="1"/>
        <v>6861</v>
      </c>
      <c r="E31" s="19">
        <f t="shared" si="2"/>
        <v>34305</v>
      </c>
      <c r="F31" s="18">
        <f t="shared" si="3"/>
        <v>947.826087</v>
      </c>
      <c r="G31" s="18">
        <f t="shared" si="4"/>
        <v>142.173913</v>
      </c>
      <c r="H31" s="53">
        <v>1090.0</v>
      </c>
      <c r="I31" s="19">
        <f t="shared" si="5"/>
        <v>35395</v>
      </c>
      <c r="J31" s="17">
        <v>14535.0</v>
      </c>
      <c r="K31" s="18">
        <f t="shared" si="6"/>
        <v>20860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115360</v>
      </c>
      <c r="D34" s="19">
        <f t="shared" si="7"/>
        <v>28840</v>
      </c>
      <c r="E34" s="19">
        <f t="shared" si="7"/>
        <v>144200</v>
      </c>
      <c r="F34" s="19">
        <f t="shared" si="7"/>
        <v>3573.913043</v>
      </c>
      <c r="G34" s="19">
        <f t="shared" si="7"/>
        <v>536.0869565</v>
      </c>
      <c r="H34" s="19">
        <f t="shared" si="7"/>
        <v>4110</v>
      </c>
      <c r="I34" s="19">
        <f t="shared" si="7"/>
        <v>148310</v>
      </c>
      <c r="J34" s="19">
        <f t="shared" si="7"/>
        <v>54700</v>
      </c>
      <c r="K34" s="19">
        <f t="shared" si="7"/>
        <v>93610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148310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129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0</v>
      </c>
      <c r="D34" s="19">
        <f t="shared" si="7"/>
        <v>0</v>
      </c>
      <c r="E34" s="19">
        <f t="shared" si="7"/>
        <v>0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19">
        <f t="shared" si="7"/>
        <v>0</v>
      </c>
      <c r="J34" s="19">
        <f t="shared" si="7"/>
        <v>0</v>
      </c>
      <c r="K34" s="19">
        <f t="shared" si="7"/>
        <v>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130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>
        <v>59836.0</v>
      </c>
      <c r="C12" s="17">
        <v>19344.0</v>
      </c>
      <c r="D12" s="18">
        <f t="shared" si="1"/>
        <v>4836</v>
      </c>
      <c r="E12" s="19">
        <f t="shared" si="2"/>
        <v>24180</v>
      </c>
      <c r="F12" s="18">
        <f t="shared" si="3"/>
        <v>769.5652174</v>
      </c>
      <c r="G12" s="18">
        <f t="shared" si="4"/>
        <v>115.4347826</v>
      </c>
      <c r="H12" s="53">
        <v>885.0</v>
      </c>
      <c r="I12" s="19">
        <f t="shared" si="5"/>
        <v>25065</v>
      </c>
      <c r="J12" s="17">
        <v>700.0</v>
      </c>
      <c r="K12" s="18">
        <f t="shared" si="6"/>
        <v>24365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15">
        <v>60150.0</v>
      </c>
      <c r="C25" s="17">
        <v>33716.0</v>
      </c>
      <c r="D25" s="18">
        <f t="shared" si="1"/>
        <v>8429</v>
      </c>
      <c r="E25" s="19">
        <f t="shared" si="2"/>
        <v>42145</v>
      </c>
      <c r="F25" s="18">
        <f t="shared" si="3"/>
        <v>1556.521739</v>
      </c>
      <c r="G25" s="18">
        <f t="shared" si="4"/>
        <v>233.4782609</v>
      </c>
      <c r="H25" s="53">
        <v>1790.0</v>
      </c>
      <c r="I25" s="19">
        <f t="shared" si="5"/>
        <v>43935</v>
      </c>
      <c r="J25" s="17">
        <v>15525.0</v>
      </c>
      <c r="K25" s="18">
        <f t="shared" si="6"/>
        <v>28410</v>
      </c>
      <c r="L25" s="23"/>
      <c r="M25" s="6"/>
      <c r="N25" s="6"/>
      <c r="O25" s="6"/>
    </row>
    <row r="26">
      <c r="A26" s="15">
        <v>24.0</v>
      </c>
      <c r="B26" s="15">
        <v>60277.0</v>
      </c>
      <c r="C26" s="17">
        <v>20860.0</v>
      </c>
      <c r="D26" s="18">
        <f t="shared" si="1"/>
        <v>5215</v>
      </c>
      <c r="E26" s="19">
        <f t="shared" si="2"/>
        <v>26075</v>
      </c>
      <c r="F26" s="18">
        <f t="shared" si="3"/>
        <v>682.6086957</v>
      </c>
      <c r="G26" s="18">
        <f t="shared" si="4"/>
        <v>102.3913043</v>
      </c>
      <c r="H26" s="53">
        <v>785.0</v>
      </c>
      <c r="I26" s="19">
        <f t="shared" si="5"/>
        <v>26860</v>
      </c>
      <c r="J26" s="17">
        <v>2950.0</v>
      </c>
      <c r="K26" s="18">
        <f t="shared" si="6"/>
        <v>23910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5">
        <v>42467.0</v>
      </c>
      <c r="C29" s="17">
        <v>2652.0</v>
      </c>
      <c r="D29" s="18">
        <f t="shared" si="1"/>
        <v>663</v>
      </c>
      <c r="E29" s="19">
        <f t="shared" si="2"/>
        <v>3315</v>
      </c>
      <c r="F29" s="18">
        <f t="shared" si="3"/>
        <v>43.47826087</v>
      </c>
      <c r="G29" s="18">
        <f t="shared" si="4"/>
        <v>6.52173913</v>
      </c>
      <c r="H29" s="53">
        <v>50.0</v>
      </c>
      <c r="I29" s="19">
        <f t="shared" si="5"/>
        <v>3365</v>
      </c>
      <c r="J29" s="17">
        <v>1030.0</v>
      </c>
      <c r="K29" s="18">
        <f t="shared" si="6"/>
        <v>2335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15">
        <v>60290.0</v>
      </c>
      <c r="C32" s="17">
        <v>8020.0</v>
      </c>
      <c r="D32" s="18">
        <f t="shared" si="1"/>
        <v>2005</v>
      </c>
      <c r="E32" s="19">
        <f t="shared" si="2"/>
        <v>10025</v>
      </c>
      <c r="F32" s="18">
        <f t="shared" si="3"/>
        <v>300</v>
      </c>
      <c r="G32" s="18">
        <f t="shared" si="4"/>
        <v>45</v>
      </c>
      <c r="H32" s="53">
        <v>345.0</v>
      </c>
      <c r="I32" s="19">
        <f t="shared" si="5"/>
        <v>10370</v>
      </c>
      <c r="J32" s="17">
        <v>3010.0</v>
      </c>
      <c r="K32" s="18">
        <f t="shared" si="6"/>
        <v>7360</v>
      </c>
      <c r="L32" s="23"/>
      <c r="M32" s="6"/>
      <c r="N32" s="6"/>
      <c r="O32" s="6"/>
    </row>
    <row r="33">
      <c r="A33" s="15">
        <v>31.0</v>
      </c>
      <c r="B33" s="15">
        <v>60476.0</v>
      </c>
      <c r="C33" s="17">
        <v>21488.0</v>
      </c>
      <c r="D33" s="18">
        <f t="shared" si="1"/>
        <v>5372</v>
      </c>
      <c r="E33" s="19">
        <f t="shared" si="2"/>
        <v>26860</v>
      </c>
      <c r="F33" s="18">
        <f t="shared" si="3"/>
        <v>943.4782609</v>
      </c>
      <c r="G33" s="18">
        <f t="shared" si="4"/>
        <v>141.5217391</v>
      </c>
      <c r="H33" s="56">
        <v>1085.0</v>
      </c>
      <c r="I33" s="19">
        <f t="shared" si="5"/>
        <v>27945</v>
      </c>
      <c r="J33" s="17">
        <v>6200.0</v>
      </c>
      <c r="K33" s="18">
        <f t="shared" si="6"/>
        <v>21745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106080</v>
      </c>
      <c r="D34" s="19">
        <f t="shared" si="7"/>
        <v>26520</v>
      </c>
      <c r="E34" s="19">
        <f t="shared" si="7"/>
        <v>132600</v>
      </c>
      <c r="F34" s="19">
        <f t="shared" si="7"/>
        <v>4295.652174</v>
      </c>
      <c r="G34" s="19">
        <f t="shared" si="7"/>
        <v>644.3478261</v>
      </c>
      <c r="H34" s="19">
        <f t="shared" si="7"/>
        <v>4940</v>
      </c>
      <c r="I34" s="19">
        <f t="shared" si="7"/>
        <v>137540</v>
      </c>
      <c r="J34" s="19">
        <f t="shared" si="7"/>
        <v>29415</v>
      </c>
      <c r="K34" s="19">
        <f t="shared" si="7"/>
        <v>108125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137540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131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5">
        <v>42706.0</v>
      </c>
      <c r="C5" s="17">
        <v>4260.0</v>
      </c>
      <c r="D5" s="18">
        <f t="shared" si="1"/>
        <v>1065</v>
      </c>
      <c r="E5" s="19">
        <f t="shared" si="2"/>
        <v>5325</v>
      </c>
      <c r="F5" s="18">
        <f t="shared" si="3"/>
        <v>147.826087</v>
      </c>
      <c r="G5" s="18">
        <f t="shared" si="4"/>
        <v>22.17391304</v>
      </c>
      <c r="H5" s="53">
        <v>170.0</v>
      </c>
      <c r="I5" s="19">
        <f t="shared" si="5"/>
        <v>5495</v>
      </c>
      <c r="J5" s="17">
        <v>1890.0</v>
      </c>
      <c r="K5" s="18">
        <f t="shared" si="6"/>
        <v>3605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5">
        <v>42853.0</v>
      </c>
      <c r="C8" s="17">
        <v>10312.0</v>
      </c>
      <c r="D8" s="18">
        <f t="shared" si="1"/>
        <v>2578</v>
      </c>
      <c r="E8" s="19">
        <f t="shared" si="2"/>
        <v>12890</v>
      </c>
      <c r="F8" s="18">
        <f t="shared" si="3"/>
        <v>356.5217391</v>
      </c>
      <c r="G8" s="18">
        <f t="shared" si="4"/>
        <v>53.47826087</v>
      </c>
      <c r="H8" s="53">
        <v>410.0</v>
      </c>
      <c r="I8" s="19">
        <f t="shared" si="5"/>
        <v>13300</v>
      </c>
      <c r="J8" s="17">
        <v>3905.0</v>
      </c>
      <c r="K8" s="18">
        <f t="shared" si="6"/>
        <v>9395</v>
      </c>
      <c r="L8" s="23"/>
      <c r="M8" s="6"/>
      <c r="N8" s="6"/>
      <c r="O8" s="6"/>
    </row>
    <row r="9">
      <c r="A9" s="15">
        <v>7.0</v>
      </c>
      <c r="B9" s="15">
        <v>60616.0</v>
      </c>
      <c r="C9" s="17">
        <v>23492.0</v>
      </c>
      <c r="D9" s="18">
        <f t="shared" si="1"/>
        <v>5873</v>
      </c>
      <c r="E9" s="19">
        <f t="shared" si="2"/>
        <v>29365</v>
      </c>
      <c r="F9" s="18">
        <f t="shared" si="3"/>
        <v>773.9130435</v>
      </c>
      <c r="G9" s="18">
        <f t="shared" si="4"/>
        <v>116.0869565</v>
      </c>
      <c r="H9" s="53">
        <v>890.0</v>
      </c>
      <c r="I9" s="19">
        <f t="shared" si="5"/>
        <v>30255</v>
      </c>
      <c r="J9" s="17">
        <v>2965.0</v>
      </c>
      <c r="K9" s="18">
        <f t="shared" si="6"/>
        <v>27290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>
        <f>SUM(J5:J9)</f>
        <v>8760</v>
      </c>
      <c r="K10" s="18">
        <f t="shared" si="6"/>
        <v>-8760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>
        <v>43004.0</v>
      </c>
      <c r="C12" s="17">
        <v>1908.0</v>
      </c>
      <c r="D12" s="18">
        <f t="shared" si="1"/>
        <v>477</v>
      </c>
      <c r="E12" s="19">
        <f t="shared" si="2"/>
        <v>2385</v>
      </c>
      <c r="F12" s="18">
        <f t="shared" si="3"/>
        <v>104.3478261</v>
      </c>
      <c r="G12" s="18">
        <f t="shared" si="4"/>
        <v>15.65217391</v>
      </c>
      <c r="H12" s="53">
        <v>120.0</v>
      </c>
      <c r="I12" s="19">
        <f t="shared" si="5"/>
        <v>2505</v>
      </c>
      <c r="J12" s="17">
        <v>1580.0</v>
      </c>
      <c r="K12" s="18">
        <f t="shared" si="6"/>
        <v>925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5">
        <v>43220.0</v>
      </c>
      <c r="C15" s="17">
        <v>16276.0</v>
      </c>
      <c r="D15" s="18">
        <f t="shared" si="1"/>
        <v>4069</v>
      </c>
      <c r="E15" s="19">
        <f t="shared" si="2"/>
        <v>20345</v>
      </c>
      <c r="F15" s="18">
        <f t="shared" si="3"/>
        <v>413.0434783</v>
      </c>
      <c r="G15" s="18">
        <f t="shared" si="4"/>
        <v>61.95652174</v>
      </c>
      <c r="H15" s="53">
        <v>475.0</v>
      </c>
      <c r="I15" s="19">
        <f t="shared" si="5"/>
        <v>20820</v>
      </c>
      <c r="J15" s="17">
        <v>7580.0</v>
      </c>
      <c r="K15" s="18">
        <f t="shared" si="6"/>
        <v>13240</v>
      </c>
      <c r="L15" s="23"/>
      <c r="M15" s="6"/>
      <c r="N15" s="6"/>
      <c r="O15" s="6"/>
    </row>
    <row r="16">
      <c r="A16" s="15">
        <v>14.0</v>
      </c>
      <c r="B16" s="15">
        <v>43625.0</v>
      </c>
      <c r="C16" s="17">
        <v>43528.0</v>
      </c>
      <c r="D16" s="18">
        <f t="shared" si="1"/>
        <v>10882</v>
      </c>
      <c r="E16" s="19">
        <f t="shared" si="2"/>
        <v>54410</v>
      </c>
      <c r="F16" s="18">
        <f t="shared" si="3"/>
        <v>1317.391304</v>
      </c>
      <c r="G16" s="18">
        <f t="shared" si="4"/>
        <v>197.6086957</v>
      </c>
      <c r="H16" s="53">
        <v>1515.0</v>
      </c>
      <c r="I16" s="19">
        <f t="shared" si="5"/>
        <v>55925</v>
      </c>
      <c r="J16" s="17">
        <v>19485.0</v>
      </c>
      <c r="K16" s="18">
        <f t="shared" si="6"/>
        <v>36440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5">
        <v>43692.0</v>
      </c>
      <c r="C19" s="17">
        <v>3908.0</v>
      </c>
      <c r="D19" s="18">
        <f t="shared" si="1"/>
        <v>977</v>
      </c>
      <c r="E19" s="19">
        <f t="shared" si="2"/>
        <v>4885</v>
      </c>
      <c r="F19" s="18">
        <f t="shared" si="3"/>
        <v>143.4782609</v>
      </c>
      <c r="G19" s="18">
        <f t="shared" si="4"/>
        <v>21.52173913</v>
      </c>
      <c r="H19" s="53">
        <v>165.0</v>
      </c>
      <c r="I19" s="19">
        <f t="shared" si="5"/>
        <v>5050</v>
      </c>
      <c r="J19" s="17">
        <v>2665.0</v>
      </c>
      <c r="K19" s="18">
        <f t="shared" si="6"/>
        <v>2385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5">
        <v>43875.0</v>
      </c>
      <c r="C22" s="17">
        <v>13648.0</v>
      </c>
      <c r="D22" s="18">
        <f t="shared" si="1"/>
        <v>3412</v>
      </c>
      <c r="E22" s="19">
        <f t="shared" si="2"/>
        <v>17060</v>
      </c>
      <c r="F22" s="18">
        <f t="shared" si="3"/>
        <v>373.9130435</v>
      </c>
      <c r="G22" s="18">
        <f t="shared" si="4"/>
        <v>56.08695652</v>
      </c>
      <c r="H22" s="53">
        <v>430.0</v>
      </c>
      <c r="I22" s="19">
        <f t="shared" si="5"/>
        <v>17490</v>
      </c>
      <c r="J22" s="17">
        <v>5430.0</v>
      </c>
      <c r="K22" s="18">
        <f t="shared" si="6"/>
        <v>12060</v>
      </c>
      <c r="L22" s="23"/>
      <c r="M22" s="6"/>
      <c r="N22" s="6"/>
      <c r="O22" s="6"/>
    </row>
    <row r="23">
      <c r="A23" s="15">
        <v>21.0</v>
      </c>
      <c r="B23" s="15">
        <v>44027.0</v>
      </c>
      <c r="C23" s="17">
        <v>27332.0</v>
      </c>
      <c r="D23" s="18">
        <f t="shared" si="1"/>
        <v>6833</v>
      </c>
      <c r="E23" s="19">
        <f t="shared" si="2"/>
        <v>34165</v>
      </c>
      <c r="F23" s="18">
        <f t="shared" si="3"/>
        <v>991.3043478</v>
      </c>
      <c r="G23" s="18">
        <f t="shared" si="4"/>
        <v>148.6956522</v>
      </c>
      <c r="H23" s="53">
        <v>1140.0</v>
      </c>
      <c r="I23" s="19">
        <f t="shared" si="5"/>
        <v>35305</v>
      </c>
      <c r="J23" s="17">
        <v>3835.0</v>
      </c>
      <c r="K23" s="18">
        <f t="shared" si="6"/>
        <v>31470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15">
        <v>44061.0</v>
      </c>
      <c r="C26" s="17">
        <v>1804.0</v>
      </c>
      <c r="D26" s="18">
        <f t="shared" si="1"/>
        <v>451</v>
      </c>
      <c r="E26" s="19">
        <f t="shared" si="2"/>
        <v>2255</v>
      </c>
      <c r="F26" s="18">
        <f t="shared" si="3"/>
        <v>69.56521739</v>
      </c>
      <c r="G26" s="18">
        <f t="shared" si="4"/>
        <v>10.43478261</v>
      </c>
      <c r="H26" s="53">
        <v>80.0</v>
      </c>
      <c r="I26" s="19">
        <f t="shared" si="5"/>
        <v>2335</v>
      </c>
      <c r="J26" s="17">
        <v>1035.0</v>
      </c>
      <c r="K26" s="18">
        <f t="shared" si="6"/>
        <v>1300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23"/>
      <c r="M28" s="6"/>
      <c r="N28" s="6"/>
      <c r="O28" s="6"/>
    </row>
    <row r="29">
      <c r="A29" s="15">
        <v>27.0</v>
      </c>
      <c r="B29" s="15">
        <v>44254.0</v>
      </c>
      <c r="C29" s="17">
        <v>19732.0</v>
      </c>
      <c r="D29" s="18">
        <f t="shared" si="1"/>
        <v>4933</v>
      </c>
      <c r="E29" s="19">
        <f t="shared" si="2"/>
        <v>24665</v>
      </c>
      <c r="F29" s="18">
        <f t="shared" si="3"/>
        <v>621.7391304</v>
      </c>
      <c r="G29" s="18">
        <f t="shared" si="4"/>
        <v>93.26086957</v>
      </c>
      <c r="H29" s="53">
        <v>715.0</v>
      </c>
      <c r="I29" s="19">
        <f t="shared" si="5"/>
        <v>25380</v>
      </c>
      <c r="J29" s="17">
        <v>7235.0</v>
      </c>
      <c r="K29" s="18">
        <f t="shared" si="6"/>
        <v>18145</v>
      </c>
      <c r="L29" s="23"/>
      <c r="M29" s="6"/>
      <c r="N29" s="6"/>
      <c r="O29" s="6"/>
    </row>
    <row r="30">
      <c r="A30" s="15">
        <v>28.0</v>
      </c>
      <c r="B30" s="15">
        <v>61223.0</v>
      </c>
      <c r="C30" s="17">
        <v>40340.0</v>
      </c>
      <c r="D30" s="18">
        <f t="shared" si="1"/>
        <v>10085</v>
      </c>
      <c r="E30" s="19">
        <f t="shared" si="2"/>
        <v>50425</v>
      </c>
      <c r="F30" s="18">
        <f t="shared" si="3"/>
        <v>1065.217391</v>
      </c>
      <c r="G30" s="18">
        <f t="shared" si="4"/>
        <v>159.7826087</v>
      </c>
      <c r="H30" s="53">
        <v>1225.0</v>
      </c>
      <c r="I30" s="19">
        <f t="shared" si="5"/>
        <v>51650</v>
      </c>
      <c r="J30" s="17">
        <v>7925.0</v>
      </c>
      <c r="K30" s="18">
        <f t="shared" si="6"/>
        <v>43725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206540</v>
      </c>
      <c r="D34" s="19">
        <f t="shared" si="7"/>
        <v>51635</v>
      </c>
      <c r="E34" s="19">
        <f t="shared" si="7"/>
        <v>258175</v>
      </c>
      <c r="F34" s="19">
        <f t="shared" si="7"/>
        <v>6378.26087</v>
      </c>
      <c r="G34" s="19">
        <f t="shared" si="7"/>
        <v>956.7391304</v>
      </c>
      <c r="H34" s="19">
        <f t="shared" si="7"/>
        <v>7335</v>
      </c>
      <c r="I34" s="19">
        <f t="shared" si="7"/>
        <v>265510</v>
      </c>
      <c r="J34" s="19">
        <f t="shared" si="7"/>
        <v>74290</v>
      </c>
      <c r="K34" s="19">
        <f t="shared" si="7"/>
        <v>191220</v>
      </c>
      <c r="L34" s="29"/>
      <c r="M34" s="6"/>
      <c r="N34" s="6"/>
      <c r="O34" s="6"/>
    </row>
    <row r="35">
      <c r="A35" s="30"/>
      <c r="B35" s="30"/>
      <c r="C35" s="79"/>
      <c r="D35" s="79"/>
      <c r="E35" s="79"/>
      <c r="F35" s="79"/>
      <c r="G35" s="79"/>
      <c r="H35" s="32" t="s">
        <v>13</v>
      </c>
      <c r="I35" s="80">
        <f>SUM(E34,H34)</f>
        <v>265510</v>
      </c>
      <c r="J35" s="81"/>
      <c r="K35" s="82"/>
      <c r="L35" s="6"/>
      <c r="M35" s="6"/>
      <c r="N35" s="6"/>
      <c r="O35" s="6"/>
    </row>
    <row r="36">
      <c r="A36" s="6"/>
      <c r="B36" s="6"/>
      <c r="C36" s="78"/>
      <c r="D36" s="78"/>
      <c r="E36" s="78"/>
      <c r="F36" s="78"/>
      <c r="G36" s="78"/>
      <c r="H36" s="78"/>
      <c r="I36" s="78"/>
      <c r="J36" s="78"/>
      <c r="K36" s="78"/>
      <c r="L36" s="6"/>
      <c r="M36" s="6"/>
      <c r="N36" s="6"/>
      <c r="O36" s="6"/>
    </row>
    <row r="37">
      <c r="A37" s="6"/>
      <c r="B37" s="6"/>
      <c r="C37" s="78"/>
      <c r="D37" s="78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78"/>
      <c r="G38" s="78"/>
      <c r="H38" s="6"/>
      <c r="I38" s="6"/>
      <c r="J38" s="6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132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15">
        <v>44532.0</v>
      </c>
      <c r="C3" s="17">
        <v>2828.0</v>
      </c>
      <c r="D3" s="18">
        <f t="shared" ref="D3:D33" si="1">SUM(C3*0.25)</f>
        <v>707</v>
      </c>
      <c r="E3" s="19">
        <f t="shared" ref="E3:E33" si="2">SUM(C3+D3)</f>
        <v>3535</v>
      </c>
      <c r="F3" s="18">
        <f t="shared" ref="F3:F33" si="3">SUM(H3/1.15)</f>
        <v>130.4347826</v>
      </c>
      <c r="G3" s="18">
        <f t="shared" ref="G3:G33" si="4">SUM(H3-F3)</f>
        <v>19.56521739</v>
      </c>
      <c r="H3" s="52">
        <v>150.0</v>
      </c>
      <c r="I3" s="19">
        <f t="shared" ref="I3:I33" si="5">SUM(H3,E3)</f>
        <v>3685</v>
      </c>
      <c r="J3" s="17">
        <v>1515.0</v>
      </c>
      <c r="K3" s="18">
        <f t="shared" ref="K3:K33" si="6">SUM(I3-J3)</f>
        <v>2170</v>
      </c>
      <c r="L3" s="23"/>
      <c r="M3" s="24"/>
      <c r="N3" s="24"/>
      <c r="O3" s="24"/>
    </row>
    <row r="4">
      <c r="A4" s="15">
        <v>2.0</v>
      </c>
      <c r="B4" s="15">
        <v>44639.0</v>
      </c>
      <c r="C4" s="17">
        <v>7480.0</v>
      </c>
      <c r="D4" s="18">
        <f t="shared" si="1"/>
        <v>1870</v>
      </c>
      <c r="E4" s="19">
        <f t="shared" si="2"/>
        <v>9350</v>
      </c>
      <c r="F4" s="18">
        <f t="shared" si="3"/>
        <v>304.3478261</v>
      </c>
      <c r="G4" s="18">
        <f t="shared" si="4"/>
        <v>45.65217391</v>
      </c>
      <c r="H4" s="53">
        <v>350.0</v>
      </c>
      <c r="I4" s="19">
        <f t="shared" si="5"/>
        <v>9700</v>
      </c>
      <c r="J4" s="17">
        <v>4075.0</v>
      </c>
      <c r="K4" s="18">
        <f t="shared" si="6"/>
        <v>5625</v>
      </c>
      <c r="L4" s="23"/>
      <c r="M4" s="6"/>
      <c r="N4" s="6"/>
      <c r="O4" s="6"/>
    </row>
    <row r="5">
      <c r="A5" s="15">
        <v>3.0</v>
      </c>
      <c r="B5" s="15">
        <v>44715.0</v>
      </c>
      <c r="C5" s="17">
        <v>6012.0</v>
      </c>
      <c r="D5" s="18">
        <f t="shared" si="1"/>
        <v>1503</v>
      </c>
      <c r="E5" s="19">
        <f t="shared" si="2"/>
        <v>7515</v>
      </c>
      <c r="F5" s="18">
        <f t="shared" si="3"/>
        <v>217.3913043</v>
      </c>
      <c r="G5" s="18">
        <f t="shared" si="4"/>
        <v>32.60869565</v>
      </c>
      <c r="H5" s="53">
        <v>250.0</v>
      </c>
      <c r="I5" s="19">
        <f t="shared" si="5"/>
        <v>7765</v>
      </c>
      <c r="J5" s="17">
        <v>3090.0</v>
      </c>
      <c r="K5" s="18">
        <f t="shared" si="6"/>
        <v>4675</v>
      </c>
      <c r="L5" s="23"/>
      <c r="M5" s="6"/>
      <c r="N5" s="6"/>
      <c r="O5" s="6"/>
    </row>
    <row r="6">
      <c r="A6" s="15">
        <v>4.0</v>
      </c>
      <c r="B6" s="15">
        <v>44751.0</v>
      </c>
      <c r="C6" s="17">
        <v>3020.0</v>
      </c>
      <c r="D6" s="18">
        <f t="shared" si="1"/>
        <v>755</v>
      </c>
      <c r="E6" s="19">
        <f t="shared" si="2"/>
        <v>3775</v>
      </c>
      <c r="F6" s="18">
        <f t="shared" si="3"/>
        <v>313.0434783</v>
      </c>
      <c r="G6" s="18">
        <f t="shared" si="4"/>
        <v>46.95652174</v>
      </c>
      <c r="H6" s="53">
        <v>360.0</v>
      </c>
      <c r="I6" s="19">
        <f t="shared" si="5"/>
        <v>4135</v>
      </c>
      <c r="J6" s="17">
        <v>1675.0</v>
      </c>
      <c r="K6" s="18">
        <f t="shared" si="6"/>
        <v>2460</v>
      </c>
      <c r="L6" s="23"/>
      <c r="M6" s="6"/>
      <c r="N6" s="6"/>
      <c r="O6" s="6"/>
    </row>
    <row r="7">
      <c r="A7" s="15">
        <v>5.0</v>
      </c>
      <c r="B7" s="15">
        <v>44836.0</v>
      </c>
      <c r="C7" s="17">
        <v>28612.0</v>
      </c>
      <c r="D7" s="18">
        <f t="shared" si="1"/>
        <v>7153</v>
      </c>
      <c r="E7" s="19">
        <f t="shared" si="2"/>
        <v>35765</v>
      </c>
      <c r="F7" s="18">
        <f t="shared" si="3"/>
        <v>1152.173913</v>
      </c>
      <c r="G7" s="18">
        <f t="shared" si="4"/>
        <v>172.826087</v>
      </c>
      <c r="H7" s="53">
        <v>1325.0</v>
      </c>
      <c r="I7" s="19">
        <f t="shared" si="5"/>
        <v>37090</v>
      </c>
      <c r="J7" s="17">
        <v>3050.0</v>
      </c>
      <c r="K7" s="18">
        <f t="shared" si="6"/>
        <v>34040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5">
        <v>44849.0</v>
      </c>
      <c r="C10" s="17">
        <v>720.0</v>
      </c>
      <c r="D10" s="18">
        <f t="shared" si="1"/>
        <v>180</v>
      </c>
      <c r="E10" s="19">
        <f t="shared" si="2"/>
        <v>900</v>
      </c>
      <c r="F10" s="18">
        <f t="shared" si="3"/>
        <v>0</v>
      </c>
      <c r="G10" s="18">
        <f t="shared" si="4"/>
        <v>0</v>
      </c>
      <c r="H10" s="53">
        <v>0.0</v>
      </c>
      <c r="I10" s="19">
        <f t="shared" si="5"/>
        <v>900</v>
      </c>
      <c r="J10" s="17">
        <v>405.0</v>
      </c>
      <c r="K10" s="18">
        <f t="shared" si="6"/>
        <v>495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15">
        <v>45078.0</v>
      </c>
      <c r="C13" s="17">
        <v>16676.0</v>
      </c>
      <c r="D13" s="18">
        <f t="shared" si="1"/>
        <v>4169</v>
      </c>
      <c r="E13" s="19">
        <f t="shared" si="2"/>
        <v>20845</v>
      </c>
      <c r="F13" s="18">
        <f t="shared" si="3"/>
        <v>452.173913</v>
      </c>
      <c r="G13" s="18">
        <f t="shared" si="4"/>
        <v>67.82608696</v>
      </c>
      <c r="H13" s="53">
        <v>520.0</v>
      </c>
      <c r="I13" s="19">
        <f t="shared" si="5"/>
        <v>21365</v>
      </c>
      <c r="J13" s="17">
        <v>8225.0</v>
      </c>
      <c r="K13" s="18">
        <f t="shared" si="6"/>
        <v>13140</v>
      </c>
      <c r="L13" s="23"/>
      <c r="M13" s="6"/>
      <c r="N13" s="6"/>
      <c r="O13" s="6"/>
    </row>
    <row r="14">
      <c r="A14" s="15">
        <v>12.0</v>
      </c>
      <c r="B14" s="15">
        <v>45207.0</v>
      </c>
      <c r="C14" s="17">
        <v>10368.0</v>
      </c>
      <c r="D14" s="18">
        <f t="shared" si="1"/>
        <v>2592</v>
      </c>
      <c r="E14" s="19">
        <f t="shared" si="2"/>
        <v>12960</v>
      </c>
      <c r="F14" s="18">
        <f t="shared" si="3"/>
        <v>400</v>
      </c>
      <c r="G14" s="18">
        <f t="shared" si="4"/>
        <v>60</v>
      </c>
      <c r="H14" s="53">
        <v>460.0</v>
      </c>
      <c r="I14" s="19">
        <f t="shared" si="5"/>
        <v>13420</v>
      </c>
      <c r="J14" s="17">
        <v>4650.0</v>
      </c>
      <c r="K14" s="18">
        <f t="shared" si="6"/>
        <v>8770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5">
        <v>45276.0</v>
      </c>
      <c r="C17" s="17">
        <v>4020.0</v>
      </c>
      <c r="D17" s="18">
        <f t="shared" si="1"/>
        <v>1005</v>
      </c>
      <c r="E17" s="19">
        <f t="shared" si="2"/>
        <v>5025</v>
      </c>
      <c r="F17" s="18">
        <f t="shared" si="3"/>
        <v>200</v>
      </c>
      <c r="G17" s="18">
        <f t="shared" si="4"/>
        <v>30</v>
      </c>
      <c r="H17" s="53">
        <v>230.0</v>
      </c>
      <c r="I17" s="19">
        <f t="shared" si="5"/>
        <v>5255</v>
      </c>
      <c r="J17" s="17">
        <v>1890.0</v>
      </c>
      <c r="K17" s="18">
        <f t="shared" si="6"/>
        <v>3365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61432.0</v>
      </c>
      <c r="C20" s="17">
        <v>5296.0</v>
      </c>
      <c r="D20" s="18">
        <f t="shared" si="1"/>
        <v>1324</v>
      </c>
      <c r="E20" s="19">
        <f t="shared" si="2"/>
        <v>6620</v>
      </c>
      <c r="F20" s="18">
        <f t="shared" si="3"/>
        <v>208.6956522</v>
      </c>
      <c r="G20" s="18">
        <f t="shared" si="4"/>
        <v>31.30434783</v>
      </c>
      <c r="H20" s="53">
        <v>240.0</v>
      </c>
      <c r="I20" s="19">
        <f t="shared" si="5"/>
        <v>6860</v>
      </c>
      <c r="J20" s="17">
        <v>2625.0</v>
      </c>
      <c r="K20" s="18">
        <f t="shared" si="6"/>
        <v>4235</v>
      </c>
      <c r="L20" s="23"/>
      <c r="M20" s="6"/>
      <c r="N20" s="6"/>
      <c r="O20" s="6"/>
    </row>
    <row r="21">
      <c r="A21" s="15">
        <v>19.0</v>
      </c>
      <c r="B21" s="15">
        <v>45492.0</v>
      </c>
      <c r="C21" s="17">
        <v>18328.0</v>
      </c>
      <c r="D21" s="18">
        <f t="shared" si="1"/>
        <v>4582</v>
      </c>
      <c r="E21" s="19">
        <f t="shared" si="2"/>
        <v>22910</v>
      </c>
      <c r="F21" s="18">
        <f t="shared" si="3"/>
        <v>652.173913</v>
      </c>
      <c r="G21" s="18">
        <f t="shared" si="4"/>
        <v>97.82608696</v>
      </c>
      <c r="H21" s="53">
        <v>750.0</v>
      </c>
      <c r="I21" s="19">
        <f t="shared" si="5"/>
        <v>23660</v>
      </c>
      <c r="J21" s="17">
        <v>3005.0</v>
      </c>
      <c r="K21" s="18">
        <f t="shared" si="6"/>
        <v>20655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5">
        <v>45524.0</v>
      </c>
      <c r="C24" s="17">
        <v>1512.0</v>
      </c>
      <c r="D24" s="18">
        <f t="shared" si="1"/>
        <v>378</v>
      </c>
      <c r="E24" s="19">
        <f t="shared" si="2"/>
        <v>1890</v>
      </c>
      <c r="F24" s="18">
        <f t="shared" si="3"/>
        <v>47.82608696</v>
      </c>
      <c r="G24" s="18">
        <f t="shared" si="4"/>
        <v>7.173913043</v>
      </c>
      <c r="H24" s="53">
        <v>55.0</v>
      </c>
      <c r="I24" s="19">
        <f t="shared" si="5"/>
        <v>1945</v>
      </c>
      <c r="J24" s="17">
        <v>750.0</v>
      </c>
      <c r="K24" s="18">
        <f t="shared" si="6"/>
        <v>1195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15">
        <v>45760.0</v>
      </c>
      <c r="C27" s="17">
        <v>18968.0</v>
      </c>
      <c r="D27" s="18">
        <f t="shared" si="1"/>
        <v>4742</v>
      </c>
      <c r="E27" s="19">
        <f t="shared" si="2"/>
        <v>23710</v>
      </c>
      <c r="F27" s="18">
        <f t="shared" si="3"/>
        <v>769.5652174</v>
      </c>
      <c r="G27" s="18">
        <f t="shared" si="4"/>
        <v>115.4347826</v>
      </c>
      <c r="H27" s="53">
        <v>885.0</v>
      </c>
      <c r="I27" s="19">
        <f t="shared" si="5"/>
        <v>24595</v>
      </c>
      <c r="J27" s="17">
        <v>7940.0</v>
      </c>
      <c r="K27" s="18">
        <f t="shared" si="6"/>
        <v>16655</v>
      </c>
      <c r="L27" s="23"/>
      <c r="M27" s="6"/>
      <c r="N27" s="6"/>
      <c r="O27" s="6"/>
    </row>
    <row r="28">
      <c r="A28" s="15">
        <v>26.0</v>
      </c>
      <c r="B28" s="15">
        <v>45826.0</v>
      </c>
      <c r="C28" s="17">
        <v>26492.0</v>
      </c>
      <c r="D28" s="18">
        <f t="shared" si="1"/>
        <v>6623</v>
      </c>
      <c r="E28" s="19">
        <f t="shared" si="2"/>
        <v>33115</v>
      </c>
      <c r="F28" s="18">
        <f t="shared" si="3"/>
        <v>756.5217391</v>
      </c>
      <c r="G28" s="18">
        <f t="shared" si="4"/>
        <v>113.4782609</v>
      </c>
      <c r="H28" s="53">
        <v>870.0</v>
      </c>
      <c r="I28" s="19">
        <f t="shared" si="5"/>
        <v>33985</v>
      </c>
      <c r="J28" s="17">
        <v>1670.0</v>
      </c>
      <c r="K28" s="55">
        <f t="shared" si="6"/>
        <v>32315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5">
        <v>45888.0</v>
      </c>
      <c r="C31" s="17">
        <v>6272.0</v>
      </c>
      <c r="D31" s="18">
        <f t="shared" si="1"/>
        <v>1568</v>
      </c>
      <c r="E31" s="19">
        <f t="shared" si="2"/>
        <v>7840</v>
      </c>
      <c r="F31" s="18">
        <f t="shared" si="3"/>
        <v>165.2173913</v>
      </c>
      <c r="G31" s="18">
        <f t="shared" si="4"/>
        <v>24.7826087</v>
      </c>
      <c r="H31" s="53">
        <v>190.0</v>
      </c>
      <c r="I31" s="19">
        <f t="shared" si="5"/>
        <v>8030</v>
      </c>
      <c r="J31" s="17">
        <v>3490.0</v>
      </c>
      <c r="K31" s="18">
        <f t="shared" si="6"/>
        <v>4540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156604</v>
      </c>
      <c r="D34" s="19">
        <f t="shared" si="7"/>
        <v>39151</v>
      </c>
      <c r="E34" s="19">
        <f t="shared" si="7"/>
        <v>195755</v>
      </c>
      <c r="F34" s="19">
        <f t="shared" si="7"/>
        <v>5769.565217</v>
      </c>
      <c r="G34" s="19">
        <f t="shared" si="7"/>
        <v>865.4347826</v>
      </c>
      <c r="H34" s="19">
        <f t="shared" si="7"/>
        <v>6635</v>
      </c>
      <c r="I34" s="19">
        <f t="shared" si="7"/>
        <v>202390</v>
      </c>
      <c r="J34" s="19">
        <f t="shared" si="7"/>
        <v>48055</v>
      </c>
      <c r="K34" s="19">
        <f t="shared" si="7"/>
        <v>154335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202390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133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5">
        <v>61819.0</v>
      </c>
      <c r="C4" s="17">
        <v>27068.0</v>
      </c>
      <c r="D4" s="18">
        <f t="shared" si="1"/>
        <v>6767</v>
      </c>
      <c r="E4" s="19">
        <f t="shared" si="2"/>
        <v>33835</v>
      </c>
      <c r="F4" s="18">
        <f t="shared" si="3"/>
        <v>982.6086957</v>
      </c>
      <c r="G4" s="18">
        <f t="shared" si="4"/>
        <v>147.3913043</v>
      </c>
      <c r="H4" s="53">
        <v>1130.0</v>
      </c>
      <c r="I4" s="19">
        <f t="shared" si="5"/>
        <v>34965</v>
      </c>
      <c r="J4" s="17">
        <v>5325.0</v>
      </c>
      <c r="K4" s="18">
        <f t="shared" si="6"/>
        <v>29640</v>
      </c>
      <c r="L4" s="23"/>
      <c r="M4" s="6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15">
        <v>46144.0</v>
      </c>
      <c r="C7" s="17">
        <v>2976.0</v>
      </c>
      <c r="D7" s="18">
        <f t="shared" si="1"/>
        <v>744</v>
      </c>
      <c r="E7" s="19">
        <f t="shared" si="2"/>
        <v>3720</v>
      </c>
      <c r="F7" s="18">
        <f t="shared" si="3"/>
        <v>165.2173913</v>
      </c>
      <c r="G7" s="18">
        <f t="shared" si="4"/>
        <v>24.7826087</v>
      </c>
      <c r="H7" s="53">
        <v>190.0</v>
      </c>
      <c r="I7" s="19">
        <f t="shared" si="5"/>
        <v>3910</v>
      </c>
      <c r="J7" s="17">
        <v>2055.0</v>
      </c>
      <c r="K7" s="18">
        <f t="shared" si="6"/>
        <v>1855</v>
      </c>
      <c r="L7" s="23"/>
      <c r="M7" s="6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23"/>
      <c r="M8" s="6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23"/>
      <c r="M9" s="25"/>
      <c r="N9" s="6"/>
      <c r="O9" s="6"/>
    </row>
    <row r="10">
      <c r="A10" s="15">
        <v>8.0</v>
      </c>
      <c r="B10" s="15">
        <v>46206.0</v>
      </c>
      <c r="C10" s="17">
        <v>3140.0</v>
      </c>
      <c r="D10" s="18">
        <f t="shared" si="1"/>
        <v>785</v>
      </c>
      <c r="E10" s="19">
        <f t="shared" si="2"/>
        <v>3925</v>
      </c>
      <c r="F10" s="18">
        <f t="shared" si="3"/>
        <v>26.08695652</v>
      </c>
      <c r="G10" s="18">
        <f t="shared" si="4"/>
        <v>3.913043478</v>
      </c>
      <c r="H10" s="53">
        <v>30.0</v>
      </c>
      <c r="I10" s="19">
        <f t="shared" si="5"/>
        <v>3955</v>
      </c>
      <c r="J10" s="17">
        <v>1275.0</v>
      </c>
      <c r="K10" s="18">
        <f t="shared" si="6"/>
        <v>2680</v>
      </c>
      <c r="L10" s="23"/>
      <c r="M10" s="6"/>
      <c r="N10" s="6"/>
      <c r="O10" s="6"/>
    </row>
    <row r="11">
      <c r="A11" s="15">
        <v>9.0</v>
      </c>
      <c r="B11" s="15">
        <v>46385.0</v>
      </c>
      <c r="C11" s="17">
        <v>21724.0</v>
      </c>
      <c r="D11" s="18">
        <f t="shared" si="1"/>
        <v>5431</v>
      </c>
      <c r="E11" s="19">
        <f t="shared" si="2"/>
        <v>27155</v>
      </c>
      <c r="F11" s="18">
        <f t="shared" si="3"/>
        <v>552.173913</v>
      </c>
      <c r="G11" s="18">
        <f t="shared" si="4"/>
        <v>82.82608696</v>
      </c>
      <c r="H11" s="53">
        <v>635.0</v>
      </c>
      <c r="I11" s="19">
        <f t="shared" si="5"/>
        <v>27790</v>
      </c>
      <c r="J11" s="17">
        <v>7200.0</v>
      </c>
      <c r="K11" s="18">
        <f t="shared" si="6"/>
        <v>20590</v>
      </c>
      <c r="L11" s="23"/>
      <c r="M11" s="6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15">
        <v>46451.0</v>
      </c>
      <c r="C14" s="17">
        <v>3536.0</v>
      </c>
      <c r="D14" s="18">
        <f t="shared" si="1"/>
        <v>884</v>
      </c>
      <c r="E14" s="19">
        <f t="shared" si="2"/>
        <v>4420</v>
      </c>
      <c r="F14" s="18">
        <f t="shared" si="3"/>
        <v>173.9130435</v>
      </c>
      <c r="G14" s="18">
        <f t="shared" si="4"/>
        <v>26.08695652</v>
      </c>
      <c r="H14" s="53">
        <v>200.0</v>
      </c>
      <c r="I14" s="19">
        <f t="shared" si="5"/>
        <v>4620</v>
      </c>
      <c r="J14" s="17">
        <v>1510.0</v>
      </c>
      <c r="K14" s="18">
        <f t="shared" si="6"/>
        <v>3110</v>
      </c>
      <c r="L14" s="23"/>
      <c r="M14" s="6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23"/>
      <c r="M15" s="6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23"/>
      <c r="M16" s="6"/>
      <c r="N16" s="6"/>
      <c r="O16" s="6"/>
    </row>
    <row r="17">
      <c r="A17" s="15">
        <v>15.0</v>
      </c>
      <c r="B17" s="15">
        <v>46598.0</v>
      </c>
      <c r="C17" s="17">
        <v>13256.0</v>
      </c>
      <c r="D17" s="18">
        <f t="shared" si="1"/>
        <v>3314</v>
      </c>
      <c r="E17" s="19">
        <f t="shared" si="2"/>
        <v>16570</v>
      </c>
      <c r="F17" s="18">
        <f t="shared" si="3"/>
        <v>430.4347826</v>
      </c>
      <c r="G17" s="18">
        <f t="shared" si="4"/>
        <v>64.56521739</v>
      </c>
      <c r="H17" s="53">
        <v>495.0</v>
      </c>
      <c r="I17" s="19">
        <f t="shared" si="5"/>
        <v>17065</v>
      </c>
      <c r="J17" s="17">
        <v>5770.0</v>
      </c>
      <c r="K17" s="18">
        <f t="shared" si="6"/>
        <v>11295</v>
      </c>
      <c r="L17" s="23"/>
      <c r="M17" s="6"/>
      <c r="N17" s="6"/>
      <c r="O17" s="6"/>
    </row>
    <row r="18">
      <c r="A18" s="15">
        <v>16.0</v>
      </c>
      <c r="B18" s="15">
        <v>61977.0</v>
      </c>
      <c r="C18" s="17">
        <v>22284.0</v>
      </c>
      <c r="D18" s="18">
        <f t="shared" si="1"/>
        <v>5571</v>
      </c>
      <c r="E18" s="19">
        <f t="shared" si="2"/>
        <v>27855</v>
      </c>
      <c r="F18" s="18">
        <f t="shared" si="3"/>
        <v>639.1304348</v>
      </c>
      <c r="G18" s="18">
        <f t="shared" si="4"/>
        <v>95.86956522</v>
      </c>
      <c r="H18" s="53">
        <v>735.0</v>
      </c>
      <c r="I18" s="19">
        <f t="shared" si="5"/>
        <v>28590</v>
      </c>
      <c r="J18" s="17">
        <v>8035.0</v>
      </c>
      <c r="K18" s="18">
        <f t="shared" si="6"/>
        <v>20555</v>
      </c>
      <c r="L18" s="23"/>
      <c r="M18" s="6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23"/>
      <c r="M19" s="6"/>
      <c r="N19" s="6"/>
      <c r="O19" s="6"/>
    </row>
    <row r="20">
      <c r="A20" s="15">
        <v>18.0</v>
      </c>
      <c r="B20" s="15">
        <v>46826.0</v>
      </c>
      <c r="C20" s="17">
        <v>2276.0</v>
      </c>
      <c r="D20" s="18">
        <f t="shared" si="1"/>
        <v>569</v>
      </c>
      <c r="E20" s="19">
        <f t="shared" si="2"/>
        <v>2845</v>
      </c>
      <c r="F20" s="18">
        <f t="shared" si="3"/>
        <v>86.95652174</v>
      </c>
      <c r="G20" s="18">
        <f t="shared" si="4"/>
        <v>13.04347826</v>
      </c>
      <c r="H20" s="53">
        <v>100.0</v>
      </c>
      <c r="I20" s="19">
        <f t="shared" si="5"/>
        <v>2945</v>
      </c>
      <c r="J20" s="17">
        <v>2270.0</v>
      </c>
      <c r="K20" s="18">
        <f t="shared" si="6"/>
        <v>675</v>
      </c>
      <c r="L20" s="23"/>
      <c r="M20" s="6"/>
      <c r="N20" s="6"/>
      <c r="O20" s="6"/>
    </row>
    <row r="21">
      <c r="A21" s="15">
        <v>19.0</v>
      </c>
      <c r="B21" s="15">
        <v>46863.0</v>
      </c>
      <c r="C21" s="17">
        <v>2200.0</v>
      </c>
      <c r="D21" s="18">
        <f t="shared" si="1"/>
        <v>550</v>
      </c>
      <c r="E21" s="19">
        <f t="shared" si="2"/>
        <v>2750</v>
      </c>
      <c r="F21" s="18">
        <f t="shared" si="3"/>
        <v>178.2608696</v>
      </c>
      <c r="G21" s="18">
        <f t="shared" si="4"/>
        <v>26.73913043</v>
      </c>
      <c r="H21" s="53">
        <v>205.0</v>
      </c>
      <c r="I21" s="19">
        <f t="shared" si="5"/>
        <v>2955</v>
      </c>
      <c r="J21" s="17">
        <v>1070.0</v>
      </c>
      <c r="K21" s="18">
        <f t="shared" si="6"/>
        <v>1885</v>
      </c>
      <c r="L21" s="23"/>
      <c r="M21" s="6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23"/>
      <c r="M22" s="6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23"/>
      <c r="M23" s="6"/>
      <c r="N23" s="6"/>
      <c r="O23" s="6"/>
    </row>
    <row r="24">
      <c r="A24" s="15">
        <v>22.0</v>
      </c>
      <c r="B24" s="15">
        <v>47019.0</v>
      </c>
      <c r="C24" s="17">
        <v>13584.0</v>
      </c>
      <c r="D24" s="18">
        <f t="shared" si="1"/>
        <v>3396</v>
      </c>
      <c r="E24" s="19">
        <f t="shared" si="2"/>
        <v>16980</v>
      </c>
      <c r="F24" s="18">
        <f t="shared" si="3"/>
        <v>413.0434783</v>
      </c>
      <c r="G24" s="18">
        <f t="shared" si="4"/>
        <v>61.95652174</v>
      </c>
      <c r="H24" s="53">
        <v>475.0</v>
      </c>
      <c r="I24" s="19">
        <f t="shared" si="5"/>
        <v>17455</v>
      </c>
      <c r="J24" s="17">
        <v>4635.0</v>
      </c>
      <c r="K24" s="18">
        <f t="shared" si="6"/>
        <v>12820</v>
      </c>
      <c r="L24" s="23"/>
      <c r="M24" s="6"/>
      <c r="N24" s="6"/>
      <c r="O24" s="6"/>
    </row>
    <row r="25">
      <c r="A25" s="15">
        <v>23.0</v>
      </c>
      <c r="B25" s="15">
        <v>47127.0</v>
      </c>
      <c r="C25" s="17">
        <v>9292.0</v>
      </c>
      <c r="D25" s="18">
        <f t="shared" si="1"/>
        <v>2323</v>
      </c>
      <c r="E25" s="19">
        <f t="shared" si="2"/>
        <v>11615</v>
      </c>
      <c r="F25" s="18">
        <f t="shared" si="3"/>
        <v>417.3913043</v>
      </c>
      <c r="G25" s="18">
        <f t="shared" si="4"/>
        <v>62.60869565</v>
      </c>
      <c r="H25" s="53">
        <v>480.0</v>
      </c>
      <c r="I25" s="19">
        <f t="shared" si="5"/>
        <v>12095</v>
      </c>
      <c r="J25" s="17">
        <v>2530.0</v>
      </c>
      <c r="K25" s="18">
        <f t="shared" si="6"/>
        <v>9565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5">
        <v>47195.0</v>
      </c>
      <c r="C28" s="17">
        <v>3556.0</v>
      </c>
      <c r="D28" s="18">
        <f t="shared" si="1"/>
        <v>889</v>
      </c>
      <c r="E28" s="19">
        <f t="shared" si="2"/>
        <v>4445</v>
      </c>
      <c r="F28" s="18">
        <f t="shared" si="3"/>
        <v>143.4782609</v>
      </c>
      <c r="G28" s="18">
        <f t="shared" si="4"/>
        <v>21.52173913</v>
      </c>
      <c r="H28" s="53">
        <v>165.0</v>
      </c>
      <c r="I28" s="19">
        <f t="shared" si="5"/>
        <v>4610</v>
      </c>
      <c r="J28" s="17">
        <v>1615.0</v>
      </c>
      <c r="K28" s="55">
        <f t="shared" si="6"/>
        <v>2995</v>
      </c>
      <c r="L28" s="23"/>
      <c r="M28" s="6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23"/>
      <c r="M29" s="6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23"/>
      <c r="M30" s="6"/>
      <c r="N30" s="6"/>
      <c r="O30" s="6"/>
    </row>
    <row r="31">
      <c r="A31" s="15">
        <v>29.0</v>
      </c>
      <c r="B31" s="15">
        <v>47278.0</v>
      </c>
      <c r="C31" s="17">
        <v>6396.8</v>
      </c>
      <c r="D31" s="18">
        <f t="shared" si="1"/>
        <v>1599.2</v>
      </c>
      <c r="E31" s="19">
        <f t="shared" si="2"/>
        <v>7996</v>
      </c>
      <c r="F31" s="18">
        <f t="shared" si="3"/>
        <v>252.173913</v>
      </c>
      <c r="G31" s="18">
        <f t="shared" si="4"/>
        <v>37.82608696</v>
      </c>
      <c r="H31" s="53">
        <v>290.0</v>
      </c>
      <c r="I31" s="19">
        <f t="shared" si="5"/>
        <v>8286</v>
      </c>
      <c r="J31" s="17">
        <v>2391.0</v>
      </c>
      <c r="K31" s="18">
        <f t="shared" si="6"/>
        <v>5895</v>
      </c>
      <c r="L31" s="23"/>
      <c r="M31" s="6"/>
      <c r="N31" s="6"/>
      <c r="O31" s="6"/>
    </row>
    <row r="32">
      <c r="A32" s="15">
        <v>30.0</v>
      </c>
      <c r="B32" s="15">
        <v>47337.0</v>
      </c>
      <c r="C32" s="17">
        <v>9392.0</v>
      </c>
      <c r="D32" s="18">
        <f t="shared" si="1"/>
        <v>2348</v>
      </c>
      <c r="E32" s="19">
        <f t="shared" si="2"/>
        <v>11740</v>
      </c>
      <c r="F32" s="18">
        <f t="shared" si="3"/>
        <v>239.1304348</v>
      </c>
      <c r="G32" s="18">
        <f t="shared" si="4"/>
        <v>35.86956522</v>
      </c>
      <c r="H32" s="53">
        <v>275.0</v>
      </c>
      <c r="I32" s="19">
        <f t="shared" si="5"/>
        <v>12015</v>
      </c>
      <c r="J32" s="17">
        <v>295.0</v>
      </c>
      <c r="K32" s="18">
        <f t="shared" si="6"/>
        <v>11720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140680.8</v>
      </c>
      <c r="D34" s="19">
        <f t="shared" si="7"/>
        <v>35170.2</v>
      </c>
      <c r="E34" s="19">
        <f t="shared" si="7"/>
        <v>175851</v>
      </c>
      <c r="F34" s="19">
        <f t="shared" si="7"/>
        <v>4700</v>
      </c>
      <c r="G34" s="19">
        <f t="shared" si="7"/>
        <v>705</v>
      </c>
      <c r="H34" s="19">
        <f t="shared" si="7"/>
        <v>5405</v>
      </c>
      <c r="I34" s="19">
        <f t="shared" si="7"/>
        <v>181256</v>
      </c>
      <c r="J34" s="19">
        <f t="shared" si="7"/>
        <v>45976</v>
      </c>
      <c r="K34" s="19">
        <f t="shared" si="7"/>
        <v>135280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181256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74" t="s">
        <v>134</v>
      </c>
      <c r="B1" s="2"/>
      <c r="C1" s="2"/>
      <c r="D1" s="2"/>
      <c r="E1" s="2"/>
      <c r="F1" s="2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13"/>
      <c r="M2" s="14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23"/>
      <c r="M4" s="6"/>
      <c r="N4" s="6"/>
      <c r="O4" s="6"/>
    </row>
    <row r="5">
      <c r="A5" s="15">
        <v>3.0</v>
      </c>
      <c r="B5" s="15">
        <v>47383.0</v>
      </c>
      <c r="C5" s="17">
        <v>1992.0</v>
      </c>
      <c r="D5" s="18">
        <f t="shared" si="1"/>
        <v>498</v>
      </c>
      <c r="E5" s="19">
        <f t="shared" si="2"/>
        <v>2490</v>
      </c>
      <c r="F5" s="18">
        <f t="shared" si="3"/>
        <v>95.65217391</v>
      </c>
      <c r="G5" s="18">
        <f t="shared" si="4"/>
        <v>14.34782609</v>
      </c>
      <c r="H5" s="53">
        <v>110.0</v>
      </c>
      <c r="I5" s="19">
        <f t="shared" si="5"/>
        <v>2600</v>
      </c>
      <c r="J5" s="17">
        <v>805.0</v>
      </c>
      <c r="K5" s="18">
        <f t="shared" si="6"/>
        <v>1795</v>
      </c>
      <c r="L5" s="23"/>
      <c r="M5" s="6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23"/>
      <c r="M6" s="6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23"/>
      <c r="M7" s="6"/>
      <c r="N7" s="6"/>
      <c r="O7" s="6"/>
    </row>
    <row r="8">
      <c r="A8" s="15">
        <v>6.0</v>
      </c>
      <c r="B8" s="15">
        <v>47448.0</v>
      </c>
      <c r="C8" s="17">
        <v>10968.0</v>
      </c>
      <c r="D8" s="18">
        <f t="shared" si="1"/>
        <v>2742</v>
      </c>
      <c r="E8" s="19">
        <f t="shared" si="2"/>
        <v>13710</v>
      </c>
      <c r="F8" s="18">
        <f t="shared" si="3"/>
        <v>213.0434783</v>
      </c>
      <c r="G8" s="18">
        <f t="shared" si="4"/>
        <v>31.95652174</v>
      </c>
      <c r="H8" s="53">
        <v>245.0</v>
      </c>
      <c r="I8" s="19">
        <f t="shared" si="5"/>
        <v>13955</v>
      </c>
      <c r="J8" s="17">
        <v>4000.0</v>
      </c>
      <c r="K8" s="18">
        <f t="shared" si="6"/>
        <v>9955</v>
      </c>
      <c r="L8" s="23"/>
      <c r="M8" s="6"/>
      <c r="N8" s="6"/>
      <c r="O8" s="6"/>
    </row>
    <row r="9">
      <c r="A9" s="15">
        <v>7.0</v>
      </c>
      <c r="B9" s="15">
        <v>47527.0</v>
      </c>
      <c r="C9" s="17">
        <v>6352.0</v>
      </c>
      <c r="D9" s="18">
        <f t="shared" si="1"/>
        <v>1588</v>
      </c>
      <c r="E9" s="19">
        <f t="shared" si="2"/>
        <v>7940</v>
      </c>
      <c r="F9" s="18">
        <f t="shared" si="3"/>
        <v>226.0869565</v>
      </c>
      <c r="G9" s="18">
        <f t="shared" si="4"/>
        <v>33.91304348</v>
      </c>
      <c r="H9" s="53">
        <v>260.0</v>
      </c>
      <c r="I9" s="19">
        <f t="shared" si="5"/>
        <v>8200</v>
      </c>
      <c r="J9" s="17">
        <v>3320.0</v>
      </c>
      <c r="K9" s="18">
        <f t="shared" si="6"/>
        <v>4880</v>
      </c>
      <c r="L9" s="23"/>
      <c r="M9" s="25"/>
      <c r="N9" s="6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23"/>
      <c r="M10" s="6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23"/>
      <c r="M11" s="6"/>
      <c r="N11" s="6"/>
      <c r="O11" s="6"/>
    </row>
    <row r="12">
      <c r="A12" s="15">
        <v>10.0</v>
      </c>
      <c r="B12" s="15">
        <v>47544.0</v>
      </c>
      <c r="C12" s="17">
        <v>736.0</v>
      </c>
      <c r="D12" s="18">
        <f t="shared" si="1"/>
        <v>184</v>
      </c>
      <c r="E12" s="19">
        <f t="shared" si="2"/>
        <v>920</v>
      </c>
      <c r="F12" s="18">
        <f t="shared" si="3"/>
        <v>8.695652174</v>
      </c>
      <c r="G12" s="18">
        <f t="shared" si="4"/>
        <v>1.304347826</v>
      </c>
      <c r="H12" s="53">
        <v>10.0</v>
      </c>
      <c r="I12" s="19">
        <f t="shared" si="5"/>
        <v>930</v>
      </c>
      <c r="J12" s="17">
        <v>645.0</v>
      </c>
      <c r="K12" s="18">
        <f t="shared" si="6"/>
        <v>285</v>
      </c>
      <c r="L12" s="23"/>
      <c r="M12" s="6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23"/>
      <c r="M13" s="6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23"/>
      <c r="M14" s="6"/>
      <c r="N14" s="6"/>
      <c r="O14" s="6"/>
    </row>
    <row r="15">
      <c r="A15" s="15">
        <v>13.0</v>
      </c>
      <c r="B15" s="15">
        <v>47635.0</v>
      </c>
      <c r="C15" s="17">
        <v>5848.0</v>
      </c>
      <c r="D15" s="18">
        <f t="shared" si="1"/>
        <v>1462</v>
      </c>
      <c r="E15" s="19">
        <f t="shared" si="2"/>
        <v>7310</v>
      </c>
      <c r="F15" s="18">
        <f t="shared" si="3"/>
        <v>139.1304348</v>
      </c>
      <c r="G15" s="18">
        <f t="shared" si="4"/>
        <v>20.86956522</v>
      </c>
      <c r="H15" s="53">
        <v>160.0</v>
      </c>
      <c r="I15" s="19">
        <f t="shared" si="5"/>
        <v>7470</v>
      </c>
      <c r="J15" s="17">
        <v>2045.0</v>
      </c>
      <c r="K15" s="18">
        <f t="shared" si="6"/>
        <v>5425</v>
      </c>
      <c r="L15" s="23"/>
      <c r="M15" s="6"/>
      <c r="N15" s="6"/>
      <c r="O15" s="6"/>
    </row>
    <row r="16">
      <c r="A16" s="15">
        <v>14.0</v>
      </c>
      <c r="B16" s="15">
        <v>62305.0</v>
      </c>
      <c r="C16" s="17">
        <v>8360.0</v>
      </c>
      <c r="D16" s="18">
        <f t="shared" si="1"/>
        <v>2090</v>
      </c>
      <c r="E16" s="19">
        <f t="shared" si="2"/>
        <v>10450</v>
      </c>
      <c r="F16" s="18">
        <f t="shared" si="3"/>
        <v>339.1304348</v>
      </c>
      <c r="G16" s="18">
        <f t="shared" si="4"/>
        <v>50.86956522</v>
      </c>
      <c r="H16" s="53">
        <v>390.0</v>
      </c>
      <c r="I16" s="19">
        <f t="shared" si="5"/>
        <v>10840</v>
      </c>
      <c r="J16" s="17">
        <v>1236.0</v>
      </c>
      <c r="K16" s="18">
        <f t="shared" si="6"/>
        <v>9604</v>
      </c>
      <c r="L16" s="23"/>
      <c r="M16" s="6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23"/>
      <c r="M17" s="6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23"/>
      <c r="M18" s="6"/>
      <c r="N18" s="6"/>
      <c r="O18" s="6"/>
    </row>
    <row r="19">
      <c r="A19" s="15">
        <v>17.0</v>
      </c>
      <c r="B19" s="15">
        <v>47688.0</v>
      </c>
      <c r="C19" s="17">
        <v>1240.0</v>
      </c>
      <c r="D19" s="18">
        <f t="shared" si="1"/>
        <v>310</v>
      </c>
      <c r="E19" s="19">
        <f t="shared" si="2"/>
        <v>1550</v>
      </c>
      <c r="F19" s="18">
        <f t="shared" si="3"/>
        <v>17.39130435</v>
      </c>
      <c r="G19" s="18">
        <f t="shared" si="4"/>
        <v>2.608695652</v>
      </c>
      <c r="H19" s="53">
        <v>20.0</v>
      </c>
      <c r="I19" s="19">
        <f t="shared" si="5"/>
        <v>1570</v>
      </c>
      <c r="J19" s="17">
        <v>765.0</v>
      </c>
      <c r="K19" s="18">
        <f t="shared" si="6"/>
        <v>805</v>
      </c>
      <c r="L19" s="23"/>
      <c r="M19" s="6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23"/>
      <c r="M20" s="6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23"/>
      <c r="M21" s="6"/>
      <c r="N21" s="6"/>
      <c r="O21" s="6"/>
    </row>
    <row r="22">
      <c r="A22" s="15">
        <v>20.0</v>
      </c>
      <c r="B22" s="15">
        <v>62315.0</v>
      </c>
      <c r="C22" s="17">
        <v>4664.0</v>
      </c>
      <c r="D22" s="18">
        <f t="shared" si="1"/>
        <v>1166</v>
      </c>
      <c r="E22" s="19">
        <f t="shared" si="2"/>
        <v>5830</v>
      </c>
      <c r="F22" s="18">
        <f t="shared" si="3"/>
        <v>104.3478261</v>
      </c>
      <c r="G22" s="18">
        <f t="shared" si="4"/>
        <v>15.65217391</v>
      </c>
      <c r="H22" s="53">
        <v>120.0</v>
      </c>
      <c r="I22" s="19">
        <f t="shared" si="5"/>
        <v>5950</v>
      </c>
      <c r="J22" s="17">
        <v>3135.0</v>
      </c>
      <c r="K22" s="18">
        <f t="shared" si="6"/>
        <v>2815</v>
      </c>
      <c r="L22" s="23"/>
      <c r="M22" s="6"/>
      <c r="N22" s="6"/>
      <c r="O22" s="6"/>
    </row>
    <row r="23">
      <c r="A23" s="15">
        <v>21.0</v>
      </c>
      <c r="B23" s="15">
        <v>47862.0</v>
      </c>
      <c r="C23" s="17">
        <v>7648.0</v>
      </c>
      <c r="D23" s="18">
        <f t="shared" si="1"/>
        <v>1912</v>
      </c>
      <c r="E23" s="19">
        <f t="shared" si="2"/>
        <v>9560</v>
      </c>
      <c r="F23" s="18">
        <f t="shared" si="3"/>
        <v>326.0869565</v>
      </c>
      <c r="G23" s="18">
        <f t="shared" si="4"/>
        <v>48.91304348</v>
      </c>
      <c r="H23" s="53">
        <v>375.0</v>
      </c>
      <c r="I23" s="19">
        <f t="shared" si="5"/>
        <v>9935</v>
      </c>
      <c r="J23" s="17">
        <v>2920.0</v>
      </c>
      <c r="K23" s="18">
        <f t="shared" si="6"/>
        <v>7015</v>
      </c>
      <c r="L23" s="23"/>
      <c r="M23" s="6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23"/>
      <c r="M24" s="6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23"/>
      <c r="M25" s="6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23"/>
      <c r="M26" s="6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23"/>
      <c r="M27" s="6"/>
      <c r="N27" s="6"/>
      <c r="O27" s="6"/>
    </row>
    <row r="28">
      <c r="A28" s="15">
        <v>26.0</v>
      </c>
      <c r="B28" s="15">
        <v>47939.0</v>
      </c>
      <c r="C28" s="17">
        <v>6604.0</v>
      </c>
      <c r="D28" s="18">
        <f t="shared" si="1"/>
        <v>1651</v>
      </c>
      <c r="E28" s="19">
        <f t="shared" si="2"/>
        <v>8255</v>
      </c>
      <c r="F28" s="18">
        <f t="shared" si="3"/>
        <v>200</v>
      </c>
      <c r="G28" s="18">
        <f t="shared" si="4"/>
        <v>30</v>
      </c>
      <c r="H28" s="53">
        <v>230.0</v>
      </c>
      <c r="I28" s="19">
        <f t="shared" si="5"/>
        <v>8485</v>
      </c>
      <c r="J28" s="17">
        <v>3680.0</v>
      </c>
      <c r="K28" s="55">
        <f t="shared" si="6"/>
        <v>4805</v>
      </c>
      <c r="L28" s="23"/>
      <c r="M28" s="6"/>
      <c r="N28" s="6"/>
      <c r="O28" s="6"/>
    </row>
    <row r="29">
      <c r="A29" s="15">
        <v>27.0</v>
      </c>
      <c r="B29" s="15">
        <v>48008.0</v>
      </c>
      <c r="C29" s="17">
        <v>5060.0</v>
      </c>
      <c r="D29" s="18">
        <f t="shared" si="1"/>
        <v>1265</v>
      </c>
      <c r="E29" s="19">
        <f t="shared" si="2"/>
        <v>6325</v>
      </c>
      <c r="F29" s="18">
        <f t="shared" si="3"/>
        <v>243.4782609</v>
      </c>
      <c r="G29" s="18">
        <f t="shared" si="4"/>
        <v>36.52173913</v>
      </c>
      <c r="H29" s="53">
        <v>280.0</v>
      </c>
      <c r="I29" s="19">
        <f t="shared" si="5"/>
        <v>6605</v>
      </c>
      <c r="J29" s="17">
        <v>2620.0</v>
      </c>
      <c r="K29" s="18">
        <f t="shared" si="6"/>
        <v>3985</v>
      </c>
      <c r="L29" s="23"/>
      <c r="M29" s="6"/>
      <c r="N29" s="6"/>
      <c r="O29" s="6"/>
    </row>
    <row r="30">
      <c r="A30" s="15">
        <v>28.0</v>
      </c>
      <c r="B30" s="15">
        <v>48089.0</v>
      </c>
      <c r="C30" s="17">
        <v>7628.0</v>
      </c>
      <c r="D30" s="18">
        <f t="shared" si="1"/>
        <v>1907</v>
      </c>
      <c r="E30" s="19">
        <f t="shared" si="2"/>
        <v>9535</v>
      </c>
      <c r="F30" s="18">
        <f t="shared" si="3"/>
        <v>260.8695652</v>
      </c>
      <c r="G30" s="18">
        <f t="shared" si="4"/>
        <v>39.13043478</v>
      </c>
      <c r="H30" s="53">
        <v>300.0</v>
      </c>
      <c r="I30" s="19">
        <f t="shared" si="5"/>
        <v>9835</v>
      </c>
      <c r="J30" s="17">
        <v>1030.0</v>
      </c>
      <c r="K30" s="18">
        <f t="shared" si="6"/>
        <v>8805</v>
      </c>
      <c r="L30" s="23"/>
      <c r="M30" s="6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23"/>
      <c r="M31" s="6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23"/>
      <c r="M32" s="6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67100</v>
      </c>
      <c r="D34" s="19">
        <f t="shared" si="7"/>
        <v>16775</v>
      </c>
      <c r="E34" s="19">
        <f t="shared" si="7"/>
        <v>83875</v>
      </c>
      <c r="F34" s="19">
        <f t="shared" si="7"/>
        <v>2173.913043</v>
      </c>
      <c r="G34" s="19">
        <f t="shared" si="7"/>
        <v>326.0869565</v>
      </c>
      <c r="H34" s="19">
        <f t="shared" si="7"/>
        <v>2500</v>
      </c>
      <c r="I34" s="19">
        <f t="shared" si="7"/>
        <v>86375</v>
      </c>
      <c r="J34" s="19">
        <f t="shared" si="7"/>
        <v>26201</v>
      </c>
      <c r="K34" s="19">
        <f t="shared" si="7"/>
        <v>60174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86375</v>
      </c>
      <c r="J35" s="18"/>
      <c r="K35" s="58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78"/>
      <c r="F37" s="78"/>
      <c r="G37" s="78"/>
      <c r="H37" s="78"/>
      <c r="I37" s="78"/>
      <c r="J37" s="78"/>
      <c r="K37" s="78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mergeCells count="1">
    <mergeCell ref="A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22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41685.0</v>
      </c>
      <c r="C3" s="17">
        <v>9373.6</v>
      </c>
      <c r="D3" s="18">
        <f t="shared" ref="D3:D33" si="1">SUM(C3*0.25)</f>
        <v>2343.4</v>
      </c>
      <c r="E3" s="19">
        <f t="shared" ref="E3:E33" si="2">SUM(C3+D3)</f>
        <v>11717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11717</v>
      </c>
      <c r="J3" s="21">
        <v>0.0</v>
      </c>
      <c r="K3" s="22">
        <f t="shared" ref="K3:K33" si="6">SUM(I3-J3)</f>
        <v>11717</v>
      </c>
      <c r="L3" s="23"/>
      <c r="M3" s="24"/>
      <c r="N3" s="24"/>
      <c r="O3" s="24"/>
    </row>
    <row r="4">
      <c r="A4" s="15">
        <v>2.0</v>
      </c>
      <c r="B4" s="16">
        <v>41831.0</v>
      </c>
      <c r="C4" s="17">
        <v>20847.2</v>
      </c>
      <c r="D4" s="18">
        <f t="shared" si="1"/>
        <v>5211.8</v>
      </c>
      <c r="E4" s="19">
        <f t="shared" si="2"/>
        <v>26059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26059</v>
      </c>
      <c r="J4" s="21">
        <v>1013.0</v>
      </c>
      <c r="K4" s="22">
        <f t="shared" si="6"/>
        <v>25046</v>
      </c>
      <c r="L4" s="23"/>
      <c r="M4" s="6"/>
      <c r="N4" s="6"/>
      <c r="O4" s="6"/>
    </row>
    <row r="5">
      <c r="A5" s="15">
        <v>3.0</v>
      </c>
      <c r="B5" s="16">
        <v>41966.0</v>
      </c>
      <c r="C5" s="17">
        <v>16416.8</v>
      </c>
      <c r="D5" s="18">
        <f t="shared" si="1"/>
        <v>4104.2</v>
      </c>
      <c r="E5" s="19">
        <f t="shared" si="2"/>
        <v>20521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20521</v>
      </c>
      <c r="J5" s="21">
        <v>986.0</v>
      </c>
      <c r="K5" s="22">
        <f t="shared" si="6"/>
        <v>19535</v>
      </c>
      <c r="L5" s="23"/>
      <c r="M5" s="6"/>
      <c r="N5" s="6"/>
      <c r="O5" s="6"/>
    </row>
    <row r="6">
      <c r="A6" s="15">
        <v>4.0</v>
      </c>
      <c r="B6" s="16">
        <v>42036.0</v>
      </c>
      <c r="C6" s="17">
        <v>12705.6</v>
      </c>
      <c r="D6" s="18">
        <f t="shared" si="1"/>
        <v>3176.4</v>
      </c>
      <c r="E6" s="19">
        <f t="shared" si="2"/>
        <v>15882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15882</v>
      </c>
      <c r="J6" s="21">
        <v>0.0</v>
      </c>
      <c r="K6" s="22">
        <f t="shared" si="6"/>
        <v>15882</v>
      </c>
      <c r="L6" s="23"/>
      <c r="M6" s="6"/>
      <c r="N6" s="6"/>
      <c r="O6" s="6"/>
    </row>
    <row r="7">
      <c r="A7" s="15">
        <v>5.0</v>
      </c>
      <c r="B7" s="16">
        <v>42249.0</v>
      </c>
      <c r="C7" s="17">
        <v>29568.0</v>
      </c>
      <c r="D7" s="18">
        <f t="shared" si="1"/>
        <v>7392</v>
      </c>
      <c r="E7" s="19">
        <f t="shared" si="2"/>
        <v>36960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36960</v>
      </c>
      <c r="J7" s="21">
        <v>1603.0</v>
      </c>
      <c r="K7" s="22">
        <f t="shared" si="6"/>
        <v>35357</v>
      </c>
      <c r="L7" s="23"/>
      <c r="M7" s="6"/>
      <c r="N7" s="6"/>
      <c r="O7" s="6"/>
    </row>
    <row r="8">
      <c r="A8" s="15">
        <v>6.0</v>
      </c>
      <c r="B8" s="16">
        <v>42571.0</v>
      </c>
      <c r="C8" s="17">
        <v>45912.0</v>
      </c>
      <c r="D8" s="18">
        <f t="shared" si="1"/>
        <v>11478</v>
      </c>
      <c r="E8" s="19">
        <f t="shared" si="2"/>
        <v>57390</v>
      </c>
      <c r="F8" s="17">
        <v>13.04</v>
      </c>
      <c r="G8" s="18">
        <f t="shared" si="3"/>
        <v>1.956</v>
      </c>
      <c r="H8" s="19">
        <f t="shared" si="4"/>
        <v>14.996</v>
      </c>
      <c r="I8" s="20">
        <f t="shared" si="5"/>
        <v>57404.996</v>
      </c>
      <c r="J8" s="21">
        <v>4601.0</v>
      </c>
      <c r="K8" s="22">
        <f t="shared" si="6"/>
        <v>52803.996</v>
      </c>
      <c r="L8" s="23"/>
      <c r="M8" s="6"/>
      <c r="N8" s="6"/>
      <c r="O8" s="6"/>
    </row>
    <row r="9">
      <c r="A9" s="15">
        <v>7.0</v>
      </c>
      <c r="B9" s="21">
        <v>42651.0</v>
      </c>
      <c r="C9" s="17">
        <v>8000.0</v>
      </c>
      <c r="D9" s="18">
        <f t="shared" si="1"/>
        <v>2000</v>
      </c>
      <c r="E9" s="19">
        <f t="shared" si="2"/>
        <v>10000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10000</v>
      </c>
      <c r="J9" s="21">
        <v>642.0</v>
      </c>
      <c r="K9" s="22">
        <f t="shared" si="6"/>
        <v>9358</v>
      </c>
      <c r="L9" s="23"/>
      <c r="M9" s="25"/>
      <c r="N9" s="6"/>
      <c r="O9" s="6"/>
    </row>
    <row r="10">
      <c r="A10" s="15">
        <v>8.0</v>
      </c>
      <c r="B10" s="21">
        <v>42722.0</v>
      </c>
      <c r="C10" s="17">
        <v>8673.6</v>
      </c>
      <c r="D10" s="18">
        <f t="shared" si="1"/>
        <v>2168.4</v>
      </c>
      <c r="E10" s="19">
        <f t="shared" si="2"/>
        <v>10842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10842</v>
      </c>
      <c r="J10" s="21">
        <v>215.0</v>
      </c>
      <c r="K10" s="22">
        <f t="shared" si="6"/>
        <v>10627</v>
      </c>
      <c r="L10" s="23"/>
      <c r="M10" s="6"/>
      <c r="N10" s="6"/>
      <c r="O10" s="6"/>
    </row>
    <row r="11">
      <c r="A11" s="15">
        <v>9.0</v>
      </c>
      <c r="B11" s="21">
        <v>42833.0</v>
      </c>
      <c r="C11" s="17">
        <v>21948.0</v>
      </c>
      <c r="D11" s="18">
        <f t="shared" si="1"/>
        <v>5487</v>
      </c>
      <c r="E11" s="19">
        <f t="shared" si="2"/>
        <v>27435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27435</v>
      </c>
      <c r="J11" s="21">
        <v>0.0</v>
      </c>
      <c r="K11" s="22">
        <f t="shared" si="6"/>
        <v>27435</v>
      </c>
      <c r="L11" s="23"/>
      <c r="M11" s="6"/>
      <c r="N11" s="6"/>
      <c r="O11" s="6"/>
    </row>
    <row r="12">
      <c r="A12" s="15">
        <v>10.0</v>
      </c>
      <c r="B12" s="21">
        <v>43000.0</v>
      </c>
      <c r="C12" s="17">
        <v>24593.6</v>
      </c>
      <c r="D12" s="18">
        <f t="shared" si="1"/>
        <v>6148.4</v>
      </c>
      <c r="E12" s="19">
        <f t="shared" si="2"/>
        <v>30742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30742</v>
      </c>
      <c r="J12" s="21">
        <v>665.0</v>
      </c>
      <c r="K12" s="22">
        <f t="shared" si="6"/>
        <v>30077</v>
      </c>
      <c r="L12" s="23"/>
      <c r="M12" s="6"/>
      <c r="N12" s="6"/>
      <c r="O12" s="6"/>
    </row>
    <row r="13">
      <c r="A13" s="15">
        <v>11.0</v>
      </c>
      <c r="B13" s="21">
        <v>43071.0</v>
      </c>
      <c r="C13" s="17">
        <v>13164.0</v>
      </c>
      <c r="D13" s="18">
        <f t="shared" si="1"/>
        <v>3291</v>
      </c>
      <c r="E13" s="19">
        <f t="shared" si="2"/>
        <v>16455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16455</v>
      </c>
      <c r="J13" s="21">
        <v>306.0</v>
      </c>
      <c r="K13" s="22">
        <f t="shared" si="6"/>
        <v>16149</v>
      </c>
      <c r="L13" s="23"/>
      <c r="M13" s="6"/>
      <c r="N13" s="6"/>
      <c r="O13" s="6"/>
    </row>
    <row r="14">
      <c r="A14" s="15">
        <v>12.0</v>
      </c>
      <c r="B14" s="21">
        <v>43344.0</v>
      </c>
      <c r="C14" s="17">
        <v>31524.0</v>
      </c>
      <c r="D14" s="18">
        <f t="shared" si="1"/>
        <v>7881</v>
      </c>
      <c r="E14" s="19">
        <f t="shared" si="2"/>
        <v>39405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39405</v>
      </c>
      <c r="J14" s="21">
        <v>1797.0</v>
      </c>
      <c r="K14" s="22">
        <f t="shared" si="6"/>
        <v>37608</v>
      </c>
      <c r="L14" s="23"/>
      <c r="M14" s="6"/>
      <c r="N14" s="6"/>
      <c r="O14" s="6"/>
    </row>
    <row r="15">
      <c r="A15" s="15">
        <v>13.0</v>
      </c>
      <c r="B15" s="21">
        <v>43668.0</v>
      </c>
      <c r="C15" s="17">
        <v>45293.6</v>
      </c>
      <c r="D15" s="18">
        <f t="shared" si="1"/>
        <v>11323.4</v>
      </c>
      <c r="E15" s="19">
        <f t="shared" si="2"/>
        <v>56617</v>
      </c>
      <c r="F15" s="17">
        <v>17.39</v>
      </c>
      <c r="G15" s="18">
        <f t="shared" si="3"/>
        <v>2.6085</v>
      </c>
      <c r="H15" s="19">
        <f t="shared" si="4"/>
        <v>19.9985</v>
      </c>
      <c r="I15" s="20">
        <f t="shared" si="5"/>
        <v>56636.9985</v>
      </c>
      <c r="J15" s="21">
        <v>5330.0</v>
      </c>
      <c r="K15" s="22">
        <f t="shared" si="6"/>
        <v>51306.9985</v>
      </c>
      <c r="L15" s="23"/>
      <c r="M15" s="6"/>
      <c r="N15" s="6"/>
      <c r="O15" s="6"/>
    </row>
    <row r="16">
      <c r="A16" s="15">
        <v>14.0</v>
      </c>
      <c r="B16" s="21">
        <v>43810.0</v>
      </c>
      <c r="C16" s="17">
        <v>20726.4</v>
      </c>
      <c r="D16" s="18">
        <f t="shared" si="1"/>
        <v>5181.6</v>
      </c>
      <c r="E16" s="19">
        <f t="shared" si="2"/>
        <v>25908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25908</v>
      </c>
      <c r="J16" s="21">
        <v>80.0</v>
      </c>
      <c r="K16" s="22">
        <f t="shared" si="6"/>
        <v>25828</v>
      </c>
      <c r="L16" s="23"/>
      <c r="M16" s="6"/>
      <c r="N16" s="6"/>
      <c r="O16" s="6"/>
    </row>
    <row r="17">
      <c r="A17" s="15">
        <v>15.0</v>
      </c>
      <c r="B17" s="21">
        <v>43866.0</v>
      </c>
      <c r="C17" s="17">
        <v>4241.6</v>
      </c>
      <c r="D17" s="18">
        <f t="shared" si="1"/>
        <v>1060.4</v>
      </c>
      <c r="E17" s="19">
        <f t="shared" si="2"/>
        <v>5302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5302</v>
      </c>
      <c r="J17" s="21">
        <v>215.0</v>
      </c>
      <c r="K17" s="22">
        <f t="shared" si="6"/>
        <v>5087</v>
      </c>
      <c r="L17" s="23"/>
      <c r="M17" s="6"/>
      <c r="N17" s="6"/>
      <c r="O17" s="6"/>
    </row>
    <row r="18">
      <c r="A18" s="15">
        <v>16.0</v>
      </c>
      <c r="B18" s="21">
        <v>44004.0</v>
      </c>
      <c r="C18" s="17">
        <v>22772.8</v>
      </c>
      <c r="D18" s="18">
        <f t="shared" si="1"/>
        <v>5693.2</v>
      </c>
      <c r="E18" s="19">
        <f t="shared" si="2"/>
        <v>28466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28466</v>
      </c>
      <c r="J18" s="21">
        <v>93.0</v>
      </c>
      <c r="K18" s="22">
        <f t="shared" si="6"/>
        <v>28373</v>
      </c>
      <c r="L18" s="23"/>
      <c r="M18" s="6"/>
      <c r="N18" s="6"/>
      <c r="O18" s="6"/>
    </row>
    <row r="19">
      <c r="A19" s="15">
        <v>17.0</v>
      </c>
      <c r="B19" s="21">
        <v>44154.0</v>
      </c>
      <c r="C19" s="17">
        <v>27856.0</v>
      </c>
      <c r="D19" s="18">
        <f t="shared" si="1"/>
        <v>6964</v>
      </c>
      <c r="E19" s="19">
        <f t="shared" si="2"/>
        <v>34820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34820</v>
      </c>
      <c r="J19" s="21">
        <v>1010.0</v>
      </c>
      <c r="K19" s="22">
        <f t="shared" si="6"/>
        <v>33810</v>
      </c>
      <c r="L19" s="23"/>
      <c r="M19" s="6"/>
      <c r="N19" s="6"/>
      <c r="O19" s="6"/>
    </row>
    <row r="20">
      <c r="A20" s="16">
        <v>18.0</v>
      </c>
      <c r="B20" s="21">
        <v>44274.0</v>
      </c>
      <c r="C20" s="17">
        <v>16278.4</v>
      </c>
      <c r="D20" s="18">
        <f t="shared" si="1"/>
        <v>4069.6</v>
      </c>
      <c r="E20" s="19">
        <f t="shared" si="2"/>
        <v>20348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20348</v>
      </c>
      <c r="J20" s="21">
        <v>209.0</v>
      </c>
      <c r="K20" s="22">
        <f t="shared" si="6"/>
        <v>20139</v>
      </c>
      <c r="L20" s="23"/>
      <c r="M20" s="6"/>
      <c r="N20" s="6"/>
      <c r="O20" s="6"/>
    </row>
    <row r="21">
      <c r="A21" s="15">
        <v>19.0</v>
      </c>
      <c r="B21" s="21">
        <v>44598.0</v>
      </c>
      <c r="C21" s="17">
        <v>40378.4</v>
      </c>
      <c r="D21" s="18">
        <f t="shared" si="1"/>
        <v>10094.6</v>
      </c>
      <c r="E21" s="19">
        <f t="shared" si="2"/>
        <v>50473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50473</v>
      </c>
      <c r="J21" s="21">
        <v>3723.0</v>
      </c>
      <c r="K21" s="22">
        <f t="shared" si="6"/>
        <v>46750</v>
      </c>
      <c r="L21" s="23"/>
      <c r="M21" s="6"/>
      <c r="N21" s="6"/>
      <c r="O21" s="6"/>
    </row>
    <row r="22">
      <c r="A22" s="15">
        <v>20.0</v>
      </c>
      <c r="B22" s="21">
        <v>44944.0</v>
      </c>
      <c r="C22" s="17">
        <v>45888.8</v>
      </c>
      <c r="D22" s="18">
        <f t="shared" si="1"/>
        <v>11472.2</v>
      </c>
      <c r="E22" s="19">
        <f t="shared" si="2"/>
        <v>57361</v>
      </c>
      <c r="F22" s="17">
        <v>82.62</v>
      </c>
      <c r="G22" s="18">
        <f t="shared" si="3"/>
        <v>12.393</v>
      </c>
      <c r="H22" s="19">
        <f t="shared" si="4"/>
        <v>95.013</v>
      </c>
      <c r="I22" s="20">
        <f t="shared" si="5"/>
        <v>57456.013</v>
      </c>
      <c r="J22" s="21">
        <v>4285.0</v>
      </c>
      <c r="K22" s="22">
        <f t="shared" si="6"/>
        <v>53171.013</v>
      </c>
      <c r="L22" s="23"/>
      <c r="M22" s="6"/>
      <c r="N22" s="6"/>
      <c r="O22" s="6"/>
    </row>
    <row r="23">
      <c r="A23" s="15">
        <v>21.0</v>
      </c>
      <c r="B23" s="21">
        <v>45051.0</v>
      </c>
      <c r="C23" s="17">
        <v>10991.2</v>
      </c>
      <c r="D23" s="18">
        <f t="shared" si="1"/>
        <v>2747.8</v>
      </c>
      <c r="E23" s="19">
        <f t="shared" si="2"/>
        <v>13739</v>
      </c>
      <c r="F23" s="17">
        <v>17.39</v>
      </c>
      <c r="G23" s="18">
        <f t="shared" si="3"/>
        <v>2.6085</v>
      </c>
      <c r="H23" s="19">
        <f t="shared" si="4"/>
        <v>19.9985</v>
      </c>
      <c r="I23" s="20">
        <f t="shared" si="5"/>
        <v>13758.9985</v>
      </c>
      <c r="J23" s="21">
        <v>1600.0</v>
      </c>
      <c r="K23" s="22">
        <f t="shared" si="6"/>
        <v>12158.9985</v>
      </c>
      <c r="L23" s="23"/>
      <c r="M23" s="6"/>
      <c r="N23" s="6"/>
      <c r="O23" s="6"/>
    </row>
    <row r="24">
      <c r="A24" s="15">
        <v>22.0</v>
      </c>
      <c r="B24" s="21">
        <v>45143.0</v>
      </c>
      <c r="C24" s="17">
        <v>10769.6</v>
      </c>
      <c r="D24" s="18">
        <f t="shared" si="1"/>
        <v>2692.4</v>
      </c>
      <c r="E24" s="19">
        <f t="shared" si="2"/>
        <v>13462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13462</v>
      </c>
      <c r="J24" s="21">
        <v>471.0</v>
      </c>
      <c r="K24" s="22">
        <f t="shared" si="6"/>
        <v>12991</v>
      </c>
      <c r="L24" s="23"/>
      <c r="M24" s="6"/>
      <c r="N24" s="6"/>
      <c r="O24" s="6"/>
    </row>
    <row r="25">
      <c r="A25" s="15">
        <v>23.0</v>
      </c>
      <c r="B25" s="21">
        <v>45176.0</v>
      </c>
      <c r="C25" s="17">
        <v>3771.2</v>
      </c>
      <c r="D25" s="18">
        <f t="shared" si="1"/>
        <v>942.8</v>
      </c>
      <c r="E25" s="19">
        <f t="shared" si="2"/>
        <v>4714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4714</v>
      </c>
      <c r="J25" s="21">
        <v>0.0</v>
      </c>
      <c r="K25" s="22">
        <f t="shared" si="6"/>
        <v>4714</v>
      </c>
      <c r="L25" s="23"/>
      <c r="M25" s="6"/>
      <c r="N25" s="6"/>
      <c r="O25" s="6"/>
    </row>
    <row r="26">
      <c r="A26" s="15">
        <v>24.0</v>
      </c>
      <c r="B26" s="21">
        <v>45214.0</v>
      </c>
      <c r="C26" s="17">
        <v>3731.2</v>
      </c>
      <c r="D26" s="18">
        <f t="shared" si="1"/>
        <v>932.8</v>
      </c>
      <c r="E26" s="19">
        <f t="shared" si="2"/>
        <v>4664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4664</v>
      </c>
      <c r="J26" s="21">
        <v>154.0</v>
      </c>
      <c r="K26" s="22">
        <f t="shared" si="6"/>
        <v>4510</v>
      </c>
      <c r="L26" s="23"/>
      <c r="M26" s="6"/>
      <c r="N26" s="6"/>
      <c r="O26" s="6"/>
    </row>
    <row r="27">
      <c r="A27" s="15">
        <v>25.0</v>
      </c>
      <c r="B27" s="21">
        <v>45273.0</v>
      </c>
      <c r="C27" s="17">
        <v>5335.2</v>
      </c>
      <c r="D27" s="18">
        <f t="shared" si="1"/>
        <v>1333.8</v>
      </c>
      <c r="E27" s="19">
        <f t="shared" si="2"/>
        <v>6669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6669</v>
      </c>
      <c r="J27" s="21">
        <v>454.0</v>
      </c>
      <c r="K27" s="22">
        <f t="shared" si="6"/>
        <v>6215</v>
      </c>
      <c r="L27" s="23"/>
      <c r="M27" s="6"/>
      <c r="N27" s="6"/>
      <c r="O27" s="6"/>
    </row>
    <row r="28">
      <c r="A28" s="15">
        <v>26.0</v>
      </c>
      <c r="B28" s="21">
        <v>45368.0</v>
      </c>
      <c r="C28" s="17">
        <v>9128.8</v>
      </c>
      <c r="D28" s="18">
        <f t="shared" si="1"/>
        <v>2282.2</v>
      </c>
      <c r="E28" s="19">
        <f t="shared" si="2"/>
        <v>11411</v>
      </c>
      <c r="F28" s="17">
        <v>13.04</v>
      </c>
      <c r="G28" s="18">
        <f t="shared" si="3"/>
        <v>1.956</v>
      </c>
      <c r="H28" s="19">
        <f t="shared" si="4"/>
        <v>14.996</v>
      </c>
      <c r="I28" s="20">
        <f t="shared" si="5"/>
        <v>11425.996</v>
      </c>
      <c r="J28" s="21">
        <v>1012.0</v>
      </c>
      <c r="K28" s="26">
        <f t="shared" si="6"/>
        <v>10413.996</v>
      </c>
      <c r="L28" s="23"/>
      <c r="M28" s="6"/>
      <c r="N28" s="6"/>
      <c r="O28" s="6"/>
    </row>
    <row r="29">
      <c r="A29" s="15">
        <v>27.0</v>
      </c>
      <c r="B29" s="21">
        <v>45632.0</v>
      </c>
      <c r="C29" s="17">
        <v>34427.2</v>
      </c>
      <c r="D29" s="18">
        <f t="shared" si="1"/>
        <v>8606.8</v>
      </c>
      <c r="E29" s="19">
        <f t="shared" si="2"/>
        <v>43034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43034</v>
      </c>
      <c r="J29" s="21">
        <v>3120.0</v>
      </c>
      <c r="K29" s="22">
        <f t="shared" si="6"/>
        <v>39914</v>
      </c>
      <c r="L29" s="23"/>
      <c r="M29" s="6"/>
      <c r="N29" s="6"/>
      <c r="O29" s="6"/>
    </row>
    <row r="30">
      <c r="A30" s="15">
        <v>28.0</v>
      </c>
      <c r="B30" s="21">
        <v>45855.0</v>
      </c>
      <c r="C30" s="17">
        <v>29117.6</v>
      </c>
      <c r="D30" s="18">
        <f t="shared" si="1"/>
        <v>7279.4</v>
      </c>
      <c r="E30" s="19">
        <f t="shared" si="2"/>
        <v>36397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36397</v>
      </c>
      <c r="J30" s="21">
        <v>2514.0</v>
      </c>
      <c r="K30" s="22">
        <f t="shared" si="6"/>
        <v>33883</v>
      </c>
      <c r="L30" s="23"/>
      <c r="M30" s="6"/>
      <c r="N30" s="6"/>
      <c r="O30" s="6"/>
    </row>
    <row r="31">
      <c r="A31" s="15">
        <v>29.0</v>
      </c>
      <c r="B31" s="21">
        <v>45898.0</v>
      </c>
      <c r="C31" s="17">
        <v>3974.4</v>
      </c>
      <c r="D31" s="18">
        <f t="shared" si="1"/>
        <v>993.6</v>
      </c>
      <c r="E31" s="19">
        <f t="shared" si="2"/>
        <v>4968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4968</v>
      </c>
      <c r="J31" s="21">
        <v>556.0</v>
      </c>
      <c r="K31" s="22">
        <f t="shared" si="6"/>
        <v>4412</v>
      </c>
      <c r="L31" s="23"/>
      <c r="M31" s="6"/>
      <c r="N31" s="6"/>
      <c r="O31" s="6"/>
    </row>
    <row r="32">
      <c r="A32" s="15">
        <v>30.0</v>
      </c>
      <c r="B32" s="21">
        <v>46026.0</v>
      </c>
      <c r="C32" s="17">
        <v>14482.4</v>
      </c>
      <c r="D32" s="18">
        <f t="shared" si="1"/>
        <v>3620.6</v>
      </c>
      <c r="E32" s="19">
        <f t="shared" si="2"/>
        <v>18103</v>
      </c>
      <c r="F32" s="17">
        <v>8.7</v>
      </c>
      <c r="G32" s="18">
        <f t="shared" si="3"/>
        <v>1.305</v>
      </c>
      <c r="H32" s="19">
        <f t="shared" si="4"/>
        <v>10.005</v>
      </c>
      <c r="I32" s="20">
        <f t="shared" si="5"/>
        <v>18113.005</v>
      </c>
      <c r="J32" s="21">
        <v>1477.0</v>
      </c>
      <c r="K32" s="22">
        <f t="shared" si="6"/>
        <v>16636.005</v>
      </c>
      <c r="L32" s="23"/>
      <c r="M32" s="6"/>
      <c r="N32" s="6"/>
      <c r="O32" s="6"/>
    </row>
    <row r="33">
      <c r="A33" s="15">
        <v>31.0</v>
      </c>
      <c r="B33" s="21"/>
      <c r="C33" s="17"/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591891.2</v>
      </c>
      <c r="D34" s="19">
        <f t="shared" si="7"/>
        <v>147972.8</v>
      </c>
      <c r="E34" s="19">
        <f t="shared" si="7"/>
        <v>739864</v>
      </c>
      <c r="F34" s="19">
        <f t="shared" si="7"/>
        <v>152.18</v>
      </c>
      <c r="G34" s="19">
        <f t="shared" si="7"/>
        <v>22.827</v>
      </c>
      <c r="H34" s="19">
        <f t="shared" si="7"/>
        <v>175.007</v>
      </c>
      <c r="I34" s="20">
        <f t="shared" si="7"/>
        <v>740039.007</v>
      </c>
      <c r="J34" s="20">
        <f t="shared" si="7"/>
        <v>38131</v>
      </c>
      <c r="K34" s="20">
        <f t="shared" si="7"/>
        <v>701908.007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740039.007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135</v>
      </c>
      <c r="B1" s="2"/>
      <c r="C1" s="2"/>
      <c r="D1" s="2"/>
      <c r="E1" s="2"/>
      <c r="F1" s="2"/>
      <c r="G1" s="2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9818.26087</v>
      </c>
      <c r="G3" s="18">
        <f t="shared" ref="G3:G33" si="4">SUM(H3-F3)</f>
        <v>1472.73913</v>
      </c>
      <c r="H3" s="52">
        <v>11291.0</v>
      </c>
      <c r="I3" s="19">
        <f t="shared" ref="I3:I33" si="5">SUM(H3,E3)</f>
        <v>11291</v>
      </c>
      <c r="J3" s="18"/>
      <c r="K3" s="18">
        <f t="shared" ref="K3:K33" si="6">SUM(I3-J3)</f>
        <v>11291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9818.26087</v>
      </c>
      <c r="G34" s="19">
        <f t="shared" si="8"/>
        <v>1472.73913</v>
      </c>
      <c r="H34" s="19">
        <f t="shared" si="8"/>
        <v>11291</v>
      </c>
      <c r="I34" s="19">
        <f t="shared" si="8"/>
        <v>11291</v>
      </c>
      <c r="J34" s="19">
        <f t="shared" si="8"/>
        <v>0</v>
      </c>
      <c r="K34" s="19">
        <f t="shared" si="8"/>
        <v>11291</v>
      </c>
      <c r="L34" s="72">
        <f>3000+I34-K34</f>
        <v>3000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11291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83" t="s">
        <v>136</v>
      </c>
      <c r="D37" s="73">
        <v>15936.35</v>
      </c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83" t="s">
        <v>137</v>
      </c>
      <c r="D38" s="73">
        <v>27248.49</v>
      </c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  <row r="39">
      <c r="A39" s="83" t="s">
        <v>138</v>
      </c>
      <c r="D39" s="73">
        <v>21.64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83" t="s">
        <v>139</v>
      </c>
      <c r="D40" s="24">
        <f>sum(D38-D37-D39)</f>
        <v>11290.5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6"/>
      <c r="B41" s="6"/>
      <c r="C41" s="6"/>
      <c r="D41" s="2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6"/>
      <c r="B42" s="6"/>
      <c r="C42" s="6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6"/>
      <c r="B43" s="6"/>
      <c r="C43" s="6"/>
      <c r="D43" s="2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6"/>
      <c r="D44" s="2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6"/>
      <c r="D45" s="2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6"/>
      <c r="D46" s="2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6"/>
      <c r="B47" s="6"/>
      <c r="C47" s="6"/>
      <c r="D47" s="2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6"/>
      <c r="B48" s="6"/>
      <c r="C48" s="6"/>
      <c r="D48" s="2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6"/>
      <c r="B49" s="6"/>
      <c r="C49" s="6"/>
      <c r="D49" s="2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6"/>
      <c r="B50" s="6"/>
      <c r="C50" s="6"/>
      <c r="D50" s="2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6"/>
      <c r="B51" s="6"/>
      <c r="C51" s="6"/>
      <c r="D51" s="2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6"/>
      <c r="B52" s="6"/>
      <c r="C52" s="6"/>
      <c r="D52" s="2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6"/>
      <c r="B53" s="6"/>
      <c r="C53" s="6"/>
      <c r="D53" s="2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6"/>
      <c r="B54" s="6"/>
      <c r="C54" s="6"/>
      <c r="D54" s="2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6"/>
      <c r="B55" s="6"/>
      <c r="C55" s="6"/>
      <c r="D55" s="2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6"/>
      <c r="B56" s="6"/>
      <c r="C56" s="6"/>
      <c r="D56" s="2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6"/>
      <c r="B57" s="6"/>
      <c r="C57" s="6"/>
      <c r="D57" s="2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6"/>
      <c r="B58" s="6"/>
      <c r="C58" s="6"/>
      <c r="D58" s="2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6"/>
      <c r="B59" s="6"/>
      <c r="C59" s="6"/>
      <c r="D59" s="2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>
      <c r="A60" s="6"/>
      <c r="B60" s="6"/>
      <c r="C60" s="6"/>
      <c r="D60" s="2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</sheetData>
  <mergeCells count="5">
    <mergeCell ref="A1:G1"/>
    <mergeCell ref="A37:C37"/>
    <mergeCell ref="A38:C38"/>
    <mergeCell ref="A39:C39"/>
    <mergeCell ref="A40:C40"/>
  </mergeCell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6" width="10.13"/>
  </cols>
  <sheetData>
    <row r="1" ht="16.5" customHeight="1">
      <c r="A1" s="74" t="s">
        <v>140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  <c r="P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84" t="s">
        <v>141</v>
      </c>
      <c r="O2" s="84" t="s">
        <v>142</v>
      </c>
      <c r="P2" s="84" t="s">
        <v>143</v>
      </c>
    </row>
    <row r="3">
      <c r="A3" s="15">
        <v>1.0</v>
      </c>
      <c r="B3" s="15">
        <v>20347.0</v>
      </c>
      <c r="C3" s="17">
        <v>3604.0</v>
      </c>
      <c r="D3" s="18">
        <f t="shared" ref="D3:D33" si="1">SUM(C3*0.25)</f>
        <v>901</v>
      </c>
      <c r="E3" s="19">
        <f t="shared" ref="E3:E33" si="2">SUM(C3+D3)</f>
        <v>4505</v>
      </c>
      <c r="F3" s="18">
        <f t="shared" ref="F3:F33" si="3">SUM(H3/1.15)</f>
        <v>191.3043478</v>
      </c>
      <c r="G3" s="18">
        <f t="shared" ref="G3:G33" si="4">SUM(H3-F3)</f>
        <v>28.69565217</v>
      </c>
      <c r="H3" s="52">
        <v>220.0</v>
      </c>
      <c r="I3" s="19">
        <f t="shared" ref="I3:I33" si="5">SUM(H3,E3)</f>
        <v>4725</v>
      </c>
      <c r="J3" s="17">
        <v>1520.0</v>
      </c>
      <c r="K3" s="18">
        <f t="shared" ref="K3:K33" si="6">SUM(I3-J3)</f>
        <v>3205</v>
      </c>
      <c r="L3" s="72">
        <f t="shared" ref="L3:L33" si="7">I3-K3</f>
        <v>1520</v>
      </c>
      <c r="M3" s="23"/>
      <c r="N3" s="24">
        <f>SUM(I3+I11,I18,I25,I32)/5</f>
        <v>2784</v>
      </c>
      <c r="O3" s="24">
        <f>SUM(I4,I12,I19,I26,I33)/5</f>
        <v>3175</v>
      </c>
      <c r="P3" s="24">
        <f>SUM(I5,I13,I20,I27)/4</f>
        <v>2483.75</v>
      </c>
    </row>
    <row r="4">
      <c r="A4" s="15">
        <v>2.0</v>
      </c>
      <c r="B4" s="15">
        <v>50130.0</v>
      </c>
      <c r="C4" s="17">
        <v>1980.0</v>
      </c>
      <c r="D4" s="18">
        <f t="shared" si="1"/>
        <v>495</v>
      </c>
      <c r="E4" s="19">
        <f t="shared" si="2"/>
        <v>2475</v>
      </c>
      <c r="F4" s="18">
        <f t="shared" si="3"/>
        <v>52.17391304</v>
      </c>
      <c r="G4" s="18">
        <f t="shared" si="4"/>
        <v>7.826086957</v>
      </c>
      <c r="H4" s="53">
        <v>60.0</v>
      </c>
      <c r="I4" s="19">
        <f t="shared" si="5"/>
        <v>2535</v>
      </c>
      <c r="J4" s="17">
        <v>1230.0</v>
      </c>
      <c r="K4" s="18">
        <f t="shared" si="6"/>
        <v>1305</v>
      </c>
      <c r="L4" s="72">
        <f t="shared" si="7"/>
        <v>1230</v>
      </c>
      <c r="M4" s="23"/>
      <c r="N4" s="6"/>
      <c r="O4" s="6"/>
      <c r="P4" s="6"/>
    </row>
    <row r="5">
      <c r="A5" s="15">
        <v>3.0</v>
      </c>
      <c r="B5" s="15">
        <v>50163.0</v>
      </c>
      <c r="C5" s="17">
        <v>1788.0</v>
      </c>
      <c r="D5" s="18">
        <f t="shared" si="1"/>
        <v>447</v>
      </c>
      <c r="E5" s="19">
        <f t="shared" si="2"/>
        <v>2235</v>
      </c>
      <c r="F5" s="18">
        <f t="shared" si="3"/>
        <v>52.17391304</v>
      </c>
      <c r="G5" s="18">
        <f t="shared" si="4"/>
        <v>7.826086957</v>
      </c>
      <c r="H5" s="53">
        <v>60.0</v>
      </c>
      <c r="I5" s="19">
        <f t="shared" si="5"/>
        <v>2295</v>
      </c>
      <c r="J5" s="17">
        <v>1295.0</v>
      </c>
      <c r="K5" s="18">
        <f t="shared" si="6"/>
        <v>1000</v>
      </c>
      <c r="L5" s="72">
        <f t="shared" si="7"/>
        <v>1295</v>
      </c>
      <c r="M5" s="23"/>
      <c r="N5" s="6"/>
      <c r="O5" s="6"/>
      <c r="P5" s="6"/>
    </row>
    <row r="6">
      <c r="A6" s="15">
        <v>4.0</v>
      </c>
      <c r="B6" s="15">
        <v>50173.0</v>
      </c>
      <c r="C6" s="17">
        <v>2508.0</v>
      </c>
      <c r="D6" s="18">
        <f t="shared" si="1"/>
        <v>627</v>
      </c>
      <c r="E6" s="19">
        <f t="shared" si="2"/>
        <v>3135</v>
      </c>
      <c r="F6" s="18">
        <f t="shared" si="3"/>
        <v>169.5652174</v>
      </c>
      <c r="G6" s="18">
        <f t="shared" si="4"/>
        <v>25.43478261</v>
      </c>
      <c r="H6" s="53">
        <v>195.0</v>
      </c>
      <c r="I6" s="19">
        <f t="shared" si="5"/>
        <v>3330</v>
      </c>
      <c r="J6" s="17">
        <v>2340.0</v>
      </c>
      <c r="K6" s="18">
        <f t="shared" si="6"/>
        <v>990</v>
      </c>
      <c r="L6" s="72">
        <f t="shared" si="7"/>
        <v>2340</v>
      </c>
      <c r="M6" s="23"/>
      <c r="N6" s="6"/>
      <c r="O6" s="6"/>
      <c r="P6" s="6"/>
    </row>
    <row r="7">
      <c r="A7" s="15">
        <v>5.0</v>
      </c>
      <c r="B7" s="15">
        <v>20605.0</v>
      </c>
      <c r="C7" s="17">
        <v>14704.0</v>
      </c>
      <c r="D7" s="18">
        <f t="shared" si="1"/>
        <v>3676</v>
      </c>
      <c r="E7" s="19">
        <f t="shared" si="2"/>
        <v>18380</v>
      </c>
      <c r="F7" s="18">
        <f t="shared" si="3"/>
        <v>639.1304348</v>
      </c>
      <c r="G7" s="18">
        <f t="shared" si="4"/>
        <v>95.86956522</v>
      </c>
      <c r="H7" s="53">
        <v>735.0</v>
      </c>
      <c r="I7" s="19">
        <f t="shared" si="5"/>
        <v>19115</v>
      </c>
      <c r="J7" s="17">
        <v>9100.0</v>
      </c>
      <c r="K7" s="18">
        <f t="shared" si="6"/>
        <v>10015</v>
      </c>
      <c r="L7" s="72">
        <f t="shared" si="7"/>
        <v>9100</v>
      </c>
      <c r="M7" s="23"/>
      <c r="N7" s="6"/>
      <c r="O7" s="6"/>
      <c r="P7" s="6"/>
    </row>
    <row r="8">
      <c r="A8" s="15">
        <v>6.0</v>
      </c>
      <c r="B8" s="15">
        <v>20736.0</v>
      </c>
      <c r="C8" s="17">
        <v>18284.0</v>
      </c>
      <c r="D8" s="18">
        <f t="shared" si="1"/>
        <v>4571</v>
      </c>
      <c r="E8" s="19">
        <f t="shared" si="2"/>
        <v>22855</v>
      </c>
      <c r="F8" s="18">
        <f t="shared" si="3"/>
        <v>886.9565217</v>
      </c>
      <c r="G8" s="18">
        <f t="shared" si="4"/>
        <v>133.0434783</v>
      </c>
      <c r="H8" s="53">
        <v>1020.0</v>
      </c>
      <c r="I8" s="19">
        <f t="shared" si="5"/>
        <v>23875</v>
      </c>
      <c r="J8" s="17">
        <v>6230.0</v>
      </c>
      <c r="K8" s="18">
        <f t="shared" si="6"/>
        <v>17645</v>
      </c>
      <c r="L8" s="72">
        <f t="shared" si="7"/>
        <v>6230</v>
      </c>
      <c r="M8" s="23"/>
      <c r="N8" s="6"/>
      <c r="O8" s="6"/>
      <c r="P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  <c r="P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  <c r="P10" s="6"/>
    </row>
    <row r="11">
      <c r="A11" s="15">
        <v>9.0</v>
      </c>
      <c r="B11" s="15">
        <v>20769.0</v>
      </c>
      <c r="C11" s="17">
        <v>1536.0</v>
      </c>
      <c r="D11" s="18">
        <f t="shared" si="1"/>
        <v>384</v>
      </c>
      <c r="E11" s="19">
        <f t="shared" si="2"/>
        <v>1920</v>
      </c>
      <c r="F11" s="18">
        <f t="shared" si="3"/>
        <v>439.1304348</v>
      </c>
      <c r="G11" s="18">
        <f t="shared" si="4"/>
        <v>65.86956522</v>
      </c>
      <c r="H11" s="53">
        <v>505.0</v>
      </c>
      <c r="I11" s="19">
        <f t="shared" si="5"/>
        <v>2425</v>
      </c>
      <c r="J11" s="17">
        <v>790.0</v>
      </c>
      <c r="K11" s="18">
        <f t="shared" si="6"/>
        <v>1635</v>
      </c>
      <c r="L11" s="72">
        <f t="shared" si="7"/>
        <v>790</v>
      </c>
      <c r="M11" s="23"/>
      <c r="N11" s="6"/>
      <c r="O11" s="6"/>
      <c r="P11" s="6"/>
    </row>
    <row r="12">
      <c r="A12" s="15">
        <v>10.0</v>
      </c>
      <c r="B12" s="15">
        <v>20825.0</v>
      </c>
      <c r="C12" s="17">
        <v>3212.0</v>
      </c>
      <c r="D12" s="18">
        <f t="shared" si="1"/>
        <v>803</v>
      </c>
      <c r="E12" s="19">
        <f t="shared" si="2"/>
        <v>4015</v>
      </c>
      <c r="F12" s="18">
        <f t="shared" si="3"/>
        <v>39.13043478</v>
      </c>
      <c r="G12" s="18">
        <f t="shared" si="4"/>
        <v>5.869565217</v>
      </c>
      <c r="H12" s="53">
        <v>45.0</v>
      </c>
      <c r="I12" s="19">
        <f t="shared" si="5"/>
        <v>4060</v>
      </c>
      <c r="J12" s="17">
        <v>1820.0</v>
      </c>
      <c r="K12" s="18">
        <f t="shared" si="6"/>
        <v>2240</v>
      </c>
      <c r="L12" s="72">
        <f t="shared" si="7"/>
        <v>1820</v>
      </c>
      <c r="M12" s="23"/>
      <c r="N12" s="6"/>
      <c r="O12" s="6"/>
      <c r="P12" s="6"/>
    </row>
    <row r="13">
      <c r="A13" s="15">
        <v>11.0</v>
      </c>
      <c r="B13" s="15">
        <v>20869.0</v>
      </c>
      <c r="C13" s="17">
        <v>2464.0</v>
      </c>
      <c r="D13" s="18">
        <f t="shared" si="1"/>
        <v>616</v>
      </c>
      <c r="E13" s="19">
        <f t="shared" si="2"/>
        <v>3080</v>
      </c>
      <c r="F13" s="18">
        <f t="shared" si="3"/>
        <v>17.39130435</v>
      </c>
      <c r="G13" s="18">
        <f t="shared" si="4"/>
        <v>2.608695652</v>
      </c>
      <c r="H13" s="53">
        <v>20.0</v>
      </c>
      <c r="I13" s="19">
        <f t="shared" si="5"/>
        <v>3100</v>
      </c>
      <c r="J13" s="17">
        <v>1660.0</v>
      </c>
      <c r="K13" s="18">
        <f t="shared" si="6"/>
        <v>1440</v>
      </c>
      <c r="L13" s="72">
        <f t="shared" si="7"/>
        <v>1660</v>
      </c>
      <c r="M13" s="23"/>
      <c r="N13" s="6"/>
      <c r="O13" s="6"/>
      <c r="P13" s="6"/>
    </row>
    <row r="14">
      <c r="A14" s="15">
        <v>12.0</v>
      </c>
      <c r="B14" s="15">
        <v>50400.0</v>
      </c>
      <c r="C14" s="17">
        <v>17316.0</v>
      </c>
      <c r="D14" s="18">
        <f t="shared" si="1"/>
        <v>4329</v>
      </c>
      <c r="E14" s="19">
        <f t="shared" si="2"/>
        <v>21645</v>
      </c>
      <c r="F14" s="18">
        <f t="shared" si="3"/>
        <v>930.4347826</v>
      </c>
      <c r="G14" s="18">
        <f t="shared" si="4"/>
        <v>139.5652174</v>
      </c>
      <c r="H14" s="53">
        <v>1070.0</v>
      </c>
      <c r="I14" s="19">
        <f t="shared" si="5"/>
        <v>22715</v>
      </c>
      <c r="J14" s="17">
        <v>12175.0</v>
      </c>
      <c r="K14" s="18">
        <f t="shared" si="6"/>
        <v>10540</v>
      </c>
      <c r="L14" s="72">
        <f t="shared" si="7"/>
        <v>12175</v>
      </c>
      <c r="M14" s="23"/>
      <c r="N14" s="6"/>
      <c r="O14" s="6"/>
      <c r="P14" s="6"/>
    </row>
    <row r="15">
      <c r="A15" s="15">
        <v>13.0</v>
      </c>
      <c r="B15" s="15">
        <v>21148.0</v>
      </c>
      <c r="C15" s="17">
        <v>15900.0</v>
      </c>
      <c r="D15" s="18">
        <f t="shared" si="1"/>
        <v>3975</v>
      </c>
      <c r="E15" s="19">
        <f t="shared" si="2"/>
        <v>19875</v>
      </c>
      <c r="F15" s="18">
        <f t="shared" si="3"/>
        <v>634.7826087</v>
      </c>
      <c r="G15" s="18">
        <f t="shared" si="4"/>
        <v>95.2173913</v>
      </c>
      <c r="H15" s="53">
        <v>730.0</v>
      </c>
      <c r="I15" s="19">
        <f t="shared" si="5"/>
        <v>20605</v>
      </c>
      <c r="J15" s="17">
        <v>6480.0</v>
      </c>
      <c r="K15" s="18">
        <f t="shared" si="6"/>
        <v>14125</v>
      </c>
      <c r="L15" s="72">
        <f t="shared" si="7"/>
        <v>6480</v>
      </c>
      <c r="M15" s="23"/>
      <c r="N15" s="6"/>
      <c r="O15" s="6"/>
      <c r="P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  <c r="P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  <c r="P17" s="6"/>
    </row>
    <row r="18">
      <c r="A18" s="15">
        <v>16.0</v>
      </c>
      <c r="B18" s="15">
        <v>21179.0</v>
      </c>
      <c r="C18" s="17">
        <v>1380.0</v>
      </c>
      <c r="D18" s="18">
        <f t="shared" si="1"/>
        <v>345</v>
      </c>
      <c r="E18" s="19">
        <f t="shared" si="2"/>
        <v>1725</v>
      </c>
      <c r="F18" s="18">
        <f t="shared" si="3"/>
        <v>34.7826087</v>
      </c>
      <c r="G18" s="18">
        <f t="shared" si="4"/>
        <v>5.217391304</v>
      </c>
      <c r="H18" s="53">
        <v>40.0</v>
      </c>
      <c r="I18" s="19">
        <f t="shared" si="5"/>
        <v>1765</v>
      </c>
      <c r="J18" s="17">
        <v>955.0</v>
      </c>
      <c r="K18" s="18">
        <f t="shared" si="6"/>
        <v>810</v>
      </c>
      <c r="L18" s="72">
        <f t="shared" si="7"/>
        <v>955</v>
      </c>
      <c r="M18" s="23"/>
      <c r="N18" s="6"/>
      <c r="O18" s="6"/>
      <c r="P18" s="6"/>
    </row>
    <row r="19">
      <c r="A19" s="15">
        <v>17.0</v>
      </c>
      <c r="B19" s="15">
        <v>21215.0</v>
      </c>
      <c r="C19" s="17">
        <v>1752.0</v>
      </c>
      <c r="D19" s="18">
        <f t="shared" si="1"/>
        <v>438</v>
      </c>
      <c r="E19" s="19">
        <f t="shared" si="2"/>
        <v>2190</v>
      </c>
      <c r="F19" s="18">
        <f t="shared" si="3"/>
        <v>56.52173913</v>
      </c>
      <c r="G19" s="18">
        <f t="shared" si="4"/>
        <v>8.47826087</v>
      </c>
      <c r="H19" s="53">
        <v>65.0</v>
      </c>
      <c r="I19" s="19">
        <f t="shared" si="5"/>
        <v>2255</v>
      </c>
      <c r="J19" s="17">
        <v>1185.0</v>
      </c>
      <c r="K19" s="18">
        <f t="shared" si="6"/>
        <v>1070</v>
      </c>
      <c r="L19" s="72">
        <f t="shared" si="7"/>
        <v>1185</v>
      </c>
      <c r="M19" s="23"/>
      <c r="N19" s="6"/>
      <c r="O19" s="6"/>
      <c r="P19" s="6"/>
    </row>
    <row r="20">
      <c r="A20" s="15">
        <v>18.0</v>
      </c>
      <c r="B20" s="15">
        <v>21229.0</v>
      </c>
      <c r="C20" s="17">
        <v>1464.0</v>
      </c>
      <c r="D20" s="18">
        <f t="shared" si="1"/>
        <v>366</v>
      </c>
      <c r="E20" s="19">
        <f t="shared" si="2"/>
        <v>1830</v>
      </c>
      <c r="F20" s="18">
        <f t="shared" si="3"/>
        <v>78.26086957</v>
      </c>
      <c r="G20" s="18">
        <f t="shared" si="4"/>
        <v>11.73913043</v>
      </c>
      <c r="H20" s="53">
        <v>90.0</v>
      </c>
      <c r="I20" s="19">
        <f t="shared" si="5"/>
        <v>1920</v>
      </c>
      <c r="J20" s="17">
        <v>845.0</v>
      </c>
      <c r="K20" s="18">
        <f t="shared" si="6"/>
        <v>1075</v>
      </c>
      <c r="L20" s="72">
        <f t="shared" si="7"/>
        <v>845</v>
      </c>
      <c r="M20" s="23"/>
      <c r="N20" s="6"/>
      <c r="O20" s="6"/>
      <c r="P20" s="6"/>
    </row>
    <row r="21">
      <c r="A21" s="15">
        <v>19.0</v>
      </c>
      <c r="B21" s="15">
        <v>21388.0</v>
      </c>
      <c r="C21" s="17">
        <v>11980.0</v>
      </c>
      <c r="D21" s="18">
        <f t="shared" si="1"/>
        <v>2995</v>
      </c>
      <c r="E21" s="19">
        <f t="shared" si="2"/>
        <v>14975</v>
      </c>
      <c r="F21" s="18">
        <f t="shared" si="3"/>
        <v>521.7391304</v>
      </c>
      <c r="G21" s="18">
        <f t="shared" si="4"/>
        <v>78.26086957</v>
      </c>
      <c r="H21" s="53">
        <v>600.0</v>
      </c>
      <c r="I21" s="19">
        <f t="shared" si="5"/>
        <v>15575</v>
      </c>
      <c r="J21" s="17">
        <v>6130.0</v>
      </c>
      <c r="K21" s="18">
        <f t="shared" si="6"/>
        <v>9445</v>
      </c>
      <c r="L21" s="72">
        <f t="shared" si="7"/>
        <v>6130</v>
      </c>
      <c r="M21" s="23"/>
      <c r="N21" s="6"/>
      <c r="O21" s="6"/>
      <c r="P21" s="6"/>
    </row>
    <row r="22">
      <c r="A22" s="15">
        <v>20.0</v>
      </c>
      <c r="B22" s="15">
        <v>50580.0</v>
      </c>
      <c r="C22" s="17">
        <v>26460.0</v>
      </c>
      <c r="D22" s="18">
        <f t="shared" si="1"/>
        <v>6615</v>
      </c>
      <c r="E22" s="19">
        <f t="shared" si="2"/>
        <v>33075</v>
      </c>
      <c r="F22" s="18">
        <f t="shared" si="3"/>
        <v>1221.73913</v>
      </c>
      <c r="G22" s="18">
        <f t="shared" si="4"/>
        <v>183.2608696</v>
      </c>
      <c r="H22" s="53">
        <v>1405.0</v>
      </c>
      <c r="I22" s="19">
        <f t="shared" si="5"/>
        <v>34480</v>
      </c>
      <c r="J22" s="17">
        <v>8740.0</v>
      </c>
      <c r="K22" s="18">
        <f t="shared" si="6"/>
        <v>25740</v>
      </c>
      <c r="L22" s="72">
        <f t="shared" si="7"/>
        <v>8740</v>
      </c>
      <c r="M22" s="23"/>
      <c r="N22" s="6"/>
      <c r="O22" s="6"/>
      <c r="P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  <c r="P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  <c r="P24" s="6"/>
    </row>
    <row r="25">
      <c r="A25" s="15">
        <v>23.0</v>
      </c>
      <c r="B25" s="15">
        <v>21629.0</v>
      </c>
      <c r="C25" s="17">
        <v>1808.0</v>
      </c>
      <c r="D25" s="18">
        <f t="shared" si="1"/>
        <v>452</v>
      </c>
      <c r="E25" s="19">
        <f t="shared" si="2"/>
        <v>2260</v>
      </c>
      <c r="F25" s="18">
        <f t="shared" si="3"/>
        <v>86.95652174</v>
      </c>
      <c r="G25" s="18">
        <f t="shared" si="4"/>
        <v>13.04347826</v>
      </c>
      <c r="H25" s="53">
        <v>100.0</v>
      </c>
      <c r="I25" s="19">
        <f t="shared" si="5"/>
        <v>2360</v>
      </c>
      <c r="J25" s="17">
        <v>1270.0</v>
      </c>
      <c r="K25" s="18">
        <f t="shared" si="6"/>
        <v>1090</v>
      </c>
      <c r="L25" s="72">
        <f t="shared" si="7"/>
        <v>1270</v>
      </c>
      <c r="M25" s="23"/>
      <c r="N25" s="6"/>
      <c r="O25" s="6"/>
      <c r="P25" s="6"/>
    </row>
    <row r="26">
      <c r="A26" s="15">
        <v>24.0</v>
      </c>
      <c r="B26" s="15">
        <v>21674.0</v>
      </c>
      <c r="C26" s="17">
        <v>1996.0</v>
      </c>
      <c r="D26" s="18">
        <f t="shared" si="1"/>
        <v>499</v>
      </c>
      <c r="E26" s="19">
        <f t="shared" si="2"/>
        <v>2495</v>
      </c>
      <c r="F26" s="18">
        <f t="shared" si="3"/>
        <v>56.52173913</v>
      </c>
      <c r="G26" s="18">
        <f t="shared" si="4"/>
        <v>8.47826087</v>
      </c>
      <c r="H26" s="53">
        <v>65.0</v>
      </c>
      <c r="I26" s="19">
        <f t="shared" si="5"/>
        <v>2560</v>
      </c>
      <c r="J26" s="17">
        <v>1790.0</v>
      </c>
      <c r="K26" s="18">
        <f t="shared" si="6"/>
        <v>770</v>
      </c>
      <c r="L26" s="72">
        <f t="shared" si="7"/>
        <v>1790</v>
      </c>
      <c r="M26" s="23"/>
      <c r="N26" s="6"/>
      <c r="O26" s="6"/>
      <c r="P26" s="6"/>
    </row>
    <row r="27">
      <c r="A27" s="15">
        <v>25.0</v>
      </c>
      <c r="B27" s="15">
        <v>50619.0</v>
      </c>
      <c r="C27" s="17">
        <v>2060.0</v>
      </c>
      <c r="D27" s="18">
        <f t="shared" si="1"/>
        <v>515</v>
      </c>
      <c r="E27" s="19">
        <f t="shared" si="2"/>
        <v>2575</v>
      </c>
      <c r="F27" s="18">
        <f t="shared" si="3"/>
        <v>39.13043478</v>
      </c>
      <c r="G27" s="18">
        <f t="shared" si="4"/>
        <v>5.869565217</v>
      </c>
      <c r="H27" s="53">
        <v>45.0</v>
      </c>
      <c r="I27" s="19">
        <f t="shared" si="5"/>
        <v>2620</v>
      </c>
      <c r="J27" s="17">
        <v>405.0</v>
      </c>
      <c r="K27" s="18">
        <f t="shared" si="6"/>
        <v>2215</v>
      </c>
      <c r="L27" s="72">
        <f t="shared" si="7"/>
        <v>405</v>
      </c>
      <c r="M27" s="23"/>
      <c r="N27" s="6"/>
      <c r="O27" s="6"/>
      <c r="P27" s="6"/>
    </row>
    <row r="28">
      <c r="A28" s="15">
        <v>26.0</v>
      </c>
      <c r="B28" s="15">
        <v>21883.0</v>
      </c>
      <c r="C28" s="17">
        <v>17364.0</v>
      </c>
      <c r="D28" s="18">
        <f t="shared" si="1"/>
        <v>4341</v>
      </c>
      <c r="E28" s="19">
        <f t="shared" si="2"/>
        <v>21705</v>
      </c>
      <c r="F28" s="18">
        <f t="shared" si="3"/>
        <v>1221.73913</v>
      </c>
      <c r="G28" s="18">
        <f t="shared" si="4"/>
        <v>183.2608696</v>
      </c>
      <c r="H28" s="53">
        <v>1405.0</v>
      </c>
      <c r="I28" s="19">
        <f t="shared" si="5"/>
        <v>23110</v>
      </c>
      <c r="J28" s="17">
        <v>8195.0</v>
      </c>
      <c r="K28" s="55">
        <f t="shared" si="6"/>
        <v>14915</v>
      </c>
      <c r="L28" s="72">
        <f t="shared" si="7"/>
        <v>8195</v>
      </c>
      <c r="M28" s="23"/>
      <c r="N28" s="6"/>
      <c r="O28" s="6"/>
      <c r="P28" s="6"/>
    </row>
    <row r="29">
      <c r="A29" s="15">
        <v>27.0</v>
      </c>
      <c r="B29" s="15">
        <v>22147.0</v>
      </c>
      <c r="C29" s="17">
        <v>34008.0</v>
      </c>
      <c r="D29" s="18">
        <f t="shared" si="1"/>
        <v>8502</v>
      </c>
      <c r="E29" s="19">
        <f t="shared" si="2"/>
        <v>42510</v>
      </c>
      <c r="F29" s="18">
        <f t="shared" si="3"/>
        <v>1147.826087</v>
      </c>
      <c r="G29" s="18">
        <f t="shared" si="4"/>
        <v>172.173913</v>
      </c>
      <c r="H29" s="53">
        <v>1320.0</v>
      </c>
      <c r="I29" s="19">
        <f t="shared" si="5"/>
        <v>43830</v>
      </c>
      <c r="J29" s="17">
        <v>12865.0</v>
      </c>
      <c r="K29" s="18">
        <f t="shared" si="6"/>
        <v>30965</v>
      </c>
      <c r="L29" s="72">
        <f t="shared" si="7"/>
        <v>12865</v>
      </c>
      <c r="M29" s="23"/>
      <c r="N29" s="6"/>
      <c r="O29" s="6"/>
      <c r="P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  <c r="P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  <c r="P31" s="6"/>
    </row>
    <row r="32">
      <c r="A32" s="15">
        <v>30.0</v>
      </c>
      <c r="B32" s="15">
        <v>22184.0</v>
      </c>
      <c r="C32" s="17">
        <v>2084.0</v>
      </c>
      <c r="D32" s="18">
        <f t="shared" si="1"/>
        <v>521</v>
      </c>
      <c r="E32" s="19">
        <f t="shared" si="2"/>
        <v>2605</v>
      </c>
      <c r="F32" s="18">
        <f t="shared" si="3"/>
        <v>34.7826087</v>
      </c>
      <c r="G32" s="18">
        <f t="shared" si="4"/>
        <v>5.217391304</v>
      </c>
      <c r="H32" s="53">
        <v>40.0</v>
      </c>
      <c r="I32" s="19">
        <f t="shared" si="5"/>
        <v>2645</v>
      </c>
      <c r="J32" s="17">
        <v>1290.0</v>
      </c>
      <c r="K32" s="18">
        <f t="shared" si="6"/>
        <v>1355</v>
      </c>
      <c r="L32" s="72">
        <f t="shared" si="7"/>
        <v>1290</v>
      </c>
      <c r="M32" s="23"/>
      <c r="N32" s="6"/>
      <c r="O32" s="6"/>
      <c r="P32" s="6"/>
    </row>
    <row r="33">
      <c r="A33" s="15">
        <v>31.0</v>
      </c>
      <c r="B33" s="15">
        <v>22251.0</v>
      </c>
      <c r="C33" s="17">
        <v>3424.0</v>
      </c>
      <c r="D33" s="18">
        <f t="shared" si="1"/>
        <v>856</v>
      </c>
      <c r="E33" s="19">
        <f t="shared" si="2"/>
        <v>4280</v>
      </c>
      <c r="F33" s="18">
        <f t="shared" si="3"/>
        <v>160.8695652</v>
      </c>
      <c r="G33" s="18">
        <f t="shared" si="4"/>
        <v>24.13043478</v>
      </c>
      <c r="H33" s="56">
        <v>185.0</v>
      </c>
      <c r="I33" s="19">
        <f t="shared" si="5"/>
        <v>4465</v>
      </c>
      <c r="J33" s="17">
        <v>1735.0</v>
      </c>
      <c r="K33" s="18">
        <f t="shared" si="6"/>
        <v>2730</v>
      </c>
      <c r="L33" s="72">
        <f t="shared" si="7"/>
        <v>1735</v>
      </c>
      <c r="M33" s="23"/>
      <c r="N33" s="6"/>
      <c r="O33" s="6"/>
      <c r="P33" s="6"/>
    </row>
    <row r="34">
      <c r="A34" s="27" t="s">
        <v>12</v>
      </c>
      <c r="B34" s="28"/>
      <c r="C34" s="19">
        <f t="shared" ref="C34:K34" si="8">SUM(C3:C33)</f>
        <v>189076</v>
      </c>
      <c r="D34" s="19">
        <f t="shared" si="8"/>
        <v>47269</v>
      </c>
      <c r="E34" s="19">
        <f t="shared" si="8"/>
        <v>236345</v>
      </c>
      <c r="F34" s="19">
        <f t="shared" si="8"/>
        <v>8713.043478</v>
      </c>
      <c r="G34" s="19">
        <f t="shared" si="8"/>
        <v>1306.956522</v>
      </c>
      <c r="H34" s="19">
        <f t="shared" si="8"/>
        <v>10020</v>
      </c>
      <c r="I34" s="19">
        <f t="shared" si="8"/>
        <v>246365</v>
      </c>
      <c r="J34" s="19">
        <f t="shared" si="8"/>
        <v>90045</v>
      </c>
      <c r="K34" s="19">
        <f t="shared" si="8"/>
        <v>156320</v>
      </c>
      <c r="L34" s="72">
        <f>3000+I34-K34</f>
        <v>93045</v>
      </c>
      <c r="M34" s="29"/>
      <c r="N34" s="6"/>
      <c r="O34" s="6"/>
      <c r="P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246365</v>
      </c>
      <c r="J35" s="18"/>
      <c r="K35" s="58"/>
      <c r="L35" s="31"/>
      <c r="M35" s="6"/>
      <c r="N35" s="6"/>
      <c r="O35" s="6"/>
      <c r="P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  <c r="P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  <c r="P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  <c r="P38" s="6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6" width="10.13"/>
  </cols>
  <sheetData>
    <row r="1" ht="16.5" customHeight="1">
      <c r="A1" s="74" t="s">
        <v>144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  <c r="P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84" t="s">
        <v>141</v>
      </c>
      <c r="O2" s="84" t="s">
        <v>142</v>
      </c>
      <c r="P2" s="84" t="s">
        <v>143</v>
      </c>
    </row>
    <row r="3">
      <c r="A3" s="15">
        <v>1.0</v>
      </c>
      <c r="B3" s="15">
        <v>50771.0</v>
      </c>
      <c r="C3" s="17">
        <v>6568.0</v>
      </c>
      <c r="D3" s="18">
        <f t="shared" ref="D3:D33" si="1">SUM(C3*0.25)</f>
        <v>1642</v>
      </c>
      <c r="E3" s="19">
        <f t="shared" ref="E3:E33" si="2">SUM(C3+D3)</f>
        <v>8210</v>
      </c>
      <c r="F3" s="18">
        <f t="shared" ref="F3:F33" si="3">SUM(H3/1.15)</f>
        <v>317.3913043</v>
      </c>
      <c r="G3" s="18">
        <f t="shared" ref="G3:G33" si="4">SUM(H3-F3)</f>
        <v>47.60869565</v>
      </c>
      <c r="H3" s="52">
        <v>365.0</v>
      </c>
      <c r="I3" s="19">
        <f t="shared" ref="I3:I33" si="5">SUM(H3,E3)</f>
        <v>8575</v>
      </c>
      <c r="J3" s="17">
        <v>2395.0</v>
      </c>
      <c r="K3" s="18">
        <f t="shared" ref="K3:K33" si="6">SUM(I3-J3)</f>
        <v>6180</v>
      </c>
      <c r="L3" s="72">
        <f t="shared" ref="L3:L33" si="7">I3-K3</f>
        <v>2395</v>
      </c>
      <c r="M3" s="23"/>
      <c r="N3" s="24">
        <f>SUM(I8+I15+I22+I29)/4</f>
        <v>11527.5</v>
      </c>
      <c r="O3" s="24">
        <f>SUM(I9+I16+I23+I30)/4</f>
        <v>8333.75</v>
      </c>
      <c r="P3" s="24">
        <f>SUM(I3+I10+I17+I24)/4</f>
        <v>9983.75</v>
      </c>
    </row>
    <row r="4">
      <c r="A4" s="15">
        <v>2.0</v>
      </c>
      <c r="B4" s="15">
        <v>22562.0</v>
      </c>
      <c r="C4" s="17">
        <v>24424.0</v>
      </c>
      <c r="D4" s="18">
        <f t="shared" si="1"/>
        <v>6106</v>
      </c>
      <c r="E4" s="19">
        <f t="shared" si="2"/>
        <v>30530</v>
      </c>
      <c r="F4" s="18">
        <f t="shared" si="3"/>
        <v>1360.869565</v>
      </c>
      <c r="G4" s="18">
        <f t="shared" si="4"/>
        <v>204.1304348</v>
      </c>
      <c r="H4" s="53">
        <v>1565.0</v>
      </c>
      <c r="I4" s="19">
        <f t="shared" si="5"/>
        <v>32095</v>
      </c>
      <c r="J4" s="17">
        <v>12345.0</v>
      </c>
      <c r="K4" s="18">
        <f t="shared" si="6"/>
        <v>19750</v>
      </c>
      <c r="L4" s="72">
        <f t="shared" si="7"/>
        <v>12345</v>
      </c>
      <c r="M4" s="23"/>
      <c r="N4" s="6"/>
      <c r="O4" s="6"/>
      <c r="P4" s="6"/>
    </row>
    <row r="5">
      <c r="A5" s="15">
        <v>3.0</v>
      </c>
      <c r="B5" s="15">
        <v>22718.0</v>
      </c>
      <c r="C5" s="17">
        <v>25420.0</v>
      </c>
      <c r="D5" s="18">
        <f t="shared" si="1"/>
        <v>6355</v>
      </c>
      <c r="E5" s="19">
        <f t="shared" si="2"/>
        <v>31775</v>
      </c>
      <c r="F5" s="18">
        <f t="shared" si="3"/>
        <v>934.7826087</v>
      </c>
      <c r="G5" s="18">
        <f t="shared" si="4"/>
        <v>140.2173913</v>
      </c>
      <c r="H5" s="53">
        <v>1075.0</v>
      </c>
      <c r="I5" s="19">
        <f t="shared" si="5"/>
        <v>32850</v>
      </c>
      <c r="J5" s="17">
        <v>5795.0</v>
      </c>
      <c r="K5" s="18">
        <f t="shared" si="6"/>
        <v>27055</v>
      </c>
      <c r="L5" s="72">
        <f t="shared" si="7"/>
        <v>5795</v>
      </c>
      <c r="M5" s="23"/>
      <c r="N5" s="6"/>
      <c r="O5" s="6"/>
      <c r="P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  <c r="P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  <c r="P7" s="6"/>
    </row>
    <row r="8">
      <c r="A8" s="15">
        <v>6.0</v>
      </c>
      <c r="B8" s="15">
        <v>22794.0</v>
      </c>
      <c r="C8" s="17">
        <v>4156.0</v>
      </c>
      <c r="D8" s="18">
        <f t="shared" si="1"/>
        <v>1039</v>
      </c>
      <c r="E8" s="19">
        <f t="shared" si="2"/>
        <v>5195</v>
      </c>
      <c r="F8" s="18">
        <f t="shared" si="3"/>
        <v>91.30434783</v>
      </c>
      <c r="G8" s="18">
        <f t="shared" si="4"/>
        <v>13.69565217</v>
      </c>
      <c r="H8" s="53">
        <v>105.0</v>
      </c>
      <c r="I8" s="19">
        <f t="shared" si="5"/>
        <v>5300</v>
      </c>
      <c r="J8" s="17">
        <v>2725.0</v>
      </c>
      <c r="K8" s="18">
        <f t="shared" si="6"/>
        <v>2575</v>
      </c>
      <c r="L8" s="72">
        <f t="shared" si="7"/>
        <v>2725</v>
      </c>
      <c r="M8" s="23"/>
      <c r="N8" s="6"/>
      <c r="O8" s="6"/>
      <c r="P8" s="6"/>
    </row>
    <row r="9">
      <c r="A9" s="15">
        <v>7.0</v>
      </c>
      <c r="B9" s="15">
        <v>22903.0</v>
      </c>
      <c r="C9" s="17">
        <v>5656.0</v>
      </c>
      <c r="D9" s="18">
        <f t="shared" si="1"/>
        <v>1414</v>
      </c>
      <c r="E9" s="19">
        <f t="shared" si="2"/>
        <v>7070</v>
      </c>
      <c r="F9" s="18">
        <f t="shared" si="3"/>
        <v>382.6086957</v>
      </c>
      <c r="G9" s="18">
        <f t="shared" si="4"/>
        <v>57.39130435</v>
      </c>
      <c r="H9" s="53">
        <v>440.0</v>
      </c>
      <c r="I9" s="19">
        <f t="shared" si="5"/>
        <v>7510</v>
      </c>
      <c r="J9" s="17">
        <v>5060.0</v>
      </c>
      <c r="K9" s="18">
        <f t="shared" si="6"/>
        <v>2450</v>
      </c>
      <c r="L9" s="72">
        <f t="shared" si="7"/>
        <v>5060</v>
      </c>
      <c r="M9" s="23"/>
      <c r="N9" s="25"/>
      <c r="O9" s="6"/>
      <c r="P9" s="6"/>
    </row>
    <row r="10">
      <c r="A10" s="15">
        <v>8.0</v>
      </c>
      <c r="B10" s="15">
        <v>50990.0</v>
      </c>
      <c r="C10" s="17">
        <v>5804.0</v>
      </c>
      <c r="D10" s="18">
        <f t="shared" si="1"/>
        <v>1451</v>
      </c>
      <c r="E10" s="19">
        <f t="shared" si="2"/>
        <v>7255</v>
      </c>
      <c r="F10" s="18">
        <f t="shared" si="3"/>
        <v>304.3478261</v>
      </c>
      <c r="G10" s="18">
        <f t="shared" si="4"/>
        <v>45.65217391</v>
      </c>
      <c r="H10" s="53">
        <v>350.0</v>
      </c>
      <c r="I10" s="19">
        <f t="shared" si="5"/>
        <v>7605</v>
      </c>
      <c r="J10" s="17">
        <v>2320.0</v>
      </c>
      <c r="K10" s="18">
        <f t="shared" si="6"/>
        <v>5285</v>
      </c>
      <c r="L10" s="72">
        <f t="shared" si="7"/>
        <v>2320</v>
      </c>
      <c r="M10" s="23"/>
      <c r="N10" s="6"/>
      <c r="O10" s="6"/>
      <c r="P10" s="6"/>
    </row>
    <row r="11">
      <c r="A11" s="15">
        <v>9.0</v>
      </c>
      <c r="B11" s="15">
        <v>51046.0</v>
      </c>
      <c r="C11" s="17">
        <v>21920.0</v>
      </c>
      <c r="D11" s="18">
        <f t="shared" si="1"/>
        <v>5480</v>
      </c>
      <c r="E11" s="19">
        <f t="shared" si="2"/>
        <v>27400</v>
      </c>
      <c r="F11" s="18">
        <f t="shared" si="3"/>
        <v>721.7391304</v>
      </c>
      <c r="G11" s="18">
        <f t="shared" si="4"/>
        <v>108.2608696</v>
      </c>
      <c r="H11" s="53">
        <v>830.0</v>
      </c>
      <c r="I11" s="19">
        <f t="shared" si="5"/>
        <v>28230</v>
      </c>
      <c r="J11" s="17">
        <v>7240.0</v>
      </c>
      <c r="K11" s="18">
        <f t="shared" si="6"/>
        <v>20990</v>
      </c>
      <c r="L11" s="72">
        <f t="shared" si="7"/>
        <v>7240</v>
      </c>
      <c r="M11" s="23"/>
      <c r="N11" s="6"/>
      <c r="O11" s="6"/>
      <c r="P11" s="6"/>
    </row>
    <row r="12">
      <c r="A12" s="15">
        <v>10.0</v>
      </c>
      <c r="B12" s="15">
        <v>23375.0</v>
      </c>
      <c r="C12" s="17">
        <v>28360.0</v>
      </c>
      <c r="D12" s="18">
        <f t="shared" si="1"/>
        <v>7090</v>
      </c>
      <c r="E12" s="19">
        <f t="shared" si="2"/>
        <v>35450</v>
      </c>
      <c r="F12" s="18">
        <f t="shared" si="3"/>
        <v>891.3043478</v>
      </c>
      <c r="G12" s="18">
        <f t="shared" si="4"/>
        <v>133.6956522</v>
      </c>
      <c r="H12" s="53">
        <v>1025.0</v>
      </c>
      <c r="I12" s="19">
        <f t="shared" si="5"/>
        <v>36475</v>
      </c>
      <c r="J12" s="17">
        <v>10535.0</v>
      </c>
      <c r="K12" s="18">
        <f t="shared" si="6"/>
        <v>25940</v>
      </c>
      <c r="L12" s="72">
        <f t="shared" si="7"/>
        <v>10535</v>
      </c>
      <c r="M12" s="23"/>
      <c r="N12" s="6"/>
      <c r="O12" s="6"/>
      <c r="P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  <c r="P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  <c r="P14" s="6"/>
    </row>
    <row r="15">
      <c r="A15" s="15">
        <v>13.0</v>
      </c>
      <c r="B15" s="15">
        <v>23452.0</v>
      </c>
      <c r="C15" s="17">
        <v>4880.0</v>
      </c>
      <c r="D15" s="18">
        <f t="shared" si="1"/>
        <v>1220</v>
      </c>
      <c r="E15" s="19">
        <f t="shared" si="2"/>
        <v>6100</v>
      </c>
      <c r="F15" s="18">
        <f t="shared" si="3"/>
        <v>178.2608696</v>
      </c>
      <c r="G15" s="18">
        <f t="shared" si="4"/>
        <v>26.73913043</v>
      </c>
      <c r="H15" s="53">
        <v>205.0</v>
      </c>
      <c r="I15" s="19">
        <f t="shared" si="5"/>
        <v>6305</v>
      </c>
      <c r="J15" s="17">
        <v>3430.0</v>
      </c>
      <c r="K15" s="18">
        <f t="shared" si="6"/>
        <v>2875</v>
      </c>
      <c r="L15" s="72">
        <f t="shared" si="7"/>
        <v>3430</v>
      </c>
      <c r="M15" s="23"/>
      <c r="N15" s="6"/>
      <c r="O15" s="6"/>
      <c r="P15" s="6"/>
    </row>
    <row r="16">
      <c r="A16" s="15">
        <v>14.0</v>
      </c>
      <c r="B16" s="15">
        <v>23520.0</v>
      </c>
      <c r="C16" s="17">
        <v>4068.0</v>
      </c>
      <c r="D16" s="18">
        <f t="shared" si="1"/>
        <v>1017</v>
      </c>
      <c r="E16" s="19">
        <f t="shared" si="2"/>
        <v>5085</v>
      </c>
      <c r="F16" s="18">
        <f t="shared" si="3"/>
        <v>139.1304348</v>
      </c>
      <c r="G16" s="18">
        <f t="shared" si="4"/>
        <v>20.86956522</v>
      </c>
      <c r="H16" s="53">
        <v>160.0</v>
      </c>
      <c r="I16" s="19">
        <f t="shared" si="5"/>
        <v>5245</v>
      </c>
      <c r="J16" s="17">
        <v>2590.0</v>
      </c>
      <c r="K16" s="18">
        <f t="shared" si="6"/>
        <v>2655</v>
      </c>
      <c r="L16" s="72">
        <f t="shared" si="7"/>
        <v>2590</v>
      </c>
      <c r="M16" s="23"/>
      <c r="N16" s="6"/>
      <c r="O16" s="6"/>
      <c r="P16" s="6"/>
    </row>
    <row r="17">
      <c r="A17" s="15">
        <v>15.0</v>
      </c>
      <c r="B17" s="15">
        <v>51143.0</v>
      </c>
      <c r="C17" s="17">
        <v>2696.0</v>
      </c>
      <c r="D17" s="18">
        <f t="shared" si="1"/>
        <v>674</v>
      </c>
      <c r="E17" s="19">
        <f t="shared" si="2"/>
        <v>3370</v>
      </c>
      <c r="F17" s="18">
        <f t="shared" si="3"/>
        <v>282.6086957</v>
      </c>
      <c r="G17" s="18">
        <f t="shared" si="4"/>
        <v>42.39130435</v>
      </c>
      <c r="H17" s="53">
        <v>325.0</v>
      </c>
      <c r="I17" s="19">
        <f t="shared" si="5"/>
        <v>3695</v>
      </c>
      <c r="J17" s="17">
        <v>1725.0</v>
      </c>
      <c r="K17" s="18">
        <f t="shared" si="6"/>
        <v>1970</v>
      </c>
      <c r="L17" s="72">
        <f t="shared" si="7"/>
        <v>1725</v>
      </c>
      <c r="M17" s="23"/>
      <c r="N17" s="6"/>
      <c r="O17" s="6"/>
      <c r="P17" s="6"/>
    </row>
    <row r="18">
      <c r="A18" s="15">
        <v>16.0</v>
      </c>
      <c r="B18" s="15">
        <v>51183.0</v>
      </c>
      <c r="C18" s="17">
        <v>18104.0</v>
      </c>
      <c r="D18" s="18">
        <f t="shared" si="1"/>
        <v>4526</v>
      </c>
      <c r="E18" s="19">
        <f t="shared" si="2"/>
        <v>22630</v>
      </c>
      <c r="F18" s="18">
        <f t="shared" si="3"/>
        <v>469.5652174</v>
      </c>
      <c r="G18" s="18">
        <f t="shared" si="4"/>
        <v>70.43478261</v>
      </c>
      <c r="H18" s="53">
        <v>540.0</v>
      </c>
      <c r="I18" s="19">
        <f t="shared" si="5"/>
        <v>23170</v>
      </c>
      <c r="J18" s="17">
        <v>5175.0</v>
      </c>
      <c r="K18" s="18">
        <f t="shared" si="6"/>
        <v>17995</v>
      </c>
      <c r="L18" s="72">
        <f t="shared" si="7"/>
        <v>5175</v>
      </c>
      <c r="M18" s="23"/>
      <c r="N18" s="6"/>
      <c r="O18" s="6"/>
      <c r="P18" s="6"/>
    </row>
    <row r="19">
      <c r="A19" s="15">
        <v>17.0</v>
      </c>
      <c r="B19" s="15">
        <v>51230.0</v>
      </c>
      <c r="C19" s="17">
        <v>20508.0</v>
      </c>
      <c r="D19" s="18">
        <f t="shared" si="1"/>
        <v>5127</v>
      </c>
      <c r="E19" s="19">
        <f t="shared" si="2"/>
        <v>25635</v>
      </c>
      <c r="F19" s="18">
        <f t="shared" si="3"/>
        <v>830.4347826</v>
      </c>
      <c r="G19" s="18">
        <f t="shared" si="4"/>
        <v>124.5652174</v>
      </c>
      <c r="H19" s="53">
        <v>955.0</v>
      </c>
      <c r="I19" s="19">
        <f t="shared" si="5"/>
        <v>26590</v>
      </c>
      <c r="J19" s="17">
        <v>9325.0</v>
      </c>
      <c r="K19" s="18">
        <f t="shared" si="6"/>
        <v>17265</v>
      </c>
      <c r="L19" s="72">
        <f t="shared" si="7"/>
        <v>9325</v>
      </c>
      <c r="M19" s="23"/>
      <c r="N19" s="6"/>
      <c r="O19" s="6"/>
      <c r="P19" s="6"/>
    </row>
    <row r="20">
      <c r="A20" s="15">
        <v>18.0</v>
      </c>
      <c r="B20" s="15">
        <v>23972.0</v>
      </c>
      <c r="C20" s="17">
        <v>8368.0</v>
      </c>
      <c r="D20" s="18">
        <f t="shared" si="1"/>
        <v>2092</v>
      </c>
      <c r="E20" s="19">
        <f t="shared" si="2"/>
        <v>10460</v>
      </c>
      <c r="F20" s="18">
        <f t="shared" si="3"/>
        <v>308.6956522</v>
      </c>
      <c r="G20" s="18">
        <f t="shared" si="4"/>
        <v>46.30434783</v>
      </c>
      <c r="H20" s="53">
        <v>355.0</v>
      </c>
      <c r="I20" s="19">
        <f t="shared" si="5"/>
        <v>10815</v>
      </c>
      <c r="J20" s="17">
        <v>5240.0</v>
      </c>
      <c r="K20" s="18">
        <f t="shared" si="6"/>
        <v>5575</v>
      </c>
      <c r="L20" s="72">
        <f t="shared" si="7"/>
        <v>5240</v>
      </c>
      <c r="M20" s="23"/>
      <c r="N20" s="6"/>
      <c r="O20" s="6"/>
      <c r="P20" s="6"/>
    </row>
    <row r="21">
      <c r="A21" s="15">
        <v>19.0</v>
      </c>
      <c r="B21" s="15">
        <v>51241.0</v>
      </c>
      <c r="C21" s="17">
        <v>12812.0</v>
      </c>
      <c r="D21" s="18">
        <f t="shared" si="1"/>
        <v>3203</v>
      </c>
      <c r="E21" s="19">
        <f t="shared" si="2"/>
        <v>16015</v>
      </c>
      <c r="F21" s="18">
        <f t="shared" si="3"/>
        <v>813.0434783</v>
      </c>
      <c r="G21" s="18">
        <f t="shared" si="4"/>
        <v>121.9565217</v>
      </c>
      <c r="H21" s="53">
        <v>935.0</v>
      </c>
      <c r="I21" s="19">
        <f t="shared" si="5"/>
        <v>16950</v>
      </c>
      <c r="J21" s="17">
        <v>8000.0</v>
      </c>
      <c r="K21" s="18">
        <f t="shared" si="6"/>
        <v>8950</v>
      </c>
      <c r="L21" s="72">
        <f t="shared" si="7"/>
        <v>8000</v>
      </c>
      <c r="M21" s="23"/>
      <c r="N21" s="6"/>
      <c r="O21" s="6"/>
      <c r="P21" s="6"/>
    </row>
    <row r="22">
      <c r="A22" s="15">
        <v>20.0</v>
      </c>
      <c r="B22" s="15">
        <v>51254.0</v>
      </c>
      <c r="C22" s="17">
        <v>17900.0</v>
      </c>
      <c r="D22" s="18">
        <f t="shared" si="1"/>
        <v>4475</v>
      </c>
      <c r="E22" s="19">
        <f t="shared" si="2"/>
        <v>22375</v>
      </c>
      <c r="F22" s="18">
        <f t="shared" si="3"/>
        <v>982.6086957</v>
      </c>
      <c r="G22" s="18">
        <f t="shared" si="4"/>
        <v>147.3913043</v>
      </c>
      <c r="H22" s="53">
        <v>1130.0</v>
      </c>
      <c r="I22" s="19">
        <f t="shared" si="5"/>
        <v>23505</v>
      </c>
      <c r="J22" s="17">
        <v>10705.0</v>
      </c>
      <c r="K22" s="18">
        <f t="shared" si="6"/>
        <v>12800</v>
      </c>
      <c r="L22" s="72">
        <f t="shared" si="7"/>
        <v>10705</v>
      </c>
      <c r="M22" s="23"/>
      <c r="N22" s="6"/>
      <c r="O22" s="6"/>
      <c r="P22" s="6"/>
    </row>
    <row r="23">
      <c r="A23" s="15">
        <v>21.0</v>
      </c>
      <c r="B23" s="15">
        <v>51266.0</v>
      </c>
      <c r="C23" s="17">
        <v>12288.0</v>
      </c>
      <c r="D23" s="18">
        <f t="shared" si="1"/>
        <v>3072</v>
      </c>
      <c r="E23" s="19">
        <f t="shared" si="2"/>
        <v>15360</v>
      </c>
      <c r="F23" s="18">
        <f t="shared" si="3"/>
        <v>543.4782609</v>
      </c>
      <c r="G23" s="18">
        <f t="shared" si="4"/>
        <v>81.52173913</v>
      </c>
      <c r="H23" s="53">
        <v>625.0</v>
      </c>
      <c r="I23" s="19">
        <f t="shared" si="5"/>
        <v>15985</v>
      </c>
      <c r="J23" s="17">
        <v>6175.0</v>
      </c>
      <c r="K23" s="18">
        <f t="shared" si="6"/>
        <v>9810</v>
      </c>
      <c r="L23" s="72">
        <f t="shared" si="7"/>
        <v>6175</v>
      </c>
      <c r="M23" s="23"/>
      <c r="N23" s="6"/>
      <c r="O23" s="6"/>
      <c r="P23" s="6"/>
    </row>
    <row r="24">
      <c r="A24" s="15">
        <v>22.0</v>
      </c>
      <c r="B24" s="15">
        <v>24704.0</v>
      </c>
      <c r="C24" s="17">
        <v>15364.0</v>
      </c>
      <c r="D24" s="18">
        <f t="shared" si="1"/>
        <v>3841</v>
      </c>
      <c r="E24" s="19">
        <f t="shared" si="2"/>
        <v>19205</v>
      </c>
      <c r="F24" s="18">
        <f t="shared" si="3"/>
        <v>743.4782609</v>
      </c>
      <c r="G24" s="18">
        <f t="shared" si="4"/>
        <v>111.5217391</v>
      </c>
      <c r="H24" s="53">
        <v>855.0</v>
      </c>
      <c r="I24" s="19">
        <f t="shared" si="5"/>
        <v>20060</v>
      </c>
      <c r="J24" s="17">
        <v>7920.0</v>
      </c>
      <c r="K24" s="18">
        <f t="shared" si="6"/>
        <v>12140</v>
      </c>
      <c r="L24" s="72">
        <f t="shared" si="7"/>
        <v>7920</v>
      </c>
      <c r="M24" s="23"/>
      <c r="N24" s="6"/>
      <c r="O24" s="6"/>
      <c r="P24" s="6"/>
    </row>
    <row r="25">
      <c r="A25" s="15">
        <v>23.0</v>
      </c>
      <c r="B25" s="15">
        <v>51304.0</v>
      </c>
      <c r="C25" s="17">
        <v>15452.0</v>
      </c>
      <c r="D25" s="18">
        <f t="shared" si="1"/>
        <v>3863</v>
      </c>
      <c r="E25" s="19">
        <f t="shared" si="2"/>
        <v>19315</v>
      </c>
      <c r="F25" s="18">
        <f t="shared" si="3"/>
        <v>669.5652174</v>
      </c>
      <c r="G25" s="18">
        <f t="shared" si="4"/>
        <v>100.4347826</v>
      </c>
      <c r="H25" s="53">
        <v>770.0</v>
      </c>
      <c r="I25" s="19">
        <f t="shared" si="5"/>
        <v>20085</v>
      </c>
      <c r="J25" s="17">
        <v>8035.0</v>
      </c>
      <c r="K25" s="18">
        <f t="shared" si="6"/>
        <v>12050</v>
      </c>
      <c r="L25" s="72">
        <f t="shared" si="7"/>
        <v>8035</v>
      </c>
      <c r="M25" s="23"/>
      <c r="N25" s="6"/>
      <c r="O25" s="6"/>
      <c r="P25" s="6"/>
    </row>
    <row r="26">
      <c r="A26" s="15">
        <v>24.0</v>
      </c>
      <c r="B26" s="15">
        <v>51511.0</v>
      </c>
      <c r="C26" s="17">
        <v>32484.0</v>
      </c>
      <c r="D26" s="18">
        <f t="shared" si="1"/>
        <v>8121</v>
      </c>
      <c r="E26" s="19">
        <f t="shared" si="2"/>
        <v>40605</v>
      </c>
      <c r="F26" s="18">
        <f t="shared" si="3"/>
        <v>1313.043478</v>
      </c>
      <c r="G26" s="18">
        <f t="shared" si="4"/>
        <v>196.9565217</v>
      </c>
      <c r="H26" s="53">
        <v>1510.0</v>
      </c>
      <c r="I26" s="19">
        <f t="shared" si="5"/>
        <v>42115</v>
      </c>
      <c r="J26" s="17">
        <v>14225.0</v>
      </c>
      <c r="K26" s="18">
        <f t="shared" si="6"/>
        <v>27890</v>
      </c>
      <c r="L26" s="72">
        <f t="shared" si="7"/>
        <v>14225</v>
      </c>
      <c r="M26" s="23"/>
      <c r="N26" s="6"/>
      <c r="O26" s="6"/>
      <c r="P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  <c r="P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  <c r="P28" s="6"/>
    </row>
    <row r="29">
      <c r="A29" s="15">
        <v>27.0</v>
      </c>
      <c r="B29" s="15">
        <v>25203.0</v>
      </c>
      <c r="C29" s="17">
        <v>8608.0</v>
      </c>
      <c r="D29" s="18">
        <f t="shared" si="1"/>
        <v>2152</v>
      </c>
      <c r="E29" s="19">
        <f t="shared" si="2"/>
        <v>10760</v>
      </c>
      <c r="F29" s="18">
        <f t="shared" si="3"/>
        <v>208.6956522</v>
      </c>
      <c r="G29" s="18">
        <f t="shared" si="4"/>
        <v>31.30434783</v>
      </c>
      <c r="H29" s="53">
        <v>240.0</v>
      </c>
      <c r="I29" s="19">
        <f t="shared" si="5"/>
        <v>11000</v>
      </c>
      <c r="J29" s="17">
        <v>2355.0</v>
      </c>
      <c r="K29" s="18">
        <f t="shared" si="6"/>
        <v>8645</v>
      </c>
      <c r="L29" s="72">
        <f t="shared" si="7"/>
        <v>2355</v>
      </c>
      <c r="M29" s="23"/>
      <c r="N29" s="6"/>
      <c r="O29" s="6"/>
      <c r="P29" s="6"/>
    </row>
    <row r="30">
      <c r="A30" s="15">
        <v>28.0</v>
      </c>
      <c r="B30" s="15">
        <v>25268.0</v>
      </c>
      <c r="C30" s="17">
        <v>3596.0</v>
      </c>
      <c r="D30" s="18">
        <f t="shared" si="1"/>
        <v>899</v>
      </c>
      <c r="E30" s="19">
        <f t="shared" si="2"/>
        <v>4495</v>
      </c>
      <c r="F30" s="18">
        <f t="shared" si="3"/>
        <v>86.95652174</v>
      </c>
      <c r="G30" s="18">
        <f t="shared" si="4"/>
        <v>13.04347826</v>
      </c>
      <c r="H30" s="53">
        <v>100.0</v>
      </c>
      <c r="I30" s="19">
        <f t="shared" si="5"/>
        <v>4595</v>
      </c>
      <c r="J30" s="17">
        <v>1230.0</v>
      </c>
      <c r="K30" s="18">
        <f t="shared" si="6"/>
        <v>3365</v>
      </c>
      <c r="L30" s="72">
        <f t="shared" si="7"/>
        <v>1230</v>
      </c>
      <c r="M30" s="23"/>
      <c r="N30" s="6"/>
      <c r="O30" s="6"/>
      <c r="P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  <c r="P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  <c r="P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  <c r="P33" s="6"/>
    </row>
    <row r="34">
      <c r="A34" s="27" t="s">
        <v>12</v>
      </c>
      <c r="B34" s="28"/>
      <c r="C34" s="19">
        <f t="shared" ref="C34:K34" si="8">SUM(C3:C33)</f>
        <v>299436</v>
      </c>
      <c r="D34" s="19">
        <f t="shared" si="8"/>
        <v>74859</v>
      </c>
      <c r="E34" s="19">
        <f t="shared" si="8"/>
        <v>374295</v>
      </c>
      <c r="F34" s="19">
        <f t="shared" si="8"/>
        <v>12573.91304</v>
      </c>
      <c r="G34" s="19">
        <f t="shared" si="8"/>
        <v>1886.086957</v>
      </c>
      <c r="H34" s="19">
        <f t="shared" si="8"/>
        <v>14460</v>
      </c>
      <c r="I34" s="19">
        <f t="shared" si="8"/>
        <v>388755</v>
      </c>
      <c r="J34" s="19">
        <f t="shared" si="8"/>
        <v>134545</v>
      </c>
      <c r="K34" s="19">
        <f t="shared" si="8"/>
        <v>254210</v>
      </c>
      <c r="L34" s="72">
        <f>3000+I34-K34</f>
        <v>137545</v>
      </c>
      <c r="M34" s="29"/>
      <c r="N34" s="6"/>
      <c r="O34" s="6"/>
      <c r="P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388755</v>
      </c>
      <c r="J35" s="18"/>
      <c r="K35" s="58"/>
      <c r="L35" s="31"/>
      <c r="M35" s="6"/>
      <c r="N35" s="6"/>
      <c r="O35" s="6"/>
      <c r="P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  <c r="P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  <c r="P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  <c r="P38" s="6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6" width="10.13"/>
  </cols>
  <sheetData>
    <row r="1" ht="16.5" customHeight="1">
      <c r="A1" s="74" t="s">
        <v>145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  <c r="P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84" t="s">
        <v>141</v>
      </c>
      <c r="O2" s="84" t="s">
        <v>142</v>
      </c>
      <c r="P2" s="84" t="s">
        <v>143</v>
      </c>
    </row>
    <row r="3">
      <c r="A3" s="15">
        <v>1.0</v>
      </c>
      <c r="B3" s="15">
        <v>25324.0</v>
      </c>
      <c r="C3" s="17">
        <v>5160.0</v>
      </c>
      <c r="D3" s="18">
        <f t="shared" ref="D3:D33" si="1">SUM(C3*0.25)</f>
        <v>1290</v>
      </c>
      <c r="E3" s="19">
        <f t="shared" ref="E3:E33" si="2">SUM(C3+D3)</f>
        <v>6450</v>
      </c>
      <c r="F3" s="18">
        <f t="shared" ref="F3:F33" si="3">SUM(H3/1.15)</f>
        <v>430.4347826</v>
      </c>
      <c r="G3" s="18">
        <f t="shared" ref="G3:G33" si="4">SUM(H3-F3)</f>
        <v>64.56521739</v>
      </c>
      <c r="H3" s="52">
        <v>495.0</v>
      </c>
      <c r="I3" s="19">
        <f t="shared" ref="I3:I33" si="5">SUM(H3,E3)</f>
        <v>6945</v>
      </c>
      <c r="J3" s="17">
        <v>1905.0</v>
      </c>
      <c r="K3" s="18">
        <f t="shared" ref="K3:K33" si="6">SUM(I3-J3)</f>
        <v>5040</v>
      </c>
      <c r="L3" s="72">
        <f t="shared" ref="L3:L33" si="7">I3-K3</f>
        <v>1905</v>
      </c>
      <c r="M3" s="23"/>
      <c r="N3" s="24">
        <f>SUM(I8+I15+I22)/3</f>
        <v>3476.666667</v>
      </c>
      <c r="O3" s="24">
        <f>SUM(I9+I16+I23)/3</f>
        <v>4653.333333</v>
      </c>
      <c r="P3" s="24">
        <f>SUM(I3+I10+I17)/3</f>
        <v>3603.333333</v>
      </c>
    </row>
    <row r="4">
      <c r="A4" s="15">
        <v>2.0</v>
      </c>
      <c r="B4" s="15">
        <v>25401.0</v>
      </c>
      <c r="C4" s="17">
        <v>17865.0</v>
      </c>
      <c r="D4" s="18">
        <f t="shared" si="1"/>
        <v>4466.25</v>
      </c>
      <c r="E4" s="19">
        <f t="shared" si="2"/>
        <v>22331.25</v>
      </c>
      <c r="F4" s="18">
        <f t="shared" si="3"/>
        <v>904.3478261</v>
      </c>
      <c r="G4" s="18">
        <f t="shared" si="4"/>
        <v>135.6521739</v>
      </c>
      <c r="H4" s="53">
        <v>1040.0</v>
      </c>
      <c r="I4" s="19">
        <f t="shared" si="5"/>
        <v>23371.25</v>
      </c>
      <c r="J4" s="17">
        <v>5100.0</v>
      </c>
      <c r="K4" s="18">
        <f t="shared" si="6"/>
        <v>18271.25</v>
      </c>
      <c r="L4" s="72">
        <f t="shared" si="7"/>
        <v>5100</v>
      </c>
      <c r="M4" s="23"/>
      <c r="N4" s="6"/>
      <c r="O4" s="6"/>
      <c r="P4" s="6"/>
    </row>
    <row r="5">
      <c r="A5" s="15">
        <v>3.0</v>
      </c>
      <c r="B5" s="15">
        <v>25465.0</v>
      </c>
      <c r="C5" s="17">
        <v>20408.0</v>
      </c>
      <c r="D5" s="18">
        <f t="shared" si="1"/>
        <v>5102</v>
      </c>
      <c r="E5" s="19">
        <f t="shared" si="2"/>
        <v>25510</v>
      </c>
      <c r="F5" s="18">
        <f t="shared" si="3"/>
        <v>921.7391304</v>
      </c>
      <c r="G5" s="18">
        <f t="shared" si="4"/>
        <v>138.2608696</v>
      </c>
      <c r="H5" s="53">
        <v>1060.0</v>
      </c>
      <c r="I5" s="19">
        <f t="shared" si="5"/>
        <v>26570</v>
      </c>
      <c r="J5" s="17">
        <v>5985.0</v>
      </c>
      <c r="K5" s="18">
        <f t="shared" si="6"/>
        <v>20585</v>
      </c>
      <c r="L5" s="72">
        <f t="shared" si="7"/>
        <v>5985</v>
      </c>
      <c r="M5" s="23"/>
      <c r="N5" s="6"/>
      <c r="O5" s="6"/>
      <c r="P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  <c r="P6" s="6"/>
    </row>
    <row r="7">
      <c r="A7" s="15">
        <v>5.0</v>
      </c>
      <c r="B7" s="15">
        <v>51823.0</v>
      </c>
      <c r="C7" s="17">
        <v>5604.0</v>
      </c>
      <c r="D7" s="18">
        <f t="shared" si="1"/>
        <v>1401</v>
      </c>
      <c r="E7" s="19">
        <f t="shared" si="2"/>
        <v>7005</v>
      </c>
      <c r="F7" s="18">
        <f t="shared" si="3"/>
        <v>0</v>
      </c>
      <c r="G7" s="18">
        <f t="shared" si="4"/>
        <v>0</v>
      </c>
      <c r="H7" s="53">
        <v>0.0</v>
      </c>
      <c r="I7" s="19">
        <f t="shared" si="5"/>
        <v>7005</v>
      </c>
      <c r="J7" s="17">
        <v>410.0</v>
      </c>
      <c r="K7" s="18">
        <f t="shared" si="6"/>
        <v>6595</v>
      </c>
      <c r="L7" s="72">
        <f t="shared" si="7"/>
        <v>410</v>
      </c>
      <c r="M7" s="23"/>
      <c r="N7" s="6"/>
      <c r="O7" s="6"/>
      <c r="P7" s="6"/>
    </row>
    <row r="8">
      <c r="A8" s="15">
        <v>6.0</v>
      </c>
      <c r="B8" s="15">
        <v>25521.0</v>
      </c>
      <c r="C8" s="17">
        <v>2904.0</v>
      </c>
      <c r="D8" s="18">
        <f t="shared" si="1"/>
        <v>726</v>
      </c>
      <c r="E8" s="19">
        <f t="shared" si="2"/>
        <v>3630</v>
      </c>
      <c r="F8" s="18">
        <f t="shared" si="3"/>
        <v>95.65217391</v>
      </c>
      <c r="G8" s="18">
        <f t="shared" si="4"/>
        <v>14.34782609</v>
      </c>
      <c r="H8" s="53">
        <v>110.0</v>
      </c>
      <c r="I8" s="19">
        <f t="shared" si="5"/>
        <v>3740</v>
      </c>
      <c r="J8" s="17">
        <v>1840.0</v>
      </c>
      <c r="K8" s="18">
        <f t="shared" si="6"/>
        <v>1900</v>
      </c>
      <c r="L8" s="72">
        <f t="shared" si="7"/>
        <v>1840</v>
      </c>
      <c r="M8" s="23"/>
      <c r="N8" s="6"/>
      <c r="O8" s="6"/>
      <c r="P8" s="6"/>
    </row>
    <row r="9">
      <c r="A9" s="15">
        <v>7.0</v>
      </c>
      <c r="B9" s="15">
        <v>25578.0</v>
      </c>
      <c r="C9" s="17">
        <v>2948.0</v>
      </c>
      <c r="D9" s="18">
        <f t="shared" si="1"/>
        <v>737</v>
      </c>
      <c r="E9" s="19">
        <f t="shared" si="2"/>
        <v>3685</v>
      </c>
      <c r="F9" s="18">
        <f t="shared" si="3"/>
        <v>104.3478261</v>
      </c>
      <c r="G9" s="18">
        <f t="shared" si="4"/>
        <v>15.65217391</v>
      </c>
      <c r="H9" s="53">
        <v>120.0</v>
      </c>
      <c r="I9" s="19">
        <f t="shared" si="5"/>
        <v>3805</v>
      </c>
      <c r="J9" s="17">
        <v>1590.0</v>
      </c>
      <c r="K9" s="18">
        <f t="shared" si="6"/>
        <v>2215</v>
      </c>
      <c r="L9" s="72">
        <f t="shared" si="7"/>
        <v>1590</v>
      </c>
      <c r="M9" s="23"/>
      <c r="N9" s="25"/>
      <c r="O9" s="6"/>
      <c r="P9" s="6"/>
    </row>
    <row r="10">
      <c r="A10" s="15">
        <v>8.0</v>
      </c>
      <c r="B10" s="15">
        <v>51858.0</v>
      </c>
      <c r="C10" s="17">
        <v>2308.0</v>
      </c>
      <c r="D10" s="18">
        <f t="shared" si="1"/>
        <v>577</v>
      </c>
      <c r="E10" s="19">
        <f t="shared" si="2"/>
        <v>2885</v>
      </c>
      <c r="F10" s="18">
        <f t="shared" si="3"/>
        <v>186.9565217</v>
      </c>
      <c r="G10" s="18">
        <f t="shared" si="4"/>
        <v>28.04347826</v>
      </c>
      <c r="H10" s="53">
        <v>215.0</v>
      </c>
      <c r="I10" s="19">
        <f t="shared" si="5"/>
        <v>3100</v>
      </c>
      <c r="J10" s="17">
        <v>265.0</v>
      </c>
      <c r="K10" s="18">
        <f t="shared" si="6"/>
        <v>2835</v>
      </c>
      <c r="L10" s="72">
        <f t="shared" si="7"/>
        <v>265</v>
      </c>
      <c r="M10" s="23"/>
      <c r="N10" s="6"/>
      <c r="O10" s="6"/>
      <c r="P10" s="6"/>
    </row>
    <row r="11">
      <c r="A11" s="15">
        <v>9.0</v>
      </c>
      <c r="B11" s="15">
        <v>25628.0</v>
      </c>
      <c r="C11" s="17">
        <v>9328.0</v>
      </c>
      <c r="D11" s="18">
        <f t="shared" si="1"/>
        <v>2332</v>
      </c>
      <c r="E11" s="19">
        <f t="shared" si="2"/>
        <v>11660</v>
      </c>
      <c r="F11" s="18">
        <f t="shared" si="3"/>
        <v>578.2608696</v>
      </c>
      <c r="G11" s="18">
        <f t="shared" si="4"/>
        <v>86.73913043</v>
      </c>
      <c r="H11" s="53">
        <v>665.0</v>
      </c>
      <c r="I11" s="19">
        <f t="shared" si="5"/>
        <v>12325</v>
      </c>
      <c r="J11" s="17">
        <v>4990.0</v>
      </c>
      <c r="K11" s="18">
        <f t="shared" si="6"/>
        <v>7335</v>
      </c>
      <c r="L11" s="72">
        <f t="shared" si="7"/>
        <v>4990</v>
      </c>
      <c r="M11" s="23"/>
      <c r="N11" s="6"/>
      <c r="O11" s="6"/>
      <c r="P11" s="6"/>
    </row>
    <row r="12">
      <c r="A12" s="15">
        <v>10.0</v>
      </c>
      <c r="B12" s="15">
        <v>52051.0</v>
      </c>
      <c r="C12" s="17">
        <v>27428.0</v>
      </c>
      <c r="D12" s="18">
        <f t="shared" si="1"/>
        <v>6857</v>
      </c>
      <c r="E12" s="19">
        <f t="shared" si="2"/>
        <v>34285</v>
      </c>
      <c r="F12" s="18">
        <f t="shared" si="3"/>
        <v>1452.173913</v>
      </c>
      <c r="G12" s="18">
        <f t="shared" si="4"/>
        <v>217.826087</v>
      </c>
      <c r="H12" s="53">
        <v>1670.0</v>
      </c>
      <c r="I12" s="19">
        <f t="shared" si="5"/>
        <v>35955</v>
      </c>
      <c r="J12" s="17">
        <v>12955.0</v>
      </c>
      <c r="K12" s="18">
        <f t="shared" si="6"/>
        <v>23000</v>
      </c>
      <c r="L12" s="72">
        <f t="shared" si="7"/>
        <v>12955</v>
      </c>
      <c r="M12" s="23"/>
      <c r="N12" s="6"/>
      <c r="O12" s="6"/>
      <c r="P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  <c r="P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  <c r="P14" s="6"/>
    </row>
    <row r="15">
      <c r="A15" s="15">
        <v>13.0</v>
      </c>
      <c r="B15" s="15">
        <v>25857.0</v>
      </c>
      <c r="C15" s="17">
        <v>4116.0</v>
      </c>
      <c r="D15" s="18">
        <f t="shared" si="1"/>
        <v>1029</v>
      </c>
      <c r="E15" s="19">
        <f t="shared" si="2"/>
        <v>5145</v>
      </c>
      <c r="F15" s="18">
        <f t="shared" si="3"/>
        <v>160.8695652</v>
      </c>
      <c r="G15" s="18">
        <f t="shared" si="4"/>
        <v>24.13043478</v>
      </c>
      <c r="H15" s="53">
        <v>185.0</v>
      </c>
      <c r="I15" s="19">
        <f t="shared" si="5"/>
        <v>5330</v>
      </c>
      <c r="J15" s="17">
        <v>2490.0</v>
      </c>
      <c r="K15" s="18">
        <f t="shared" si="6"/>
        <v>2840</v>
      </c>
      <c r="L15" s="72">
        <f t="shared" si="7"/>
        <v>2490</v>
      </c>
      <c r="M15" s="23"/>
      <c r="N15" s="6"/>
      <c r="O15" s="6"/>
      <c r="P15" s="6"/>
    </row>
    <row r="16">
      <c r="A16" s="15">
        <v>14.0</v>
      </c>
      <c r="B16" s="15">
        <v>25998.0</v>
      </c>
      <c r="C16" s="17">
        <v>5956.0</v>
      </c>
      <c r="D16" s="18">
        <f t="shared" si="1"/>
        <v>1489</v>
      </c>
      <c r="E16" s="19">
        <f t="shared" si="2"/>
        <v>7445</v>
      </c>
      <c r="F16" s="18">
        <f t="shared" si="3"/>
        <v>926.0869565</v>
      </c>
      <c r="G16" s="18">
        <f t="shared" si="4"/>
        <v>138.9130435</v>
      </c>
      <c r="H16" s="53">
        <v>1065.0</v>
      </c>
      <c r="I16" s="19">
        <f t="shared" si="5"/>
        <v>8510</v>
      </c>
      <c r="J16" s="17">
        <v>7555.0</v>
      </c>
      <c r="K16" s="18">
        <f t="shared" si="6"/>
        <v>955</v>
      </c>
      <c r="L16" s="72">
        <f t="shared" si="7"/>
        <v>7555</v>
      </c>
      <c r="M16" s="23"/>
      <c r="N16" s="6"/>
      <c r="O16" s="6"/>
      <c r="P16" s="6"/>
    </row>
    <row r="17">
      <c r="A17" s="15">
        <v>15.0</v>
      </c>
      <c r="B17" s="15">
        <v>26006.0</v>
      </c>
      <c r="C17" s="17">
        <v>612.0</v>
      </c>
      <c r="D17" s="18">
        <f t="shared" si="1"/>
        <v>153</v>
      </c>
      <c r="E17" s="19">
        <f t="shared" si="2"/>
        <v>765</v>
      </c>
      <c r="F17" s="18">
        <f t="shared" si="3"/>
        <v>0</v>
      </c>
      <c r="G17" s="18">
        <f t="shared" si="4"/>
        <v>0</v>
      </c>
      <c r="H17" s="53">
        <v>0.0</v>
      </c>
      <c r="I17" s="19">
        <f t="shared" si="5"/>
        <v>765</v>
      </c>
      <c r="J17" s="17">
        <v>150.0</v>
      </c>
      <c r="K17" s="18">
        <f t="shared" si="6"/>
        <v>615</v>
      </c>
      <c r="L17" s="72">
        <f t="shared" si="7"/>
        <v>150</v>
      </c>
      <c r="M17" s="23"/>
      <c r="N17" s="6"/>
      <c r="O17" s="6"/>
      <c r="P17" s="6"/>
    </row>
    <row r="18">
      <c r="A18" s="15">
        <v>16.0</v>
      </c>
      <c r="B18" s="15">
        <v>52094.0</v>
      </c>
      <c r="C18" s="17">
        <v>8536.0</v>
      </c>
      <c r="D18" s="18">
        <f t="shared" si="1"/>
        <v>2134</v>
      </c>
      <c r="E18" s="19">
        <f t="shared" si="2"/>
        <v>10670</v>
      </c>
      <c r="F18" s="18">
        <f t="shared" si="3"/>
        <v>578.2608696</v>
      </c>
      <c r="G18" s="18">
        <f t="shared" si="4"/>
        <v>86.73913043</v>
      </c>
      <c r="H18" s="53">
        <v>665.0</v>
      </c>
      <c r="I18" s="19">
        <f t="shared" si="5"/>
        <v>11335</v>
      </c>
      <c r="J18" s="17">
        <v>3730.0</v>
      </c>
      <c r="K18" s="18">
        <f t="shared" si="6"/>
        <v>7605</v>
      </c>
      <c r="L18" s="72">
        <f t="shared" si="7"/>
        <v>3730</v>
      </c>
      <c r="M18" s="23"/>
      <c r="N18" s="6"/>
      <c r="O18" s="6"/>
      <c r="P18" s="6"/>
    </row>
    <row r="19">
      <c r="A19" s="15">
        <v>17.0</v>
      </c>
      <c r="B19" s="15">
        <v>26269.0</v>
      </c>
      <c r="C19" s="17">
        <v>14068.0</v>
      </c>
      <c r="D19" s="18">
        <f t="shared" si="1"/>
        <v>3517</v>
      </c>
      <c r="E19" s="19">
        <f t="shared" si="2"/>
        <v>17585</v>
      </c>
      <c r="F19" s="18">
        <f t="shared" si="3"/>
        <v>830.4347826</v>
      </c>
      <c r="G19" s="18">
        <f t="shared" si="4"/>
        <v>124.5652174</v>
      </c>
      <c r="H19" s="53">
        <v>955.0</v>
      </c>
      <c r="I19" s="19">
        <f t="shared" si="5"/>
        <v>18540</v>
      </c>
      <c r="J19" s="17">
        <v>6805.0</v>
      </c>
      <c r="K19" s="18">
        <f t="shared" si="6"/>
        <v>11735</v>
      </c>
      <c r="L19" s="72">
        <f t="shared" si="7"/>
        <v>6805</v>
      </c>
      <c r="M19" s="23"/>
      <c r="N19" s="6"/>
      <c r="O19" s="6"/>
      <c r="P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  <c r="P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  <c r="P21" s="6"/>
    </row>
    <row r="22">
      <c r="A22" s="15">
        <v>20.0</v>
      </c>
      <c r="B22" s="15">
        <v>26295.0</v>
      </c>
      <c r="C22" s="17">
        <v>1072.0</v>
      </c>
      <c r="D22" s="18">
        <f t="shared" si="1"/>
        <v>268</v>
      </c>
      <c r="E22" s="19">
        <f t="shared" si="2"/>
        <v>1340</v>
      </c>
      <c r="F22" s="18">
        <f t="shared" si="3"/>
        <v>17.39130435</v>
      </c>
      <c r="G22" s="18">
        <f t="shared" si="4"/>
        <v>2.608695652</v>
      </c>
      <c r="H22" s="53">
        <v>20.0</v>
      </c>
      <c r="I22" s="19">
        <f t="shared" si="5"/>
        <v>1360</v>
      </c>
      <c r="J22" s="17">
        <v>665.0</v>
      </c>
      <c r="K22" s="18">
        <f t="shared" si="6"/>
        <v>695</v>
      </c>
      <c r="L22" s="72">
        <f t="shared" si="7"/>
        <v>665</v>
      </c>
      <c r="M22" s="23"/>
      <c r="N22" s="6"/>
      <c r="O22" s="6"/>
      <c r="P22" s="6"/>
    </row>
    <row r="23">
      <c r="A23" s="15">
        <v>21.0</v>
      </c>
      <c r="B23" s="15">
        <v>26325.0</v>
      </c>
      <c r="C23" s="17">
        <v>1292.0</v>
      </c>
      <c r="D23" s="18">
        <f t="shared" si="1"/>
        <v>323</v>
      </c>
      <c r="E23" s="19">
        <f t="shared" si="2"/>
        <v>1615</v>
      </c>
      <c r="F23" s="18">
        <f t="shared" si="3"/>
        <v>26.08695652</v>
      </c>
      <c r="G23" s="18">
        <f t="shared" si="4"/>
        <v>3.913043478</v>
      </c>
      <c r="H23" s="53">
        <v>30.0</v>
      </c>
      <c r="I23" s="19">
        <f t="shared" si="5"/>
        <v>1645</v>
      </c>
      <c r="J23" s="17">
        <v>980.0</v>
      </c>
      <c r="K23" s="18">
        <f t="shared" si="6"/>
        <v>665</v>
      </c>
      <c r="L23" s="72">
        <f t="shared" si="7"/>
        <v>980</v>
      </c>
      <c r="M23" s="23"/>
      <c r="N23" s="6"/>
      <c r="O23" s="6"/>
      <c r="P23" s="6"/>
    </row>
    <row r="24">
      <c r="A24" s="15">
        <v>22.0</v>
      </c>
      <c r="B24" s="15">
        <v>52145.0</v>
      </c>
      <c r="C24" s="17">
        <v>988.0</v>
      </c>
      <c r="D24" s="18">
        <f t="shared" si="1"/>
        <v>247</v>
      </c>
      <c r="E24" s="19">
        <f t="shared" si="2"/>
        <v>1235</v>
      </c>
      <c r="F24" s="18">
        <f t="shared" si="3"/>
        <v>17.39130435</v>
      </c>
      <c r="G24" s="18">
        <f t="shared" si="4"/>
        <v>2.608695652</v>
      </c>
      <c r="H24" s="53">
        <v>20.0</v>
      </c>
      <c r="I24" s="19">
        <f t="shared" si="5"/>
        <v>1255</v>
      </c>
      <c r="J24" s="17">
        <v>255.0</v>
      </c>
      <c r="K24" s="18">
        <f t="shared" si="6"/>
        <v>1000</v>
      </c>
      <c r="L24" s="72">
        <f t="shared" si="7"/>
        <v>255</v>
      </c>
      <c r="M24" s="23"/>
      <c r="N24" s="6"/>
      <c r="O24" s="6"/>
      <c r="P24" s="6"/>
    </row>
    <row r="25">
      <c r="A25" s="15">
        <v>23.0</v>
      </c>
      <c r="B25" s="15">
        <v>26468.0</v>
      </c>
      <c r="C25" s="17">
        <v>14760.0</v>
      </c>
      <c r="D25" s="18">
        <f t="shared" si="1"/>
        <v>3690</v>
      </c>
      <c r="E25" s="19">
        <f t="shared" si="2"/>
        <v>18450</v>
      </c>
      <c r="F25" s="18">
        <f t="shared" si="3"/>
        <v>513.0434783</v>
      </c>
      <c r="G25" s="18">
        <f t="shared" si="4"/>
        <v>76.95652174</v>
      </c>
      <c r="H25" s="53">
        <v>590.0</v>
      </c>
      <c r="I25" s="19">
        <f t="shared" si="5"/>
        <v>19040</v>
      </c>
      <c r="J25" s="17">
        <v>5620.0</v>
      </c>
      <c r="K25" s="18">
        <f t="shared" si="6"/>
        <v>13420</v>
      </c>
      <c r="L25" s="72">
        <f t="shared" si="7"/>
        <v>5620</v>
      </c>
      <c r="M25" s="23"/>
      <c r="N25" s="6"/>
      <c r="O25" s="6"/>
      <c r="P25" s="6"/>
    </row>
    <row r="26">
      <c r="A26" s="15">
        <v>24.0</v>
      </c>
      <c r="B26" s="15">
        <v>26560.0</v>
      </c>
      <c r="C26" s="17">
        <v>20096.0</v>
      </c>
      <c r="D26" s="18">
        <f t="shared" si="1"/>
        <v>5024</v>
      </c>
      <c r="E26" s="19">
        <f t="shared" si="2"/>
        <v>25120</v>
      </c>
      <c r="F26" s="18">
        <f t="shared" si="3"/>
        <v>1182.608696</v>
      </c>
      <c r="G26" s="18">
        <f t="shared" si="4"/>
        <v>177.3913043</v>
      </c>
      <c r="H26" s="53">
        <v>1360.0</v>
      </c>
      <c r="I26" s="19">
        <f t="shared" si="5"/>
        <v>26480</v>
      </c>
      <c r="J26" s="17">
        <v>3980.0</v>
      </c>
      <c r="K26" s="18">
        <f t="shared" si="6"/>
        <v>22500</v>
      </c>
      <c r="L26" s="72">
        <f t="shared" si="7"/>
        <v>3980</v>
      </c>
      <c r="M26" s="23"/>
      <c r="N26" s="6"/>
      <c r="O26" s="6"/>
      <c r="P26" s="6"/>
    </row>
    <row r="27">
      <c r="A27" s="15">
        <v>25.0</v>
      </c>
      <c r="B27" s="15">
        <v>26692.0</v>
      </c>
      <c r="C27" s="17">
        <v>7440.0</v>
      </c>
      <c r="D27" s="18">
        <f t="shared" si="1"/>
        <v>1860</v>
      </c>
      <c r="E27" s="19">
        <f t="shared" si="2"/>
        <v>9300</v>
      </c>
      <c r="F27" s="18">
        <f t="shared" si="3"/>
        <v>300</v>
      </c>
      <c r="G27" s="18">
        <f t="shared" si="4"/>
        <v>45</v>
      </c>
      <c r="H27" s="53">
        <v>345.0</v>
      </c>
      <c r="I27" s="19">
        <f t="shared" si="5"/>
        <v>9645</v>
      </c>
      <c r="J27" s="17">
        <v>3735.0</v>
      </c>
      <c r="K27" s="18">
        <f t="shared" si="6"/>
        <v>5910</v>
      </c>
      <c r="L27" s="72">
        <f t="shared" si="7"/>
        <v>3735</v>
      </c>
      <c r="M27" s="23"/>
      <c r="N27" s="6"/>
      <c r="O27" s="6"/>
      <c r="P27" s="6"/>
    </row>
    <row r="28">
      <c r="A28" s="15">
        <v>26.0</v>
      </c>
      <c r="B28" s="15">
        <v>26845.0</v>
      </c>
      <c r="C28" s="17">
        <v>9796.0</v>
      </c>
      <c r="D28" s="18">
        <f t="shared" si="1"/>
        <v>2449</v>
      </c>
      <c r="E28" s="19">
        <f t="shared" si="2"/>
        <v>12245</v>
      </c>
      <c r="F28" s="18">
        <f t="shared" si="3"/>
        <v>282.6086957</v>
      </c>
      <c r="G28" s="18">
        <f t="shared" si="4"/>
        <v>42.39130435</v>
      </c>
      <c r="H28" s="53">
        <v>325.0</v>
      </c>
      <c r="I28" s="19">
        <f t="shared" si="5"/>
        <v>12570</v>
      </c>
      <c r="J28" s="17">
        <v>5720.0</v>
      </c>
      <c r="K28" s="55">
        <f t="shared" si="6"/>
        <v>6850</v>
      </c>
      <c r="L28" s="72">
        <f t="shared" si="7"/>
        <v>5720</v>
      </c>
      <c r="M28" s="23"/>
      <c r="N28" s="6"/>
      <c r="O28" s="6"/>
      <c r="P28" s="6"/>
    </row>
    <row r="29">
      <c r="A29" s="15">
        <v>27.0</v>
      </c>
      <c r="B29" s="15">
        <v>52467.0</v>
      </c>
      <c r="C29" s="17">
        <v>9556.0</v>
      </c>
      <c r="D29" s="18">
        <f t="shared" si="1"/>
        <v>2389</v>
      </c>
      <c r="E29" s="19">
        <f t="shared" si="2"/>
        <v>11945</v>
      </c>
      <c r="F29" s="18">
        <f t="shared" si="3"/>
        <v>408.6956522</v>
      </c>
      <c r="G29" s="18">
        <f t="shared" si="4"/>
        <v>61.30434783</v>
      </c>
      <c r="H29" s="53">
        <v>470.0</v>
      </c>
      <c r="I29" s="19">
        <f t="shared" si="5"/>
        <v>12415</v>
      </c>
      <c r="J29" s="17">
        <v>4780.0</v>
      </c>
      <c r="K29" s="18">
        <f t="shared" si="6"/>
        <v>7635</v>
      </c>
      <c r="L29" s="72">
        <f t="shared" si="7"/>
        <v>4780</v>
      </c>
      <c r="M29" s="23"/>
      <c r="N29" s="6"/>
      <c r="O29" s="6"/>
      <c r="P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  <c r="P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  <c r="P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  <c r="P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  <c r="P33" s="6"/>
    </row>
    <row r="34">
      <c r="A34" s="27" t="s">
        <v>12</v>
      </c>
      <c r="B34" s="28"/>
      <c r="C34" s="19">
        <f t="shared" ref="C34:K34" si="8">SUM(C3:C33)</f>
        <v>192241</v>
      </c>
      <c r="D34" s="19">
        <f t="shared" si="8"/>
        <v>48060.25</v>
      </c>
      <c r="E34" s="19">
        <f t="shared" si="8"/>
        <v>240301.25</v>
      </c>
      <c r="F34" s="19">
        <f t="shared" si="8"/>
        <v>9917.391304</v>
      </c>
      <c r="G34" s="19">
        <f t="shared" si="8"/>
        <v>1487.608696</v>
      </c>
      <c r="H34" s="19">
        <f t="shared" si="8"/>
        <v>11405</v>
      </c>
      <c r="I34" s="19">
        <f t="shared" si="8"/>
        <v>251706.25</v>
      </c>
      <c r="J34" s="19">
        <f t="shared" si="8"/>
        <v>81505</v>
      </c>
      <c r="K34" s="19">
        <f t="shared" si="8"/>
        <v>170201.25</v>
      </c>
      <c r="L34" s="72">
        <f>3000+I34-K34</f>
        <v>84505</v>
      </c>
      <c r="M34" s="29"/>
      <c r="N34" s="6"/>
      <c r="O34" s="6"/>
      <c r="P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251706.25</v>
      </c>
      <c r="J35" s="18"/>
      <c r="K35" s="58"/>
      <c r="L35" s="31"/>
      <c r="M35" s="6"/>
      <c r="N35" s="6"/>
      <c r="O35" s="6"/>
      <c r="P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  <c r="P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  <c r="P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  <c r="P38" s="6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146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15">
        <v>53573.0</v>
      </c>
      <c r="C7" s="17">
        <v>76896.0</v>
      </c>
      <c r="D7" s="18">
        <f t="shared" si="1"/>
        <v>19224</v>
      </c>
      <c r="E7" s="19">
        <f t="shared" si="2"/>
        <v>96120</v>
      </c>
      <c r="F7" s="18">
        <f t="shared" si="3"/>
        <v>3347.826087</v>
      </c>
      <c r="G7" s="18">
        <f t="shared" si="4"/>
        <v>502.173913</v>
      </c>
      <c r="H7" s="53">
        <v>3850.0</v>
      </c>
      <c r="I7" s="19">
        <f t="shared" si="5"/>
        <v>99970</v>
      </c>
      <c r="J7" s="17">
        <v>38635.0</v>
      </c>
      <c r="K7" s="18">
        <f t="shared" si="6"/>
        <v>61335</v>
      </c>
      <c r="L7" s="72">
        <f t="shared" si="7"/>
        <v>38635</v>
      </c>
      <c r="M7" s="23"/>
      <c r="N7" s="6"/>
      <c r="O7" s="6"/>
    </row>
    <row r="8">
      <c r="A8" s="15">
        <v>6.0</v>
      </c>
      <c r="B8" s="15">
        <v>53623.0</v>
      </c>
      <c r="C8" s="17">
        <v>4016.0</v>
      </c>
      <c r="D8" s="18">
        <f t="shared" si="1"/>
        <v>1004</v>
      </c>
      <c r="E8" s="19">
        <f t="shared" si="2"/>
        <v>5020</v>
      </c>
      <c r="F8" s="18">
        <f t="shared" si="3"/>
        <v>139.1304348</v>
      </c>
      <c r="G8" s="18">
        <f t="shared" si="4"/>
        <v>20.86956522</v>
      </c>
      <c r="H8" s="53">
        <v>160.0</v>
      </c>
      <c r="I8" s="19">
        <f t="shared" si="5"/>
        <v>5180</v>
      </c>
      <c r="J8" s="17">
        <v>1055.0</v>
      </c>
      <c r="K8" s="18">
        <f t="shared" si="6"/>
        <v>4125</v>
      </c>
      <c r="L8" s="72">
        <f t="shared" si="7"/>
        <v>1055</v>
      </c>
      <c r="M8" s="23"/>
      <c r="N8" s="6"/>
      <c r="O8" s="6"/>
    </row>
    <row r="9">
      <c r="A9" s="15">
        <v>7.0</v>
      </c>
      <c r="B9" s="15">
        <v>53715.0</v>
      </c>
      <c r="C9" s="17">
        <v>9640.0</v>
      </c>
      <c r="D9" s="18">
        <f t="shared" si="1"/>
        <v>2410</v>
      </c>
      <c r="E9" s="19">
        <f t="shared" si="2"/>
        <v>12050</v>
      </c>
      <c r="F9" s="18">
        <f t="shared" si="3"/>
        <v>269.5652174</v>
      </c>
      <c r="G9" s="18">
        <f t="shared" si="4"/>
        <v>40.43478261</v>
      </c>
      <c r="H9" s="53">
        <v>310.0</v>
      </c>
      <c r="I9" s="19">
        <f t="shared" si="5"/>
        <v>12360</v>
      </c>
      <c r="J9" s="17">
        <v>4845.0</v>
      </c>
      <c r="K9" s="18">
        <f t="shared" si="6"/>
        <v>7515</v>
      </c>
      <c r="L9" s="72">
        <f t="shared" si="7"/>
        <v>4845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15">
        <v>53744.0</v>
      </c>
      <c r="C12" s="17">
        <v>980.0</v>
      </c>
      <c r="D12" s="18">
        <f t="shared" si="1"/>
        <v>245</v>
      </c>
      <c r="E12" s="19">
        <f t="shared" si="2"/>
        <v>1225</v>
      </c>
      <c r="F12" s="18">
        <f t="shared" si="3"/>
        <v>82.60869565</v>
      </c>
      <c r="G12" s="18">
        <f t="shared" si="4"/>
        <v>12.39130435</v>
      </c>
      <c r="H12" s="53">
        <v>95.0</v>
      </c>
      <c r="I12" s="19">
        <f t="shared" si="5"/>
        <v>1320</v>
      </c>
      <c r="J12" s="17">
        <v>875.0</v>
      </c>
      <c r="K12" s="18">
        <f t="shared" si="6"/>
        <v>445</v>
      </c>
      <c r="L12" s="72">
        <f t="shared" si="7"/>
        <v>875</v>
      </c>
      <c r="M12" s="23"/>
      <c r="N12" s="6"/>
      <c r="O12" s="6"/>
    </row>
    <row r="13">
      <c r="A13" s="15">
        <v>11.0</v>
      </c>
      <c r="B13" s="15">
        <v>53756.0</v>
      </c>
      <c r="C13" s="17">
        <v>568.0</v>
      </c>
      <c r="D13" s="18">
        <f t="shared" si="1"/>
        <v>142</v>
      </c>
      <c r="E13" s="19">
        <f t="shared" si="2"/>
        <v>710</v>
      </c>
      <c r="F13" s="18">
        <f t="shared" si="3"/>
        <v>0</v>
      </c>
      <c r="G13" s="18">
        <f t="shared" si="4"/>
        <v>0</v>
      </c>
      <c r="H13" s="53">
        <v>0.0</v>
      </c>
      <c r="I13" s="19">
        <f t="shared" si="5"/>
        <v>710</v>
      </c>
      <c r="J13" s="17">
        <v>205.0</v>
      </c>
      <c r="K13" s="18">
        <f t="shared" si="6"/>
        <v>505</v>
      </c>
      <c r="L13" s="72">
        <f t="shared" si="7"/>
        <v>205</v>
      </c>
      <c r="M13" s="23"/>
      <c r="N13" s="6"/>
      <c r="O13" s="6"/>
    </row>
    <row r="14">
      <c r="A14" s="15">
        <v>12.0</v>
      </c>
      <c r="B14" s="15">
        <v>53764.0</v>
      </c>
      <c r="C14" s="17">
        <v>256.0</v>
      </c>
      <c r="D14" s="18">
        <f t="shared" si="1"/>
        <v>64</v>
      </c>
      <c r="E14" s="19">
        <f t="shared" si="2"/>
        <v>320</v>
      </c>
      <c r="F14" s="18">
        <f t="shared" si="3"/>
        <v>0</v>
      </c>
      <c r="G14" s="18">
        <f t="shared" si="4"/>
        <v>0</v>
      </c>
      <c r="H14" s="53">
        <v>0.0</v>
      </c>
      <c r="I14" s="19">
        <f t="shared" si="5"/>
        <v>320</v>
      </c>
      <c r="J14" s="17">
        <v>225.0</v>
      </c>
      <c r="K14" s="18">
        <f t="shared" si="6"/>
        <v>95</v>
      </c>
      <c r="L14" s="72">
        <f t="shared" si="7"/>
        <v>225</v>
      </c>
      <c r="M14" s="23"/>
      <c r="N14" s="6"/>
      <c r="O14" s="6"/>
    </row>
    <row r="15">
      <c r="A15" s="15">
        <v>13.0</v>
      </c>
      <c r="B15" s="15">
        <v>27007.0</v>
      </c>
      <c r="C15" s="17">
        <v>2656.0</v>
      </c>
      <c r="D15" s="18">
        <f t="shared" si="1"/>
        <v>664</v>
      </c>
      <c r="E15" s="19">
        <f t="shared" si="2"/>
        <v>3320</v>
      </c>
      <c r="F15" s="18">
        <f t="shared" si="3"/>
        <v>169.5652174</v>
      </c>
      <c r="G15" s="18">
        <f t="shared" si="4"/>
        <v>25.43478261</v>
      </c>
      <c r="H15" s="53">
        <v>195.0</v>
      </c>
      <c r="I15" s="19">
        <f t="shared" si="5"/>
        <v>3515</v>
      </c>
      <c r="J15" s="17">
        <v>1740.0</v>
      </c>
      <c r="K15" s="18">
        <f t="shared" si="6"/>
        <v>1775</v>
      </c>
      <c r="L15" s="72">
        <f t="shared" si="7"/>
        <v>1740</v>
      </c>
      <c r="M15" s="23"/>
      <c r="N15" s="6"/>
      <c r="O15" s="6"/>
    </row>
    <row r="16">
      <c r="A16" s="15">
        <v>14.0</v>
      </c>
      <c r="B16" s="15">
        <v>27061.0</v>
      </c>
      <c r="C16" s="17">
        <v>3096.0</v>
      </c>
      <c r="D16" s="18">
        <f t="shared" si="1"/>
        <v>774</v>
      </c>
      <c r="E16" s="19">
        <f t="shared" si="2"/>
        <v>3870</v>
      </c>
      <c r="F16" s="18">
        <f t="shared" si="3"/>
        <v>160.8695652</v>
      </c>
      <c r="G16" s="18">
        <f t="shared" si="4"/>
        <v>24.13043478</v>
      </c>
      <c r="H16" s="53">
        <v>185.0</v>
      </c>
      <c r="I16" s="19">
        <f t="shared" si="5"/>
        <v>4055</v>
      </c>
      <c r="J16" s="17">
        <v>1890.0</v>
      </c>
      <c r="K16" s="18">
        <f t="shared" si="6"/>
        <v>2165</v>
      </c>
      <c r="L16" s="72">
        <f t="shared" si="7"/>
        <v>1890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15">
        <v>27075.0</v>
      </c>
      <c r="C19" s="17">
        <v>396.0</v>
      </c>
      <c r="D19" s="18">
        <f t="shared" si="1"/>
        <v>99</v>
      </c>
      <c r="E19" s="19">
        <f t="shared" si="2"/>
        <v>495</v>
      </c>
      <c r="F19" s="18">
        <f t="shared" si="3"/>
        <v>43.47826087</v>
      </c>
      <c r="G19" s="18">
        <f t="shared" si="4"/>
        <v>6.52173913</v>
      </c>
      <c r="H19" s="53">
        <v>50.0</v>
      </c>
      <c r="I19" s="19">
        <f t="shared" si="5"/>
        <v>545</v>
      </c>
      <c r="J19" s="17">
        <v>355.0</v>
      </c>
      <c r="K19" s="18">
        <f t="shared" si="6"/>
        <v>190</v>
      </c>
      <c r="L19" s="72">
        <f t="shared" si="7"/>
        <v>355</v>
      </c>
      <c r="M19" s="23"/>
      <c r="N19" s="6"/>
      <c r="O19" s="6"/>
    </row>
    <row r="20">
      <c r="A20" s="15">
        <v>18.0</v>
      </c>
      <c r="B20" s="15">
        <v>27081.0</v>
      </c>
      <c r="C20" s="17">
        <v>72.0</v>
      </c>
      <c r="D20" s="18">
        <f t="shared" si="1"/>
        <v>18</v>
      </c>
      <c r="E20" s="19">
        <f t="shared" si="2"/>
        <v>90</v>
      </c>
      <c r="F20" s="18">
        <f t="shared" si="3"/>
        <v>0</v>
      </c>
      <c r="G20" s="18">
        <f t="shared" si="4"/>
        <v>0</v>
      </c>
      <c r="H20" s="53">
        <v>0.0</v>
      </c>
      <c r="I20" s="19">
        <f t="shared" si="5"/>
        <v>90</v>
      </c>
      <c r="J20" s="17">
        <v>25.0</v>
      </c>
      <c r="K20" s="18">
        <f t="shared" si="6"/>
        <v>65</v>
      </c>
      <c r="L20" s="72">
        <f t="shared" si="7"/>
        <v>25</v>
      </c>
      <c r="M20" s="23"/>
      <c r="N20" s="6"/>
      <c r="O20" s="6"/>
    </row>
    <row r="21">
      <c r="A21" s="15">
        <v>19.0</v>
      </c>
      <c r="B21" s="15">
        <v>0.0</v>
      </c>
      <c r="C21" s="17">
        <v>0.0</v>
      </c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3">
        <v>0.0</v>
      </c>
      <c r="I21" s="19">
        <f t="shared" si="5"/>
        <v>0</v>
      </c>
      <c r="J21" s="17">
        <v>0.0</v>
      </c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15">
        <v>53818.0</v>
      </c>
      <c r="C22" s="17">
        <v>1848.0</v>
      </c>
      <c r="D22" s="18">
        <f t="shared" si="1"/>
        <v>462</v>
      </c>
      <c r="E22" s="19">
        <f t="shared" si="2"/>
        <v>2310</v>
      </c>
      <c r="F22" s="18">
        <f t="shared" si="3"/>
        <v>78.26086957</v>
      </c>
      <c r="G22" s="18">
        <f t="shared" si="4"/>
        <v>11.73913043</v>
      </c>
      <c r="H22" s="53">
        <v>90.0</v>
      </c>
      <c r="I22" s="19">
        <f t="shared" si="5"/>
        <v>2400</v>
      </c>
      <c r="J22" s="17">
        <v>835.0</v>
      </c>
      <c r="K22" s="18">
        <f t="shared" si="6"/>
        <v>1565</v>
      </c>
      <c r="L22" s="72">
        <f t="shared" si="7"/>
        <v>835</v>
      </c>
      <c r="M22" s="23"/>
      <c r="N22" s="6"/>
      <c r="O22" s="6"/>
    </row>
    <row r="23">
      <c r="A23" s="15">
        <v>21.0</v>
      </c>
      <c r="B23" s="15">
        <v>53851.0</v>
      </c>
      <c r="C23" s="17">
        <v>1412.0</v>
      </c>
      <c r="D23" s="18">
        <f t="shared" si="1"/>
        <v>353</v>
      </c>
      <c r="E23" s="19">
        <f t="shared" si="2"/>
        <v>1765</v>
      </c>
      <c r="F23" s="18">
        <f t="shared" si="3"/>
        <v>156.5217391</v>
      </c>
      <c r="G23" s="18">
        <f t="shared" si="4"/>
        <v>23.47826087</v>
      </c>
      <c r="H23" s="53">
        <v>180.0</v>
      </c>
      <c r="I23" s="19">
        <f t="shared" si="5"/>
        <v>1945</v>
      </c>
      <c r="J23" s="17">
        <v>1315.0</v>
      </c>
      <c r="K23" s="18">
        <f t="shared" si="6"/>
        <v>630</v>
      </c>
      <c r="L23" s="72">
        <f t="shared" si="7"/>
        <v>1315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15">
        <v>27105.0</v>
      </c>
      <c r="C26" s="17">
        <v>376.0</v>
      </c>
      <c r="D26" s="18">
        <f t="shared" si="1"/>
        <v>94</v>
      </c>
      <c r="E26" s="19">
        <f t="shared" si="2"/>
        <v>470</v>
      </c>
      <c r="F26" s="18">
        <f t="shared" si="3"/>
        <v>0</v>
      </c>
      <c r="G26" s="18">
        <f t="shared" si="4"/>
        <v>0</v>
      </c>
      <c r="H26" s="53">
        <v>0.0</v>
      </c>
      <c r="I26" s="19">
        <f t="shared" si="5"/>
        <v>470</v>
      </c>
      <c r="J26" s="17">
        <v>390.0</v>
      </c>
      <c r="K26" s="18">
        <f t="shared" si="6"/>
        <v>80</v>
      </c>
      <c r="L26" s="72">
        <f t="shared" si="7"/>
        <v>390</v>
      </c>
      <c r="M26" s="23"/>
      <c r="N26" s="6"/>
      <c r="O26" s="6"/>
    </row>
    <row r="27">
      <c r="A27" s="15">
        <v>25.0</v>
      </c>
      <c r="B27" s="15">
        <v>27115.0</v>
      </c>
      <c r="C27" s="17">
        <v>316.0</v>
      </c>
      <c r="D27" s="18">
        <f t="shared" si="1"/>
        <v>79</v>
      </c>
      <c r="E27" s="19">
        <f t="shared" si="2"/>
        <v>395</v>
      </c>
      <c r="F27" s="18">
        <f t="shared" si="3"/>
        <v>21.73913043</v>
      </c>
      <c r="G27" s="18">
        <f t="shared" si="4"/>
        <v>3.260869565</v>
      </c>
      <c r="H27" s="53">
        <v>25.0</v>
      </c>
      <c r="I27" s="19">
        <f t="shared" si="5"/>
        <v>420</v>
      </c>
      <c r="J27" s="17">
        <v>275.0</v>
      </c>
      <c r="K27" s="18">
        <f t="shared" si="6"/>
        <v>145</v>
      </c>
      <c r="L27" s="72">
        <f t="shared" si="7"/>
        <v>275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15">
        <v>53901.0</v>
      </c>
      <c r="C29" s="17">
        <v>1984.0</v>
      </c>
      <c r="D29" s="18">
        <f t="shared" si="1"/>
        <v>496</v>
      </c>
      <c r="E29" s="19">
        <f t="shared" si="2"/>
        <v>2480</v>
      </c>
      <c r="F29" s="18">
        <f t="shared" si="3"/>
        <v>100</v>
      </c>
      <c r="G29" s="18">
        <f t="shared" si="4"/>
        <v>15</v>
      </c>
      <c r="H29" s="53">
        <v>115.0</v>
      </c>
      <c r="I29" s="19">
        <f t="shared" si="5"/>
        <v>2595</v>
      </c>
      <c r="J29" s="17">
        <v>1235.0</v>
      </c>
      <c r="K29" s="18">
        <f t="shared" si="6"/>
        <v>1360</v>
      </c>
      <c r="L29" s="72">
        <f t="shared" si="7"/>
        <v>1235</v>
      </c>
      <c r="M29" s="23"/>
      <c r="N29" s="6"/>
      <c r="O29" s="6"/>
    </row>
    <row r="30">
      <c r="A30" s="15">
        <v>28.0</v>
      </c>
      <c r="B30" s="15">
        <v>53986.0</v>
      </c>
      <c r="C30" s="17">
        <v>5156.0</v>
      </c>
      <c r="D30" s="18">
        <f t="shared" si="1"/>
        <v>1289</v>
      </c>
      <c r="E30" s="19">
        <f t="shared" si="2"/>
        <v>6445</v>
      </c>
      <c r="F30" s="18">
        <f t="shared" si="3"/>
        <v>139.1304348</v>
      </c>
      <c r="G30" s="18">
        <f t="shared" si="4"/>
        <v>20.86956522</v>
      </c>
      <c r="H30" s="53">
        <v>160.0</v>
      </c>
      <c r="I30" s="19">
        <f t="shared" si="5"/>
        <v>6605</v>
      </c>
      <c r="J30" s="17">
        <v>2425.0</v>
      </c>
      <c r="K30" s="18">
        <f t="shared" si="6"/>
        <v>4180</v>
      </c>
      <c r="L30" s="72">
        <f t="shared" si="7"/>
        <v>2425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109668</v>
      </c>
      <c r="D34" s="19">
        <f t="shared" si="8"/>
        <v>27417</v>
      </c>
      <c r="E34" s="19">
        <f t="shared" si="8"/>
        <v>137085</v>
      </c>
      <c r="F34" s="19">
        <f t="shared" si="8"/>
        <v>4708.695652</v>
      </c>
      <c r="G34" s="19">
        <f t="shared" si="8"/>
        <v>706.3043478</v>
      </c>
      <c r="H34" s="19">
        <f t="shared" si="8"/>
        <v>5415</v>
      </c>
      <c r="I34" s="19">
        <f t="shared" si="8"/>
        <v>142500</v>
      </c>
      <c r="J34" s="19">
        <f t="shared" si="8"/>
        <v>56325</v>
      </c>
      <c r="K34" s="19">
        <f t="shared" si="8"/>
        <v>86175</v>
      </c>
      <c r="L34" s="72">
        <f>3000+I34-K34</f>
        <v>59325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142500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147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54012.0</v>
      </c>
      <c r="C3" s="17">
        <v>8896.0</v>
      </c>
      <c r="D3" s="18">
        <f t="shared" ref="D3:D33" si="1">SUM(C3*0.25)</f>
        <v>2224</v>
      </c>
      <c r="E3" s="19">
        <f t="shared" ref="E3:E33" si="2">SUM(C3+D3)</f>
        <v>11120</v>
      </c>
      <c r="F3" s="18">
        <f t="shared" ref="F3:F33" si="3">SUM(H3/1.15)</f>
        <v>256.5217391</v>
      </c>
      <c r="G3" s="18">
        <f t="shared" ref="G3:G33" si="4">SUM(H3-F3)</f>
        <v>38.47826087</v>
      </c>
      <c r="H3" s="52">
        <v>295.0</v>
      </c>
      <c r="I3" s="19">
        <f t="shared" ref="I3:I33" si="5">SUM(H3,E3)</f>
        <v>11415</v>
      </c>
      <c r="J3" s="17">
        <v>3020.0</v>
      </c>
      <c r="K3" s="18">
        <f t="shared" ref="K3:K33" si="6">SUM(I3-J3)</f>
        <v>8395</v>
      </c>
      <c r="L3" s="72">
        <f t="shared" ref="L3:L33" si="7">I3-K3</f>
        <v>3020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15">
        <v>27163.0</v>
      </c>
      <c r="C5" s="17">
        <v>188.0</v>
      </c>
      <c r="D5" s="18">
        <f t="shared" si="1"/>
        <v>47</v>
      </c>
      <c r="E5" s="19">
        <f t="shared" si="2"/>
        <v>235</v>
      </c>
      <c r="F5" s="18">
        <f t="shared" si="3"/>
        <v>0</v>
      </c>
      <c r="G5" s="18">
        <f t="shared" si="4"/>
        <v>0</v>
      </c>
      <c r="H5" s="53">
        <v>0.0</v>
      </c>
      <c r="I5" s="19">
        <f t="shared" si="5"/>
        <v>235</v>
      </c>
      <c r="J5" s="17">
        <v>165.0</v>
      </c>
      <c r="K5" s="18">
        <f t="shared" si="6"/>
        <v>70</v>
      </c>
      <c r="L5" s="72">
        <f t="shared" si="7"/>
        <v>165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15">
        <v>27329.0</v>
      </c>
      <c r="C7" s="17">
        <v>11780.0</v>
      </c>
      <c r="D7" s="18">
        <f t="shared" si="1"/>
        <v>2945</v>
      </c>
      <c r="E7" s="19">
        <f t="shared" si="2"/>
        <v>14725</v>
      </c>
      <c r="F7" s="18">
        <f t="shared" si="3"/>
        <v>713.0434783</v>
      </c>
      <c r="G7" s="18">
        <f t="shared" si="4"/>
        <v>106.9565217</v>
      </c>
      <c r="H7" s="53">
        <v>820.0</v>
      </c>
      <c r="I7" s="19">
        <f t="shared" si="5"/>
        <v>15545</v>
      </c>
      <c r="J7" s="17">
        <v>5865.0</v>
      </c>
      <c r="K7" s="18">
        <f t="shared" si="6"/>
        <v>9680</v>
      </c>
      <c r="L7" s="72">
        <f t="shared" si="7"/>
        <v>5865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15">
        <v>27342.0</v>
      </c>
      <c r="C10" s="17">
        <v>384.0</v>
      </c>
      <c r="D10" s="18">
        <f t="shared" si="1"/>
        <v>96</v>
      </c>
      <c r="E10" s="19">
        <f t="shared" si="2"/>
        <v>480</v>
      </c>
      <c r="F10" s="18">
        <f t="shared" si="3"/>
        <v>17.39130435</v>
      </c>
      <c r="G10" s="18">
        <f t="shared" si="4"/>
        <v>2.608695652</v>
      </c>
      <c r="H10" s="53">
        <v>20.0</v>
      </c>
      <c r="I10" s="19">
        <f t="shared" si="5"/>
        <v>500</v>
      </c>
      <c r="J10" s="17">
        <v>300.0</v>
      </c>
      <c r="K10" s="18">
        <f t="shared" si="6"/>
        <v>200</v>
      </c>
      <c r="L10" s="72">
        <f t="shared" si="7"/>
        <v>300</v>
      </c>
      <c r="M10" s="23"/>
      <c r="N10" s="6"/>
      <c r="O10" s="6"/>
    </row>
    <row r="11">
      <c r="A11" s="15">
        <v>9.0</v>
      </c>
      <c r="B11" s="15">
        <v>27449.0</v>
      </c>
      <c r="C11" s="17">
        <v>7964.0</v>
      </c>
      <c r="D11" s="18">
        <f t="shared" si="1"/>
        <v>1991</v>
      </c>
      <c r="E11" s="19">
        <f t="shared" si="2"/>
        <v>9955</v>
      </c>
      <c r="F11" s="18">
        <f t="shared" si="3"/>
        <v>260.8695652</v>
      </c>
      <c r="G11" s="18">
        <f t="shared" si="4"/>
        <v>39.13043478</v>
      </c>
      <c r="H11" s="53">
        <v>300.0</v>
      </c>
      <c r="I11" s="19">
        <f t="shared" si="5"/>
        <v>10255</v>
      </c>
      <c r="J11" s="17">
        <v>4170.0</v>
      </c>
      <c r="K11" s="18">
        <f t="shared" si="6"/>
        <v>6085</v>
      </c>
      <c r="L11" s="72">
        <f t="shared" si="7"/>
        <v>4170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15">
        <v>27514.0</v>
      </c>
      <c r="C13" s="17">
        <v>4588.0</v>
      </c>
      <c r="D13" s="18">
        <f t="shared" si="1"/>
        <v>1147</v>
      </c>
      <c r="E13" s="19">
        <f t="shared" si="2"/>
        <v>5735</v>
      </c>
      <c r="F13" s="18">
        <f t="shared" si="3"/>
        <v>191.3043478</v>
      </c>
      <c r="G13" s="18">
        <f t="shared" si="4"/>
        <v>28.69565217</v>
      </c>
      <c r="H13" s="53">
        <v>220.0</v>
      </c>
      <c r="I13" s="19">
        <f t="shared" si="5"/>
        <v>5955</v>
      </c>
      <c r="J13" s="17">
        <v>2035.0</v>
      </c>
      <c r="K13" s="18">
        <f t="shared" si="6"/>
        <v>3920</v>
      </c>
      <c r="L13" s="72">
        <f t="shared" si="7"/>
        <v>2035</v>
      </c>
      <c r="M13" s="23"/>
      <c r="N13" s="6"/>
      <c r="O13" s="6"/>
    </row>
    <row r="14">
      <c r="A14" s="15">
        <v>12.0</v>
      </c>
      <c r="B14" s="15">
        <v>54067.0</v>
      </c>
      <c r="C14" s="17">
        <v>9432.0</v>
      </c>
      <c r="D14" s="18">
        <f t="shared" si="1"/>
        <v>2358</v>
      </c>
      <c r="E14" s="19">
        <f t="shared" si="2"/>
        <v>11790</v>
      </c>
      <c r="F14" s="18">
        <f t="shared" si="3"/>
        <v>126.0869565</v>
      </c>
      <c r="G14" s="18">
        <f t="shared" si="4"/>
        <v>18.91304348</v>
      </c>
      <c r="H14" s="53">
        <v>145.0</v>
      </c>
      <c r="I14" s="19">
        <f t="shared" si="5"/>
        <v>11935</v>
      </c>
      <c r="J14" s="17">
        <v>5025.0</v>
      </c>
      <c r="K14" s="18">
        <f t="shared" si="6"/>
        <v>6910</v>
      </c>
      <c r="L14" s="72">
        <f t="shared" si="7"/>
        <v>5025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15">
        <v>27628.0</v>
      </c>
      <c r="C17" s="17">
        <v>332.0</v>
      </c>
      <c r="D17" s="18">
        <f t="shared" si="1"/>
        <v>83</v>
      </c>
      <c r="E17" s="19">
        <f t="shared" si="2"/>
        <v>415</v>
      </c>
      <c r="F17" s="18">
        <f t="shared" si="3"/>
        <v>17.39130435</v>
      </c>
      <c r="G17" s="18">
        <f t="shared" si="4"/>
        <v>2.608695652</v>
      </c>
      <c r="H17" s="53">
        <v>20.0</v>
      </c>
      <c r="I17" s="19">
        <f t="shared" si="5"/>
        <v>435</v>
      </c>
      <c r="J17" s="17">
        <v>315.0</v>
      </c>
      <c r="K17" s="18">
        <f t="shared" si="6"/>
        <v>120</v>
      </c>
      <c r="L17" s="72">
        <f t="shared" si="7"/>
        <v>315</v>
      </c>
      <c r="M17" s="23"/>
      <c r="N17" s="6"/>
      <c r="O17" s="6"/>
    </row>
    <row r="18">
      <c r="A18" s="15">
        <v>16.0</v>
      </c>
      <c r="B18" s="15">
        <v>27640.0</v>
      </c>
      <c r="C18" s="17">
        <v>588.0</v>
      </c>
      <c r="D18" s="18">
        <f t="shared" si="1"/>
        <v>147</v>
      </c>
      <c r="E18" s="19">
        <f t="shared" si="2"/>
        <v>735</v>
      </c>
      <c r="F18" s="18">
        <f t="shared" si="3"/>
        <v>17.39130435</v>
      </c>
      <c r="G18" s="18">
        <f t="shared" si="4"/>
        <v>2.608695652</v>
      </c>
      <c r="H18" s="53">
        <v>20.0</v>
      </c>
      <c r="I18" s="19">
        <f t="shared" si="5"/>
        <v>755</v>
      </c>
      <c r="J18" s="17">
        <v>90.0</v>
      </c>
      <c r="K18" s="18">
        <f t="shared" si="6"/>
        <v>665</v>
      </c>
      <c r="L18" s="72">
        <f t="shared" si="7"/>
        <v>90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15">
        <v>54101.0</v>
      </c>
      <c r="C20" s="17">
        <v>6368.0</v>
      </c>
      <c r="D20" s="18">
        <f t="shared" si="1"/>
        <v>1592</v>
      </c>
      <c r="E20" s="19">
        <f t="shared" si="2"/>
        <v>7960</v>
      </c>
      <c r="F20" s="18">
        <f t="shared" si="3"/>
        <v>339.1304348</v>
      </c>
      <c r="G20" s="18">
        <f t="shared" si="4"/>
        <v>50.86956522</v>
      </c>
      <c r="H20" s="53">
        <v>390.0</v>
      </c>
      <c r="I20" s="19">
        <f t="shared" si="5"/>
        <v>8350</v>
      </c>
      <c r="J20" s="17">
        <v>3220.0</v>
      </c>
      <c r="K20" s="18">
        <f t="shared" si="6"/>
        <v>5130</v>
      </c>
      <c r="L20" s="72">
        <f t="shared" si="7"/>
        <v>3220</v>
      </c>
      <c r="M20" s="23"/>
      <c r="N20" s="6"/>
      <c r="O20" s="6"/>
    </row>
    <row r="21">
      <c r="A21" s="15">
        <v>19.0</v>
      </c>
      <c r="B21" s="15">
        <v>54104.0</v>
      </c>
      <c r="C21" s="17">
        <v>13680.0</v>
      </c>
      <c r="D21" s="18">
        <f t="shared" si="1"/>
        <v>3420</v>
      </c>
      <c r="E21" s="19">
        <f t="shared" si="2"/>
        <v>17100</v>
      </c>
      <c r="F21" s="18">
        <f t="shared" si="3"/>
        <v>352.173913</v>
      </c>
      <c r="G21" s="18">
        <f t="shared" si="4"/>
        <v>52.82608696</v>
      </c>
      <c r="H21" s="53">
        <v>405.0</v>
      </c>
      <c r="I21" s="19">
        <f t="shared" si="5"/>
        <v>17505</v>
      </c>
      <c r="J21" s="17">
        <v>8450.0</v>
      </c>
      <c r="K21" s="18">
        <f t="shared" si="6"/>
        <v>9055</v>
      </c>
      <c r="L21" s="72">
        <f t="shared" si="7"/>
        <v>8450</v>
      </c>
      <c r="M21" s="23"/>
      <c r="N21" s="6"/>
      <c r="O21" s="6"/>
    </row>
    <row r="22">
      <c r="A22" s="15">
        <v>20.0</v>
      </c>
      <c r="B22" s="15">
        <v>27975.0</v>
      </c>
      <c r="C22" s="17">
        <v>8888.0</v>
      </c>
      <c r="D22" s="18">
        <f t="shared" si="1"/>
        <v>2222</v>
      </c>
      <c r="E22" s="19">
        <f t="shared" si="2"/>
        <v>11110</v>
      </c>
      <c r="F22" s="18">
        <f t="shared" si="3"/>
        <v>569.5652174</v>
      </c>
      <c r="G22" s="18">
        <f t="shared" si="4"/>
        <v>85.43478261</v>
      </c>
      <c r="H22" s="53">
        <v>655.0</v>
      </c>
      <c r="I22" s="19">
        <f t="shared" si="5"/>
        <v>11765</v>
      </c>
      <c r="J22" s="17">
        <v>6310.0</v>
      </c>
      <c r="K22" s="18">
        <f t="shared" si="6"/>
        <v>5455</v>
      </c>
      <c r="L22" s="72">
        <f t="shared" si="7"/>
        <v>6310</v>
      </c>
      <c r="M22" s="23"/>
      <c r="N22" s="6"/>
      <c r="O22" s="6"/>
    </row>
    <row r="23">
      <c r="A23" s="15">
        <v>21.0</v>
      </c>
      <c r="B23" s="15">
        <v>27987.0</v>
      </c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15">
        <v>27987.0</v>
      </c>
      <c r="C24" s="17">
        <v>348.0</v>
      </c>
      <c r="D24" s="18">
        <f t="shared" si="1"/>
        <v>87</v>
      </c>
      <c r="E24" s="19">
        <f t="shared" si="2"/>
        <v>435</v>
      </c>
      <c r="F24" s="18">
        <f t="shared" si="3"/>
        <v>0</v>
      </c>
      <c r="G24" s="18">
        <f t="shared" si="4"/>
        <v>0</v>
      </c>
      <c r="H24" s="53">
        <v>0.0</v>
      </c>
      <c r="I24" s="19">
        <f t="shared" si="5"/>
        <v>435</v>
      </c>
      <c r="J24" s="17">
        <v>295.0</v>
      </c>
      <c r="K24" s="18">
        <f t="shared" si="6"/>
        <v>140</v>
      </c>
      <c r="L24" s="72">
        <f t="shared" si="7"/>
        <v>295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15">
        <v>28018.0</v>
      </c>
      <c r="C26" s="17">
        <v>1516.0</v>
      </c>
      <c r="D26" s="18">
        <f t="shared" si="1"/>
        <v>379</v>
      </c>
      <c r="E26" s="19">
        <f t="shared" si="2"/>
        <v>1895</v>
      </c>
      <c r="F26" s="18">
        <f t="shared" si="3"/>
        <v>43.47826087</v>
      </c>
      <c r="G26" s="18">
        <f t="shared" si="4"/>
        <v>6.52173913</v>
      </c>
      <c r="H26" s="53">
        <v>50.0</v>
      </c>
      <c r="I26" s="19">
        <f t="shared" si="5"/>
        <v>1945</v>
      </c>
      <c r="J26" s="17">
        <v>745.0</v>
      </c>
      <c r="K26" s="18">
        <f t="shared" si="6"/>
        <v>1200</v>
      </c>
      <c r="L26" s="72">
        <f t="shared" si="7"/>
        <v>745</v>
      </c>
      <c r="M26" s="23"/>
      <c r="N26" s="6"/>
      <c r="O26" s="6"/>
    </row>
    <row r="27">
      <c r="A27" s="15">
        <v>25.0</v>
      </c>
      <c r="B27" s="15">
        <v>54180.0</v>
      </c>
      <c r="C27" s="17">
        <v>8528.0</v>
      </c>
      <c r="D27" s="18">
        <f t="shared" si="1"/>
        <v>2132</v>
      </c>
      <c r="E27" s="19">
        <f t="shared" si="2"/>
        <v>10660</v>
      </c>
      <c r="F27" s="18">
        <f t="shared" si="3"/>
        <v>347.826087</v>
      </c>
      <c r="G27" s="18">
        <f t="shared" si="4"/>
        <v>52.17391304</v>
      </c>
      <c r="H27" s="53">
        <v>400.0</v>
      </c>
      <c r="I27" s="19">
        <f t="shared" si="5"/>
        <v>11060</v>
      </c>
      <c r="J27" s="17">
        <v>5335.0</v>
      </c>
      <c r="K27" s="18">
        <f t="shared" si="6"/>
        <v>5725</v>
      </c>
      <c r="L27" s="72">
        <f t="shared" si="7"/>
        <v>5335</v>
      </c>
      <c r="M27" s="23"/>
      <c r="N27" s="6"/>
      <c r="O27" s="6"/>
    </row>
    <row r="28">
      <c r="A28" s="15">
        <v>26.0</v>
      </c>
      <c r="B28" s="15">
        <v>28219.0</v>
      </c>
      <c r="C28" s="17">
        <v>8820.0</v>
      </c>
      <c r="D28" s="18">
        <f t="shared" si="1"/>
        <v>2205</v>
      </c>
      <c r="E28" s="19">
        <f t="shared" si="2"/>
        <v>11025</v>
      </c>
      <c r="F28" s="18">
        <f t="shared" si="3"/>
        <v>400</v>
      </c>
      <c r="G28" s="18">
        <f t="shared" si="4"/>
        <v>60</v>
      </c>
      <c r="H28" s="53">
        <v>460.0</v>
      </c>
      <c r="I28" s="19">
        <f t="shared" si="5"/>
        <v>11485</v>
      </c>
      <c r="J28" s="17">
        <v>1165.0</v>
      </c>
      <c r="K28" s="55">
        <f t="shared" si="6"/>
        <v>10320</v>
      </c>
      <c r="L28" s="72">
        <f t="shared" si="7"/>
        <v>1165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15">
        <v>28249.0</v>
      </c>
      <c r="C31" s="17">
        <v>1396.0</v>
      </c>
      <c r="D31" s="18">
        <f t="shared" si="1"/>
        <v>349</v>
      </c>
      <c r="E31" s="19">
        <f t="shared" si="2"/>
        <v>1745</v>
      </c>
      <c r="F31" s="18">
        <f t="shared" si="3"/>
        <v>30.43478261</v>
      </c>
      <c r="G31" s="18">
        <f t="shared" si="4"/>
        <v>4.565217391</v>
      </c>
      <c r="H31" s="53">
        <v>35.0</v>
      </c>
      <c r="I31" s="19">
        <f t="shared" si="5"/>
        <v>1780</v>
      </c>
      <c r="J31" s="17">
        <v>740.0</v>
      </c>
      <c r="K31" s="18">
        <f t="shared" si="6"/>
        <v>1040</v>
      </c>
      <c r="L31" s="72">
        <f t="shared" si="7"/>
        <v>740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15">
        <v>28279.0</v>
      </c>
      <c r="C33" s="17">
        <v>1648.0</v>
      </c>
      <c r="D33" s="18">
        <f t="shared" si="1"/>
        <v>412</v>
      </c>
      <c r="E33" s="19">
        <f t="shared" si="2"/>
        <v>2060</v>
      </c>
      <c r="F33" s="18">
        <f t="shared" si="3"/>
        <v>0</v>
      </c>
      <c r="G33" s="18">
        <f t="shared" si="4"/>
        <v>0</v>
      </c>
      <c r="H33" s="56">
        <v>0.0</v>
      </c>
      <c r="I33" s="19">
        <f t="shared" si="5"/>
        <v>2060</v>
      </c>
      <c r="J33" s="17">
        <v>1010.0</v>
      </c>
      <c r="K33" s="18">
        <f t="shared" si="6"/>
        <v>1050</v>
      </c>
      <c r="L33" s="72">
        <f t="shared" si="7"/>
        <v>1010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95344</v>
      </c>
      <c r="D34" s="19">
        <f t="shared" si="8"/>
        <v>23836</v>
      </c>
      <c r="E34" s="19">
        <f t="shared" si="8"/>
        <v>119180</v>
      </c>
      <c r="F34" s="19">
        <f t="shared" si="8"/>
        <v>3682.608696</v>
      </c>
      <c r="G34" s="19">
        <f t="shared" si="8"/>
        <v>552.3913043</v>
      </c>
      <c r="H34" s="19">
        <f t="shared" si="8"/>
        <v>4235</v>
      </c>
      <c r="I34" s="19">
        <f t="shared" si="8"/>
        <v>123415</v>
      </c>
      <c r="J34" s="19">
        <f t="shared" si="8"/>
        <v>48255</v>
      </c>
      <c r="K34" s="19">
        <f t="shared" si="8"/>
        <v>75160</v>
      </c>
      <c r="L34" s="72">
        <f>3000+I34-K34</f>
        <v>51255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123415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148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28360.0</v>
      </c>
      <c r="C3" s="17">
        <v>4992.0</v>
      </c>
      <c r="D3" s="18">
        <f t="shared" ref="D3:D33" si="1">SUM(C3*0.25)</f>
        <v>1248</v>
      </c>
      <c r="E3" s="19">
        <f t="shared" ref="E3:E33" si="2">SUM(C3+D3)</f>
        <v>6240</v>
      </c>
      <c r="F3" s="18">
        <f t="shared" ref="F3:F33" si="3">SUM(H3/1.15)</f>
        <v>200</v>
      </c>
      <c r="G3" s="18">
        <f t="shared" ref="G3:G33" si="4">SUM(H3-F3)</f>
        <v>30</v>
      </c>
      <c r="H3" s="52">
        <v>230.0</v>
      </c>
      <c r="I3" s="19">
        <f t="shared" ref="I3:I33" si="5">SUM(H3,E3)</f>
        <v>6470</v>
      </c>
      <c r="J3" s="17">
        <v>3095.0</v>
      </c>
      <c r="K3" s="18">
        <f t="shared" ref="K3:K33" si="6">SUM(I3-J3)</f>
        <v>3375</v>
      </c>
      <c r="L3" s="72">
        <f t="shared" ref="L3:L33" si="7">I3-K3</f>
        <v>3095</v>
      </c>
      <c r="M3" s="23"/>
      <c r="N3" s="6"/>
      <c r="O3" s="6"/>
    </row>
    <row r="4">
      <c r="A4" s="15">
        <v>2.0</v>
      </c>
      <c r="B4" s="15">
        <v>54229.0</v>
      </c>
      <c r="C4" s="17">
        <v>8776.0</v>
      </c>
      <c r="D4" s="18">
        <f t="shared" si="1"/>
        <v>2194</v>
      </c>
      <c r="E4" s="19">
        <f t="shared" si="2"/>
        <v>10970</v>
      </c>
      <c r="F4" s="18">
        <f t="shared" si="3"/>
        <v>156.5217391</v>
      </c>
      <c r="G4" s="18">
        <f t="shared" si="4"/>
        <v>23.47826087</v>
      </c>
      <c r="H4" s="53">
        <v>180.0</v>
      </c>
      <c r="I4" s="19">
        <f t="shared" si="5"/>
        <v>11150</v>
      </c>
      <c r="J4" s="17">
        <v>5520.0</v>
      </c>
      <c r="K4" s="18">
        <f t="shared" si="6"/>
        <v>5630</v>
      </c>
      <c r="L4" s="72">
        <f t="shared" si="7"/>
        <v>5520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15">
        <v>28481.0</v>
      </c>
      <c r="C7" s="17">
        <v>1432.0</v>
      </c>
      <c r="D7" s="18">
        <f t="shared" si="1"/>
        <v>358</v>
      </c>
      <c r="E7" s="19">
        <f t="shared" si="2"/>
        <v>1790</v>
      </c>
      <c r="F7" s="18">
        <f t="shared" si="3"/>
        <v>78.26086957</v>
      </c>
      <c r="G7" s="18">
        <f t="shared" si="4"/>
        <v>11.73913043</v>
      </c>
      <c r="H7" s="53">
        <v>90.0</v>
      </c>
      <c r="I7" s="19">
        <f t="shared" si="5"/>
        <v>1880</v>
      </c>
      <c r="J7" s="17">
        <v>925.0</v>
      </c>
      <c r="K7" s="18">
        <f t="shared" si="6"/>
        <v>955</v>
      </c>
      <c r="L7" s="72">
        <f t="shared" si="7"/>
        <v>925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15">
        <v>28511.0</v>
      </c>
      <c r="C9" s="17">
        <v>1520.0</v>
      </c>
      <c r="D9" s="18">
        <f t="shared" si="1"/>
        <v>380</v>
      </c>
      <c r="E9" s="19">
        <f t="shared" si="2"/>
        <v>1900</v>
      </c>
      <c r="F9" s="18">
        <f t="shared" si="3"/>
        <v>69.56521739</v>
      </c>
      <c r="G9" s="18">
        <f t="shared" si="4"/>
        <v>10.43478261</v>
      </c>
      <c r="H9" s="53">
        <v>80.0</v>
      </c>
      <c r="I9" s="19">
        <f t="shared" si="5"/>
        <v>1980</v>
      </c>
      <c r="J9" s="17">
        <v>1430.0</v>
      </c>
      <c r="K9" s="18">
        <f t="shared" si="6"/>
        <v>550</v>
      </c>
      <c r="L9" s="72">
        <f t="shared" si="7"/>
        <v>1430</v>
      </c>
      <c r="M9" s="23"/>
      <c r="N9" s="25"/>
      <c r="O9" s="6"/>
    </row>
    <row r="10">
      <c r="A10" s="15">
        <v>8.0</v>
      </c>
      <c r="B10" s="15">
        <v>28612.0</v>
      </c>
      <c r="C10" s="17">
        <v>6608.0</v>
      </c>
      <c r="D10" s="18">
        <f t="shared" si="1"/>
        <v>1652</v>
      </c>
      <c r="E10" s="19">
        <f t="shared" si="2"/>
        <v>8260</v>
      </c>
      <c r="F10" s="18">
        <f t="shared" si="3"/>
        <v>334.7826087</v>
      </c>
      <c r="G10" s="18">
        <f t="shared" si="4"/>
        <v>50.2173913</v>
      </c>
      <c r="H10" s="53">
        <v>385.0</v>
      </c>
      <c r="I10" s="19">
        <f t="shared" si="5"/>
        <v>8645</v>
      </c>
      <c r="J10" s="17">
        <v>2450.0</v>
      </c>
      <c r="K10" s="18">
        <f t="shared" si="6"/>
        <v>6195</v>
      </c>
      <c r="L10" s="72">
        <f t="shared" si="7"/>
        <v>2450</v>
      </c>
      <c r="M10" s="23"/>
      <c r="N10" s="6"/>
      <c r="O10" s="6"/>
    </row>
    <row r="11">
      <c r="A11" s="15">
        <v>9.0</v>
      </c>
      <c r="B11" s="15">
        <v>28712.0</v>
      </c>
      <c r="C11" s="17">
        <v>9556.0</v>
      </c>
      <c r="D11" s="18">
        <f t="shared" si="1"/>
        <v>2389</v>
      </c>
      <c r="E11" s="19">
        <f t="shared" si="2"/>
        <v>11945</v>
      </c>
      <c r="F11" s="18">
        <f t="shared" si="3"/>
        <v>334.7826087</v>
      </c>
      <c r="G11" s="18">
        <f t="shared" si="4"/>
        <v>50.2173913</v>
      </c>
      <c r="H11" s="53">
        <v>385.0</v>
      </c>
      <c r="I11" s="19">
        <f t="shared" si="5"/>
        <v>12330</v>
      </c>
      <c r="J11" s="17">
        <v>1545.0</v>
      </c>
      <c r="K11" s="18">
        <f t="shared" si="6"/>
        <v>10785</v>
      </c>
      <c r="L11" s="72">
        <f t="shared" si="7"/>
        <v>1545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15">
        <v>28742.0</v>
      </c>
      <c r="C14" s="17">
        <v>1980.0</v>
      </c>
      <c r="D14" s="18">
        <f t="shared" si="1"/>
        <v>495</v>
      </c>
      <c r="E14" s="19">
        <f t="shared" si="2"/>
        <v>2475</v>
      </c>
      <c r="F14" s="18">
        <f t="shared" si="3"/>
        <v>0</v>
      </c>
      <c r="G14" s="18">
        <f t="shared" si="4"/>
        <v>0</v>
      </c>
      <c r="H14" s="53">
        <v>0.0</v>
      </c>
      <c r="I14" s="19">
        <f t="shared" si="5"/>
        <v>2475</v>
      </c>
      <c r="J14" s="17">
        <v>470.0</v>
      </c>
      <c r="K14" s="18">
        <f t="shared" si="6"/>
        <v>2005</v>
      </c>
      <c r="L14" s="72">
        <f t="shared" si="7"/>
        <v>470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15">
        <v>28768.0</v>
      </c>
      <c r="C16" s="17">
        <v>2020.0</v>
      </c>
      <c r="D16" s="18">
        <f t="shared" si="1"/>
        <v>505</v>
      </c>
      <c r="E16" s="19">
        <f t="shared" si="2"/>
        <v>2525</v>
      </c>
      <c r="F16" s="18">
        <f t="shared" si="3"/>
        <v>52.17391304</v>
      </c>
      <c r="G16" s="18">
        <f t="shared" si="4"/>
        <v>7.826086957</v>
      </c>
      <c r="H16" s="53">
        <v>60.0</v>
      </c>
      <c r="I16" s="19">
        <f t="shared" si="5"/>
        <v>2585</v>
      </c>
      <c r="J16" s="17">
        <v>895.0</v>
      </c>
      <c r="K16" s="18">
        <f t="shared" si="6"/>
        <v>1690</v>
      </c>
      <c r="L16" s="72">
        <f t="shared" si="7"/>
        <v>895</v>
      </c>
      <c r="M16" s="23"/>
      <c r="N16" s="6"/>
      <c r="O16" s="6"/>
    </row>
    <row r="17">
      <c r="A17" s="15">
        <v>15.0</v>
      </c>
      <c r="B17" s="15">
        <v>28968.0</v>
      </c>
      <c r="C17" s="17">
        <v>11916.0</v>
      </c>
      <c r="D17" s="18">
        <f t="shared" si="1"/>
        <v>2979</v>
      </c>
      <c r="E17" s="19">
        <f t="shared" si="2"/>
        <v>14895</v>
      </c>
      <c r="F17" s="18">
        <f t="shared" si="3"/>
        <v>482.6086957</v>
      </c>
      <c r="G17" s="18">
        <f t="shared" si="4"/>
        <v>72.39130435</v>
      </c>
      <c r="H17" s="53">
        <v>555.0</v>
      </c>
      <c r="I17" s="19">
        <f t="shared" si="5"/>
        <v>15450</v>
      </c>
      <c r="J17" s="17">
        <v>8470.0</v>
      </c>
      <c r="K17" s="18">
        <f t="shared" si="6"/>
        <v>6980</v>
      </c>
      <c r="L17" s="72">
        <f t="shared" si="7"/>
        <v>8470</v>
      </c>
      <c r="M17" s="23"/>
      <c r="N17" s="6"/>
      <c r="O17" s="6"/>
    </row>
    <row r="18">
      <c r="A18" s="15">
        <v>16.0</v>
      </c>
      <c r="B18" s="15">
        <v>29059.0</v>
      </c>
      <c r="C18" s="17">
        <v>9916.0</v>
      </c>
      <c r="D18" s="18">
        <f t="shared" si="1"/>
        <v>2479</v>
      </c>
      <c r="E18" s="19">
        <f t="shared" si="2"/>
        <v>12395</v>
      </c>
      <c r="F18" s="18">
        <f t="shared" si="3"/>
        <v>473.9130435</v>
      </c>
      <c r="G18" s="18">
        <f t="shared" si="4"/>
        <v>71.08695652</v>
      </c>
      <c r="H18" s="53">
        <v>545.0</v>
      </c>
      <c r="I18" s="19">
        <f t="shared" si="5"/>
        <v>12940</v>
      </c>
      <c r="J18" s="17">
        <v>1265.0</v>
      </c>
      <c r="K18" s="18">
        <f t="shared" si="6"/>
        <v>11675</v>
      </c>
      <c r="L18" s="72">
        <f t="shared" si="7"/>
        <v>1265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15">
        <v>29107.0</v>
      </c>
      <c r="C21" s="17">
        <v>1944.0</v>
      </c>
      <c r="D21" s="18">
        <f t="shared" si="1"/>
        <v>486</v>
      </c>
      <c r="E21" s="19">
        <f t="shared" si="2"/>
        <v>2430</v>
      </c>
      <c r="F21" s="18">
        <f t="shared" si="3"/>
        <v>52.17391304</v>
      </c>
      <c r="G21" s="18">
        <f t="shared" si="4"/>
        <v>7.826086957</v>
      </c>
      <c r="H21" s="53">
        <v>60.0</v>
      </c>
      <c r="I21" s="19">
        <f t="shared" si="5"/>
        <v>2490</v>
      </c>
      <c r="J21" s="17">
        <v>1020.0</v>
      </c>
      <c r="K21" s="18">
        <f t="shared" si="6"/>
        <v>1470</v>
      </c>
      <c r="L21" s="72">
        <f t="shared" si="7"/>
        <v>1020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15">
        <v>29130.0</v>
      </c>
      <c r="C23" s="17">
        <v>1108.0</v>
      </c>
      <c r="D23" s="18">
        <f t="shared" si="1"/>
        <v>277</v>
      </c>
      <c r="E23" s="19">
        <f t="shared" si="2"/>
        <v>1385</v>
      </c>
      <c r="F23" s="18">
        <f t="shared" si="3"/>
        <v>0</v>
      </c>
      <c r="G23" s="18">
        <f t="shared" si="4"/>
        <v>0</v>
      </c>
      <c r="H23" s="53">
        <v>0.0</v>
      </c>
      <c r="I23" s="19">
        <f t="shared" si="5"/>
        <v>1385</v>
      </c>
      <c r="J23" s="17">
        <v>635.0</v>
      </c>
      <c r="K23" s="18">
        <f t="shared" si="6"/>
        <v>750</v>
      </c>
      <c r="L23" s="72">
        <f t="shared" si="7"/>
        <v>635</v>
      </c>
      <c r="M23" s="23"/>
      <c r="N23" s="6"/>
      <c r="O23" s="6"/>
    </row>
    <row r="24">
      <c r="A24" s="15">
        <v>22.0</v>
      </c>
      <c r="B24" s="15">
        <v>54315.0</v>
      </c>
      <c r="C24" s="17">
        <v>4272.0</v>
      </c>
      <c r="D24" s="18">
        <f t="shared" si="1"/>
        <v>1068</v>
      </c>
      <c r="E24" s="19">
        <f t="shared" si="2"/>
        <v>5340</v>
      </c>
      <c r="F24" s="18">
        <f t="shared" si="3"/>
        <v>173.9130435</v>
      </c>
      <c r="G24" s="18">
        <f t="shared" si="4"/>
        <v>26.08695652</v>
      </c>
      <c r="H24" s="53">
        <v>200.0</v>
      </c>
      <c r="I24" s="19">
        <f t="shared" si="5"/>
        <v>5540</v>
      </c>
      <c r="J24" s="17">
        <v>2145.0</v>
      </c>
      <c r="K24" s="18">
        <f t="shared" si="6"/>
        <v>3395</v>
      </c>
      <c r="L24" s="72">
        <f t="shared" si="7"/>
        <v>2145</v>
      </c>
      <c r="M24" s="23"/>
      <c r="N24" s="6"/>
      <c r="O24" s="6"/>
    </row>
    <row r="25">
      <c r="A25" s="15">
        <v>23.0</v>
      </c>
      <c r="B25" s="15">
        <v>29292.0</v>
      </c>
      <c r="C25" s="17">
        <v>7452.0</v>
      </c>
      <c r="D25" s="18">
        <f t="shared" si="1"/>
        <v>1863</v>
      </c>
      <c r="E25" s="19">
        <f t="shared" si="2"/>
        <v>9315</v>
      </c>
      <c r="F25" s="18">
        <f t="shared" si="3"/>
        <v>230.4347826</v>
      </c>
      <c r="G25" s="18">
        <f t="shared" si="4"/>
        <v>34.56521739</v>
      </c>
      <c r="H25" s="53">
        <v>265.0</v>
      </c>
      <c r="I25" s="19">
        <f t="shared" si="5"/>
        <v>9580</v>
      </c>
      <c r="J25" s="17">
        <v>4185.0</v>
      </c>
      <c r="K25" s="18">
        <f t="shared" si="6"/>
        <v>5395</v>
      </c>
      <c r="L25" s="72">
        <f t="shared" si="7"/>
        <v>4185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15">
        <v>54325.0</v>
      </c>
      <c r="C31" s="17">
        <v>1012.0</v>
      </c>
      <c r="D31" s="18">
        <f t="shared" si="1"/>
        <v>253</v>
      </c>
      <c r="E31" s="19">
        <f t="shared" si="2"/>
        <v>1265</v>
      </c>
      <c r="F31" s="18">
        <f t="shared" si="3"/>
        <v>34.7826087</v>
      </c>
      <c r="G31" s="18">
        <f t="shared" si="4"/>
        <v>5.217391304</v>
      </c>
      <c r="H31" s="53">
        <v>40.0</v>
      </c>
      <c r="I31" s="19">
        <f t="shared" si="5"/>
        <v>1305</v>
      </c>
      <c r="J31" s="17">
        <v>725.0</v>
      </c>
      <c r="K31" s="18">
        <f t="shared" si="6"/>
        <v>580</v>
      </c>
      <c r="L31" s="72">
        <f t="shared" si="7"/>
        <v>725</v>
      </c>
      <c r="M31" s="23"/>
      <c r="N31" s="6"/>
      <c r="O31" s="6"/>
    </row>
    <row r="32">
      <c r="A32" s="15">
        <v>30.0</v>
      </c>
      <c r="B32" s="15">
        <v>54332.0</v>
      </c>
      <c r="C32" s="17">
        <v>18752.0</v>
      </c>
      <c r="D32" s="18">
        <f t="shared" si="1"/>
        <v>4688</v>
      </c>
      <c r="E32" s="19">
        <f t="shared" si="2"/>
        <v>23440</v>
      </c>
      <c r="F32" s="18">
        <f t="shared" si="3"/>
        <v>313.0434783</v>
      </c>
      <c r="G32" s="18">
        <f t="shared" si="4"/>
        <v>46.95652174</v>
      </c>
      <c r="H32" s="53">
        <v>360.0</v>
      </c>
      <c r="I32" s="19">
        <f t="shared" si="5"/>
        <v>23800</v>
      </c>
      <c r="J32" s="17">
        <v>9145.0</v>
      </c>
      <c r="K32" s="18">
        <f t="shared" si="6"/>
        <v>14655</v>
      </c>
      <c r="L32" s="72">
        <f t="shared" si="7"/>
        <v>9145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93256</v>
      </c>
      <c r="D34" s="19">
        <f t="shared" si="8"/>
        <v>23314</v>
      </c>
      <c r="E34" s="19">
        <f t="shared" si="8"/>
        <v>116570</v>
      </c>
      <c r="F34" s="19">
        <f t="shared" si="8"/>
        <v>2986.956522</v>
      </c>
      <c r="G34" s="19">
        <f t="shared" si="8"/>
        <v>448.0434783</v>
      </c>
      <c r="H34" s="19">
        <f t="shared" si="8"/>
        <v>3435</v>
      </c>
      <c r="I34" s="19">
        <f t="shared" si="8"/>
        <v>120005</v>
      </c>
      <c r="J34" s="19">
        <f t="shared" si="8"/>
        <v>43920</v>
      </c>
      <c r="K34" s="19">
        <f t="shared" si="8"/>
        <v>76085</v>
      </c>
      <c r="L34" s="72">
        <f>3000+I34-K34</f>
        <v>46920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120005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149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28"/>
      <c r="C6" s="18"/>
      <c r="D6" s="18">
        <f t="shared" si="1"/>
        <v>0</v>
      </c>
      <c r="E6" s="19">
        <f t="shared" si="2"/>
        <v>0</v>
      </c>
      <c r="F6" s="18">
        <f t="shared" si="3"/>
        <v>0</v>
      </c>
      <c r="G6" s="18">
        <f t="shared" si="4"/>
        <v>0</v>
      </c>
      <c r="H6" s="54"/>
      <c r="I6" s="19">
        <f t="shared" si="5"/>
        <v>0</v>
      </c>
      <c r="J6" s="18"/>
      <c r="K6" s="18">
        <f t="shared" si="6"/>
        <v>0</v>
      </c>
      <c r="L6" s="72">
        <f t="shared" si="7"/>
        <v>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28"/>
      <c r="C13" s="18"/>
      <c r="D13" s="18">
        <f t="shared" si="1"/>
        <v>0</v>
      </c>
      <c r="E13" s="19">
        <f t="shared" si="2"/>
        <v>0</v>
      </c>
      <c r="F13" s="18">
        <f t="shared" si="3"/>
        <v>0</v>
      </c>
      <c r="G13" s="18">
        <f t="shared" si="4"/>
        <v>0</v>
      </c>
      <c r="H13" s="54"/>
      <c r="I13" s="19">
        <f t="shared" si="5"/>
        <v>0</v>
      </c>
      <c r="J13" s="18"/>
      <c r="K13" s="18">
        <f t="shared" si="6"/>
        <v>0</v>
      </c>
      <c r="L13" s="72">
        <f t="shared" si="7"/>
        <v>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28"/>
      <c r="C23" s="18"/>
      <c r="D23" s="18">
        <f t="shared" si="1"/>
        <v>0</v>
      </c>
      <c r="E23" s="19">
        <f t="shared" si="2"/>
        <v>0</v>
      </c>
      <c r="F23" s="18">
        <f t="shared" si="3"/>
        <v>0</v>
      </c>
      <c r="G23" s="18">
        <f t="shared" si="4"/>
        <v>0</v>
      </c>
      <c r="H23" s="54"/>
      <c r="I23" s="19">
        <f t="shared" si="5"/>
        <v>0</v>
      </c>
      <c r="J23" s="18"/>
      <c r="K23" s="18">
        <f t="shared" si="6"/>
        <v>0</v>
      </c>
      <c r="L23" s="72">
        <f t="shared" si="7"/>
        <v>0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28"/>
      <c r="C30" s="18"/>
      <c r="D30" s="18">
        <f t="shared" si="1"/>
        <v>0</v>
      </c>
      <c r="E30" s="19">
        <f t="shared" si="2"/>
        <v>0</v>
      </c>
      <c r="F30" s="18">
        <f t="shared" si="3"/>
        <v>0</v>
      </c>
      <c r="G30" s="18">
        <f t="shared" si="4"/>
        <v>0</v>
      </c>
      <c r="H30" s="54"/>
      <c r="I30" s="19">
        <f t="shared" si="5"/>
        <v>0</v>
      </c>
      <c r="J30" s="18"/>
      <c r="K30" s="18">
        <f t="shared" si="6"/>
        <v>0</v>
      </c>
      <c r="L30" s="72">
        <f t="shared" si="7"/>
        <v>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0</v>
      </c>
      <c r="D34" s="19">
        <f t="shared" si="8"/>
        <v>0</v>
      </c>
      <c r="E34" s="19">
        <f t="shared" si="8"/>
        <v>0</v>
      </c>
      <c r="F34" s="19">
        <f t="shared" si="8"/>
        <v>0</v>
      </c>
      <c r="G34" s="19">
        <f t="shared" si="8"/>
        <v>0</v>
      </c>
      <c r="H34" s="19">
        <f t="shared" si="8"/>
        <v>0</v>
      </c>
      <c r="I34" s="19">
        <f t="shared" si="8"/>
        <v>0</v>
      </c>
      <c r="J34" s="19">
        <f t="shared" si="8"/>
        <v>0</v>
      </c>
      <c r="K34" s="19">
        <f t="shared" si="8"/>
        <v>0</v>
      </c>
      <c r="L34" s="72">
        <f>3000+I34-K34</f>
        <v>3000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150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28"/>
      <c r="C3" s="18"/>
      <c r="D3" s="18">
        <f t="shared" ref="D3:D33" si="1">SUM(C3*0.25)</f>
        <v>0</v>
      </c>
      <c r="E3" s="19">
        <f t="shared" ref="E3:E33" si="2">SUM(C3+D3)</f>
        <v>0</v>
      </c>
      <c r="F3" s="18">
        <f t="shared" ref="F3:F33" si="3">SUM(H3/1.15)</f>
        <v>0</v>
      </c>
      <c r="G3" s="18">
        <f t="shared" ref="G3:G33" si="4">SUM(H3-F3)</f>
        <v>0</v>
      </c>
      <c r="H3" s="66"/>
      <c r="I3" s="19">
        <f t="shared" ref="I3:I33" si="5">SUM(H3,E3)</f>
        <v>0</v>
      </c>
      <c r="J3" s="18"/>
      <c r="K3" s="18">
        <f t="shared" ref="K3:K33" si="6">SUM(I3-J3)</f>
        <v>0</v>
      </c>
      <c r="L3" s="72">
        <f t="shared" ref="L3:L33" si="7">I3-K3</f>
        <v>0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15">
        <v>29615.0</v>
      </c>
      <c r="C5" s="17">
        <v>1468.0</v>
      </c>
      <c r="D5" s="18">
        <f t="shared" si="1"/>
        <v>367</v>
      </c>
      <c r="E5" s="19">
        <f t="shared" si="2"/>
        <v>1835</v>
      </c>
      <c r="F5" s="18">
        <f t="shared" si="3"/>
        <v>104.3478261</v>
      </c>
      <c r="G5" s="18">
        <f t="shared" si="4"/>
        <v>15.65217391</v>
      </c>
      <c r="H5" s="53">
        <v>120.0</v>
      </c>
      <c r="I5" s="19">
        <f t="shared" si="5"/>
        <v>1955</v>
      </c>
      <c r="J5" s="17">
        <v>800.0</v>
      </c>
      <c r="K5" s="18">
        <f t="shared" si="6"/>
        <v>1155</v>
      </c>
      <c r="L5" s="72">
        <f t="shared" si="7"/>
        <v>800</v>
      </c>
      <c r="M5" s="23"/>
      <c r="N5" s="6"/>
      <c r="O5" s="6"/>
    </row>
    <row r="6">
      <c r="A6" s="15">
        <v>4.0</v>
      </c>
      <c r="B6" s="15">
        <v>29828.0</v>
      </c>
      <c r="C6" s="17">
        <v>17980.0</v>
      </c>
      <c r="D6" s="18">
        <f t="shared" si="1"/>
        <v>4495</v>
      </c>
      <c r="E6" s="19">
        <f t="shared" si="2"/>
        <v>22475</v>
      </c>
      <c r="F6" s="18">
        <f t="shared" si="3"/>
        <v>443.4782609</v>
      </c>
      <c r="G6" s="18">
        <f t="shared" si="4"/>
        <v>66.52173913</v>
      </c>
      <c r="H6" s="53">
        <v>510.0</v>
      </c>
      <c r="I6" s="19">
        <f t="shared" si="5"/>
        <v>22985</v>
      </c>
      <c r="J6" s="17">
        <v>9215.0</v>
      </c>
      <c r="K6" s="18">
        <f t="shared" si="6"/>
        <v>13770</v>
      </c>
      <c r="L6" s="72">
        <f t="shared" si="7"/>
        <v>9215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28"/>
      <c r="C9" s="18"/>
      <c r="D9" s="18">
        <f t="shared" si="1"/>
        <v>0</v>
      </c>
      <c r="E9" s="19">
        <f t="shared" si="2"/>
        <v>0</v>
      </c>
      <c r="F9" s="18">
        <f t="shared" si="3"/>
        <v>0</v>
      </c>
      <c r="G9" s="18">
        <f t="shared" si="4"/>
        <v>0</v>
      </c>
      <c r="H9" s="54"/>
      <c r="I9" s="19">
        <f t="shared" si="5"/>
        <v>0</v>
      </c>
      <c r="J9" s="18"/>
      <c r="K9" s="18">
        <f t="shared" si="6"/>
        <v>0</v>
      </c>
      <c r="L9" s="72">
        <f t="shared" si="7"/>
        <v>0</v>
      </c>
      <c r="M9" s="23"/>
      <c r="N9" s="25"/>
      <c r="O9" s="6"/>
    </row>
    <row r="10">
      <c r="A10" s="15">
        <v>8.0</v>
      </c>
      <c r="B10" s="28"/>
      <c r="C10" s="18"/>
      <c r="D10" s="18">
        <f t="shared" si="1"/>
        <v>0</v>
      </c>
      <c r="E10" s="19">
        <f t="shared" si="2"/>
        <v>0</v>
      </c>
      <c r="F10" s="18">
        <f t="shared" si="3"/>
        <v>0</v>
      </c>
      <c r="G10" s="18">
        <f t="shared" si="4"/>
        <v>0</v>
      </c>
      <c r="H10" s="54"/>
      <c r="I10" s="19">
        <f t="shared" si="5"/>
        <v>0</v>
      </c>
      <c r="J10" s="18"/>
      <c r="K10" s="18">
        <f t="shared" si="6"/>
        <v>0</v>
      </c>
      <c r="L10" s="72">
        <f t="shared" si="7"/>
        <v>0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15">
        <v>29954.0</v>
      </c>
      <c r="C12" s="17">
        <v>8668.0</v>
      </c>
      <c r="D12" s="18">
        <f t="shared" si="1"/>
        <v>2167</v>
      </c>
      <c r="E12" s="19">
        <f t="shared" si="2"/>
        <v>10835</v>
      </c>
      <c r="F12" s="18">
        <f t="shared" si="3"/>
        <v>626.0869565</v>
      </c>
      <c r="G12" s="18">
        <f t="shared" si="4"/>
        <v>93.91304348</v>
      </c>
      <c r="H12" s="53">
        <v>720.0</v>
      </c>
      <c r="I12" s="19">
        <f t="shared" si="5"/>
        <v>11555</v>
      </c>
      <c r="J12" s="17">
        <v>5425.0</v>
      </c>
      <c r="K12" s="18">
        <f t="shared" si="6"/>
        <v>6130</v>
      </c>
      <c r="L12" s="72">
        <f t="shared" si="7"/>
        <v>5425</v>
      </c>
      <c r="M12" s="23"/>
      <c r="N12" s="6"/>
      <c r="O12" s="6"/>
    </row>
    <row r="13">
      <c r="A13" s="15">
        <v>11.0</v>
      </c>
      <c r="B13" s="15">
        <v>30199.0</v>
      </c>
      <c r="C13" s="17">
        <v>20360.0</v>
      </c>
      <c r="D13" s="18">
        <f t="shared" si="1"/>
        <v>5090</v>
      </c>
      <c r="E13" s="19">
        <f t="shared" si="2"/>
        <v>25450</v>
      </c>
      <c r="F13" s="18">
        <f t="shared" si="3"/>
        <v>639.1304348</v>
      </c>
      <c r="G13" s="18">
        <f t="shared" si="4"/>
        <v>95.86956522</v>
      </c>
      <c r="H13" s="53">
        <v>735.0</v>
      </c>
      <c r="I13" s="19">
        <f t="shared" si="5"/>
        <v>26185</v>
      </c>
      <c r="J13" s="17">
        <v>11800.0</v>
      </c>
      <c r="K13" s="18">
        <f t="shared" si="6"/>
        <v>14385</v>
      </c>
      <c r="L13" s="72">
        <f t="shared" si="7"/>
        <v>11800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28"/>
      <c r="C16" s="18"/>
      <c r="D16" s="18">
        <f t="shared" si="1"/>
        <v>0</v>
      </c>
      <c r="E16" s="19">
        <f t="shared" si="2"/>
        <v>0</v>
      </c>
      <c r="F16" s="18">
        <f t="shared" si="3"/>
        <v>0</v>
      </c>
      <c r="G16" s="18">
        <f t="shared" si="4"/>
        <v>0</v>
      </c>
      <c r="H16" s="54"/>
      <c r="I16" s="19">
        <f t="shared" si="5"/>
        <v>0</v>
      </c>
      <c r="J16" s="18"/>
      <c r="K16" s="18">
        <f t="shared" si="6"/>
        <v>0</v>
      </c>
      <c r="L16" s="72">
        <f t="shared" si="7"/>
        <v>0</v>
      </c>
      <c r="M16" s="23"/>
      <c r="N16" s="6"/>
      <c r="O16" s="6"/>
    </row>
    <row r="17">
      <c r="A17" s="15">
        <v>15.0</v>
      </c>
      <c r="B17" s="28"/>
      <c r="C17" s="18"/>
      <c r="D17" s="18">
        <f t="shared" si="1"/>
        <v>0</v>
      </c>
      <c r="E17" s="19">
        <f t="shared" si="2"/>
        <v>0</v>
      </c>
      <c r="F17" s="18">
        <f t="shared" si="3"/>
        <v>0</v>
      </c>
      <c r="G17" s="18">
        <f t="shared" si="4"/>
        <v>0</v>
      </c>
      <c r="H17" s="54"/>
      <c r="I17" s="19">
        <f t="shared" si="5"/>
        <v>0</v>
      </c>
      <c r="J17" s="18"/>
      <c r="K17" s="18">
        <f t="shared" si="6"/>
        <v>0</v>
      </c>
      <c r="L17" s="72">
        <f t="shared" si="7"/>
        <v>0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15">
        <v>30414.0</v>
      </c>
      <c r="C19" s="17">
        <v>16800.0</v>
      </c>
      <c r="D19" s="18">
        <f t="shared" si="1"/>
        <v>4200</v>
      </c>
      <c r="E19" s="19">
        <f t="shared" si="2"/>
        <v>21000</v>
      </c>
      <c r="F19" s="18">
        <f t="shared" si="3"/>
        <v>543.4782609</v>
      </c>
      <c r="G19" s="18">
        <f t="shared" si="4"/>
        <v>81.52173913</v>
      </c>
      <c r="H19" s="53">
        <v>625.0</v>
      </c>
      <c r="I19" s="19">
        <f t="shared" si="5"/>
        <v>21625</v>
      </c>
      <c r="J19" s="17">
        <v>8920.0</v>
      </c>
      <c r="K19" s="18">
        <f t="shared" si="6"/>
        <v>12705</v>
      </c>
      <c r="L19" s="72">
        <f t="shared" si="7"/>
        <v>8920</v>
      </c>
      <c r="M19" s="23"/>
      <c r="N19" s="6"/>
      <c r="O19" s="6"/>
    </row>
    <row r="20">
      <c r="A20" s="15">
        <v>18.0</v>
      </c>
      <c r="B20" s="15">
        <v>30484.0</v>
      </c>
      <c r="C20" s="17">
        <v>6248.0</v>
      </c>
      <c r="D20" s="18">
        <f t="shared" si="1"/>
        <v>1562</v>
      </c>
      <c r="E20" s="19">
        <f t="shared" si="2"/>
        <v>7810</v>
      </c>
      <c r="F20" s="18">
        <f t="shared" si="3"/>
        <v>221.7391304</v>
      </c>
      <c r="G20" s="18">
        <f t="shared" si="4"/>
        <v>33.26086957</v>
      </c>
      <c r="H20" s="53">
        <v>255.0</v>
      </c>
      <c r="I20" s="19">
        <f t="shared" si="5"/>
        <v>8065</v>
      </c>
      <c r="J20" s="17">
        <v>2365.0</v>
      </c>
      <c r="K20" s="18">
        <f t="shared" si="6"/>
        <v>5700</v>
      </c>
      <c r="L20" s="72">
        <f t="shared" si="7"/>
        <v>2365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15">
        <v>30534.0</v>
      </c>
      <c r="C23" s="17">
        <v>3080.0</v>
      </c>
      <c r="D23" s="18">
        <f t="shared" si="1"/>
        <v>770</v>
      </c>
      <c r="E23" s="19">
        <f t="shared" si="2"/>
        <v>3850</v>
      </c>
      <c r="F23" s="18">
        <f t="shared" si="3"/>
        <v>39.13043478</v>
      </c>
      <c r="G23" s="18">
        <f t="shared" si="4"/>
        <v>5.869565217</v>
      </c>
      <c r="H23" s="53">
        <v>45.0</v>
      </c>
      <c r="I23" s="19">
        <f t="shared" si="5"/>
        <v>3895</v>
      </c>
      <c r="J23" s="17">
        <v>1555.0</v>
      </c>
      <c r="K23" s="18">
        <f t="shared" si="6"/>
        <v>2340</v>
      </c>
      <c r="L23" s="72">
        <f t="shared" si="7"/>
        <v>1555</v>
      </c>
      <c r="M23" s="23"/>
      <c r="N23" s="6"/>
      <c r="O23" s="6"/>
    </row>
    <row r="24">
      <c r="A24" s="15">
        <v>22.0</v>
      </c>
      <c r="B24" s="28"/>
      <c r="C24" s="18"/>
      <c r="D24" s="18">
        <f t="shared" si="1"/>
        <v>0</v>
      </c>
      <c r="E24" s="19">
        <f t="shared" si="2"/>
        <v>0</v>
      </c>
      <c r="F24" s="18">
        <f t="shared" si="3"/>
        <v>0</v>
      </c>
      <c r="G24" s="18">
        <f t="shared" si="4"/>
        <v>0</v>
      </c>
      <c r="H24" s="54"/>
      <c r="I24" s="19">
        <f t="shared" si="5"/>
        <v>0</v>
      </c>
      <c r="J24" s="18"/>
      <c r="K24" s="18">
        <f t="shared" si="6"/>
        <v>0</v>
      </c>
      <c r="L24" s="72">
        <f t="shared" si="7"/>
        <v>0</v>
      </c>
      <c r="M24" s="23"/>
      <c r="N24" s="6"/>
      <c r="O24" s="6"/>
    </row>
    <row r="25">
      <c r="A25" s="15">
        <v>23.0</v>
      </c>
      <c r="B25" s="15">
        <v>30598.0</v>
      </c>
      <c r="C25" s="17">
        <v>2192.0</v>
      </c>
      <c r="D25" s="18">
        <f t="shared" si="1"/>
        <v>548</v>
      </c>
      <c r="E25" s="19">
        <f t="shared" si="2"/>
        <v>2740</v>
      </c>
      <c r="F25" s="18">
        <f t="shared" si="3"/>
        <v>139.1304348</v>
      </c>
      <c r="G25" s="18">
        <f t="shared" si="4"/>
        <v>20.86956522</v>
      </c>
      <c r="H25" s="53">
        <v>160.0</v>
      </c>
      <c r="I25" s="19">
        <f t="shared" si="5"/>
        <v>2900</v>
      </c>
      <c r="J25" s="17">
        <v>1090.0</v>
      </c>
      <c r="K25" s="18">
        <f t="shared" si="6"/>
        <v>1810</v>
      </c>
      <c r="L25" s="72">
        <f t="shared" si="7"/>
        <v>1090</v>
      </c>
      <c r="M25" s="23"/>
      <c r="N25" s="6"/>
      <c r="O25" s="6"/>
    </row>
    <row r="26">
      <c r="A26" s="15">
        <v>24.0</v>
      </c>
      <c r="B26" s="15">
        <v>30675.0</v>
      </c>
      <c r="C26" s="17">
        <v>8800.0</v>
      </c>
      <c r="D26" s="18">
        <f t="shared" si="1"/>
        <v>2200</v>
      </c>
      <c r="E26" s="19">
        <f t="shared" si="2"/>
        <v>11000</v>
      </c>
      <c r="F26" s="18">
        <f t="shared" si="3"/>
        <v>178.2608696</v>
      </c>
      <c r="G26" s="18">
        <f t="shared" si="4"/>
        <v>26.73913043</v>
      </c>
      <c r="H26" s="53">
        <v>205.0</v>
      </c>
      <c r="I26" s="19">
        <f t="shared" si="5"/>
        <v>11205</v>
      </c>
      <c r="J26" s="17">
        <v>800.0</v>
      </c>
      <c r="K26" s="18">
        <f t="shared" si="6"/>
        <v>10405</v>
      </c>
      <c r="L26" s="72">
        <f t="shared" si="7"/>
        <v>800</v>
      </c>
      <c r="M26" s="23"/>
      <c r="N26" s="6"/>
      <c r="O26" s="6"/>
    </row>
    <row r="27">
      <c r="A27" s="15">
        <v>25.0</v>
      </c>
      <c r="B27" s="15">
        <v>54592.0</v>
      </c>
      <c r="C27" s="17">
        <v>19944.0</v>
      </c>
      <c r="D27" s="18">
        <f t="shared" si="1"/>
        <v>4986</v>
      </c>
      <c r="E27" s="19">
        <f t="shared" si="2"/>
        <v>24930</v>
      </c>
      <c r="F27" s="18">
        <f t="shared" si="3"/>
        <v>821.7391304</v>
      </c>
      <c r="G27" s="18">
        <f t="shared" si="4"/>
        <v>123.2608696</v>
      </c>
      <c r="H27" s="53">
        <v>945.0</v>
      </c>
      <c r="I27" s="19">
        <f t="shared" si="5"/>
        <v>25875</v>
      </c>
      <c r="J27" s="17">
        <v>3425.0</v>
      </c>
      <c r="K27" s="18">
        <f t="shared" si="6"/>
        <v>22450</v>
      </c>
      <c r="L27" s="72">
        <f t="shared" si="7"/>
        <v>3425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28"/>
      <c r="C29" s="18"/>
      <c r="D29" s="18">
        <f t="shared" si="1"/>
        <v>0</v>
      </c>
      <c r="E29" s="19">
        <f t="shared" si="2"/>
        <v>0</v>
      </c>
      <c r="F29" s="18">
        <f t="shared" si="3"/>
        <v>0</v>
      </c>
      <c r="G29" s="18">
        <f t="shared" si="4"/>
        <v>0</v>
      </c>
      <c r="H29" s="54"/>
      <c r="I29" s="19">
        <f t="shared" si="5"/>
        <v>0</v>
      </c>
      <c r="J29" s="18"/>
      <c r="K29" s="18">
        <f t="shared" si="6"/>
        <v>0</v>
      </c>
      <c r="L29" s="72">
        <f t="shared" si="7"/>
        <v>0</v>
      </c>
      <c r="M29" s="23"/>
      <c r="N29" s="6"/>
      <c r="O29" s="6"/>
    </row>
    <row r="30">
      <c r="A30" s="15">
        <v>28.0</v>
      </c>
      <c r="B30" s="15">
        <v>30841.0</v>
      </c>
      <c r="C30" s="17">
        <v>2680.0</v>
      </c>
      <c r="D30" s="18">
        <f t="shared" si="1"/>
        <v>670</v>
      </c>
      <c r="E30" s="19">
        <f t="shared" si="2"/>
        <v>3350</v>
      </c>
      <c r="F30" s="18">
        <f t="shared" si="3"/>
        <v>104.3478261</v>
      </c>
      <c r="G30" s="18">
        <f t="shared" si="4"/>
        <v>15.65217391</v>
      </c>
      <c r="H30" s="53">
        <v>120.0</v>
      </c>
      <c r="I30" s="19">
        <f t="shared" si="5"/>
        <v>3470</v>
      </c>
      <c r="J30" s="17">
        <v>1210.0</v>
      </c>
      <c r="K30" s="18">
        <f t="shared" si="6"/>
        <v>2260</v>
      </c>
      <c r="L30" s="72">
        <f t="shared" si="7"/>
        <v>1210</v>
      </c>
      <c r="M30" s="23"/>
      <c r="N30" s="6"/>
      <c r="O30" s="6"/>
    </row>
    <row r="31">
      <c r="A31" s="15">
        <v>29.0</v>
      </c>
      <c r="B31" s="28"/>
      <c r="C31" s="18"/>
      <c r="D31" s="18">
        <f t="shared" si="1"/>
        <v>0</v>
      </c>
      <c r="E31" s="19">
        <f t="shared" si="2"/>
        <v>0</v>
      </c>
      <c r="F31" s="18">
        <f t="shared" si="3"/>
        <v>0</v>
      </c>
      <c r="G31" s="18">
        <f t="shared" si="4"/>
        <v>0</v>
      </c>
      <c r="H31" s="54"/>
      <c r="I31" s="19">
        <f t="shared" si="5"/>
        <v>0</v>
      </c>
      <c r="J31" s="18"/>
      <c r="K31" s="18">
        <f t="shared" si="6"/>
        <v>0</v>
      </c>
      <c r="L31" s="72">
        <f t="shared" si="7"/>
        <v>0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/>
      <c r="K32" s="18">
        <f t="shared" si="6"/>
        <v>0</v>
      </c>
      <c r="L32" s="72">
        <f t="shared" si="7"/>
        <v>0</v>
      </c>
      <c r="M32" s="23"/>
      <c r="N32" s="6"/>
      <c r="O32" s="6"/>
    </row>
    <row r="33">
      <c r="A33" s="15">
        <v>31.0</v>
      </c>
      <c r="B33" s="15">
        <v>30909.0</v>
      </c>
      <c r="C33" s="17">
        <v>5216.0</v>
      </c>
      <c r="D33" s="18">
        <f t="shared" si="1"/>
        <v>1304</v>
      </c>
      <c r="E33" s="19">
        <f t="shared" si="2"/>
        <v>6520</v>
      </c>
      <c r="F33" s="18">
        <f t="shared" si="3"/>
        <v>343.4782609</v>
      </c>
      <c r="G33" s="18">
        <f t="shared" si="4"/>
        <v>51.52173913</v>
      </c>
      <c r="H33" s="56">
        <v>395.0</v>
      </c>
      <c r="I33" s="19">
        <f t="shared" si="5"/>
        <v>6915</v>
      </c>
      <c r="J33" s="17">
        <v>2040.0</v>
      </c>
      <c r="K33" s="18">
        <f t="shared" si="6"/>
        <v>4875</v>
      </c>
      <c r="L33" s="72">
        <f t="shared" si="7"/>
        <v>2040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113436</v>
      </c>
      <c r="D34" s="19">
        <f t="shared" si="8"/>
        <v>28359</v>
      </c>
      <c r="E34" s="19">
        <f t="shared" si="8"/>
        <v>141795</v>
      </c>
      <c r="F34" s="19">
        <f t="shared" si="8"/>
        <v>4204.347826</v>
      </c>
      <c r="G34" s="19">
        <f t="shared" si="8"/>
        <v>630.6521739</v>
      </c>
      <c r="H34" s="19">
        <f t="shared" si="8"/>
        <v>4835</v>
      </c>
      <c r="I34" s="19">
        <f t="shared" si="8"/>
        <v>146630</v>
      </c>
      <c r="J34" s="19">
        <f t="shared" si="8"/>
        <v>48645</v>
      </c>
      <c r="K34" s="19">
        <f t="shared" si="8"/>
        <v>97985</v>
      </c>
      <c r="L34" s="72">
        <f>3000+I34-K34</f>
        <v>51645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146630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6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2" width="9.88"/>
    <col customWidth="1" min="13" max="15" width="10.13"/>
  </cols>
  <sheetData>
    <row r="1" ht="16.5" customHeight="1">
      <c r="A1" s="74" t="s">
        <v>151</v>
      </c>
      <c r="B1" s="48"/>
      <c r="C1" s="48"/>
      <c r="D1" s="3"/>
      <c r="E1" s="3"/>
      <c r="F1" s="48"/>
      <c r="G1" s="3"/>
      <c r="H1" s="3"/>
      <c r="I1" s="48"/>
      <c r="J1" s="48"/>
      <c r="K1" s="49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50" t="s">
        <v>9</v>
      </c>
      <c r="J2" s="51" t="s">
        <v>10</v>
      </c>
      <c r="K2" s="7" t="s">
        <v>11</v>
      </c>
      <c r="L2" s="71" t="s">
        <v>101</v>
      </c>
      <c r="M2" s="13"/>
      <c r="N2" s="14"/>
      <c r="O2" s="14"/>
    </row>
    <row r="3">
      <c r="A3" s="15">
        <v>1.0</v>
      </c>
      <c r="B3" s="15">
        <v>31171.0</v>
      </c>
      <c r="C3" s="17">
        <v>28044.0</v>
      </c>
      <c r="D3" s="18">
        <f t="shared" ref="D3:D33" si="1">SUM(C3*0.25)</f>
        <v>7011</v>
      </c>
      <c r="E3" s="19">
        <f t="shared" ref="E3:E33" si="2">SUM(C3+D3)</f>
        <v>35055</v>
      </c>
      <c r="F3" s="18">
        <f t="shared" ref="F3:F33" si="3">SUM(H3/1.15)</f>
        <v>856.5217391</v>
      </c>
      <c r="G3" s="18">
        <f t="shared" ref="G3:G33" si="4">SUM(H3-F3)</f>
        <v>128.4782609</v>
      </c>
      <c r="H3" s="52">
        <v>985.0</v>
      </c>
      <c r="I3" s="19">
        <f t="shared" ref="I3:I33" si="5">SUM(H3,E3)</f>
        <v>36040</v>
      </c>
      <c r="J3" s="17">
        <v>10545.0</v>
      </c>
      <c r="K3" s="18">
        <f t="shared" ref="K3:K33" si="6">SUM(I3-J3)</f>
        <v>25495</v>
      </c>
      <c r="L3" s="72">
        <f t="shared" ref="L3:L33" si="7">I3-K3</f>
        <v>10545</v>
      </c>
      <c r="M3" s="23"/>
      <c r="N3" s="6"/>
      <c r="O3" s="6"/>
    </row>
    <row r="4">
      <c r="A4" s="15">
        <v>2.0</v>
      </c>
      <c r="B4" s="28"/>
      <c r="C4" s="18"/>
      <c r="D4" s="18">
        <f t="shared" si="1"/>
        <v>0</v>
      </c>
      <c r="E4" s="19">
        <f t="shared" si="2"/>
        <v>0</v>
      </c>
      <c r="F4" s="18">
        <f t="shared" si="3"/>
        <v>0</v>
      </c>
      <c r="G4" s="18">
        <f t="shared" si="4"/>
        <v>0</v>
      </c>
      <c r="H4" s="54"/>
      <c r="I4" s="19">
        <f t="shared" si="5"/>
        <v>0</v>
      </c>
      <c r="J4" s="18"/>
      <c r="K4" s="18">
        <f t="shared" si="6"/>
        <v>0</v>
      </c>
      <c r="L4" s="72">
        <f t="shared" si="7"/>
        <v>0</v>
      </c>
      <c r="M4" s="23"/>
      <c r="N4" s="6"/>
      <c r="O4" s="6"/>
    </row>
    <row r="5">
      <c r="A5" s="15">
        <v>3.0</v>
      </c>
      <c r="B5" s="28"/>
      <c r="C5" s="18"/>
      <c r="D5" s="18">
        <f t="shared" si="1"/>
        <v>0</v>
      </c>
      <c r="E5" s="19">
        <f t="shared" si="2"/>
        <v>0</v>
      </c>
      <c r="F5" s="18">
        <f t="shared" si="3"/>
        <v>0</v>
      </c>
      <c r="G5" s="18">
        <f t="shared" si="4"/>
        <v>0</v>
      </c>
      <c r="H5" s="54"/>
      <c r="I5" s="19">
        <f t="shared" si="5"/>
        <v>0</v>
      </c>
      <c r="J5" s="18"/>
      <c r="K5" s="18">
        <f t="shared" si="6"/>
        <v>0</v>
      </c>
      <c r="L5" s="72">
        <f t="shared" si="7"/>
        <v>0</v>
      </c>
      <c r="M5" s="23"/>
      <c r="N5" s="6"/>
      <c r="O5" s="6"/>
    </row>
    <row r="6">
      <c r="A6" s="15">
        <v>4.0</v>
      </c>
      <c r="B6" s="15">
        <v>31202.0</v>
      </c>
      <c r="C6" s="17">
        <v>3276.0</v>
      </c>
      <c r="D6" s="18">
        <f t="shared" si="1"/>
        <v>819</v>
      </c>
      <c r="E6" s="19">
        <f t="shared" si="2"/>
        <v>4095</v>
      </c>
      <c r="F6" s="18">
        <f t="shared" si="3"/>
        <v>17.39130435</v>
      </c>
      <c r="G6" s="18">
        <f t="shared" si="4"/>
        <v>2.608695652</v>
      </c>
      <c r="H6" s="53">
        <v>20.0</v>
      </c>
      <c r="I6" s="19">
        <f t="shared" si="5"/>
        <v>4115</v>
      </c>
      <c r="J6" s="17">
        <v>1250.0</v>
      </c>
      <c r="K6" s="18">
        <f t="shared" si="6"/>
        <v>2865</v>
      </c>
      <c r="L6" s="72">
        <f t="shared" si="7"/>
        <v>1250</v>
      </c>
      <c r="M6" s="23"/>
      <c r="N6" s="6"/>
      <c r="O6" s="6"/>
    </row>
    <row r="7">
      <c r="A7" s="15">
        <v>5.0</v>
      </c>
      <c r="B7" s="28"/>
      <c r="C7" s="18"/>
      <c r="D7" s="18">
        <f t="shared" si="1"/>
        <v>0</v>
      </c>
      <c r="E7" s="19">
        <f t="shared" si="2"/>
        <v>0</v>
      </c>
      <c r="F7" s="18">
        <f t="shared" si="3"/>
        <v>0</v>
      </c>
      <c r="G7" s="18">
        <f t="shared" si="4"/>
        <v>0</v>
      </c>
      <c r="H7" s="54"/>
      <c r="I7" s="19">
        <f t="shared" si="5"/>
        <v>0</v>
      </c>
      <c r="J7" s="18"/>
      <c r="K7" s="18">
        <f t="shared" si="6"/>
        <v>0</v>
      </c>
      <c r="L7" s="72">
        <f t="shared" si="7"/>
        <v>0</v>
      </c>
      <c r="M7" s="23"/>
      <c r="N7" s="6"/>
      <c r="O7" s="6"/>
    </row>
    <row r="8">
      <c r="A8" s="15">
        <v>6.0</v>
      </c>
      <c r="B8" s="28"/>
      <c r="C8" s="18"/>
      <c r="D8" s="18">
        <f t="shared" si="1"/>
        <v>0</v>
      </c>
      <c r="E8" s="19">
        <f t="shared" si="2"/>
        <v>0</v>
      </c>
      <c r="F8" s="18">
        <f t="shared" si="3"/>
        <v>0</v>
      </c>
      <c r="G8" s="18">
        <f t="shared" si="4"/>
        <v>0</v>
      </c>
      <c r="H8" s="54"/>
      <c r="I8" s="19">
        <f t="shared" si="5"/>
        <v>0</v>
      </c>
      <c r="J8" s="18"/>
      <c r="K8" s="18">
        <f t="shared" si="6"/>
        <v>0</v>
      </c>
      <c r="L8" s="72">
        <f t="shared" si="7"/>
        <v>0</v>
      </c>
      <c r="M8" s="23"/>
      <c r="N8" s="6"/>
      <c r="O8" s="6"/>
    </row>
    <row r="9">
      <c r="A9" s="15">
        <v>7.0</v>
      </c>
      <c r="B9" s="15">
        <v>54773.0</v>
      </c>
      <c r="C9" s="17">
        <v>14836.0</v>
      </c>
      <c r="D9" s="18">
        <f t="shared" si="1"/>
        <v>3709</v>
      </c>
      <c r="E9" s="19">
        <f t="shared" si="2"/>
        <v>18545</v>
      </c>
      <c r="F9" s="18">
        <f t="shared" si="3"/>
        <v>443.4782609</v>
      </c>
      <c r="G9" s="18">
        <f t="shared" si="4"/>
        <v>66.52173913</v>
      </c>
      <c r="H9" s="53">
        <v>510.0</v>
      </c>
      <c r="I9" s="19">
        <f t="shared" si="5"/>
        <v>19055</v>
      </c>
      <c r="J9" s="17">
        <v>8770.0</v>
      </c>
      <c r="K9" s="18">
        <f t="shared" si="6"/>
        <v>10285</v>
      </c>
      <c r="L9" s="72">
        <f t="shared" si="7"/>
        <v>8770</v>
      </c>
      <c r="M9" s="23"/>
      <c r="N9" s="25"/>
      <c r="O9" s="6"/>
    </row>
    <row r="10">
      <c r="A10" s="15">
        <v>8.0</v>
      </c>
      <c r="B10" s="15">
        <v>31594.0</v>
      </c>
      <c r="C10" s="17">
        <v>23508.0</v>
      </c>
      <c r="D10" s="18">
        <f t="shared" si="1"/>
        <v>5877</v>
      </c>
      <c r="E10" s="19">
        <f t="shared" si="2"/>
        <v>29385</v>
      </c>
      <c r="F10" s="18">
        <f t="shared" si="3"/>
        <v>830.4347826</v>
      </c>
      <c r="G10" s="18">
        <f t="shared" si="4"/>
        <v>124.5652174</v>
      </c>
      <c r="H10" s="53">
        <v>955.0</v>
      </c>
      <c r="I10" s="19">
        <f t="shared" si="5"/>
        <v>30340</v>
      </c>
      <c r="J10" s="17">
        <v>3085.0</v>
      </c>
      <c r="K10" s="18">
        <f t="shared" si="6"/>
        <v>27255</v>
      </c>
      <c r="L10" s="72">
        <f t="shared" si="7"/>
        <v>3085</v>
      </c>
      <c r="M10" s="23"/>
      <c r="N10" s="6"/>
      <c r="O10" s="6"/>
    </row>
    <row r="11">
      <c r="A11" s="15">
        <v>9.0</v>
      </c>
      <c r="B11" s="28"/>
      <c r="C11" s="18"/>
      <c r="D11" s="18">
        <f t="shared" si="1"/>
        <v>0</v>
      </c>
      <c r="E11" s="19">
        <f t="shared" si="2"/>
        <v>0</v>
      </c>
      <c r="F11" s="18">
        <f t="shared" si="3"/>
        <v>0</v>
      </c>
      <c r="G11" s="18">
        <f t="shared" si="4"/>
        <v>0</v>
      </c>
      <c r="H11" s="54"/>
      <c r="I11" s="19">
        <f t="shared" si="5"/>
        <v>0</v>
      </c>
      <c r="J11" s="18"/>
      <c r="K11" s="18">
        <f t="shared" si="6"/>
        <v>0</v>
      </c>
      <c r="L11" s="72">
        <f t="shared" si="7"/>
        <v>0</v>
      </c>
      <c r="M11" s="23"/>
      <c r="N11" s="6"/>
      <c r="O11" s="6"/>
    </row>
    <row r="12">
      <c r="A12" s="15">
        <v>10.0</v>
      </c>
      <c r="B12" s="28"/>
      <c r="C12" s="18"/>
      <c r="D12" s="18">
        <f t="shared" si="1"/>
        <v>0</v>
      </c>
      <c r="E12" s="19">
        <f t="shared" si="2"/>
        <v>0</v>
      </c>
      <c r="F12" s="18">
        <f t="shared" si="3"/>
        <v>0</v>
      </c>
      <c r="G12" s="18">
        <f t="shared" si="4"/>
        <v>0</v>
      </c>
      <c r="H12" s="54"/>
      <c r="I12" s="19">
        <f t="shared" si="5"/>
        <v>0</v>
      </c>
      <c r="J12" s="18"/>
      <c r="K12" s="18">
        <f t="shared" si="6"/>
        <v>0</v>
      </c>
      <c r="L12" s="72">
        <f t="shared" si="7"/>
        <v>0</v>
      </c>
      <c r="M12" s="23"/>
      <c r="N12" s="6"/>
      <c r="O12" s="6"/>
    </row>
    <row r="13">
      <c r="A13" s="15">
        <v>11.0</v>
      </c>
      <c r="B13" s="15">
        <v>31630.0</v>
      </c>
      <c r="C13" s="17">
        <v>2384.0</v>
      </c>
      <c r="D13" s="18">
        <f t="shared" si="1"/>
        <v>596</v>
      </c>
      <c r="E13" s="19">
        <f t="shared" si="2"/>
        <v>2980</v>
      </c>
      <c r="F13" s="18">
        <f t="shared" si="3"/>
        <v>230.4347826</v>
      </c>
      <c r="G13" s="18">
        <f t="shared" si="4"/>
        <v>34.56521739</v>
      </c>
      <c r="H13" s="53">
        <v>265.0</v>
      </c>
      <c r="I13" s="19">
        <f t="shared" si="5"/>
        <v>3245</v>
      </c>
      <c r="J13" s="17">
        <v>1060.0</v>
      </c>
      <c r="K13" s="18">
        <f t="shared" si="6"/>
        <v>2185</v>
      </c>
      <c r="L13" s="72">
        <f t="shared" si="7"/>
        <v>1060</v>
      </c>
      <c r="M13" s="23"/>
      <c r="N13" s="6"/>
      <c r="O13" s="6"/>
    </row>
    <row r="14">
      <c r="A14" s="15">
        <v>12.0</v>
      </c>
      <c r="B14" s="28"/>
      <c r="C14" s="18"/>
      <c r="D14" s="18">
        <f t="shared" si="1"/>
        <v>0</v>
      </c>
      <c r="E14" s="19">
        <f t="shared" si="2"/>
        <v>0</v>
      </c>
      <c r="F14" s="18">
        <f t="shared" si="3"/>
        <v>0</v>
      </c>
      <c r="G14" s="18">
        <f t="shared" si="4"/>
        <v>0</v>
      </c>
      <c r="H14" s="54"/>
      <c r="I14" s="19">
        <f t="shared" si="5"/>
        <v>0</v>
      </c>
      <c r="J14" s="18"/>
      <c r="K14" s="18">
        <f t="shared" si="6"/>
        <v>0</v>
      </c>
      <c r="L14" s="72">
        <f t="shared" si="7"/>
        <v>0</v>
      </c>
      <c r="M14" s="23"/>
      <c r="N14" s="6"/>
      <c r="O14" s="6"/>
    </row>
    <row r="15">
      <c r="A15" s="15">
        <v>13.0</v>
      </c>
      <c r="B15" s="28"/>
      <c r="C15" s="18"/>
      <c r="D15" s="18">
        <f t="shared" si="1"/>
        <v>0</v>
      </c>
      <c r="E15" s="19">
        <f t="shared" si="2"/>
        <v>0</v>
      </c>
      <c r="F15" s="18">
        <f t="shared" si="3"/>
        <v>0</v>
      </c>
      <c r="G15" s="18">
        <f t="shared" si="4"/>
        <v>0</v>
      </c>
      <c r="H15" s="54"/>
      <c r="I15" s="19">
        <f t="shared" si="5"/>
        <v>0</v>
      </c>
      <c r="J15" s="18"/>
      <c r="K15" s="18">
        <f t="shared" si="6"/>
        <v>0</v>
      </c>
      <c r="L15" s="72">
        <f t="shared" si="7"/>
        <v>0</v>
      </c>
      <c r="M15" s="23"/>
      <c r="N15" s="6"/>
      <c r="O15" s="6"/>
    </row>
    <row r="16">
      <c r="A16" s="15">
        <v>14.0</v>
      </c>
      <c r="B16" s="15">
        <v>31795.0</v>
      </c>
      <c r="C16" s="17">
        <v>15300.0</v>
      </c>
      <c r="D16" s="18">
        <f t="shared" si="1"/>
        <v>3825</v>
      </c>
      <c r="E16" s="19">
        <f t="shared" si="2"/>
        <v>19125</v>
      </c>
      <c r="F16" s="18">
        <f t="shared" si="3"/>
        <v>678.2608696</v>
      </c>
      <c r="G16" s="18">
        <f t="shared" si="4"/>
        <v>101.7391304</v>
      </c>
      <c r="H16" s="53">
        <v>780.0</v>
      </c>
      <c r="I16" s="19">
        <f t="shared" si="5"/>
        <v>19905</v>
      </c>
      <c r="J16" s="17">
        <v>5205.0</v>
      </c>
      <c r="K16" s="18">
        <f t="shared" si="6"/>
        <v>14700</v>
      </c>
      <c r="L16" s="72">
        <f t="shared" si="7"/>
        <v>5205</v>
      </c>
      <c r="M16" s="23"/>
      <c r="N16" s="6"/>
      <c r="O16" s="6"/>
    </row>
    <row r="17">
      <c r="A17" s="15">
        <v>15.0</v>
      </c>
      <c r="B17" s="15">
        <v>31848.0</v>
      </c>
      <c r="C17" s="17">
        <v>10224.0</v>
      </c>
      <c r="D17" s="18">
        <f t="shared" si="1"/>
        <v>2556</v>
      </c>
      <c r="E17" s="19">
        <f t="shared" si="2"/>
        <v>12780</v>
      </c>
      <c r="F17" s="18">
        <f t="shared" si="3"/>
        <v>756.5217391</v>
      </c>
      <c r="G17" s="18">
        <f t="shared" si="4"/>
        <v>113.4782609</v>
      </c>
      <c r="H17" s="53">
        <v>870.0</v>
      </c>
      <c r="I17" s="19">
        <f t="shared" si="5"/>
        <v>13650</v>
      </c>
      <c r="J17" s="17">
        <v>2205.0</v>
      </c>
      <c r="K17" s="18">
        <f t="shared" si="6"/>
        <v>11445</v>
      </c>
      <c r="L17" s="72">
        <f t="shared" si="7"/>
        <v>2205</v>
      </c>
      <c r="M17" s="23"/>
      <c r="N17" s="6"/>
      <c r="O17" s="6"/>
    </row>
    <row r="18">
      <c r="A18" s="15">
        <v>16.0</v>
      </c>
      <c r="B18" s="28"/>
      <c r="C18" s="18"/>
      <c r="D18" s="18">
        <f t="shared" si="1"/>
        <v>0</v>
      </c>
      <c r="E18" s="19">
        <f t="shared" si="2"/>
        <v>0</v>
      </c>
      <c r="F18" s="18">
        <f t="shared" si="3"/>
        <v>0</v>
      </c>
      <c r="G18" s="18">
        <f t="shared" si="4"/>
        <v>0</v>
      </c>
      <c r="H18" s="54"/>
      <c r="I18" s="19">
        <f t="shared" si="5"/>
        <v>0</v>
      </c>
      <c r="J18" s="18"/>
      <c r="K18" s="18">
        <f t="shared" si="6"/>
        <v>0</v>
      </c>
      <c r="L18" s="72">
        <f t="shared" si="7"/>
        <v>0</v>
      </c>
      <c r="M18" s="23"/>
      <c r="N18" s="6"/>
      <c r="O18" s="6"/>
    </row>
    <row r="19">
      <c r="A19" s="15">
        <v>17.0</v>
      </c>
      <c r="B19" s="28"/>
      <c r="C19" s="18"/>
      <c r="D19" s="18">
        <f t="shared" si="1"/>
        <v>0</v>
      </c>
      <c r="E19" s="19">
        <f t="shared" si="2"/>
        <v>0</v>
      </c>
      <c r="F19" s="18">
        <f t="shared" si="3"/>
        <v>0</v>
      </c>
      <c r="G19" s="18">
        <f t="shared" si="4"/>
        <v>0</v>
      </c>
      <c r="H19" s="54"/>
      <c r="I19" s="19">
        <f t="shared" si="5"/>
        <v>0</v>
      </c>
      <c r="J19" s="18"/>
      <c r="K19" s="18">
        <f t="shared" si="6"/>
        <v>0</v>
      </c>
      <c r="L19" s="72">
        <f t="shared" si="7"/>
        <v>0</v>
      </c>
      <c r="M19" s="23"/>
      <c r="N19" s="6"/>
      <c r="O19" s="6"/>
    </row>
    <row r="20">
      <c r="A20" s="15">
        <v>18.0</v>
      </c>
      <c r="B20" s="28"/>
      <c r="C20" s="18"/>
      <c r="D20" s="18">
        <f t="shared" si="1"/>
        <v>0</v>
      </c>
      <c r="E20" s="19">
        <f t="shared" si="2"/>
        <v>0</v>
      </c>
      <c r="F20" s="18">
        <f t="shared" si="3"/>
        <v>0</v>
      </c>
      <c r="G20" s="18">
        <f t="shared" si="4"/>
        <v>0</v>
      </c>
      <c r="H20" s="54"/>
      <c r="I20" s="19">
        <f t="shared" si="5"/>
        <v>0</v>
      </c>
      <c r="J20" s="18"/>
      <c r="K20" s="18">
        <f t="shared" si="6"/>
        <v>0</v>
      </c>
      <c r="L20" s="72">
        <f t="shared" si="7"/>
        <v>0</v>
      </c>
      <c r="M20" s="23"/>
      <c r="N20" s="6"/>
      <c r="O20" s="6"/>
    </row>
    <row r="21">
      <c r="A21" s="15">
        <v>19.0</v>
      </c>
      <c r="B21" s="28"/>
      <c r="C21" s="18"/>
      <c r="D21" s="18">
        <f t="shared" si="1"/>
        <v>0</v>
      </c>
      <c r="E21" s="19">
        <f t="shared" si="2"/>
        <v>0</v>
      </c>
      <c r="F21" s="18">
        <f t="shared" si="3"/>
        <v>0</v>
      </c>
      <c r="G21" s="18">
        <f t="shared" si="4"/>
        <v>0</v>
      </c>
      <c r="H21" s="54"/>
      <c r="I21" s="19">
        <f t="shared" si="5"/>
        <v>0</v>
      </c>
      <c r="J21" s="18"/>
      <c r="K21" s="18">
        <f t="shared" si="6"/>
        <v>0</v>
      </c>
      <c r="L21" s="72">
        <f t="shared" si="7"/>
        <v>0</v>
      </c>
      <c r="M21" s="23"/>
      <c r="N21" s="6"/>
      <c r="O21" s="6"/>
    </row>
    <row r="22">
      <c r="A22" s="15">
        <v>20.0</v>
      </c>
      <c r="B22" s="28"/>
      <c r="C22" s="18"/>
      <c r="D22" s="18">
        <f t="shared" si="1"/>
        <v>0</v>
      </c>
      <c r="E22" s="19">
        <f t="shared" si="2"/>
        <v>0</v>
      </c>
      <c r="F22" s="18">
        <f t="shared" si="3"/>
        <v>0</v>
      </c>
      <c r="G22" s="18">
        <f t="shared" si="4"/>
        <v>0</v>
      </c>
      <c r="H22" s="54"/>
      <c r="I22" s="19">
        <f t="shared" si="5"/>
        <v>0</v>
      </c>
      <c r="J22" s="18"/>
      <c r="K22" s="18">
        <f t="shared" si="6"/>
        <v>0</v>
      </c>
      <c r="L22" s="72">
        <f t="shared" si="7"/>
        <v>0</v>
      </c>
      <c r="M22" s="23"/>
      <c r="N22" s="6"/>
      <c r="O22" s="6"/>
    </row>
    <row r="23">
      <c r="A23" s="15">
        <v>21.0</v>
      </c>
      <c r="B23" s="15">
        <v>32044.0</v>
      </c>
      <c r="C23" s="17">
        <v>24536.0</v>
      </c>
      <c r="D23" s="18">
        <f t="shared" si="1"/>
        <v>6134</v>
      </c>
      <c r="E23" s="19">
        <f t="shared" si="2"/>
        <v>30670</v>
      </c>
      <c r="F23" s="18">
        <f t="shared" si="3"/>
        <v>800</v>
      </c>
      <c r="G23" s="18">
        <f t="shared" si="4"/>
        <v>120</v>
      </c>
      <c r="H23" s="53">
        <v>920.0</v>
      </c>
      <c r="I23" s="19">
        <f t="shared" si="5"/>
        <v>31590</v>
      </c>
      <c r="J23" s="17">
        <v>10745.0</v>
      </c>
      <c r="K23" s="18">
        <f t="shared" si="6"/>
        <v>20845</v>
      </c>
      <c r="L23" s="72">
        <f t="shared" si="7"/>
        <v>10745</v>
      </c>
      <c r="M23" s="23"/>
      <c r="N23" s="6"/>
      <c r="O23" s="6"/>
    </row>
    <row r="24">
      <c r="A24" s="15">
        <v>22.0</v>
      </c>
      <c r="B24" s="15">
        <v>55129.0</v>
      </c>
      <c r="C24" s="17">
        <v>20588.0</v>
      </c>
      <c r="D24" s="18">
        <f t="shared" si="1"/>
        <v>5147</v>
      </c>
      <c r="E24" s="19">
        <f t="shared" si="2"/>
        <v>25735</v>
      </c>
      <c r="F24" s="18">
        <f t="shared" si="3"/>
        <v>1256.521739</v>
      </c>
      <c r="G24" s="18">
        <f t="shared" si="4"/>
        <v>188.4782609</v>
      </c>
      <c r="H24" s="53">
        <v>1445.0</v>
      </c>
      <c r="I24" s="19">
        <f t="shared" si="5"/>
        <v>27180</v>
      </c>
      <c r="J24" s="17">
        <v>2680.0</v>
      </c>
      <c r="K24" s="18">
        <f t="shared" si="6"/>
        <v>24500</v>
      </c>
      <c r="L24" s="72">
        <f t="shared" si="7"/>
        <v>2680</v>
      </c>
      <c r="M24" s="23"/>
      <c r="N24" s="6"/>
      <c r="O24" s="6"/>
    </row>
    <row r="25">
      <c r="A25" s="15">
        <v>23.0</v>
      </c>
      <c r="B25" s="28"/>
      <c r="C25" s="18"/>
      <c r="D25" s="18">
        <f t="shared" si="1"/>
        <v>0</v>
      </c>
      <c r="E25" s="19">
        <f t="shared" si="2"/>
        <v>0</v>
      </c>
      <c r="F25" s="18">
        <f t="shared" si="3"/>
        <v>0</v>
      </c>
      <c r="G25" s="18">
        <f t="shared" si="4"/>
        <v>0</v>
      </c>
      <c r="H25" s="54"/>
      <c r="I25" s="19">
        <f t="shared" si="5"/>
        <v>0</v>
      </c>
      <c r="J25" s="18"/>
      <c r="K25" s="18">
        <f t="shared" si="6"/>
        <v>0</v>
      </c>
      <c r="L25" s="72">
        <f t="shared" si="7"/>
        <v>0</v>
      </c>
      <c r="M25" s="23"/>
      <c r="N25" s="6"/>
      <c r="O25" s="6"/>
    </row>
    <row r="26">
      <c r="A26" s="15">
        <v>24.0</v>
      </c>
      <c r="B26" s="28"/>
      <c r="C26" s="18"/>
      <c r="D26" s="18">
        <f t="shared" si="1"/>
        <v>0</v>
      </c>
      <c r="E26" s="19">
        <f t="shared" si="2"/>
        <v>0</v>
      </c>
      <c r="F26" s="18">
        <f t="shared" si="3"/>
        <v>0</v>
      </c>
      <c r="G26" s="18">
        <f t="shared" si="4"/>
        <v>0</v>
      </c>
      <c r="H26" s="54"/>
      <c r="I26" s="19">
        <f t="shared" si="5"/>
        <v>0</v>
      </c>
      <c r="J26" s="18"/>
      <c r="K26" s="18">
        <f t="shared" si="6"/>
        <v>0</v>
      </c>
      <c r="L26" s="72">
        <f t="shared" si="7"/>
        <v>0</v>
      </c>
      <c r="M26" s="23"/>
      <c r="N26" s="6"/>
      <c r="O26" s="6"/>
    </row>
    <row r="27">
      <c r="A27" s="15">
        <v>25.0</v>
      </c>
      <c r="B27" s="28"/>
      <c r="C27" s="18"/>
      <c r="D27" s="18">
        <f t="shared" si="1"/>
        <v>0</v>
      </c>
      <c r="E27" s="19">
        <f t="shared" si="2"/>
        <v>0</v>
      </c>
      <c r="F27" s="18">
        <f t="shared" si="3"/>
        <v>0</v>
      </c>
      <c r="G27" s="18">
        <f t="shared" si="4"/>
        <v>0</v>
      </c>
      <c r="H27" s="54"/>
      <c r="I27" s="19">
        <f t="shared" si="5"/>
        <v>0</v>
      </c>
      <c r="J27" s="18"/>
      <c r="K27" s="18">
        <f t="shared" si="6"/>
        <v>0</v>
      </c>
      <c r="L27" s="72">
        <f t="shared" si="7"/>
        <v>0</v>
      </c>
      <c r="M27" s="23"/>
      <c r="N27" s="6"/>
      <c r="O27" s="6"/>
    </row>
    <row r="28">
      <c r="A28" s="15">
        <v>26.0</v>
      </c>
      <c r="B28" s="28"/>
      <c r="C28" s="18"/>
      <c r="D28" s="18">
        <f t="shared" si="1"/>
        <v>0</v>
      </c>
      <c r="E28" s="19">
        <f t="shared" si="2"/>
        <v>0</v>
      </c>
      <c r="F28" s="18">
        <f t="shared" si="3"/>
        <v>0</v>
      </c>
      <c r="G28" s="18">
        <f t="shared" si="4"/>
        <v>0</v>
      </c>
      <c r="H28" s="54"/>
      <c r="I28" s="19">
        <f t="shared" si="5"/>
        <v>0</v>
      </c>
      <c r="J28" s="18"/>
      <c r="K28" s="55">
        <f t="shared" si="6"/>
        <v>0</v>
      </c>
      <c r="L28" s="72">
        <f t="shared" si="7"/>
        <v>0</v>
      </c>
      <c r="M28" s="23"/>
      <c r="N28" s="6"/>
      <c r="O28" s="6"/>
    </row>
    <row r="29">
      <c r="A29" s="15">
        <v>27.0</v>
      </c>
      <c r="B29" s="15">
        <v>32177.0</v>
      </c>
      <c r="C29" s="17">
        <v>3136.0</v>
      </c>
      <c r="D29" s="18">
        <f t="shared" si="1"/>
        <v>784</v>
      </c>
      <c r="E29" s="19">
        <f t="shared" si="2"/>
        <v>3920</v>
      </c>
      <c r="F29" s="18">
        <f t="shared" si="3"/>
        <v>156.5217391</v>
      </c>
      <c r="G29" s="18">
        <f t="shared" si="4"/>
        <v>23.47826087</v>
      </c>
      <c r="H29" s="53">
        <v>180.0</v>
      </c>
      <c r="I29" s="19">
        <f t="shared" si="5"/>
        <v>4100</v>
      </c>
      <c r="J29" s="17">
        <v>1330.0</v>
      </c>
      <c r="K29" s="18">
        <f t="shared" si="6"/>
        <v>2770</v>
      </c>
      <c r="L29" s="72">
        <f t="shared" si="7"/>
        <v>1330</v>
      </c>
      <c r="M29" s="23"/>
      <c r="N29" s="6"/>
      <c r="O29" s="6"/>
    </row>
    <row r="30">
      <c r="A30" s="15">
        <v>28.0</v>
      </c>
      <c r="B30" s="15">
        <v>32216.0</v>
      </c>
      <c r="C30" s="17">
        <v>13052.0</v>
      </c>
      <c r="D30" s="18">
        <f t="shared" si="1"/>
        <v>3263</v>
      </c>
      <c r="E30" s="19">
        <f t="shared" si="2"/>
        <v>16315</v>
      </c>
      <c r="F30" s="18">
        <f t="shared" si="3"/>
        <v>600</v>
      </c>
      <c r="G30" s="18">
        <f t="shared" si="4"/>
        <v>90</v>
      </c>
      <c r="H30" s="53">
        <v>690.0</v>
      </c>
      <c r="I30" s="19">
        <f t="shared" si="5"/>
        <v>17005</v>
      </c>
      <c r="J30" s="17">
        <v>125.0</v>
      </c>
      <c r="K30" s="18">
        <f t="shared" si="6"/>
        <v>16880</v>
      </c>
      <c r="L30" s="72">
        <f t="shared" si="7"/>
        <v>125</v>
      </c>
      <c r="M30" s="23"/>
      <c r="N30" s="6"/>
      <c r="O30" s="6"/>
    </row>
    <row r="31">
      <c r="A31" s="15">
        <v>29.0</v>
      </c>
      <c r="B31" s="15">
        <v>32541.0</v>
      </c>
      <c r="C31" s="17">
        <v>28824.0</v>
      </c>
      <c r="D31" s="18">
        <f t="shared" si="1"/>
        <v>7206</v>
      </c>
      <c r="E31" s="19">
        <f t="shared" si="2"/>
        <v>36030</v>
      </c>
      <c r="F31" s="18">
        <f t="shared" si="3"/>
        <v>834.7826087</v>
      </c>
      <c r="G31" s="18">
        <f t="shared" si="4"/>
        <v>125.2173913</v>
      </c>
      <c r="H31" s="53">
        <v>960.0</v>
      </c>
      <c r="I31" s="19">
        <f t="shared" si="5"/>
        <v>36990</v>
      </c>
      <c r="J31" s="17">
        <v>8255.0</v>
      </c>
      <c r="K31" s="18">
        <f t="shared" si="6"/>
        <v>28735</v>
      </c>
      <c r="L31" s="72">
        <f t="shared" si="7"/>
        <v>8255</v>
      </c>
      <c r="M31" s="23"/>
      <c r="N31" s="6"/>
      <c r="O31" s="6"/>
    </row>
    <row r="32">
      <c r="A32" s="15">
        <v>30.0</v>
      </c>
      <c r="B32" s="28"/>
      <c r="C32" s="18"/>
      <c r="D32" s="18">
        <f t="shared" si="1"/>
        <v>0</v>
      </c>
      <c r="E32" s="19">
        <f t="shared" si="2"/>
        <v>0</v>
      </c>
      <c r="F32" s="18">
        <f t="shared" si="3"/>
        <v>0</v>
      </c>
      <c r="G32" s="18">
        <f t="shared" si="4"/>
        <v>0</v>
      </c>
      <c r="H32" s="54"/>
      <c r="I32" s="19">
        <f t="shared" si="5"/>
        <v>0</v>
      </c>
      <c r="J32" s="18">
        <f>SUM(J29:J31)</f>
        <v>9710</v>
      </c>
      <c r="K32" s="18">
        <f t="shared" si="6"/>
        <v>-9710</v>
      </c>
      <c r="L32" s="72">
        <f t="shared" si="7"/>
        <v>9710</v>
      </c>
      <c r="M32" s="23"/>
      <c r="N32" s="6"/>
      <c r="O32" s="6"/>
    </row>
    <row r="33">
      <c r="A33" s="15">
        <v>31.0</v>
      </c>
      <c r="B33" s="28"/>
      <c r="C33" s="18"/>
      <c r="D33" s="18">
        <f t="shared" si="1"/>
        <v>0</v>
      </c>
      <c r="E33" s="19">
        <f t="shared" si="2"/>
        <v>0</v>
      </c>
      <c r="F33" s="18">
        <f t="shared" si="3"/>
        <v>0</v>
      </c>
      <c r="G33" s="18">
        <f t="shared" si="4"/>
        <v>0</v>
      </c>
      <c r="H33" s="67"/>
      <c r="I33" s="19">
        <f t="shared" si="5"/>
        <v>0</v>
      </c>
      <c r="J33" s="18"/>
      <c r="K33" s="18">
        <f t="shared" si="6"/>
        <v>0</v>
      </c>
      <c r="L33" s="72">
        <f t="shared" si="7"/>
        <v>0</v>
      </c>
      <c r="M33" s="23"/>
      <c r="N33" s="6"/>
      <c r="O33" s="6"/>
    </row>
    <row r="34">
      <c r="A34" s="27" t="s">
        <v>12</v>
      </c>
      <c r="B34" s="28"/>
      <c r="C34" s="19">
        <f t="shared" ref="C34:K34" si="8">SUM(C3:C33)</f>
        <v>187708</v>
      </c>
      <c r="D34" s="19">
        <f t="shared" si="8"/>
        <v>46927</v>
      </c>
      <c r="E34" s="19">
        <f t="shared" si="8"/>
        <v>234635</v>
      </c>
      <c r="F34" s="19">
        <f t="shared" si="8"/>
        <v>7460.869565</v>
      </c>
      <c r="G34" s="19">
        <f t="shared" si="8"/>
        <v>1119.130435</v>
      </c>
      <c r="H34" s="19">
        <f t="shared" si="8"/>
        <v>8580</v>
      </c>
      <c r="I34" s="19">
        <f t="shared" si="8"/>
        <v>243215</v>
      </c>
      <c r="J34" s="19">
        <f t="shared" si="8"/>
        <v>64965</v>
      </c>
      <c r="K34" s="19">
        <f t="shared" si="8"/>
        <v>178250</v>
      </c>
      <c r="L34" s="72">
        <f>3000+I34-K34</f>
        <v>67965</v>
      </c>
      <c r="M34" s="29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57">
        <f>SUM(E34,H34)</f>
        <v>243215</v>
      </c>
      <c r="J35" s="18"/>
      <c r="K35" s="58"/>
      <c r="L35" s="31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6"/>
      <c r="J36" s="31"/>
      <c r="K36" s="6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25"/>
      <c r="J37" s="25"/>
      <c r="K37" s="6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25"/>
      <c r="K38" s="6"/>
      <c r="L38" s="6"/>
      <c r="M38" s="6"/>
      <c r="N38" s="6"/>
      <c r="O38" s="6"/>
    </row>
  </sheetData>
  <drawing r:id="rId1"/>
</worksheet>
</file>