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codeName="ThisWorkbook"/>
  <mc:AlternateContent xmlns:mc="http://schemas.openxmlformats.org/markup-compatibility/2006">
    <mc:Choice Requires="x15">
      <x15ac:absPath xmlns:x15ac="http://schemas.microsoft.com/office/spreadsheetml/2010/11/ac" url="/Users/yeojinansari/Desktop/5607/Project/"/>
    </mc:Choice>
  </mc:AlternateContent>
  <xr:revisionPtr revIDLastSave="0" documentId="13_ncr:1_{1F7ECBE0-16AE-3947-A1A4-EF43501CBB57}" xr6:coauthVersionLast="47" xr6:coauthVersionMax="47" xr10:uidLastSave="{00000000-0000-0000-0000-000000000000}"/>
  <bookViews>
    <workbookView xWindow="0" yWindow="460" windowWidth="22000" windowHeight="175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GanttChart!$A$1:$BN$79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7" i="9" l="1"/>
  <c r="I57" i="9" s="1"/>
  <c r="F25" i="9"/>
  <c r="I25" i="9" s="1"/>
  <c r="A57" i="9"/>
  <c r="A58" i="9" s="1"/>
  <c r="A21" i="9"/>
  <c r="A22" i="9" s="1"/>
  <c r="A23" i="9" s="1"/>
  <c r="A24" i="9" s="1"/>
  <c r="A25" i="9" s="1"/>
  <c r="A26" i="9" s="1"/>
  <c r="A27" i="9" s="1"/>
  <c r="A12" i="9"/>
  <c r="A8" i="9"/>
  <c r="A9" i="9" s="1"/>
  <c r="A86" i="9"/>
  <c r="I79" i="9" l="1"/>
  <c r="F83" i="9" l="1"/>
  <c r="F84" i="9" s="1"/>
  <c r="I84" i="9" s="1"/>
  <c r="F82" i="9"/>
  <c r="I82" i="9" s="1"/>
  <c r="F8" i="9"/>
  <c r="I8" i="9" s="1"/>
  <c r="F85" i="9" l="1"/>
  <c r="I85" i="9" s="1"/>
  <c r="I83" i="9"/>
  <c r="K6" i="9" l="1"/>
  <c r="K7" i="9" l="1"/>
  <c r="K4" i="9"/>
  <c r="A82" i="9"/>
  <c r="A83" i="9" s="1"/>
  <c r="A84" i="9" s="1"/>
  <c r="A85" i="9" s="1"/>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<sst xmlns="http://schemas.openxmlformats.org/spreadsheetml/2006/main" count="387" uniqueCount="287">
  <si>
    <t>WBS</t>
  </si>
  <si>
    <t>TEMPLATE ROWS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</si>
  <si>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</si>
  <si>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</si>
  <si>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</si>
  <si>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</si>
  <si>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</si>
  <si>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</si>
  <si>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</si>
  <si>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</si>
  <si>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</si>
  <si>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</si>
  <si>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</si>
  <si>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</si>
  <si>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</si>
  <si>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</si>
  <si>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</si>
  <si>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</si>
  <si>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</si>
  <si>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</si>
  <si>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</si>
  <si>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</si>
  <si>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</si>
  <si>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</si>
  <si>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</si>
  <si>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</si>
  <si>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</si>
  <si>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</si>
  <si>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</si>
  <si>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</si>
  <si>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</si>
  <si>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</si>
  <si>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</si>
  <si>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</si>
  <si>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</si>
  <si>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</si>
  <si>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</si>
  <si>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</si>
  <si>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</si>
  <si>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</si>
  <si>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</si>
  <si>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</si>
  <si>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</si>
  <si>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</si>
  <si>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</si>
  <si>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</si>
  <si>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</si>
  <si>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</si>
  <si>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</si>
  <si>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</si>
  <si>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</si>
  <si>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</si>
  <si>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</si>
  <si>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</si>
  <si>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</si>
  <si>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</si>
  <si>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</si>
  <si>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</si>
  <si>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</si>
  <si>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</si>
  <si>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</si>
  <si>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</si>
  <si>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</si>
  <si>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</si>
  <si>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</si>
  <si>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</si>
  <si>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</si>
  <si>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</si>
  <si>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</si>
  <si>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</si>
  <si>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</si>
  <si>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</si>
  <si>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</si>
  <si>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</si>
  <si>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</si>
  <si>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</si>
  <si>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</si>
  <si>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</si>
  <si>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</si>
  <si>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</si>
  <si>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</si>
  <si>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</si>
  <si>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</si>
  <si>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</si>
  <si>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</si>
  <si>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</si>
  <si>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</si>
  <si>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</si>
  <si>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</si>
  <si>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</si>
  <si>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</si>
  <si>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</si>
  <si>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</si>
  <si>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</si>
  <si>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</si>
  <si>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</si>
  <si>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</si>
  <si>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</si>
  <si>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</si>
  <si>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</si>
  <si>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</si>
  <si>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</si>
  <si>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</si>
  <si>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</si>
  <si>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</si>
  <si>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</si>
  <si>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</si>
  <si>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</si>
  <si>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</si>
  <si>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</si>
  <si>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</si>
  <si>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</si>
  <si>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</si>
  <si>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</si>
  <si>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</si>
  <si>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</si>
  <si>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</si>
  <si>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</si>
  <si>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</si>
  <si>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</si>
  <si>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</si>
  <si>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</si>
  <si>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</si>
  <si>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</si>
  <si>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</si>
  <si>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</si>
  <si>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</si>
  <si>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</si>
  <si>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</si>
  <si>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</si>
  <si>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</si>
  <si>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</si>
  <si>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</si>
  <si>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</si>
  <si>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</si>
  <si>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</si>
  <si>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</si>
  <si>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Maintenance</t>
  </si>
  <si>
    <t>Deployment</t>
  </si>
  <si>
    <t>1.4.1</t>
  </si>
  <si>
    <t>1.4.2</t>
  </si>
  <si>
    <t>1.4.3</t>
  </si>
  <si>
    <t>1.4.4</t>
  </si>
  <si>
    <t>1.4.5</t>
  </si>
  <si>
    <t>1.4.6</t>
  </si>
  <si>
    <t>1.4.7</t>
  </si>
  <si>
    <t>1.4.8</t>
  </si>
  <si>
    <t>2.2.1</t>
  </si>
  <si>
    <t>2.2.2</t>
  </si>
  <si>
    <t>2.2.3</t>
  </si>
  <si>
    <t>2.2.4</t>
  </si>
  <si>
    <t>2.2.5</t>
  </si>
  <si>
    <t>2.2.6</t>
  </si>
  <si>
    <t>2.2.7</t>
  </si>
  <si>
    <t>2.2.8</t>
  </si>
  <si>
    <t>2.3.1</t>
  </si>
  <si>
    <t>2.3.2</t>
  </si>
  <si>
    <t>2.3.3</t>
  </si>
  <si>
    <t>2.3.4</t>
  </si>
  <si>
    <t>2.3.5</t>
  </si>
  <si>
    <t>2.3.6</t>
  </si>
  <si>
    <t>2.3.7</t>
  </si>
  <si>
    <t>2.3.8</t>
  </si>
  <si>
    <t>2.6.1</t>
  </si>
  <si>
    <t>2.6.2</t>
  </si>
  <si>
    <t>2.6.3</t>
  </si>
  <si>
    <t>2.6.4</t>
  </si>
  <si>
    <t>2.6.5</t>
  </si>
  <si>
    <t>2.6.6</t>
  </si>
  <si>
    <t>2.6.7</t>
  </si>
  <si>
    <t>2.6.8</t>
  </si>
  <si>
    <t>3.1.1</t>
  </si>
  <si>
    <t>3.1.2</t>
  </si>
  <si>
    <t>3.1.3</t>
  </si>
  <si>
    <t>3.1.4</t>
  </si>
  <si>
    <t>3.1.5</t>
  </si>
  <si>
    <t>3.1.6</t>
  </si>
  <si>
    <t>3.1.7</t>
  </si>
  <si>
    <t>3.1.8</t>
  </si>
  <si>
    <t>3.1.9</t>
  </si>
  <si>
    <t>3.1.10</t>
  </si>
  <si>
    <t>Analyse project requirement</t>
  </si>
  <si>
    <t>Study use cases</t>
  </si>
  <si>
    <t>Collect requirements</t>
  </si>
  <si>
    <t>Add medication</t>
  </si>
  <si>
    <t>Update medication</t>
  </si>
  <si>
    <t>Delete medication</t>
  </si>
  <si>
    <t>Add ward</t>
  </si>
  <si>
    <t>Update ward</t>
  </si>
  <si>
    <t>Delete ward</t>
  </si>
  <si>
    <t>Produce wards reports</t>
  </si>
  <si>
    <t>Close admission</t>
  </si>
  <si>
    <t>Finalise on all diagrams</t>
  </si>
  <si>
    <t>Add Ward</t>
  </si>
  <si>
    <t>Deployment diagrams with descriptions</t>
  </si>
  <si>
    <t>Annotated interface designs</t>
  </si>
  <si>
    <t>Test Plans</t>
  </si>
  <si>
    <t xml:space="preserve">Coding </t>
  </si>
  <si>
    <t>Data controller coding and testing</t>
  </si>
  <si>
    <t>Main Menu</t>
  </si>
  <si>
    <t>Testing</t>
  </si>
  <si>
    <t>Hardware configuration</t>
  </si>
  <si>
    <t>Software configuration</t>
  </si>
  <si>
    <t>Network configuration</t>
  </si>
  <si>
    <t>User acceptance training</t>
  </si>
  <si>
    <t>Technical report</t>
  </si>
  <si>
    <t>Thur 23/09/21</t>
  </si>
  <si>
    <t>Fri 24/09/21</t>
  </si>
  <si>
    <t>Wed 06/10/21</t>
  </si>
  <si>
    <t>Thr 07/10/21</t>
  </si>
  <si>
    <t>Fri 08/10/21</t>
  </si>
  <si>
    <t>Sat 09/10/21</t>
  </si>
  <si>
    <t>Sun 10/10/21</t>
  </si>
  <si>
    <t>Mon 11/10/21</t>
  </si>
  <si>
    <t>Tue 12/10/21</t>
  </si>
  <si>
    <t>Tue 12/10/22</t>
  </si>
  <si>
    <t>Tue 12/10/23</t>
  </si>
  <si>
    <t>Tue 12/10/24</t>
  </si>
  <si>
    <t>Wed 13/10/21</t>
  </si>
  <si>
    <t>Fri 15/10/21</t>
  </si>
  <si>
    <t>Fri 15/10/22</t>
  </si>
  <si>
    <t>Sun 17/10/22</t>
  </si>
  <si>
    <t>Mon 18/10/32</t>
  </si>
  <si>
    <t>Mon 18/10/33</t>
  </si>
  <si>
    <t>Thr 21/10/21</t>
  </si>
  <si>
    <t>Wed 27/10/21</t>
  </si>
  <si>
    <t>Sat 30/10/21</t>
  </si>
  <si>
    <t>Tue 02/11/21</t>
  </si>
  <si>
    <t>Mon 21/09/21</t>
  </si>
  <si>
    <t>Tue 21/0/21</t>
  </si>
  <si>
    <t>Wed 22/09/21</t>
  </si>
  <si>
    <t>Mon 27/09/21</t>
  </si>
  <si>
    <t>Fri 01/10/21</t>
  </si>
  <si>
    <t>Tue 05/10/21</t>
  </si>
  <si>
    <t>Mon 18/10/21</t>
  </si>
  <si>
    <t>Sun 17/10/23</t>
  </si>
  <si>
    <t>Wed 20/10/21</t>
  </si>
  <si>
    <t>Thr 21/10/22</t>
  </si>
  <si>
    <t>Mon 25/10/21</t>
  </si>
  <si>
    <t>Mon 01/11/21</t>
  </si>
  <si>
    <t>Fri 05/11/21</t>
  </si>
  <si>
    <t>Mon 08/11/21</t>
  </si>
  <si>
    <t>Sun 14/11/21</t>
  </si>
  <si>
    <t>Matt Ansari</t>
  </si>
  <si>
    <t xml:space="preserve"> Mon 11/10/21</t>
  </si>
  <si>
    <t>Sun 17/10/21</t>
  </si>
  <si>
    <t>Tue 19/10/21</t>
  </si>
  <si>
    <t>Fri 22/10/21</t>
  </si>
  <si>
    <t>Sun 24/10/21</t>
  </si>
  <si>
    <t>Sun 31/10/21</t>
  </si>
  <si>
    <t>Wed 03/11/21</t>
  </si>
  <si>
    <t>Sat 06/11/21</t>
  </si>
  <si>
    <t>Tue 09/11/21</t>
  </si>
  <si>
    <t>Mon 20/09/21</t>
  </si>
  <si>
    <t>Sun 26/09/21</t>
  </si>
  <si>
    <t>Tue 28/09/21</t>
  </si>
  <si>
    <t>Mon 04/10/21</t>
  </si>
  <si>
    <t>Saint Albert</t>
  </si>
  <si>
    <t>Draft business use case narratives</t>
  </si>
  <si>
    <t>Draw activity diagrams</t>
  </si>
  <si>
    <t>Draft design level use case narratives</t>
  </si>
  <si>
    <t xml:space="preserve">Data dictionary &amp; databsase design </t>
  </si>
  <si>
    <t>Sequence diagrams</t>
  </si>
  <si>
    <t>Version control</t>
  </si>
  <si>
    <t>Project design</t>
  </si>
  <si>
    <t>Information gathering</t>
  </si>
  <si>
    <t>Implementation and testing</t>
  </si>
  <si>
    <t>Thur 28/10/21</t>
  </si>
  <si>
    <t>Wed 10/11/21</t>
  </si>
  <si>
    <t>Thur 11/11/21</t>
  </si>
  <si>
    <t>Thur 04/11/21</t>
  </si>
  <si>
    <t xml:space="preserve"> Thur 11/11/21</t>
  </si>
  <si>
    <t xml:space="preserve"> Mon 10/11/21</t>
  </si>
  <si>
    <t>Thr 27/09/21</t>
  </si>
  <si>
    <t>Draw use case diagram</t>
  </si>
  <si>
    <t xml:space="preserve"> Tue 28/09/21</t>
  </si>
  <si>
    <t>Draw class diagram</t>
  </si>
  <si>
    <t>Thur 30/09/21</t>
  </si>
  <si>
    <t>Thur 14/10/21</t>
  </si>
  <si>
    <t>Thur 14/10/22</t>
  </si>
  <si>
    <t>Fri 12/11/21</t>
  </si>
  <si>
    <t>Sat 13/11/21</t>
  </si>
  <si>
    <t>Sat 13/10/21</t>
  </si>
  <si>
    <t>Mon 15/11/21</t>
  </si>
  <si>
    <t>Tue 16/11/21</t>
  </si>
  <si>
    <t>Wed 17/11/21</t>
  </si>
  <si>
    <t>Mon 22/11/21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</si>
</sst>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name val="Arial"/>
      <family val="2"/>
      <scheme val="minor"/>
    </font>
    <font>
      <b/>
      <sz val="9"/>
      <color rgb="FF000000"/>
      <name val="Tahoma"/>
      <family val="2"/>
    </font>
    <font>
      <sz val="9"/>
      <color rgb="FF000000"/>
      <name val="Tahoma"/>
      <family val="2"/>
    </font>
    <font>
      <b/>
      <sz val="11"/>
      <color rgb="FF00B0F0"/>
      <name val="Arial"/>
      <family val="2"/>
      <scheme val="minor"/>
    </font>
    <font>
      <b/>
      <sz val="10"/>
      <name val="Arial"/>
      <family val="2"/>
      <scheme val="minor"/>
    </font>
    <font>
      <b/>
      <sz val="10"/>
      <color theme="7" tint="-0.249977111117893"/>
      <name val="Arial (Body)"/>
    </font>
    <font>
      <b/>
      <sz val="10"/>
      <color theme="7" tint="-0.249977111117893"/>
      <name val="Arial"/>
      <family val="2"/>
      <scheme val="minor"/>
    </font>
    <font>
      <b/>
      <sz val="9"/>
      <color theme="1"/>
      <name val="Arial"/>
      <family val="2"/>
      <scheme val="minor"/>
    </font>
    <font>
      <b/>
      <i/>
      <sz val="9"/>
      <color rgb="FF000000"/>
      <name val="Tahoma"/>
      <family val="2"/>
    </font>
    <font>
      <i/>
      <sz val="9"/>
      <color rgb="FF000000"/>
      <name val="Tahoma"/>
      <family val="2"/>
    </font>
    <font>
      <b/>
      <sz val="12"/>
      <name val="Arial"/>
      <family val="2"/>
      <scheme val="minor"/>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rgb="FFD6F4D9"/>
      </patternFill>
    </fill>
    <fill>
      <patternFill patternType="solid">
        <fgColor theme="0" tint="-0.14999847407452621"/>
        <bgColor rgb="FFD6F4D9"/>
      </patternFill>
    </fill>
    <fill>
      <patternFill patternType="solid">
        <fgColor theme="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21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9" fontId="40" fillId="0" borderId="10" xfId="0" applyNumberFormat="1"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6" fillId="0" borderId="0" xfId="0" applyNumberFormat="1" applyFont="1" applyFill="1" applyBorder="1" applyAlignment="1" applyProtection="1">
      <alignment vertical="center"/>
      <protection locked="0"/>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2" fillId="0" borderId="0" xfId="34" applyNumberFormat="1" applyFill="1" applyBorder="1" applyAlignment="1" applyProtection="1"/>
    <xf numFmtId="0" fontId="70" fillId="0" borderId="10" xfId="0" applyNumberFormat="1" applyFont="1" applyFill="1" applyBorder="1" applyAlignment="1" applyProtection="1">
      <alignment horizontal="left" vertical="center"/>
    </xf>
    <xf numFmtId="0" fontId="44" fillId="0" borderId="10" xfId="0" applyFont="1" applyFill="1" applyBorder="1" applyAlignment="1" applyProtection="1">
      <alignment vertical="center"/>
    </xf>
    <xf numFmtId="0" fontId="73" fillId="24" borderId="16" xfId="0" applyFont="1" applyFill="1" applyBorder="1" applyAlignment="1">
      <alignment horizontal="left" vertical="center"/>
    </xf>
    <xf numFmtId="0" fontId="70" fillId="0" borderId="10" xfId="0" applyFont="1" applyBorder="1" applyAlignment="1">
      <alignment horizontal="left" vertical="center"/>
    </xf>
    <xf numFmtId="0" fontId="73" fillId="24" borderId="10" xfId="0" applyFont="1" applyFill="1" applyBorder="1" applyAlignment="1">
      <alignment horizontal="left" vertical="center"/>
    </xf>
    <xf numFmtId="0" fontId="73" fillId="24" borderId="0" xfId="0" applyFont="1" applyFill="1" applyAlignment="1">
      <alignment horizontal="left" vertical="center"/>
    </xf>
    <xf numFmtId="0" fontId="74" fillId="0" borderId="0" xfId="0" applyFont="1" applyAlignment="1">
      <alignment horizontal="left" vertical="center"/>
    </xf>
    <xf numFmtId="0" fontId="73" fillId="24" borderId="16" xfId="0" applyFont="1" applyFill="1" applyBorder="1" applyAlignment="1">
      <alignment vertical="center"/>
    </xf>
    <xf numFmtId="0" fontId="75" fillId="0" borderId="10" xfId="0" applyFont="1" applyBorder="1" applyAlignment="1">
      <alignment vertical="center" wrapText="1"/>
    </xf>
    <xf numFmtId="0" fontId="76" fillId="0" borderId="10" xfId="0" applyFont="1" applyBorder="1" applyAlignment="1">
      <alignment vertical="center" wrapText="1"/>
    </xf>
    <xf numFmtId="0" fontId="77" fillId="0" borderId="10" xfId="0" applyFont="1" applyBorder="1" applyAlignment="1">
      <alignment vertical="center" wrapText="1"/>
    </xf>
    <xf numFmtId="0" fontId="73" fillId="24" borderId="10" xfId="0" applyFont="1" applyFill="1" applyBorder="1" applyAlignment="1">
      <alignment vertical="center"/>
    </xf>
    <xf numFmtId="0" fontId="76" fillId="0" borderId="10" xfId="0" applyFont="1" applyBorder="1" applyAlignment="1">
      <alignment vertical="center"/>
    </xf>
    <xf numFmtId="0" fontId="70" fillId="0" borderId="10" xfId="0" applyFont="1" applyBorder="1" applyAlignment="1">
      <alignment vertical="center" wrapText="1"/>
    </xf>
    <xf numFmtId="0" fontId="73" fillId="24" borderId="0" xfId="0" applyFont="1" applyFill="1" applyAlignment="1">
      <alignment vertical="center"/>
    </xf>
    <xf numFmtId="165" fontId="40" fillId="24" borderId="10" xfId="0" applyNumberFormat="1" applyFont="1" applyFill="1" applyBorder="1" applyAlignment="1">
      <alignment horizontal="center" vertical="center"/>
    </xf>
    <xf numFmtId="165" fontId="45" fillId="25" borderId="0" xfId="0" applyNumberFormat="1" applyFont="1" applyFill="1" applyAlignment="1">
      <alignment horizontal="center" vertical="center"/>
    </xf>
    <xf numFmtId="0" fontId="40" fillId="0" borderId="10" xfId="0" applyFont="1" applyBorder="1" applyAlignment="1">
      <alignment horizontal="center" vertical="center"/>
    </xf>
    <xf numFmtId="0" fontId="40" fillId="24" borderId="0" xfId="0" applyFont="1" applyFill="1" applyAlignment="1">
      <alignment horizontal="center" vertical="center"/>
    </xf>
    <xf numFmtId="0" fontId="40" fillId="0" borderId="0" xfId="0" applyFont="1" applyAlignment="1">
      <alignment horizontal="center" vertical="center"/>
    </xf>
    <xf numFmtId="165" fontId="45" fillId="0" borderId="12" xfId="0" applyNumberFormat="1" applyFont="1" applyBorder="1" applyAlignment="1">
      <alignment horizontal="center" vertical="center"/>
    </xf>
    <xf numFmtId="165" fontId="45" fillId="0" borderId="0" xfId="0" applyNumberFormat="1" applyFont="1" applyAlignment="1">
      <alignment horizontal="center" vertical="center"/>
    </xf>
    <xf numFmtId="1" fontId="40" fillId="24" borderId="0" xfId="40" applyNumberFormat="1" applyFont="1" applyFill="1" applyBorder="1" applyAlignment="1" applyProtection="1">
      <alignment horizontal="center" vertical="center"/>
    </xf>
    <xf numFmtId="1" fontId="45" fillId="26" borderId="12" xfId="0" applyNumberFormat="1" applyFont="1" applyFill="1" applyBorder="1" applyAlignment="1">
      <alignment horizontal="center" vertical="center"/>
    </xf>
    <xf numFmtId="1" fontId="45" fillId="0" borderId="12" xfId="0" applyNumberFormat="1" applyFont="1" applyBorder="1" applyAlignment="1">
      <alignment horizontal="center" vertical="center"/>
    </xf>
    <xf numFmtId="1" fontId="40" fillId="24" borderId="10" xfId="0" applyNumberFormat="1" applyFont="1" applyFill="1" applyBorder="1" applyAlignment="1">
      <alignment horizontal="center" vertical="center"/>
    </xf>
    <xf numFmtId="1" fontId="45" fillId="26" borderId="0" xfId="0" applyNumberFormat="1" applyFont="1" applyFill="1" applyAlignment="1">
      <alignment horizontal="center" vertical="center"/>
    </xf>
    <xf numFmtId="9" fontId="45" fillId="26" borderId="0" xfId="40" applyFont="1" applyFill="1" applyBorder="1" applyAlignment="1" applyProtection="1">
      <alignment horizontal="center" vertical="center"/>
    </xf>
    <xf numFmtId="1" fontId="45" fillId="0" borderId="0" xfId="0" applyNumberFormat="1" applyFont="1" applyAlignment="1">
      <alignment horizontal="center" vertical="center"/>
    </xf>
    <xf numFmtId="1" fontId="40" fillId="26" borderId="10" xfId="40" applyNumberFormat="1" applyFont="1" applyFill="1" applyBorder="1" applyAlignment="1" applyProtection="1">
      <alignment horizontal="center" vertical="center"/>
    </xf>
    <xf numFmtId="9" fontId="40" fillId="26" borderId="10" xfId="40" applyFont="1" applyFill="1" applyBorder="1" applyAlignment="1" applyProtection="1">
      <alignment horizontal="center" vertical="center"/>
    </xf>
    <xf numFmtId="1" fontId="40" fillId="0" borderId="10" xfId="0" applyNumberFormat="1" applyFont="1" applyBorder="1" applyAlignment="1">
      <alignment horizontal="center" vertical="center"/>
    </xf>
    <xf numFmtId="9" fontId="40" fillId="24" borderId="0" xfId="40" applyFont="1" applyFill="1" applyBorder="1" applyAlignment="1" applyProtection="1">
      <alignment horizontal="center" vertical="center"/>
    </xf>
    <xf numFmtId="1" fontId="40" fillId="24" borderId="0" xfId="0" applyNumberFormat="1" applyFont="1" applyFill="1" applyAlignment="1">
      <alignment horizontal="center" vertical="center"/>
    </xf>
    <xf numFmtId="1" fontId="40" fillId="0" borderId="0" xfId="0" applyNumberFormat="1" applyFont="1" applyAlignment="1">
      <alignment horizontal="center" vertical="center"/>
    </xf>
    <xf numFmtId="1" fontId="51" fillId="24" borderId="0" xfId="0" applyNumberFormat="1" applyFont="1" applyFill="1" applyAlignment="1">
      <alignment horizontal="center" vertical="center"/>
    </xf>
    <xf numFmtId="0" fontId="76" fillId="0" borderId="0" xfId="0" applyFont="1" applyAlignment="1">
      <alignment vertical="center"/>
    </xf>
    <xf numFmtId="0" fontId="74" fillId="0" borderId="10" xfId="0" applyFont="1" applyBorder="1" applyAlignment="1">
      <alignment horizontal="left" vertical="center"/>
    </xf>
    <xf numFmtId="1" fontId="40" fillId="26" borderId="0" xfId="40" applyNumberFormat="1" applyFont="1" applyFill="1" applyBorder="1" applyAlignment="1" applyProtection="1">
      <alignment horizontal="center" vertical="center"/>
    </xf>
    <xf numFmtId="9" fontId="40" fillId="26" borderId="0" xfId="40" applyFont="1" applyFill="1" applyBorder="1" applyAlignment="1" applyProtection="1">
      <alignment horizontal="center" vertical="center"/>
    </xf>
    <xf numFmtId="165" fontId="45" fillId="25" borderId="12" xfId="0" applyNumberFormat="1" applyFont="1" applyFill="1" applyBorder="1" applyAlignment="1">
      <alignment horizontal="center" vertical="center"/>
    </xf>
    <xf numFmtId="0" fontId="40" fillId="26" borderId="10" xfId="0" applyFont="1" applyFill="1" applyBorder="1" applyAlignment="1">
      <alignment horizontal="center" vertical="center"/>
    </xf>
    <xf numFmtId="0" fontId="40" fillId="26" borderId="0" xfId="0" applyFont="1" applyFill="1" applyAlignment="1">
      <alignment horizontal="center" vertical="center"/>
    </xf>
    <xf numFmtId="165" fontId="45" fillId="27" borderId="0" xfId="0" applyNumberFormat="1" applyFont="1" applyFill="1" applyAlignment="1">
      <alignment horizontal="center" vertical="center"/>
    </xf>
    <xf numFmtId="165" fontId="45" fillId="28" borderId="12" xfId="0" applyNumberFormat="1"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1" fontId="51" fillId="29" borderId="10" xfId="0" applyNumberFormat="1" applyFont="1" applyFill="1" applyBorder="1" applyAlignment="1" applyProtection="1">
      <alignment horizontal="center" vertical="center"/>
    </xf>
    <xf numFmtId="0" fontId="40" fillId="29" borderId="10" xfId="0" applyFont="1" applyFill="1" applyBorder="1" applyAlignment="1" applyProtection="1">
      <alignment horizontal="left" vertical="center"/>
    </xf>
    <xf numFmtId="0" fontId="40" fillId="29" borderId="10" xfId="0" applyFont="1" applyFill="1" applyBorder="1" applyAlignment="1" applyProtection="1">
      <alignment vertical="center"/>
    </xf>
    <xf numFmtId="0" fontId="40" fillId="24" borderId="0" xfId="0" applyFont="1" applyFill="1" applyBorder="1" applyAlignment="1" applyProtection="1">
      <alignment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80"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6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203200</xdr:colOff>
      <xdr:row>5</xdr:row>
      <xdr:rowOff>142875</xdr:rowOff>
    </xdr:from>
    <xdr:to>
      <xdr:col>23</xdr:col>
      <xdr:colOff>171450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GW86"/>
  <sheetViews>
    <sheetView showGridLines="0" tabSelected="1" zoomScaleNormal="100" workbookViewId="0">
      <pane ySplit="7" topLeftCell="A8" activePane="bottomLeft" state="frozen"/>
      <selection pane="bottomLeft" activeCell="H21" sqref="H21"/>
    </sheetView>
  </sheetViews>
  <sheetFormatPr baseColWidth="10" defaultColWidth="9.1640625" defaultRowHeight="13" x14ac:dyDescent="0.15"/>
  <cols>
    <col min="1" max="1" width="6.83203125" style="5" customWidth="1"/>
    <col min="2" max="2" width="40.1640625" style="1" customWidth="1"/>
    <col min="3" max="3" width="7.6640625" style="1" hidden="1" customWidth="1"/>
    <col min="4" max="4" width="3.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17" t="s">
        <v>257</v>
      </c>
      <c r="B1" s="46"/>
      <c r="C1" s="46"/>
      <c r="D1" s="46"/>
      <c r="E1" s="46"/>
      <c r="F1" s="46"/>
      <c r="I1" s="122"/>
      <c r="K1" s="204" t="s">
        <v>78</v>
      </c>
      <c r="L1" s="204"/>
      <c r="M1" s="204"/>
      <c r="N1" s="204"/>
      <c r="O1" s="204"/>
      <c r="P1" s="204"/>
      <c r="Q1" s="204"/>
      <c r="R1" s="204"/>
      <c r="S1" s="204"/>
      <c r="T1" s="204"/>
      <c r="U1" s="204"/>
      <c r="V1" s="204"/>
      <c r="W1" s="204"/>
      <c r="X1" s="204"/>
      <c r="Y1" s="204"/>
      <c r="Z1" s="204"/>
      <c r="AA1" s="204"/>
      <c r="AB1" s="204"/>
      <c r="AC1" s="204"/>
      <c r="AD1" s="204"/>
      <c r="AE1" s="204"/>
    </row>
    <row r="2" spans="1:66" ht="18" customHeight="1" x14ac:dyDescent="0.15">
      <c r="A2" s="51"/>
      <c r="B2" s="22"/>
      <c r="C2" s="22"/>
      <c r="D2" s="33"/>
      <c r="E2" s="150"/>
      <c r="F2" s="150"/>
      <c r="H2" s="2"/>
    </row>
    <row r="3" spans="1:66" ht="14" x14ac:dyDescent="0.1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2"/>
      <c r="B4" s="106" t="s">
        <v>75</v>
      </c>
      <c r="C4" s="209">
        <v>44460</v>
      </c>
      <c r="D4" s="209"/>
      <c r="E4" s="209"/>
      <c r="F4" s="103"/>
      <c r="G4" s="106" t="s">
        <v>74</v>
      </c>
      <c r="H4" s="119">
        <v>1</v>
      </c>
      <c r="I4" s="104"/>
      <c r="J4" s="49"/>
      <c r="K4" s="206" t="str">
        <f>"Week "&amp;(K6-($C$4-WEEKDAY($C$4,1)+2))/7+1</f>
        <v>Week 1</v>
      </c>
      <c r="L4" s="207"/>
      <c r="M4" s="207"/>
      <c r="N4" s="207"/>
      <c r="O4" s="207"/>
      <c r="P4" s="207"/>
      <c r="Q4" s="208"/>
      <c r="R4" s="206" t="str">
        <f>"Week "&amp;(R6-($C$4-WEEKDAY($C$4,1)+2))/7+1</f>
        <v>Week 2</v>
      </c>
      <c r="S4" s="207"/>
      <c r="T4" s="207"/>
      <c r="U4" s="207"/>
      <c r="V4" s="207"/>
      <c r="W4" s="207"/>
      <c r="X4" s="208"/>
      <c r="Y4" s="206" t="str">
        <f>"Week "&amp;(Y6-($C$4-WEEKDAY($C$4,1)+2))/7+1</f>
        <v>Week 3</v>
      </c>
      <c r="Z4" s="207"/>
      <c r="AA4" s="207"/>
      <c r="AB4" s="207"/>
      <c r="AC4" s="207"/>
      <c r="AD4" s="207"/>
      <c r="AE4" s="208"/>
      <c r="AF4" s="206" t="str">
        <f>"Week "&amp;(AF6-($C$4-WEEKDAY($C$4,1)+2))/7+1</f>
        <v>Week 4</v>
      </c>
      <c r="AG4" s="207"/>
      <c r="AH4" s="207"/>
      <c r="AI4" s="207"/>
      <c r="AJ4" s="207"/>
      <c r="AK4" s="207"/>
      <c r="AL4" s="208"/>
      <c r="AM4" s="206" t="str">
        <f>"Week "&amp;(AM6-($C$4-WEEKDAY($C$4,1)+2))/7+1</f>
        <v>Week 5</v>
      </c>
      <c r="AN4" s="207"/>
      <c r="AO4" s="207"/>
      <c r="AP4" s="207"/>
      <c r="AQ4" s="207"/>
      <c r="AR4" s="207"/>
      <c r="AS4" s="208"/>
      <c r="AT4" s="206" t="str">
        <f>"Week "&amp;(AT6-($C$4-WEEKDAY($C$4,1)+2))/7+1</f>
        <v>Week 6</v>
      </c>
      <c r="AU4" s="207"/>
      <c r="AV4" s="207"/>
      <c r="AW4" s="207"/>
      <c r="AX4" s="207"/>
      <c r="AY4" s="207"/>
      <c r="AZ4" s="208"/>
      <c r="BA4" s="206" t="str">
        <f>"Week "&amp;(BA6-($C$4-WEEKDAY($C$4,1)+2))/7+1</f>
        <v>Week 7</v>
      </c>
      <c r="BB4" s="207"/>
      <c r="BC4" s="207"/>
      <c r="BD4" s="207"/>
      <c r="BE4" s="207"/>
      <c r="BF4" s="207"/>
      <c r="BG4" s="208"/>
      <c r="BH4" s="206" t="str">
        <f>"Week "&amp;(BH6-($C$4-WEEKDAY($C$4,1)+2))/7+1</f>
        <v>Week 8</v>
      </c>
      <c r="BI4" s="207"/>
      <c r="BJ4" s="207"/>
      <c r="BK4" s="207"/>
      <c r="BL4" s="207"/>
      <c r="BM4" s="207"/>
      <c r="BN4" s="208"/>
    </row>
    <row r="5" spans="1:66" ht="17.25" customHeight="1" x14ac:dyDescent="0.15">
      <c r="A5" s="102"/>
      <c r="B5" s="106" t="s">
        <v>76</v>
      </c>
      <c r="C5" s="205" t="s">
        <v>243</v>
      </c>
      <c r="D5" s="205"/>
      <c r="E5" s="205"/>
      <c r="F5" s="105"/>
      <c r="G5" s="105"/>
      <c r="H5" s="105"/>
      <c r="I5" s="105"/>
      <c r="J5" s="49"/>
      <c r="K5" s="210">
        <f>K6</f>
        <v>44459</v>
      </c>
      <c r="L5" s="211"/>
      <c r="M5" s="211"/>
      <c r="N5" s="211"/>
      <c r="O5" s="211"/>
      <c r="P5" s="211"/>
      <c r="Q5" s="212"/>
      <c r="R5" s="210">
        <f>R6</f>
        <v>44466</v>
      </c>
      <c r="S5" s="211"/>
      <c r="T5" s="211"/>
      <c r="U5" s="211"/>
      <c r="V5" s="211"/>
      <c r="W5" s="211"/>
      <c r="X5" s="212"/>
      <c r="Y5" s="210">
        <f>Y6</f>
        <v>44473</v>
      </c>
      <c r="Z5" s="211"/>
      <c r="AA5" s="211"/>
      <c r="AB5" s="211"/>
      <c r="AC5" s="211"/>
      <c r="AD5" s="211"/>
      <c r="AE5" s="212"/>
      <c r="AF5" s="210">
        <f>AF6</f>
        <v>44480</v>
      </c>
      <c r="AG5" s="211"/>
      <c r="AH5" s="211"/>
      <c r="AI5" s="211"/>
      <c r="AJ5" s="211"/>
      <c r="AK5" s="211"/>
      <c r="AL5" s="212"/>
      <c r="AM5" s="210">
        <f>AM6</f>
        <v>44487</v>
      </c>
      <c r="AN5" s="211"/>
      <c r="AO5" s="211"/>
      <c r="AP5" s="211"/>
      <c r="AQ5" s="211"/>
      <c r="AR5" s="211"/>
      <c r="AS5" s="212"/>
      <c r="AT5" s="210">
        <f>AT6</f>
        <v>44494</v>
      </c>
      <c r="AU5" s="211"/>
      <c r="AV5" s="211"/>
      <c r="AW5" s="211"/>
      <c r="AX5" s="211"/>
      <c r="AY5" s="211"/>
      <c r="AZ5" s="212"/>
      <c r="BA5" s="210">
        <f>BA6</f>
        <v>44501</v>
      </c>
      <c r="BB5" s="211"/>
      <c r="BC5" s="211"/>
      <c r="BD5" s="211"/>
      <c r="BE5" s="211"/>
      <c r="BF5" s="211"/>
      <c r="BG5" s="212"/>
      <c r="BH5" s="210">
        <f>BH6</f>
        <v>44508</v>
      </c>
      <c r="BI5" s="211"/>
      <c r="BJ5" s="211"/>
      <c r="BK5" s="211"/>
      <c r="BL5" s="211"/>
      <c r="BM5" s="211"/>
      <c r="BN5" s="212"/>
    </row>
    <row r="6" spans="1:66" x14ac:dyDescent="0.15">
      <c r="A6" s="48"/>
      <c r="B6" s="49"/>
      <c r="C6" s="49"/>
      <c r="D6" s="50"/>
      <c r="E6" s="49"/>
      <c r="F6" s="49"/>
      <c r="G6" s="49"/>
      <c r="H6" s="49"/>
      <c r="I6" s="49"/>
      <c r="J6" s="49"/>
      <c r="K6" s="85">
        <f>C4-WEEKDAY(C4,1)+2+7*(H4-1)</f>
        <v>44459</v>
      </c>
      <c r="L6" s="78">
        <f t="shared" ref="L6:AQ6" si="0">K6+1</f>
        <v>44460</v>
      </c>
      <c r="M6" s="78">
        <f t="shared" si="0"/>
        <v>44461</v>
      </c>
      <c r="N6" s="78">
        <f t="shared" si="0"/>
        <v>44462</v>
      </c>
      <c r="O6" s="78">
        <f t="shared" si="0"/>
        <v>44463</v>
      </c>
      <c r="P6" s="78">
        <f t="shared" si="0"/>
        <v>44464</v>
      </c>
      <c r="Q6" s="86">
        <f t="shared" si="0"/>
        <v>44465</v>
      </c>
      <c r="R6" s="85">
        <f t="shared" si="0"/>
        <v>44466</v>
      </c>
      <c r="S6" s="78">
        <f t="shared" si="0"/>
        <v>44467</v>
      </c>
      <c r="T6" s="78">
        <f t="shared" si="0"/>
        <v>44468</v>
      </c>
      <c r="U6" s="78">
        <f t="shared" si="0"/>
        <v>44469</v>
      </c>
      <c r="V6" s="78">
        <f t="shared" si="0"/>
        <v>44470</v>
      </c>
      <c r="W6" s="78">
        <f t="shared" si="0"/>
        <v>44471</v>
      </c>
      <c r="X6" s="86">
        <f t="shared" si="0"/>
        <v>44472</v>
      </c>
      <c r="Y6" s="85">
        <f t="shared" si="0"/>
        <v>44473</v>
      </c>
      <c r="Z6" s="78">
        <f t="shared" si="0"/>
        <v>44474</v>
      </c>
      <c r="AA6" s="78">
        <f t="shared" si="0"/>
        <v>44475</v>
      </c>
      <c r="AB6" s="78">
        <f t="shared" si="0"/>
        <v>44476</v>
      </c>
      <c r="AC6" s="78">
        <f t="shared" si="0"/>
        <v>44477</v>
      </c>
      <c r="AD6" s="78">
        <f t="shared" si="0"/>
        <v>44478</v>
      </c>
      <c r="AE6" s="86">
        <f t="shared" si="0"/>
        <v>44479</v>
      </c>
      <c r="AF6" s="85">
        <f t="shared" si="0"/>
        <v>44480</v>
      </c>
      <c r="AG6" s="78">
        <f t="shared" si="0"/>
        <v>44481</v>
      </c>
      <c r="AH6" s="78">
        <f t="shared" si="0"/>
        <v>44482</v>
      </c>
      <c r="AI6" s="78">
        <f t="shared" si="0"/>
        <v>44483</v>
      </c>
      <c r="AJ6" s="78">
        <f t="shared" si="0"/>
        <v>44484</v>
      </c>
      <c r="AK6" s="78">
        <f t="shared" si="0"/>
        <v>44485</v>
      </c>
      <c r="AL6" s="86">
        <f t="shared" si="0"/>
        <v>44486</v>
      </c>
      <c r="AM6" s="85">
        <f t="shared" si="0"/>
        <v>44487</v>
      </c>
      <c r="AN6" s="78">
        <f t="shared" si="0"/>
        <v>44488</v>
      </c>
      <c r="AO6" s="78">
        <f t="shared" si="0"/>
        <v>44489</v>
      </c>
      <c r="AP6" s="78">
        <f t="shared" si="0"/>
        <v>44490</v>
      </c>
      <c r="AQ6" s="78">
        <f t="shared" si="0"/>
        <v>44491</v>
      </c>
      <c r="AR6" s="78">
        <f t="shared" ref="AR6:BN6" si="1">AQ6+1</f>
        <v>44492</v>
      </c>
      <c r="AS6" s="86">
        <f t="shared" si="1"/>
        <v>44493</v>
      </c>
      <c r="AT6" s="85">
        <f t="shared" si="1"/>
        <v>44494</v>
      </c>
      <c r="AU6" s="78">
        <f t="shared" si="1"/>
        <v>44495</v>
      </c>
      <c r="AV6" s="78">
        <f t="shared" si="1"/>
        <v>44496</v>
      </c>
      <c r="AW6" s="78">
        <f t="shared" si="1"/>
        <v>44497</v>
      </c>
      <c r="AX6" s="78">
        <f t="shared" si="1"/>
        <v>44498</v>
      </c>
      <c r="AY6" s="78">
        <f t="shared" si="1"/>
        <v>44499</v>
      </c>
      <c r="AZ6" s="86">
        <f t="shared" si="1"/>
        <v>44500</v>
      </c>
      <c r="BA6" s="85">
        <f t="shared" si="1"/>
        <v>44501</v>
      </c>
      <c r="BB6" s="78">
        <f t="shared" si="1"/>
        <v>44502</v>
      </c>
      <c r="BC6" s="78">
        <f t="shared" si="1"/>
        <v>44503</v>
      </c>
      <c r="BD6" s="78">
        <f t="shared" si="1"/>
        <v>44504</v>
      </c>
      <c r="BE6" s="78">
        <f t="shared" si="1"/>
        <v>44505</v>
      </c>
      <c r="BF6" s="78">
        <f t="shared" si="1"/>
        <v>44506</v>
      </c>
      <c r="BG6" s="86">
        <f t="shared" si="1"/>
        <v>44507</v>
      </c>
      <c r="BH6" s="85">
        <f t="shared" si="1"/>
        <v>44508</v>
      </c>
      <c r="BI6" s="78">
        <f t="shared" si="1"/>
        <v>44509</v>
      </c>
      <c r="BJ6" s="78">
        <f t="shared" si="1"/>
        <v>44510</v>
      </c>
      <c r="BK6" s="78">
        <f t="shared" si="1"/>
        <v>44511</v>
      </c>
      <c r="BL6" s="78">
        <f t="shared" si="1"/>
        <v>44512</v>
      </c>
      <c r="BM6" s="78">
        <f t="shared" si="1"/>
        <v>44513</v>
      </c>
      <c r="BN6" s="86">
        <f t="shared" si="1"/>
        <v>44514</v>
      </c>
    </row>
    <row r="7" spans="1:66" s="116" customFormat="1" ht="61" thickBot="1" x14ac:dyDescent="0.2">
      <c r="A7" s="108" t="s">
        <v>0</v>
      </c>
      <c r="B7" s="109" t="s">
        <v>66</v>
      </c>
      <c r="C7" s="110" t="s">
        <v>67</v>
      </c>
      <c r="D7" s="111" t="s">
        <v>73</v>
      </c>
      <c r="E7" s="112" t="s">
        <v>68</v>
      </c>
      <c r="F7" s="112" t="s">
        <v>69</v>
      </c>
      <c r="G7" s="110" t="s">
        <v>70</v>
      </c>
      <c r="H7" s="110" t="s">
        <v>71</v>
      </c>
      <c r="I7" s="110" t="s">
        <v>72</v>
      </c>
      <c r="J7" s="110"/>
      <c r="K7" s="113" t="str">
        <f t="shared" ref="K7:AP7" si="2">CHOOSE(WEEKDAY(K6,1),"S","M","T","W","T","F","S")</f>
        <v>M</v>
      </c>
      <c r="L7" s="114" t="str">
        <f t="shared" si="2"/>
        <v>T</v>
      </c>
      <c r="M7" s="114" t="str">
        <f t="shared" si="2"/>
        <v>W</v>
      </c>
      <c r="N7" s="114" t="str">
        <f t="shared" si="2"/>
        <v>T</v>
      </c>
      <c r="O7" s="114" t="str">
        <f t="shared" si="2"/>
        <v>F</v>
      </c>
      <c r="P7" s="114" t="str">
        <f t="shared" si="2"/>
        <v>S</v>
      </c>
      <c r="Q7" s="115" t="str">
        <f t="shared" si="2"/>
        <v>S</v>
      </c>
      <c r="R7" s="113" t="str">
        <f t="shared" si="2"/>
        <v>M</v>
      </c>
      <c r="S7" s="114" t="str">
        <f t="shared" si="2"/>
        <v>T</v>
      </c>
      <c r="T7" s="114" t="str">
        <f t="shared" si="2"/>
        <v>W</v>
      </c>
      <c r="U7" s="114" t="str">
        <f t="shared" si="2"/>
        <v>T</v>
      </c>
      <c r="V7" s="114" t="str">
        <f t="shared" si="2"/>
        <v>F</v>
      </c>
      <c r="W7" s="114" t="str">
        <f t="shared" si="2"/>
        <v>S</v>
      </c>
      <c r="X7" s="115" t="str">
        <f t="shared" si="2"/>
        <v>S</v>
      </c>
      <c r="Y7" s="113" t="str">
        <f t="shared" si="2"/>
        <v>M</v>
      </c>
      <c r="Z7" s="114" t="str">
        <f t="shared" si="2"/>
        <v>T</v>
      </c>
      <c r="AA7" s="114" t="str">
        <f t="shared" si="2"/>
        <v>W</v>
      </c>
      <c r="AB7" s="114" t="str">
        <f t="shared" si="2"/>
        <v>T</v>
      </c>
      <c r="AC7" s="114" t="str">
        <f t="shared" si="2"/>
        <v>F</v>
      </c>
      <c r="AD7" s="114" t="str">
        <f t="shared" si="2"/>
        <v>S</v>
      </c>
      <c r="AE7" s="115" t="str">
        <f t="shared" si="2"/>
        <v>S</v>
      </c>
      <c r="AF7" s="113" t="str">
        <f t="shared" si="2"/>
        <v>M</v>
      </c>
      <c r="AG7" s="114" t="str">
        <f t="shared" si="2"/>
        <v>T</v>
      </c>
      <c r="AH7" s="114" t="str">
        <f t="shared" si="2"/>
        <v>W</v>
      </c>
      <c r="AI7" s="114" t="str">
        <f t="shared" si="2"/>
        <v>T</v>
      </c>
      <c r="AJ7" s="114" t="str">
        <f t="shared" si="2"/>
        <v>F</v>
      </c>
      <c r="AK7" s="114" t="str">
        <f t="shared" si="2"/>
        <v>S</v>
      </c>
      <c r="AL7" s="115" t="str">
        <f t="shared" si="2"/>
        <v>S</v>
      </c>
      <c r="AM7" s="113" t="str">
        <f t="shared" si="2"/>
        <v>M</v>
      </c>
      <c r="AN7" s="114" t="str">
        <f t="shared" si="2"/>
        <v>T</v>
      </c>
      <c r="AO7" s="114" t="str">
        <f t="shared" si="2"/>
        <v>W</v>
      </c>
      <c r="AP7" s="114" t="str">
        <f t="shared" si="2"/>
        <v>T</v>
      </c>
      <c r="AQ7" s="114" t="str">
        <f t="shared" ref="AQ7:BN7" si="3">CHOOSE(WEEKDAY(AQ6,1),"S","M","T","W","T","F","S")</f>
        <v>F</v>
      </c>
      <c r="AR7" s="114" t="str">
        <f t="shared" si="3"/>
        <v>S</v>
      </c>
      <c r="AS7" s="115" t="str">
        <f t="shared" si="3"/>
        <v>S</v>
      </c>
      <c r="AT7" s="113" t="str">
        <f t="shared" si="3"/>
        <v>M</v>
      </c>
      <c r="AU7" s="114" t="str">
        <f t="shared" si="3"/>
        <v>T</v>
      </c>
      <c r="AV7" s="114" t="str">
        <f t="shared" si="3"/>
        <v>W</v>
      </c>
      <c r="AW7" s="114" t="str">
        <f t="shared" si="3"/>
        <v>T</v>
      </c>
      <c r="AX7" s="114" t="str">
        <f t="shared" si="3"/>
        <v>F</v>
      </c>
      <c r="AY7" s="114" t="str">
        <f t="shared" si="3"/>
        <v>S</v>
      </c>
      <c r="AZ7" s="115" t="str">
        <f t="shared" si="3"/>
        <v>S</v>
      </c>
      <c r="BA7" s="113" t="str">
        <f t="shared" si="3"/>
        <v>M</v>
      </c>
      <c r="BB7" s="114" t="str">
        <f t="shared" si="3"/>
        <v>T</v>
      </c>
      <c r="BC7" s="114" t="str">
        <f t="shared" si="3"/>
        <v>W</v>
      </c>
      <c r="BD7" s="114" t="str">
        <f t="shared" si="3"/>
        <v>T</v>
      </c>
      <c r="BE7" s="114" t="str">
        <f t="shared" si="3"/>
        <v>F</v>
      </c>
      <c r="BF7" s="114" t="str">
        <f t="shared" si="3"/>
        <v>S</v>
      </c>
      <c r="BG7" s="115" t="str">
        <f t="shared" si="3"/>
        <v>S</v>
      </c>
      <c r="BH7" s="113" t="str">
        <f t="shared" si="3"/>
        <v>M</v>
      </c>
      <c r="BI7" s="114" t="str">
        <f t="shared" si="3"/>
        <v>T</v>
      </c>
      <c r="BJ7" s="114" t="str">
        <f t="shared" si="3"/>
        <v>W</v>
      </c>
      <c r="BK7" s="114" t="str">
        <f t="shared" si="3"/>
        <v>T</v>
      </c>
      <c r="BL7" s="114" t="str">
        <f t="shared" si="3"/>
        <v>F</v>
      </c>
      <c r="BM7" s="114" t="str">
        <f t="shared" si="3"/>
        <v>S</v>
      </c>
      <c r="BN7" s="115" t="str">
        <f t="shared" si="3"/>
        <v>S</v>
      </c>
    </row>
    <row r="8" spans="1:66" s="52" customFormat="1" ht="18" x14ac:dyDescent="0.15">
      <c r="A8" s="156" t="str">
        <f>IF(ISERROR(VALUE(SUBSTITUTE(prevWBS,".",""))),"1",IF(ISERROR(FIND("`",SUBSTITUTE(prevWBS,".","`",1))),TEXT(VALUE(prevWBS)+1,"#"),TEXT(VALUE(LEFT(prevWBS,FIND("`",SUBSTITUTE(prevWBS,".","`",1))-1))+1,"#")))</f>
        <v>1</v>
      </c>
      <c r="B8" s="161" t="s">
        <v>265</v>
      </c>
      <c r="C8" s="79"/>
      <c r="D8" s="80"/>
      <c r="E8" s="81"/>
      <c r="F8" s="107" t="str">
        <f>IF(ISBLANK(E8)," - ",IF(G8=0,E8,E8+G8-1))</f>
        <v xml:space="preserve"> - </v>
      </c>
      <c r="G8" s="82"/>
      <c r="H8" s="83"/>
      <c r="I8" s="84" t="str">
        <f t="shared" ref="I8:I79" si="4">IF(OR(F8=0,E8=0)," - ",NETWORKDAYS(E8,F8))</f>
        <v xml:space="preserve"> - </v>
      </c>
      <c r="J8" s="87"/>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57" customFormat="1" ht="18" x14ac:dyDescent="0.15">
      <c r="A9" s="157" t="str">
        <f t="shared" ref="A9:A2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62" t="s">
        <v>181</v>
      </c>
      <c r="C9" s="57" t="s">
        <v>8</v>
      </c>
      <c r="D9" s="118"/>
      <c r="E9" s="194" t="s">
        <v>253</v>
      </c>
      <c r="F9" s="174" t="s">
        <v>228</v>
      </c>
      <c r="G9" s="177">
        <v>2</v>
      </c>
      <c r="H9" s="59"/>
      <c r="I9" s="178">
        <v>2</v>
      </c>
      <c r="J9" s="88"/>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57" customFormat="1" ht="18" x14ac:dyDescent="0.15">
      <c r="A10" s="157">
        <v>1.2</v>
      </c>
      <c r="B10" s="162" t="s">
        <v>182</v>
      </c>
      <c r="D10" s="118"/>
      <c r="E10" s="194" t="s">
        <v>253</v>
      </c>
      <c r="F10" s="174" t="s">
        <v>229</v>
      </c>
      <c r="G10" s="177">
        <v>2</v>
      </c>
      <c r="H10" s="59"/>
      <c r="I10" s="178">
        <v>2</v>
      </c>
      <c r="J10" s="88"/>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57" customFormat="1" ht="18" x14ac:dyDescent="0.15">
      <c r="A11" s="157">
        <v>1.3</v>
      </c>
      <c r="B11" s="162" t="s">
        <v>183</v>
      </c>
      <c r="D11" s="118"/>
      <c r="E11" s="194" t="s">
        <v>253</v>
      </c>
      <c r="F11" s="174" t="s">
        <v>230</v>
      </c>
      <c r="G11" s="177">
        <v>3</v>
      </c>
      <c r="H11" s="59"/>
      <c r="I11" s="178">
        <v>3</v>
      </c>
      <c r="J11" s="88"/>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57" customFormat="1" ht="18" x14ac:dyDescent="0.15">
      <c r="A12" s="157" t="str">
        <f t="shared" si="5"/>
        <v>1.4</v>
      </c>
      <c r="B12" s="163" t="s">
        <v>258</v>
      </c>
      <c r="D12" s="118"/>
      <c r="E12" s="194" t="s">
        <v>206</v>
      </c>
      <c r="F12" s="174" t="s">
        <v>273</v>
      </c>
      <c r="G12" s="177">
        <v>5</v>
      </c>
      <c r="H12" s="59"/>
      <c r="I12" s="178">
        <v>4</v>
      </c>
      <c r="J12" s="88"/>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57" customFormat="1" ht="21" customHeight="1" x14ac:dyDescent="0.15">
      <c r="A13" s="157" t="s">
        <v>139</v>
      </c>
      <c r="B13" s="164" t="s">
        <v>184</v>
      </c>
      <c r="D13" s="118"/>
      <c r="E13" s="194" t="s">
        <v>206</v>
      </c>
      <c r="F13" s="174" t="s">
        <v>206</v>
      </c>
      <c r="G13" s="177">
        <v>1</v>
      </c>
      <c r="H13" s="59"/>
      <c r="I13" s="178">
        <v>1</v>
      </c>
      <c r="J13" s="88"/>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57" customFormat="1" ht="21" customHeight="1" x14ac:dyDescent="0.15">
      <c r="A14" s="157" t="s">
        <v>140</v>
      </c>
      <c r="B14" s="164" t="s">
        <v>185</v>
      </c>
      <c r="D14" s="118"/>
      <c r="E14" s="194" t="s">
        <v>207</v>
      </c>
      <c r="F14" s="174" t="s">
        <v>207</v>
      </c>
      <c r="G14" s="177">
        <v>1</v>
      </c>
      <c r="H14" s="59"/>
      <c r="I14" s="178">
        <v>1</v>
      </c>
      <c r="J14" s="88"/>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57" customFormat="1" ht="18" x14ac:dyDescent="0.15">
      <c r="A15" s="157" t="s">
        <v>141</v>
      </c>
      <c r="B15" s="164" t="s">
        <v>186</v>
      </c>
      <c r="D15" s="118"/>
      <c r="E15" s="194" t="s">
        <v>207</v>
      </c>
      <c r="F15" s="174" t="s">
        <v>207</v>
      </c>
      <c r="G15" s="177">
        <v>1</v>
      </c>
      <c r="H15" s="59"/>
      <c r="I15" s="178">
        <v>1</v>
      </c>
      <c r="J15" s="88"/>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57" customFormat="1" ht="18" x14ac:dyDescent="0.15">
      <c r="A16" s="157" t="s">
        <v>142</v>
      </c>
      <c r="B16" s="164" t="s">
        <v>187</v>
      </c>
      <c r="D16" s="118"/>
      <c r="E16" s="194" t="s">
        <v>254</v>
      </c>
      <c r="F16" s="174" t="s">
        <v>254</v>
      </c>
      <c r="G16" s="177">
        <v>1</v>
      </c>
      <c r="H16" s="59"/>
      <c r="I16" s="178">
        <v>1</v>
      </c>
      <c r="J16" s="88"/>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205" s="57" customFormat="1" ht="18" x14ac:dyDescent="0.15">
      <c r="A17" s="157" t="s">
        <v>143</v>
      </c>
      <c r="B17" s="164" t="s">
        <v>188</v>
      </c>
      <c r="D17" s="118"/>
      <c r="E17" s="194" t="s">
        <v>254</v>
      </c>
      <c r="F17" s="174" t="s">
        <v>254</v>
      </c>
      <c r="G17" s="177">
        <v>1</v>
      </c>
      <c r="H17" s="59"/>
      <c r="I17" s="178">
        <v>1</v>
      </c>
      <c r="J17" s="88"/>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205" s="52" customFormat="1" ht="18" x14ac:dyDescent="0.15">
      <c r="A18" s="157" t="s">
        <v>144</v>
      </c>
      <c r="B18" s="164" t="s">
        <v>189</v>
      </c>
      <c r="D18" s="53"/>
      <c r="E18" s="194" t="s">
        <v>231</v>
      </c>
      <c r="F18" s="174" t="s">
        <v>231</v>
      </c>
      <c r="G18" s="177">
        <v>1</v>
      </c>
      <c r="H18" s="59"/>
      <c r="I18" s="178">
        <v>1</v>
      </c>
      <c r="J18" s="200"/>
      <c r="K18" s="201"/>
      <c r="L18" s="201"/>
      <c r="M18" s="201"/>
      <c r="N18" s="201"/>
      <c r="O18" s="201"/>
      <c r="P18" s="201"/>
      <c r="Q18" s="201"/>
      <c r="R18" s="201"/>
      <c r="S18" s="201"/>
      <c r="T18" s="201"/>
      <c r="U18" s="201"/>
      <c r="V18" s="201"/>
      <c r="W18" s="201"/>
      <c r="X18" s="201"/>
      <c r="Y18" s="201"/>
      <c r="Z18" s="201"/>
      <c r="AA18" s="201"/>
      <c r="AB18" s="201"/>
      <c r="AC18" s="201"/>
      <c r="AD18" s="201"/>
      <c r="AE18" s="201"/>
      <c r="AF18" s="201"/>
      <c r="AG18" s="201"/>
      <c r="AH18" s="201"/>
      <c r="AI18" s="201"/>
      <c r="AJ18" s="201"/>
      <c r="AK18" s="201"/>
      <c r="AL18" s="201"/>
      <c r="AM18" s="201"/>
      <c r="AN18" s="201"/>
      <c r="AO18" s="201"/>
      <c r="AP18" s="201"/>
      <c r="AQ18" s="201"/>
      <c r="AR18" s="201"/>
      <c r="AS18" s="201"/>
      <c r="AT18" s="201"/>
      <c r="AU18" s="201"/>
      <c r="AV18" s="201"/>
      <c r="AW18" s="201"/>
      <c r="AX18" s="201"/>
      <c r="AY18" s="201"/>
      <c r="AZ18" s="201"/>
      <c r="BA18" s="201"/>
      <c r="BB18" s="201"/>
      <c r="BC18" s="201"/>
      <c r="BD18" s="201"/>
      <c r="BE18" s="201"/>
      <c r="BF18" s="201"/>
      <c r="BG18" s="201"/>
      <c r="BH18" s="201"/>
      <c r="BI18" s="201"/>
      <c r="BJ18" s="201"/>
      <c r="BK18" s="201"/>
      <c r="BL18" s="201"/>
      <c r="BM18" s="201"/>
      <c r="BN18" s="201"/>
      <c r="BO18" s="202"/>
      <c r="BP18" s="202"/>
      <c r="BQ18" s="202"/>
      <c r="BR18" s="202"/>
      <c r="BS18" s="202"/>
      <c r="BT18" s="202"/>
      <c r="BU18" s="202"/>
      <c r="BV18" s="202"/>
      <c r="BW18" s="202"/>
      <c r="BX18" s="202"/>
      <c r="BY18" s="202"/>
      <c r="BZ18" s="202"/>
      <c r="CA18" s="202"/>
      <c r="CB18" s="202"/>
      <c r="CC18" s="202"/>
      <c r="CD18" s="202"/>
      <c r="CE18" s="202"/>
      <c r="CF18" s="202"/>
      <c r="CG18" s="202"/>
      <c r="CH18" s="202"/>
      <c r="CI18" s="202"/>
      <c r="CJ18" s="202"/>
      <c r="CK18" s="202"/>
      <c r="CL18" s="202"/>
      <c r="CM18" s="202"/>
      <c r="CN18" s="202"/>
      <c r="CO18" s="202"/>
      <c r="CP18" s="202"/>
      <c r="CQ18" s="202"/>
      <c r="CR18" s="202"/>
      <c r="CS18" s="202"/>
      <c r="CT18" s="202"/>
      <c r="CU18" s="202"/>
      <c r="CV18" s="202"/>
      <c r="CW18" s="202"/>
      <c r="CX18" s="202"/>
      <c r="CY18" s="202"/>
      <c r="CZ18" s="202"/>
      <c r="DA18" s="202"/>
      <c r="DB18" s="202"/>
      <c r="DC18" s="202"/>
      <c r="DD18" s="202"/>
      <c r="DE18" s="202"/>
      <c r="DF18" s="202"/>
      <c r="DG18" s="202"/>
      <c r="DH18" s="202"/>
      <c r="DI18" s="202"/>
      <c r="DJ18" s="202"/>
      <c r="DK18" s="202"/>
      <c r="DL18" s="202"/>
      <c r="DM18" s="202"/>
      <c r="DN18" s="202"/>
      <c r="DO18" s="202"/>
      <c r="DP18" s="202"/>
      <c r="DQ18" s="202"/>
      <c r="DR18" s="202"/>
      <c r="DS18" s="202"/>
      <c r="DT18" s="202"/>
      <c r="DU18" s="202"/>
      <c r="DV18" s="202"/>
      <c r="DW18" s="202"/>
      <c r="DX18" s="202"/>
      <c r="DY18" s="202"/>
      <c r="DZ18" s="202"/>
      <c r="EA18" s="202"/>
      <c r="EB18" s="202"/>
      <c r="EC18" s="202"/>
      <c r="ED18" s="202"/>
      <c r="EE18" s="202"/>
      <c r="EF18" s="202"/>
      <c r="EG18" s="202"/>
      <c r="EH18" s="202"/>
      <c r="EI18" s="202"/>
      <c r="EJ18" s="202"/>
      <c r="EK18" s="202"/>
      <c r="EL18" s="202"/>
      <c r="EM18" s="202"/>
      <c r="EN18" s="202"/>
      <c r="EO18" s="202"/>
      <c r="EP18" s="202"/>
      <c r="EQ18" s="202"/>
      <c r="ER18" s="202"/>
      <c r="ES18" s="202"/>
      <c r="ET18" s="202"/>
      <c r="EU18" s="202"/>
      <c r="EV18" s="202"/>
      <c r="EW18" s="202"/>
      <c r="EX18" s="202"/>
      <c r="EY18" s="202"/>
      <c r="EZ18" s="202"/>
      <c r="FA18" s="202"/>
      <c r="FB18" s="202"/>
      <c r="FC18" s="202"/>
      <c r="FD18" s="202"/>
      <c r="FE18" s="202"/>
      <c r="FF18" s="202"/>
      <c r="FG18" s="202"/>
      <c r="FH18" s="202"/>
      <c r="FI18" s="202"/>
      <c r="FJ18" s="202"/>
      <c r="FK18" s="202"/>
      <c r="FL18" s="202"/>
      <c r="FM18" s="202"/>
      <c r="FN18" s="202"/>
      <c r="FO18" s="202"/>
      <c r="FP18" s="202"/>
      <c r="FQ18" s="202"/>
      <c r="FR18" s="202"/>
      <c r="FS18" s="202"/>
      <c r="FT18" s="202"/>
      <c r="FU18" s="202"/>
      <c r="FV18" s="202"/>
      <c r="FW18" s="202"/>
      <c r="FX18" s="202"/>
      <c r="FY18" s="202"/>
      <c r="FZ18" s="202"/>
    </row>
    <row r="19" spans="1:205" s="57" customFormat="1" ht="18" x14ac:dyDescent="0.15">
      <c r="A19" s="157" t="s">
        <v>145</v>
      </c>
      <c r="B19" s="164" t="s">
        <v>190</v>
      </c>
      <c r="D19" s="118"/>
      <c r="E19" s="194" t="s">
        <v>231</v>
      </c>
      <c r="F19" s="174" t="s">
        <v>231</v>
      </c>
      <c r="G19" s="177">
        <v>1</v>
      </c>
      <c r="H19" s="59"/>
      <c r="I19" s="178">
        <v>1</v>
      </c>
      <c r="J19" s="88"/>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205" s="57" customFormat="1" ht="18" x14ac:dyDescent="0.15">
      <c r="A20" s="157" t="s">
        <v>146</v>
      </c>
      <c r="B20" s="164" t="s">
        <v>191</v>
      </c>
      <c r="D20" s="118"/>
      <c r="E20" s="194" t="s">
        <v>231</v>
      </c>
      <c r="F20" s="174" t="s">
        <v>231</v>
      </c>
      <c r="G20" s="177">
        <v>1</v>
      </c>
      <c r="H20" s="59"/>
      <c r="I20" s="178">
        <v>1</v>
      </c>
      <c r="J20" s="88"/>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205" s="57" customFormat="1" ht="18" x14ac:dyDescent="0.15">
      <c r="A21" s="157" t="str">
        <f t="shared" si="5"/>
        <v>1.5</v>
      </c>
      <c r="B21" s="163" t="s">
        <v>274</v>
      </c>
      <c r="D21" s="118"/>
      <c r="E21" s="194" t="s">
        <v>255</v>
      </c>
      <c r="F21" s="174" t="s">
        <v>255</v>
      </c>
      <c r="G21" s="177">
        <v>1</v>
      </c>
      <c r="H21" s="59"/>
      <c r="I21" s="178">
        <v>1</v>
      </c>
      <c r="J21" s="88"/>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205" s="57" customFormat="1" ht="18" x14ac:dyDescent="0.15">
      <c r="A22" s="157" t="str">
        <f t="shared" si="5"/>
        <v>1.6</v>
      </c>
      <c r="B22" s="163" t="s">
        <v>259</v>
      </c>
      <c r="D22" s="118"/>
      <c r="E22" s="194" t="s">
        <v>275</v>
      </c>
      <c r="F22" s="174" t="s">
        <v>277</v>
      </c>
      <c r="G22" s="177">
        <v>3</v>
      </c>
      <c r="H22" s="59"/>
      <c r="I22" s="178">
        <v>3</v>
      </c>
      <c r="J22" s="88"/>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205" s="52" customFormat="1" ht="18" x14ac:dyDescent="0.15">
      <c r="A23" s="157" t="str">
        <f t="shared" si="5"/>
        <v>1.7</v>
      </c>
      <c r="B23" s="163" t="s">
        <v>276</v>
      </c>
      <c r="D23" s="53"/>
      <c r="E23" s="194" t="s">
        <v>232</v>
      </c>
      <c r="F23" s="174" t="s">
        <v>232</v>
      </c>
      <c r="G23" s="177">
        <v>1</v>
      </c>
      <c r="H23" s="59"/>
      <c r="I23" s="178">
        <v>1</v>
      </c>
      <c r="J23" s="200"/>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01"/>
      <c r="BC23" s="201"/>
      <c r="BD23" s="201"/>
      <c r="BE23" s="201"/>
      <c r="BF23" s="201"/>
      <c r="BG23" s="201"/>
      <c r="BH23" s="201"/>
      <c r="BI23" s="201"/>
      <c r="BJ23" s="201"/>
      <c r="BK23" s="201"/>
      <c r="BL23" s="201"/>
      <c r="BM23" s="201"/>
      <c r="BN23" s="201"/>
      <c r="BO23" s="202"/>
      <c r="BP23" s="202"/>
      <c r="BQ23" s="202"/>
      <c r="BR23" s="202"/>
      <c r="BS23" s="202"/>
      <c r="BT23" s="202"/>
      <c r="BU23" s="202"/>
      <c r="BV23" s="202"/>
      <c r="BW23" s="202"/>
      <c r="BX23" s="202"/>
      <c r="BY23" s="202"/>
      <c r="BZ23" s="202"/>
      <c r="CA23" s="202"/>
      <c r="CB23" s="202"/>
      <c r="CC23" s="202"/>
      <c r="CD23" s="202"/>
      <c r="CE23" s="202"/>
      <c r="CF23" s="202"/>
      <c r="CG23" s="202"/>
      <c r="CH23" s="202"/>
      <c r="CI23" s="202"/>
      <c r="CJ23" s="202"/>
      <c r="CK23" s="202"/>
      <c r="CL23" s="202"/>
      <c r="CM23" s="202"/>
      <c r="CN23" s="202"/>
      <c r="CO23" s="202"/>
      <c r="CP23" s="202"/>
      <c r="CQ23" s="202"/>
      <c r="CR23" s="202"/>
      <c r="CS23" s="202"/>
      <c r="CT23" s="202"/>
      <c r="CU23" s="202"/>
      <c r="CV23" s="202"/>
      <c r="CW23" s="202"/>
      <c r="CX23" s="202"/>
      <c r="CY23" s="202"/>
      <c r="CZ23" s="202"/>
      <c r="DA23" s="202"/>
      <c r="DB23" s="202"/>
      <c r="DC23" s="202"/>
      <c r="DD23" s="202"/>
      <c r="DE23" s="202"/>
      <c r="DF23" s="202"/>
      <c r="DG23" s="202"/>
      <c r="DH23" s="202"/>
      <c r="DI23" s="202"/>
      <c r="DJ23" s="202"/>
      <c r="DK23" s="202"/>
      <c r="DL23" s="202"/>
      <c r="DM23" s="202"/>
      <c r="DN23" s="202"/>
      <c r="DO23" s="202"/>
      <c r="DP23" s="202"/>
      <c r="DQ23" s="202"/>
      <c r="DR23" s="202"/>
      <c r="DS23" s="202"/>
      <c r="DT23" s="202"/>
      <c r="DU23" s="202"/>
      <c r="DV23" s="202"/>
      <c r="DW23" s="202"/>
      <c r="DX23" s="202"/>
      <c r="DY23" s="202"/>
      <c r="DZ23" s="202"/>
      <c r="EA23" s="202"/>
      <c r="EB23" s="202"/>
      <c r="EC23" s="202"/>
      <c r="ED23" s="202"/>
      <c r="EE23" s="202"/>
      <c r="EF23" s="202"/>
      <c r="EG23" s="202"/>
      <c r="EH23" s="202"/>
      <c r="EI23" s="202"/>
      <c r="EJ23" s="202"/>
      <c r="EK23" s="202"/>
      <c r="EL23" s="202"/>
      <c r="EM23" s="202"/>
      <c r="EN23" s="202"/>
      <c r="EO23" s="202"/>
      <c r="EP23" s="202"/>
      <c r="EQ23" s="202"/>
      <c r="ER23" s="202"/>
      <c r="ES23" s="202"/>
      <c r="ET23" s="202"/>
      <c r="EU23" s="202"/>
      <c r="EV23" s="202"/>
      <c r="EW23" s="202"/>
      <c r="EX23" s="202"/>
      <c r="EY23" s="202"/>
      <c r="EZ23" s="202"/>
      <c r="FA23" s="202"/>
      <c r="FB23" s="202"/>
      <c r="FC23" s="202"/>
      <c r="FD23" s="202"/>
      <c r="FE23" s="202"/>
      <c r="FF23" s="202"/>
      <c r="FG23" s="202"/>
      <c r="FH23" s="202"/>
      <c r="FI23" s="202"/>
      <c r="FJ23" s="202"/>
      <c r="FK23" s="202"/>
      <c r="FL23" s="202"/>
      <c r="FM23" s="202"/>
      <c r="FN23" s="202"/>
      <c r="FO23" s="202"/>
      <c r="FP23" s="202"/>
      <c r="FQ23" s="202"/>
      <c r="FR23" s="202"/>
      <c r="FS23" s="202"/>
      <c r="FT23" s="202"/>
      <c r="FU23" s="202"/>
      <c r="FV23" s="202"/>
      <c r="FW23" s="202"/>
      <c r="FX23" s="202"/>
      <c r="FY23" s="202"/>
      <c r="FZ23" s="202"/>
      <c r="GA23" s="202"/>
    </row>
    <row r="24" spans="1:205" s="57" customFormat="1" ht="18" x14ac:dyDescent="0.15">
      <c r="A24" s="157" t="str">
        <f t="shared" si="5"/>
        <v>1.8</v>
      </c>
      <c r="B24" s="163" t="s">
        <v>192</v>
      </c>
      <c r="D24" s="118"/>
      <c r="E24" s="194" t="s">
        <v>256</v>
      </c>
      <c r="F24" s="174" t="s">
        <v>233</v>
      </c>
      <c r="G24" s="177">
        <v>2</v>
      </c>
      <c r="H24" s="59"/>
      <c r="I24" s="178">
        <v>2</v>
      </c>
      <c r="J24" s="88"/>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205" s="57" customFormat="1" ht="18" x14ac:dyDescent="0.15">
      <c r="A25" s="158" t="str">
        <f>IF(ISERROR(VALUE(SUBSTITUTE(prevWBS,".",""))),"1",IF(ISERROR(FIND("`",SUBSTITUTE(prevWBS,".","`",1))),TEXT(VALUE(prevWBS)+1,"#"),TEXT(VALUE(LEFT(prevWBS,FIND("`",SUBSTITUTE(prevWBS,".","`",1))-1))+1,"#")))</f>
        <v>2</v>
      </c>
      <c r="B25" s="165" t="s">
        <v>264</v>
      </c>
      <c r="D25" s="118"/>
      <c r="E25" s="198"/>
      <c r="F25" s="169" t="str">
        <f t="shared" ref="F25:F57" si="6">IF(ISBLANK(E25)," - ",IF(G25=0,E25,E25+G25-1))</f>
        <v xml:space="preserve"> - </v>
      </c>
      <c r="G25" s="54"/>
      <c r="H25" s="55"/>
      <c r="I25" s="179" t="str">
        <f t="shared" ref="I25:I57" si="7">IF(OR(F25=0,E25=0)," - ",NETWORKDAYS(E25,F25))</f>
        <v xml:space="preserve"> - </v>
      </c>
      <c r="J25" s="199"/>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c r="EZ25" s="52"/>
      <c r="FA25" s="52"/>
      <c r="FB25" s="52"/>
      <c r="FC25" s="52"/>
      <c r="FD25" s="52"/>
      <c r="FE25" s="52"/>
      <c r="FF25" s="52"/>
      <c r="FG25" s="52"/>
      <c r="FH25" s="52"/>
      <c r="FI25" s="52"/>
      <c r="FJ25" s="52"/>
      <c r="FK25" s="52"/>
      <c r="FL25" s="52"/>
      <c r="FM25" s="52"/>
      <c r="FN25" s="52"/>
      <c r="FO25" s="52"/>
      <c r="FP25" s="52"/>
      <c r="FQ25" s="52"/>
      <c r="FR25" s="52"/>
      <c r="FS25" s="52"/>
      <c r="FT25" s="52"/>
      <c r="FU25" s="52"/>
      <c r="FV25" s="52"/>
      <c r="FW25" s="52"/>
      <c r="FX25" s="52"/>
      <c r="FY25" s="52"/>
      <c r="FZ25" s="52"/>
      <c r="GA25" s="52"/>
      <c r="GB25" s="52"/>
      <c r="GC25" s="52"/>
      <c r="GD25" s="52"/>
      <c r="GE25" s="52"/>
      <c r="GF25" s="52"/>
      <c r="GG25" s="52"/>
      <c r="GH25" s="52"/>
      <c r="GI25" s="52"/>
      <c r="GJ25" s="52"/>
      <c r="GK25" s="52"/>
      <c r="GL25" s="52"/>
      <c r="GM25" s="52"/>
      <c r="GN25" s="52"/>
      <c r="GO25" s="52"/>
      <c r="GP25" s="52"/>
      <c r="GQ25" s="52"/>
      <c r="GR25" s="52"/>
      <c r="GS25" s="52"/>
      <c r="GT25" s="52"/>
      <c r="GU25" s="52"/>
      <c r="GV25" s="52"/>
      <c r="GW25" s="52"/>
    </row>
    <row r="26" spans="1:205" s="57" customFormat="1" ht="18" x14ac:dyDescent="0.15">
      <c r="A26" s="1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6" s="163" t="s">
        <v>263</v>
      </c>
      <c r="D26" s="118"/>
      <c r="E26" s="194" t="s">
        <v>208</v>
      </c>
      <c r="F26" s="174" t="s">
        <v>208</v>
      </c>
      <c r="G26" s="177">
        <v>1</v>
      </c>
      <c r="H26" s="59"/>
      <c r="I26" s="178">
        <v>1</v>
      </c>
      <c r="J26" s="88"/>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row>
    <row r="27" spans="1:205" s="57" customFormat="1" ht="18" x14ac:dyDescent="0.15">
      <c r="A27" s="1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7" s="163" t="s">
        <v>260</v>
      </c>
      <c r="D27" s="118"/>
      <c r="E27" s="194" t="s">
        <v>209</v>
      </c>
      <c r="F27" s="174" t="s">
        <v>212</v>
      </c>
      <c r="G27" s="177">
        <v>4</v>
      </c>
      <c r="H27" s="59"/>
      <c r="I27" s="178">
        <v>4</v>
      </c>
      <c r="J27" s="88"/>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205" s="57" customFormat="1" ht="18" x14ac:dyDescent="0.15">
      <c r="A28" s="157" t="s">
        <v>147</v>
      </c>
      <c r="B28" s="164" t="s">
        <v>184</v>
      </c>
      <c r="D28" s="118"/>
      <c r="E28" s="194" t="s">
        <v>209</v>
      </c>
      <c r="F28" s="174" t="s">
        <v>209</v>
      </c>
      <c r="G28" s="177">
        <v>1</v>
      </c>
      <c r="H28" s="59"/>
      <c r="I28" s="178">
        <v>1</v>
      </c>
      <c r="J28" s="88"/>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205" s="52" customFormat="1" ht="18" x14ac:dyDescent="0.15">
      <c r="A29" s="157" t="s">
        <v>148</v>
      </c>
      <c r="B29" s="164" t="s">
        <v>185</v>
      </c>
      <c r="D29" s="53"/>
      <c r="E29" s="194" t="s">
        <v>209</v>
      </c>
      <c r="F29" s="174" t="s">
        <v>209</v>
      </c>
      <c r="G29" s="177">
        <v>1</v>
      </c>
      <c r="H29" s="59"/>
      <c r="I29" s="178">
        <v>1</v>
      </c>
      <c r="J29" s="200"/>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2"/>
      <c r="BP29" s="202"/>
      <c r="BQ29" s="202"/>
      <c r="BR29" s="202"/>
      <c r="BS29" s="202"/>
      <c r="BT29" s="202"/>
      <c r="BU29" s="202"/>
      <c r="BV29" s="202"/>
      <c r="BW29" s="202"/>
      <c r="BX29" s="202"/>
      <c r="BY29" s="202"/>
      <c r="BZ29" s="202"/>
      <c r="CA29" s="202"/>
      <c r="CB29" s="202"/>
      <c r="CC29" s="202"/>
      <c r="CD29" s="202"/>
      <c r="CE29" s="202"/>
      <c r="CF29" s="202"/>
      <c r="CG29" s="202"/>
      <c r="CH29" s="202"/>
      <c r="CI29" s="202"/>
      <c r="CJ29" s="202"/>
      <c r="CK29" s="202"/>
      <c r="CL29" s="202"/>
      <c r="CM29" s="202"/>
      <c r="CN29" s="202"/>
      <c r="CO29" s="202"/>
      <c r="CP29" s="202"/>
      <c r="CQ29" s="202"/>
      <c r="CR29" s="202"/>
      <c r="CS29" s="202"/>
      <c r="CT29" s="202"/>
      <c r="CU29" s="202"/>
      <c r="CV29" s="202"/>
      <c r="CW29" s="202"/>
      <c r="CX29" s="202"/>
      <c r="CY29" s="202"/>
      <c r="CZ29" s="202"/>
      <c r="DA29" s="202"/>
      <c r="DB29" s="202"/>
      <c r="DC29" s="202"/>
      <c r="DD29" s="202"/>
      <c r="DE29" s="202"/>
      <c r="DF29" s="202"/>
      <c r="DG29" s="202"/>
      <c r="DH29" s="202"/>
      <c r="DI29" s="202"/>
      <c r="DJ29" s="202"/>
      <c r="DK29" s="202"/>
      <c r="DL29" s="202"/>
      <c r="DM29" s="202"/>
      <c r="DN29" s="202"/>
      <c r="DO29" s="202"/>
      <c r="DP29" s="202"/>
      <c r="DQ29" s="202"/>
      <c r="DR29" s="202"/>
      <c r="DS29" s="202"/>
      <c r="DT29" s="202"/>
      <c r="DU29" s="202"/>
      <c r="DV29" s="202"/>
      <c r="DW29" s="202"/>
      <c r="DX29" s="202"/>
      <c r="DY29" s="202"/>
      <c r="DZ29" s="202"/>
      <c r="EA29" s="202"/>
      <c r="EB29" s="202"/>
      <c r="EC29" s="202"/>
      <c r="ED29" s="202"/>
      <c r="EE29" s="202"/>
      <c r="EF29" s="202"/>
      <c r="EG29" s="202"/>
      <c r="EH29" s="202"/>
      <c r="EI29" s="202"/>
      <c r="EJ29" s="202"/>
      <c r="EK29" s="202"/>
      <c r="EL29" s="202"/>
      <c r="EM29" s="202"/>
      <c r="EN29" s="202"/>
      <c r="EO29" s="202"/>
      <c r="EP29" s="202"/>
      <c r="EQ29" s="202"/>
      <c r="ER29" s="202"/>
      <c r="ES29" s="202"/>
      <c r="ET29" s="202"/>
      <c r="EU29" s="202"/>
      <c r="EV29" s="202"/>
      <c r="EW29" s="202"/>
      <c r="EX29" s="202"/>
      <c r="EY29" s="202"/>
      <c r="EZ29" s="202"/>
      <c r="FA29" s="202"/>
      <c r="FB29" s="202"/>
      <c r="FC29" s="202"/>
      <c r="FD29" s="202"/>
      <c r="FE29" s="202"/>
      <c r="FF29" s="202"/>
      <c r="FG29" s="202"/>
      <c r="FH29" s="202"/>
      <c r="FI29" s="202"/>
      <c r="FJ29" s="202"/>
      <c r="FK29" s="202"/>
      <c r="FL29" s="202"/>
      <c r="FM29" s="202"/>
      <c r="FN29" s="202"/>
      <c r="FO29" s="202"/>
      <c r="FP29" s="202"/>
      <c r="FQ29" s="202"/>
      <c r="FR29" s="202"/>
      <c r="FS29" s="202"/>
      <c r="FT29" s="202"/>
      <c r="FU29" s="202"/>
      <c r="FV29" s="202"/>
      <c r="FW29" s="202"/>
      <c r="FX29" s="202"/>
      <c r="FY29" s="202"/>
      <c r="FZ29" s="202"/>
      <c r="GA29" s="202"/>
      <c r="GB29" s="202"/>
      <c r="GC29" s="202"/>
      <c r="GD29" s="202"/>
      <c r="GE29" s="202"/>
      <c r="GF29" s="202"/>
      <c r="GG29" s="202"/>
      <c r="GH29" s="202"/>
      <c r="GI29" s="202"/>
      <c r="GJ29" s="202"/>
      <c r="GK29" s="202"/>
      <c r="GL29" s="202"/>
      <c r="GM29" s="202"/>
      <c r="GN29" s="202"/>
      <c r="GO29" s="202"/>
      <c r="GP29" s="202"/>
      <c r="GQ29" s="202"/>
      <c r="GR29" s="202"/>
      <c r="GS29" s="202"/>
    </row>
    <row r="30" spans="1:205" s="57" customFormat="1" ht="18" x14ac:dyDescent="0.15">
      <c r="A30" s="157" t="s">
        <v>149</v>
      </c>
      <c r="B30" s="164" t="s">
        <v>186</v>
      </c>
      <c r="D30" s="118"/>
      <c r="E30" s="194" t="s">
        <v>210</v>
      </c>
      <c r="F30" s="174" t="s">
        <v>210</v>
      </c>
      <c r="G30" s="177">
        <v>1</v>
      </c>
      <c r="H30" s="59"/>
      <c r="I30" s="178">
        <v>1</v>
      </c>
      <c r="J30" s="88"/>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205" s="57" customFormat="1" ht="18" x14ac:dyDescent="0.15">
      <c r="A31" s="157" t="s">
        <v>150</v>
      </c>
      <c r="B31" s="164" t="s">
        <v>193</v>
      </c>
      <c r="D31" s="118"/>
      <c r="E31" s="194" t="s">
        <v>210</v>
      </c>
      <c r="F31" s="174" t="s">
        <v>210</v>
      </c>
      <c r="G31" s="177">
        <v>1</v>
      </c>
      <c r="H31" s="59"/>
      <c r="I31" s="178">
        <v>1</v>
      </c>
      <c r="J31" s="88"/>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205" s="57" customFormat="1" ht="18" x14ac:dyDescent="0.15">
      <c r="A32" s="157" t="s">
        <v>151</v>
      </c>
      <c r="B32" s="164" t="s">
        <v>188</v>
      </c>
      <c r="D32" s="118"/>
      <c r="E32" s="194" t="s">
        <v>211</v>
      </c>
      <c r="F32" s="174" t="s">
        <v>211</v>
      </c>
      <c r="G32" s="177">
        <v>1</v>
      </c>
      <c r="H32" s="59"/>
      <c r="I32" s="178">
        <v>1</v>
      </c>
      <c r="J32" s="88"/>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57" customFormat="1" ht="18" x14ac:dyDescent="0.15">
      <c r="A33" s="157" t="s">
        <v>152</v>
      </c>
      <c r="B33" s="164" t="s">
        <v>189</v>
      </c>
      <c r="D33" s="118"/>
      <c r="E33" s="194" t="s">
        <v>211</v>
      </c>
      <c r="F33" s="174" t="s">
        <v>211</v>
      </c>
      <c r="G33" s="177">
        <v>1</v>
      </c>
      <c r="H33" s="59"/>
      <c r="I33" s="178">
        <v>1</v>
      </c>
      <c r="J33" s="88"/>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57" customFormat="1" ht="18" x14ac:dyDescent="0.15">
      <c r="A34" s="157" t="s">
        <v>153</v>
      </c>
      <c r="B34" s="164" t="s">
        <v>190</v>
      </c>
      <c r="D34" s="118"/>
      <c r="E34" s="194" t="s">
        <v>212</v>
      </c>
      <c r="F34" s="174" t="s">
        <v>212</v>
      </c>
      <c r="G34" s="177">
        <v>1</v>
      </c>
      <c r="H34" s="59"/>
      <c r="I34" s="178">
        <v>1</v>
      </c>
      <c r="J34" s="88"/>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5" customFormat="1" ht="18" x14ac:dyDescent="0.15">
      <c r="A35" s="157" t="s">
        <v>154</v>
      </c>
      <c r="B35" s="164" t="s">
        <v>191</v>
      </c>
      <c r="C35" s="60"/>
      <c r="D35" s="61"/>
      <c r="E35" s="194" t="s">
        <v>212</v>
      </c>
      <c r="F35" s="174" t="s">
        <v>212</v>
      </c>
      <c r="G35" s="177">
        <v>1</v>
      </c>
      <c r="H35" s="59"/>
      <c r="I35" s="178">
        <v>1</v>
      </c>
      <c r="J35" s="90"/>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5" customFormat="1" ht="18" x14ac:dyDescent="0.15">
      <c r="A36" s="157">
        <v>2.2999999999999998</v>
      </c>
      <c r="B36" s="163" t="s">
        <v>262</v>
      </c>
      <c r="C36" s="60"/>
      <c r="D36" s="61"/>
      <c r="E36" s="170" t="s">
        <v>213</v>
      </c>
      <c r="F36" s="175" t="s">
        <v>214</v>
      </c>
      <c r="G36" s="180">
        <v>2</v>
      </c>
      <c r="H36" s="181"/>
      <c r="I36" s="182">
        <v>2</v>
      </c>
      <c r="J36" s="90"/>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5" customFormat="1" ht="18" x14ac:dyDescent="0.15">
      <c r="A37" s="157" t="s">
        <v>155</v>
      </c>
      <c r="B37" s="164" t="s">
        <v>184</v>
      </c>
      <c r="C37" s="60"/>
      <c r="D37" s="61"/>
      <c r="E37" s="170" t="s">
        <v>244</v>
      </c>
      <c r="F37" s="175" t="s">
        <v>213</v>
      </c>
      <c r="G37" s="180">
        <v>1</v>
      </c>
      <c r="H37" s="181"/>
      <c r="I37" s="182">
        <v>1</v>
      </c>
      <c r="J37" s="90"/>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5" customFormat="1" ht="18" x14ac:dyDescent="0.15">
      <c r="A38" s="157" t="s">
        <v>156</v>
      </c>
      <c r="B38" s="164" t="s">
        <v>185</v>
      </c>
      <c r="C38" s="60"/>
      <c r="D38" s="61"/>
      <c r="E38" s="170" t="s">
        <v>213</v>
      </c>
      <c r="F38" s="175" t="s">
        <v>213</v>
      </c>
      <c r="G38" s="180">
        <v>1</v>
      </c>
      <c r="H38" s="181"/>
      <c r="I38" s="182">
        <v>1</v>
      </c>
      <c r="J38" s="90"/>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5" customFormat="1" ht="18" x14ac:dyDescent="0.15">
      <c r="A39" s="157" t="s">
        <v>157</v>
      </c>
      <c r="B39" s="164" t="s">
        <v>186</v>
      </c>
      <c r="C39" s="60"/>
      <c r="D39" s="61"/>
      <c r="E39" s="170" t="s">
        <v>213</v>
      </c>
      <c r="F39" s="175" t="s">
        <v>213</v>
      </c>
      <c r="G39" s="180">
        <v>1</v>
      </c>
      <c r="H39" s="181"/>
      <c r="I39" s="182">
        <v>1</v>
      </c>
      <c r="J39" s="90"/>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5" customFormat="1" ht="18" x14ac:dyDescent="0.15">
      <c r="A40" s="157" t="s">
        <v>158</v>
      </c>
      <c r="B40" s="164" t="s">
        <v>193</v>
      </c>
      <c r="C40" s="60"/>
      <c r="D40" s="61"/>
      <c r="E40" s="170" t="s">
        <v>213</v>
      </c>
      <c r="F40" s="175" t="s">
        <v>213</v>
      </c>
      <c r="G40" s="180">
        <v>1</v>
      </c>
      <c r="H40" s="181"/>
      <c r="I40" s="182">
        <v>1</v>
      </c>
      <c r="J40" s="90"/>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5" customFormat="1" ht="18" x14ac:dyDescent="0.15">
      <c r="A41" s="157" t="s">
        <v>159</v>
      </c>
      <c r="B41" s="164" t="s">
        <v>188</v>
      </c>
      <c r="C41" s="60"/>
      <c r="D41" s="61"/>
      <c r="E41" s="170" t="s">
        <v>214</v>
      </c>
      <c r="F41" s="175" t="s">
        <v>214</v>
      </c>
      <c r="G41" s="180">
        <v>1</v>
      </c>
      <c r="H41" s="181"/>
      <c r="I41" s="182">
        <v>1</v>
      </c>
      <c r="J41" s="90"/>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5" customFormat="1" ht="18" x14ac:dyDescent="0.15">
      <c r="A42" s="157" t="s">
        <v>160</v>
      </c>
      <c r="B42" s="164" t="s">
        <v>189</v>
      </c>
      <c r="C42" s="60"/>
      <c r="D42" s="61"/>
      <c r="E42" s="170" t="s">
        <v>215</v>
      </c>
      <c r="F42" s="175" t="s">
        <v>215</v>
      </c>
      <c r="G42" s="180">
        <v>1</v>
      </c>
      <c r="H42" s="181"/>
      <c r="I42" s="182">
        <v>1</v>
      </c>
      <c r="J42" s="90"/>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5" customFormat="1" ht="18" x14ac:dyDescent="0.15">
      <c r="A43" s="157" t="s">
        <v>161</v>
      </c>
      <c r="B43" s="164" t="s">
        <v>190</v>
      </c>
      <c r="C43" s="60"/>
      <c r="D43" s="61"/>
      <c r="E43" s="170" t="s">
        <v>216</v>
      </c>
      <c r="F43" s="175" t="s">
        <v>216</v>
      </c>
      <c r="G43" s="180">
        <v>1</v>
      </c>
      <c r="H43" s="181"/>
      <c r="I43" s="182">
        <v>1</v>
      </c>
      <c r="J43" s="90"/>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5" customFormat="1" ht="18" x14ac:dyDescent="0.15">
      <c r="A44" s="157" t="s">
        <v>162</v>
      </c>
      <c r="B44" s="164" t="s">
        <v>191</v>
      </c>
      <c r="C44" s="60"/>
      <c r="D44" s="61"/>
      <c r="E44" s="170" t="s">
        <v>217</v>
      </c>
      <c r="F44" s="175" t="s">
        <v>217</v>
      </c>
      <c r="G44" s="180">
        <v>1</v>
      </c>
      <c r="H44" s="181"/>
      <c r="I44" s="182">
        <v>1</v>
      </c>
      <c r="J44" s="90"/>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5" customFormat="1" ht="18" x14ac:dyDescent="0.15">
      <c r="A45" s="157">
        <v>2.4</v>
      </c>
      <c r="B45" s="166" t="s">
        <v>194</v>
      </c>
      <c r="C45" s="60"/>
      <c r="D45" s="61"/>
      <c r="E45" s="170" t="s">
        <v>218</v>
      </c>
      <c r="F45" s="175" t="s">
        <v>218</v>
      </c>
      <c r="G45" s="180">
        <v>1</v>
      </c>
      <c r="H45" s="181"/>
      <c r="I45" s="182">
        <v>1</v>
      </c>
      <c r="J45" s="90"/>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5" customFormat="1" ht="18" x14ac:dyDescent="0.15">
      <c r="A46" s="157">
        <v>2.5</v>
      </c>
      <c r="B46" s="166" t="s">
        <v>261</v>
      </c>
      <c r="C46" s="60"/>
      <c r="D46" s="61"/>
      <c r="E46" s="170" t="s">
        <v>218</v>
      </c>
      <c r="F46" s="175" t="s">
        <v>218</v>
      </c>
      <c r="G46" s="180">
        <v>1</v>
      </c>
      <c r="H46" s="181"/>
      <c r="I46" s="182">
        <v>1</v>
      </c>
      <c r="J46" s="90"/>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5" customFormat="1" ht="18" x14ac:dyDescent="0.15">
      <c r="A47" s="157">
        <v>2.6</v>
      </c>
      <c r="B47" s="166" t="s">
        <v>195</v>
      </c>
      <c r="C47" s="60"/>
      <c r="D47" s="61"/>
      <c r="E47" s="170" t="s">
        <v>278</v>
      </c>
      <c r="F47" s="175" t="s">
        <v>234</v>
      </c>
      <c r="G47" s="180">
        <v>5</v>
      </c>
      <c r="H47" s="181"/>
      <c r="I47" s="182">
        <v>4</v>
      </c>
      <c r="J47" s="90"/>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5" customFormat="1" ht="18" x14ac:dyDescent="0.15">
      <c r="A48" s="157" t="s">
        <v>163</v>
      </c>
      <c r="B48" s="164" t="s">
        <v>184</v>
      </c>
      <c r="C48" s="60"/>
      <c r="D48" s="61"/>
      <c r="E48" s="170" t="s">
        <v>278</v>
      </c>
      <c r="F48" s="175" t="s">
        <v>278</v>
      </c>
      <c r="G48" s="180">
        <v>1</v>
      </c>
      <c r="H48" s="181"/>
      <c r="I48" s="182">
        <v>1</v>
      </c>
      <c r="J48" s="90"/>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203" s="65" customFormat="1" ht="18" x14ac:dyDescent="0.15">
      <c r="A49" s="157" t="s">
        <v>164</v>
      </c>
      <c r="B49" s="164" t="s">
        <v>185</v>
      </c>
      <c r="C49" s="60"/>
      <c r="D49" s="61"/>
      <c r="E49" s="170" t="s">
        <v>279</v>
      </c>
      <c r="F49" s="175" t="s">
        <v>279</v>
      </c>
      <c r="G49" s="180">
        <v>1</v>
      </c>
      <c r="H49" s="181"/>
      <c r="I49" s="182">
        <v>1</v>
      </c>
      <c r="J49" s="90"/>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203" s="65" customFormat="1" ht="18" x14ac:dyDescent="0.15">
      <c r="A50" s="157" t="s">
        <v>165</v>
      </c>
      <c r="B50" s="164" t="s">
        <v>186</v>
      </c>
      <c r="C50" s="60"/>
      <c r="D50" s="61"/>
      <c r="E50" s="170" t="s">
        <v>219</v>
      </c>
      <c r="F50" s="197" t="s">
        <v>220</v>
      </c>
      <c r="G50" s="180">
        <v>1</v>
      </c>
      <c r="H50" s="181"/>
      <c r="I50" s="182">
        <v>1</v>
      </c>
      <c r="J50" s="90"/>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203" s="65" customFormat="1" ht="18" x14ac:dyDescent="0.15">
      <c r="A51" s="157" t="s">
        <v>166</v>
      </c>
      <c r="B51" s="164" t="s">
        <v>193</v>
      </c>
      <c r="C51" s="60"/>
      <c r="D51" s="61"/>
      <c r="E51" s="170" t="s">
        <v>219</v>
      </c>
      <c r="F51" s="197" t="s">
        <v>220</v>
      </c>
      <c r="G51" s="180">
        <v>1</v>
      </c>
      <c r="H51" s="181"/>
      <c r="I51" s="182">
        <v>1</v>
      </c>
      <c r="J51" s="90"/>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203" s="65" customFormat="1" ht="18" x14ac:dyDescent="0.15">
      <c r="A52" s="157" t="s">
        <v>167</v>
      </c>
      <c r="B52" s="164" t="s">
        <v>188</v>
      </c>
      <c r="C52" s="60"/>
      <c r="D52" s="61"/>
      <c r="E52" s="170" t="s">
        <v>245</v>
      </c>
      <c r="F52" s="197" t="s">
        <v>221</v>
      </c>
      <c r="G52" s="180">
        <v>1</v>
      </c>
      <c r="H52" s="181"/>
      <c r="I52" s="182">
        <v>1</v>
      </c>
      <c r="J52" s="90"/>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203" s="65" customFormat="1" ht="18" x14ac:dyDescent="0.15">
      <c r="A53" s="157" t="s">
        <v>168</v>
      </c>
      <c r="B53" s="164" t="s">
        <v>189</v>
      </c>
      <c r="C53" s="60"/>
      <c r="D53" s="61"/>
      <c r="E53" s="170" t="s">
        <v>221</v>
      </c>
      <c r="F53" s="197" t="s">
        <v>235</v>
      </c>
      <c r="G53" s="180">
        <v>1</v>
      </c>
      <c r="H53" s="181"/>
      <c r="I53" s="182">
        <v>1</v>
      </c>
      <c r="J53" s="90"/>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203" s="65" customFormat="1" ht="18" x14ac:dyDescent="0.15">
      <c r="A54" s="157" t="s">
        <v>169</v>
      </c>
      <c r="B54" s="164" t="s">
        <v>190</v>
      </c>
      <c r="C54" s="60"/>
      <c r="D54" s="61"/>
      <c r="E54" s="170" t="s">
        <v>222</v>
      </c>
      <c r="F54" s="197" t="s">
        <v>222</v>
      </c>
      <c r="G54" s="180">
        <v>1</v>
      </c>
      <c r="H54" s="181"/>
      <c r="I54" s="182">
        <v>1</v>
      </c>
      <c r="J54" s="90"/>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203" s="65" customFormat="1" ht="18" x14ac:dyDescent="0.15">
      <c r="A55" s="157" t="s">
        <v>170</v>
      </c>
      <c r="B55" s="164" t="s">
        <v>191</v>
      </c>
      <c r="C55" s="60"/>
      <c r="D55" s="61"/>
      <c r="E55" s="170" t="s">
        <v>223</v>
      </c>
      <c r="F55" s="197" t="s">
        <v>223</v>
      </c>
      <c r="G55" s="180">
        <v>1</v>
      </c>
      <c r="H55" s="181"/>
      <c r="I55" s="182">
        <v>1</v>
      </c>
      <c r="J55" s="90"/>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203" s="65" customFormat="1" ht="18" x14ac:dyDescent="0.15">
      <c r="A56" s="157">
        <v>2.7</v>
      </c>
      <c r="B56" s="163" t="s">
        <v>196</v>
      </c>
      <c r="C56" s="60"/>
      <c r="D56" s="61"/>
      <c r="E56" s="170" t="s">
        <v>246</v>
      </c>
      <c r="F56" s="175" t="s">
        <v>236</v>
      </c>
      <c r="G56" s="180">
        <v>2</v>
      </c>
      <c r="H56" s="181"/>
      <c r="I56" s="182">
        <v>2</v>
      </c>
      <c r="J56" s="90"/>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203" s="65" customFormat="1" ht="18" x14ac:dyDescent="0.15">
      <c r="A57" s="158" t="str">
        <f>IF(ISERROR(VALUE(SUBSTITUTE(prevWBS,".",""))),"1",IF(ISERROR(FIND("`",SUBSTITUTE(prevWBS,".","`",1))),TEXT(VALUE(prevWBS)+1,"#"),TEXT(VALUE(LEFT(prevWBS,FIND("`",SUBSTITUTE(prevWBS,".","`",1))-1))+1,"#")))</f>
        <v>3</v>
      </c>
      <c r="B57" s="165" t="s">
        <v>266</v>
      </c>
      <c r="C57" s="60"/>
      <c r="D57" s="61"/>
      <c r="E57" s="169"/>
      <c r="F57" s="169" t="str">
        <f t="shared" si="6"/>
        <v xml:space="preserve"> - </v>
      </c>
      <c r="G57" s="54"/>
      <c r="H57" s="55"/>
      <c r="I57" s="179" t="str">
        <f t="shared" si="7"/>
        <v xml:space="preserve"> - </v>
      </c>
      <c r="J57" s="89"/>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203"/>
      <c r="BP57" s="203"/>
      <c r="BQ57" s="203"/>
      <c r="BR57" s="203"/>
      <c r="BS57" s="203"/>
      <c r="BT57" s="203"/>
      <c r="BU57" s="203"/>
      <c r="BV57" s="203"/>
      <c r="BW57" s="203"/>
      <c r="BX57" s="203"/>
      <c r="BY57" s="203"/>
      <c r="BZ57" s="203"/>
      <c r="CA57" s="203"/>
      <c r="CB57" s="203"/>
      <c r="CC57" s="203"/>
      <c r="CD57" s="203"/>
      <c r="CE57" s="203"/>
      <c r="CF57" s="203"/>
      <c r="CG57" s="203"/>
      <c r="CH57" s="203"/>
      <c r="CI57" s="203"/>
      <c r="CJ57" s="203"/>
      <c r="CK57" s="203"/>
      <c r="CL57" s="203"/>
      <c r="CM57" s="203"/>
      <c r="CN57" s="203"/>
      <c r="CO57" s="203"/>
      <c r="CP57" s="203"/>
      <c r="CQ57" s="203"/>
      <c r="CR57" s="203"/>
      <c r="CS57" s="203"/>
      <c r="CT57" s="203"/>
      <c r="CU57" s="203"/>
      <c r="CV57" s="203"/>
      <c r="CW57" s="203"/>
      <c r="CX57" s="203"/>
      <c r="CY57" s="203"/>
      <c r="CZ57" s="203"/>
      <c r="DA57" s="203"/>
      <c r="DB57" s="203"/>
      <c r="DC57" s="203"/>
      <c r="DD57" s="203"/>
      <c r="DE57" s="203"/>
      <c r="DF57" s="203"/>
      <c r="DG57" s="203"/>
      <c r="DH57" s="203"/>
      <c r="DI57" s="203"/>
      <c r="DJ57" s="203"/>
      <c r="DK57" s="203"/>
      <c r="DL57" s="203"/>
      <c r="DM57" s="203"/>
      <c r="DN57" s="203"/>
      <c r="DO57" s="203"/>
      <c r="DP57" s="203"/>
      <c r="DQ57" s="203"/>
      <c r="DR57" s="203"/>
      <c r="DS57" s="203"/>
      <c r="DT57" s="203"/>
      <c r="DU57" s="203"/>
      <c r="DV57" s="203"/>
      <c r="DW57" s="203"/>
      <c r="DX57" s="203"/>
      <c r="DY57" s="203"/>
      <c r="DZ57" s="203"/>
      <c r="EA57" s="203"/>
      <c r="EB57" s="203"/>
      <c r="EC57" s="203"/>
      <c r="ED57" s="203"/>
      <c r="EE57" s="203"/>
      <c r="EF57" s="203"/>
      <c r="EG57" s="203"/>
      <c r="EH57" s="203"/>
      <c r="EI57" s="203"/>
      <c r="EJ57" s="203"/>
      <c r="EK57" s="203"/>
      <c r="EL57" s="203"/>
      <c r="EM57" s="203"/>
      <c r="EN57" s="203"/>
      <c r="EO57" s="203"/>
      <c r="EP57" s="203"/>
      <c r="EQ57" s="203"/>
      <c r="ER57" s="203"/>
      <c r="ES57" s="203"/>
      <c r="ET57" s="203"/>
      <c r="EU57" s="203"/>
      <c r="EV57" s="203"/>
      <c r="EW57" s="203"/>
      <c r="EX57" s="203"/>
      <c r="EY57" s="203"/>
      <c r="EZ57" s="203"/>
      <c r="FA57" s="203"/>
      <c r="FB57" s="203"/>
      <c r="FC57" s="203"/>
      <c r="FD57" s="203"/>
      <c r="FE57" s="203"/>
      <c r="FF57" s="203"/>
      <c r="FG57" s="203"/>
      <c r="FH57" s="203"/>
      <c r="FI57" s="203"/>
      <c r="FJ57" s="203"/>
      <c r="FK57" s="203"/>
      <c r="FL57" s="203"/>
      <c r="FM57" s="203"/>
      <c r="FN57" s="203"/>
      <c r="FO57" s="203"/>
      <c r="FP57" s="203"/>
      <c r="FQ57" s="203"/>
      <c r="FR57" s="203"/>
      <c r="FS57" s="203"/>
      <c r="FT57" s="203"/>
      <c r="FU57" s="203"/>
      <c r="FV57" s="203"/>
      <c r="FW57" s="203"/>
      <c r="FX57" s="203"/>
      <c r="FY57" s="203"/>
      <c r="FZ57" s="203"/>
      <c r="GA57" s="203"/>
      <c r="GB57" s="203"/>
      <c r="GC57" s="203"/>
      <c r="GD57" s="203"/>
      <c r="GE57" s="203"/>
      <c r="GF57" s="203"/>
      <c r="GG57" s="203"/>
      <c r="GH57" s="203"/>
      <c r="GI57" s="203"/>
      <c r="GJ57" s="203"/>
      <c r="GK57" s="203"/>
      <c r="GL57" s="203"/>
      <c r="GM57" s="203"/>
      <c r="GN57" s="203"/>
      <c r="GO57" s="203"/>
      <c r="GP57" s="203"/>
      <c r="GQ57" s="203"/>
      <c r="GR57" s="203"/>
      <c r="GS57" s="203"/>
      <c r="GT57" s="203"/>
      <c r="GU57" s="203"/>
    </row>
    <row r="58" spans="1:203" s="65" customFormat="1" ht="18" x14ac:dyDescent="0.15">
      <c r="A58" s="1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58" s="163" t="s">
        <v>197</v>
      </c>
      <c r="C58" s="60"/>
      <c r="D58" s="61"/>
      <c r="E58" s="194" t="s">
        <v>224</v>
      </c>
      <c r="F58" s="174" t="s">
        <v>272</v>
      </c>
      <c r="G58" s="177">
        <v>21</v>
      </c>
      <c r="H58" s="59"/>
      <c r="I58" s="178">
        <v>21</v>
      </c>
      <c r="J58" s="90"/>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203" s="65" customFormat="1" ht="18" x14ac:dyDescent="0.15">
      <c r="A59" s="157" t="s">
        <v>171</v>
      </c>
      <c r="B59" s="167" t="s">
        <v>198</v>
      </c>
      <c r="C59" s="60"/>
      <c r="D59" s="61"/>
      <c r="E59" s="194" t="s">
        <v>224</v>
      </c>
      <c r="F59" s="174" t="s">
        <v>224</v>
      </c>
      <c r="G59" s="177">
        <v>1</v>
      </c>
      <c r="H59" s="59"/>
      <c r="I59" s="178">
        <v>1</v>
      </c>
      <c r="J59" s="90"/>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203" s="65" customFormat="1" ht="18" x14ac:dyDescent="0.15">
      <c r="A60" s="157" t="s">
        <v>172</v>
      </c>
      <c r="B60" s="167" t="s">
        <v>199</v>
      </c>
      <c r="C60" s="60"/>
      <c r="D60" s="61"/>
      <c r="E60" s="194" t="s">
        <v>224</v>
      </c>
      <c r="F60" s="174" t="s">
        <v>237</v>
      </c>
      <c r="G60" s="177">
        <v>1</v>
      </c>
      <c r="H60" s="59"/>
      <c r="I60" s="178">
        <v>1</v>
      </c>
      <c r="J60" s="90"/>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203" s="65" customFormat="1" ht="18" x14ac:dyDescent="0.15">
      <c r="A61" s="157" t="s">
        <v>173</v>
      </c>
      <c r="B61" s="164" t="s">
        <v>184</v>
      </c>
      <c r="C61" s="60"/>
      <c r="D61" s="61"/>
      <c r="E61" s="194" t="s">
        <v>247</v>
      </c>
      <c r="F61" s="174" t="s">
        <v>248</v>
      </c>
      <c r="G61" s="177">
        <v>3</v>
      </c>
      <c r="H61" s="59"/>
      <c r="I61" s="178">
        <v>3</v>
      </c>
      <c r="J61" s="90"/>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203" s="65" customFormat="1" ht="18" x14ac:dyDescent="0.15">
      <c r="A62" s="157" t="s">
        <v>174</v>
      </c>
      <c r="B62" s="164" t="s">
        <v>185</v>
      </c>
      <c r="C62" s="60"/>
      <c r="D62" s="61"/>
      <c r="E62" s="195" t="s">
        <v>238</v>
      </c>
      <c r="F62" s="171" t="s">
        <v>225</v>
      </c>
      <c r="G62" s="183">
        <v>3</v>
      </c>
      <c r="H62" s="184"/>
      <c r="I62" s="185">
        <v>3</v>
      </c>
      <c r="J62" s="90"/>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203" s="65" customFormat="1" ht="18" x14ac:dyDescent="0.15">
      <c r="A63" s="157" t="s">
        <v>175</v>
      </c>
      <c r="B63" s="164" t="s">
        <v>186</v>
      </c>
      <c r="C63" s="60"/>
      <c r="D63" s="61"/>
      <c r="E63" s="195" t="s">
        <v>267</v>
      </c>
      <c r="F63" s="171" t="s">
        <v>226</v>
      </c>
      <c r="G63" s="183">
        <v>3</v>
      </c>
      <c r="H63" s="184"/>
      <c r="I63" s="185">
        <v>3</v>
      </c>
      <c r="J63" s="90"/>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203" s="65" customFormat="1" ht="18" x14ac:dyDescent="0.15">
      <c r="A64" s="157" t="s">
        <v>176</v>
      </c>
      <c r="B64" s="164" t="s">
        <v>193</v>
      </c>
      <c r="C64" s="60"/>
      <c r="D64" s="61"/>
      <c r="E64" s="195" t="s">
        <v>249</v>
      </c>
      <c r="F64" s="171" t="s">
        <v>239</v>
      </c>
      <c r="G64" s="183">
        <v>2</v>
      </c>
      <c r="H64" s="184"/>
      <c r="I64" s="185">
        <v>2</v>
      </c>
      <c r="J64" s="90"/>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205" s="65" customFormat="1" ht="18" x14ac:dyDescent="0.15">
      <c r="A65" s="157" t="s">
        <v>177</v>
      </c>
      <c r="B65" s="164" t="s">
        <v>188</v>
      </c>
      <c r="C65" s="60"/>
      <c r="D65" s="61"/>
      <c r="E65" s="195" t="s">
        <v>227</v>
      </c>
      <c r="F65" s="171" t="s">
        <v>250</v>
      </c>
      <c r="G65" s="183">
        <v>2</v>
      </c>
      <c r="H65" s="184"/>
      <c r="I65" s="185">
        <v>2</v>
      </c>
      <c r="J65" s="90"/>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205" s="65" customFormat="1" ht="18" x14ac:dyDescent="0.15">
      <c r="A66" s="157" t="s">
        <v>178</v>
      </c>
      <c r="B66" s="164" t="s">
        <v>189</v>
      </c>
      <c r="C66" s="60"/>
      <c r="D66" s="61"/>
      <c r="E66" s="195" t="s">
        <v>270</v>
      </c>
      <c r="F66" s="171" t="s">
        <v>240</v>
      </c>
      <c r="G66" s="183">
        <v>2</v>
      </c>
      <c r="H66" s="184"/>
      <c r="I66" s="185">
        <v>2</v>
      </c>
      <c r="J66" s="90"/>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205" s="65" customFormat="1" ht="18" x14ac:dyDescent="0.15">
      <c r="A67" s="157" t="s">
        <v>179</v>
      </c>
      <c r="B67" s="164" t="s">
        <v>190</v>
      </c>
      <c r="C67" s="60"/>
      <c r="D67" s="61"/>
      <c r="E67" s="195" t="s">
        <v>251</v>
      </c>
      <c r="F67" s="171" t="s">
        <v>241</v>
      </c>
      <c r="G67" s="183">
        <v>3</v>
      </c>
      <c r="H67" s="184"/>
      <c r="I67" s="185">
        <v>3</v>
      </c>
      <c r="J67" s="90"/>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205" s="65" customFormat="1" ht="18" x14ac:dyDescent="0.15">
      <c r="A68" s="157" t="s">
        <v>180</v>
      </c>
      <c r="B68" s="164" t="s">
        <v>191</v>
      </c>
      <c r="C68" s="60"/>
      <c r="D68" s="61"/>
      <c r="E68" s="195" t="s">
        <v>252</v>
      </c>
      <c r="F68" s="171" t="s">
        <v>268</v>
      </c>
      <c r="G68" s="183">
        <v>2</v>
      </c>
      <c r="H68" s="184"/>
      <c r="I68" s="185">
        <v>2</v>
      </c>
      <c r="J68" s="90"/>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205" s="65" customFormat="1" ht="18" x14ac:dyDescent="0.15">
      <c r="A69" s="191">
        <v>3.2</v>
      </c>
      <c r="B69" s="166" t="s">
        <v>200</v>
      </c>
      <c r="C69" s="60"/>
      <c r="D69" s="61"/>
      <c r="E69" s="195" t="s">
        <v>269</v>
      </c>
      <c r="F69" s="171" t="s">
        <v>271</v>
      </c>
      <c r="G69" s="183">
        <v>1</v>
      </c>
      <c r="H69" s="184"/>
      <c r="I69" s="185">
        <v>1</v>
      </c>
      <c r="J69" s="90"/>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row>
    <row r="70" spans="1:205" s="65" customFormat="1" ht="18" x14ac:dyDescent="0.15">
      <c r="A70" s="159">
        <v>4</v>
      </c>
      <c r="B70" s="168" t="s">
        <v>138</v>
      </c>
      <c r="C70" s="60"/>
      <c r="D70" s="61"/>
      <c r="E70" s="172"/>
      <c r="F70" s="172"/>
      <c r="G70" s="176"/>
      <c r="H70" s="186"/>
      <c r="I70" s="187"/>
      <c r="J70" s="89"/>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203"/>
      <c r="BP70" s="203"/>
      <c r="BQ70" s="203"/>
      <c r="BR70" s="203"/>
      <c r="BS70" s="203"/>
      <c r="BT70" s="203"/>
      <c r="BU70" s="203"/>
      <c r="BV70" s="203"/>
      <c r="BW70" s="203"/>
      <c r="BX70" s="203"/>
      <c r="BY70" s="203"/>
      <c r="BZ70" s="203"/>
      <c r="CA70" s="203"/>
      <c r="CB70" s="203"/>
      <c r="CC70" s="203"/>
      <c r="CD70" s="203"/>
      <c r="CE70" s="203"/>
      <c r="CF70" s="203"/>
      <c r="CG70" s="203"/>
      <c r="CH70" s="203"/>
      <c r="CI70" s="203"/>
      <c r="CJ70" s="203"/>
      <c r="CK70" s="203"/>
      <c r="CL70" s="203"/>
      <c r="CM70" s="203"/>
      <c r="CN70" s="203"/>
      <c r="CO70" s="203"/>
      <c r="CP70" s="203"/>
      <c r="CQ70" s="203"/>
      <c r="CR70" s="203"/>
      <c r="CS70" s="203"/>
      <c r="CT70" s="203"/>
      <c r="CU70" s="203"/>
      <c r="CV70" s="203"/>
      <c r="CW70" s="203"/>
      <c r="CX70" s="203"/>
      <c r="CY70" s="203"/>
      <c r="CZ70" s="203"/>
      <c r="DA70" s="203"/>
      <c r="DB70" s="203"/>
      <c r="DC70" s="203"/>
      <c r="DD70" s="203"/>
      <c r="DE70" s="203"/>
      <c r="DF70" s="203"/>
      <c r="DG70" s="203"/>
      <c r="DH70" s="203"/>
      <c r="DI70" s="203"/>
      <c r="DJ70" s="203"/>
      <c r="DK70" s="203"/>
      <c r="DL70" s="203"/>
      <c r="DM70" s="203"/>
      <c r="DN70" s="203"/>
      <c r="DO70" s="203"/>
      <c r="DP70" s="203"/>
      <c r="DQ70" s="203"/>
      <c r="DR70" s="203"/>
      <c r="DS70" s="203"/>
      <c r="DT70" s="203"/>
      <c r="DU70" s="203"/>
      <c r="DV70" s="203"/>
      <c r="DW70" s="203"/>
      <c r="DX70" s="203"/>
      <c r="DY70" s="203"/>
      <c r="DZ70" s="203"/>
      <c r="EA70" s="203"/>
      <c r="EB70" s="203"/>
      <c r="EC70" s="203"/>
      <c r="ED70" s="203"/>
      <c r="EE70" s="203"/>
      <c r="EF70" s="203"/>
      <c r="EG70" s="203"/>
      <c r="EH70" s="203"/>
      <c r="EI70" s="203"/>
      <c r="EJ70" s="203"/>
      <c r="EK70" s="203"/>
      <c r="EL70" s="203"/>
      <c r="EM70" s="203"/>
      <c r="EN70" s="203"/>
      <c r="EO70" s="203"/>
      <c r="EP70" s="203"/>
      <c r="EQ70" s="203"/>
      <c r="ER70" s="203"/>
      <c r="ES70" s="203"/>
      <c r="ET70" s="203"/>
      <c r="EU70" s="203"/>
      <c r="EV70" s="203"/>
      <c r="EW70" s="203"/>
      <c r="EX70" s="203"/>
      <c r="EY70" s="203"/>
      <c r="EZ70" s="203"/>
      <c r="FA70" s="203"/>
      <c r="FB70" s="203"/>
      <c r="FC70" s="203"/>
      <c r="FD70" s="203"/>
      <c r="FE70" s="203"/>
      <c r="FF70" s="203"/>
      <c r="FG70" s="203"/>
      <c r="FH70" s="203"/>
      <c r="FI70" s="203"/>
      <c r="FJ70" s="203"/>
      <c r="FK70" s="203"/>
      <c r="FL70" s="203"/>
      <c r="FM70" s="203"/>
      <c r="FN70" s="203"/>
      <c r="FO70" s="203"/>
      <c r="FP70" s="203"/>
      <c r="FQ70" s="203"/>
      <c r="FR70" s="203"/>
      <c r="FS70" s="203"/>
      <c r="FT70" s="203"/>
      <c r="FU70" s="203"/>
      <c r="FV70" s="203"/>
      <c r="FW70" s="203"/>
      <c r="FX70" s="203"/>
      <c r="FY70" s="203"/>
      <c r="FZ70" s="203"/>
      <c r="GA70" s="203"/>
      <c r="GB70" s="203"/>
      <c r="GC70" s="203"/>
      <c r="GD70" s="203"/>
      <c r="GE70" s="203"/>
      <c r="GF70" s="203"/>
      <c r="GG70" s="203"/>
      <c r="GH70" s="203"/>
      <c r="GI70" s="203"/>
      <c r="GJ70" s="203"/>
      <c r="GK70" s="203"/>
      <c r="GL70" s="203"/>
      <c r="GM70" s="203"/>
      <c r="GN70" s="203"/>
      <c r="GO70" s="203"/>
      <c r="GP70" s="203"/>
      <c r="GQ70" s="203"/>
      <c r="GR70" s="203"/>
      <c r="GS70" s="203"/>
      <c r="GT70" s="203"/>
      <c r="GU70" s="203"/>
      <c r="GV70" s="203"/>
    </row>
    <row r="71" spans="1:205" s="65" customFormat="1" ht="18" x14ac:dyDescent="0.15">
      <c r="A71" s="160">
        <v>4.0999999999999996</v>
      </c>
      <c r="B71" s="190" t="s">
        <v>201</v>
      </c>
      <c r="C71" s="60"/>
      <c r="D71" s="61"/>
      <c r="E71" s="196" t="s">
        <v>280</v>
      </c>
      <c r="F71" s="173" t="s">
        <v>280</v>
      </c>
      <c r="G71" s="192">
        <v>1</v>
      </c>
      <c r="H71" s="193"/>
      <c r="I71" s="188">
        <v>1</v>
      </c>
      <c r="J71" s="90"/>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205" s="65" customFormat="1" ht="18" x14ac:dyDescent="0.15">
      <c r="A72" s="160">
        <v>4.2</v>
      </c>
      <c r="B72" s="190" t="s">
        <v>202</v>
      </c>
      <c r="C72" s="60"/>
      <c r="D72" s="61"/>
      <c r="E72" s="196" t="s">
        <v>281</v>
      </c>
      <c r="F72" s="173" t="s">
        <v>282</v>
      </c>
      <c r="G72" s="192">
        <v>1</v>
      </c>
      <c r="H72" s="193"/>
      <c r="I72" s="188">
        <v>1</v>
      </c>
      <c r="J72" s="90"/>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205" s="65" customFormat="1" ht="18" x14ac:dyDescent="0.15">
      <c r="A73" s="160">
        <v>4.3</v>
      </c>
      <c r="B73" s="190" t="s">
        <v>203</v>
      </c>
      <c r="C73" s="60"/>
      <c r="D73" s="61"/>
      <c r="E73" s="196" t="s">
        <v>242</v>
      </c>
      <c r="F73" s="173" t="s">
        <v>242</v>
      </c>
      <c r="G73" s="192">
        <v>1</v>
      </c>
      <c r="H73" s="193"/>
      <c r="I73" s="188">
        <v>1</v>
      </c>
      <c r="J73" s="90"/>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205" s="65" customFormat="1" ht="18" x14ac:dyDescent="0.15">
      <c r="A74" s="159">
        <v>5</v>
      </c>
      <c r="B74" s="168" t="s">
        <v>137</v>
      </c>
      <c r="C74" s="60"/>
      <c r="D74" s="61"/>
      <c r="E74" s="172"/>
      <c r="F74" s="176"/>
      <c r="G74" s="186"/>
      <c r="H74" s="187"/>
      <c r="I74" s="189"/>
      <c r="J74" s="89"/>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203"/>
      <c r="BP74" s="203"/>
      <c r="BQ74" s="203"/>
      <c r="BR74" s="203"/>
      <c r="BS74" s="203"/>
      <c r="BT74" s="203"/>
      <c r="BU74" s="203"/>
      <c r="BV74" s="203"/>
      <c r="BW74" s="203"/>
      <c r="BX74" s="203"/>
      <c r="BY74" s="203"/>
      <c r="BZ74" s="203"/>
      <c r="CA74" s="203"/>
      <c r="CB74" s="203"/>
      <c r="CC74" s="203"/>
      <c r="CD74" s="203"/>
      <c r="CE74" s="203"/>
      <c r="CF74" s="203"/>
      <c r="CG74" s="203"/>
      <c r="CH74" s="203"/>
      <c r="CI74" s="203"/>
      <c r="CJ74" s="203"/>
      <c r="CK74" s="203"/>
      <c r="CL74" s="203"/>
      <c r="CM74" s="203"/>
      <c r="CN74" s="203"/>
      <c r="CO74" s="203"/>
      <c r="CP74" s="203"/>
      <c r="CQ74" s="203"/>
      <c r="CR74" s="203"/>
      <c r="CS74" s="203"/>
      <c r="CT74" s="203"/>
      <c r="CU74" s="203"/>
      <c r="CV74" s="203"/>
      <c r="CW74" s="203"/>
      <c r="CX74" s="203"/>
      <c r="CY74" s="203"/>
      <c r="CZ74" s="203"/>
      <c r="DA74" s="203"/>
      <c r="DB74" s="203"/>
      <c r="DC74" s="203"/>
      <c r="DD74" s="203"/>
      <c r="DE74" s="203"/>
      <c r="DF74" s="203"/>
      <c r="DG74" s="203"/>
      <c r="DH74" s="203"/>
      <c r="DI74" s="203"/>
      <c r="DJ74" s="203"/>
      <c r="DK74" s="203"/>
      <c r="DL74" s="203"/>
      <c r="DM74" s="203"/>
      <c r="DN74" s="203"/>
      <c r="DO74" s="203"/>
      <c r="DP74" s="203"/>
      <c r="DQ74" s="203"/>
      <c r="DR74" s="203"/>
      <c r="DS74" s="203"/>
      <c r="DT74" s="203"/>
      <c r="DU74" s="203"/>
      <c r="DV74" s="203"/>
      <c r="DW74" s="203"/>
      <c r="DX74" s="203"/>
      <c r="DY74" s="203"/>
      <c r="DZ74" s="203"/>
      <c r="EA74" s="203"/>
      <c r="EB74" s="203"/>
      <c r="EC74" s="203"/>
      <c r="ED74" s="203"/>
      <c r="EE74" s="203"/>
      <c r="EF74" s="203"/>
      <c r="EG74" s="203"/>
      <c r="EH74" s="203"/>
      <c r="EI74" s="203"/>
      <c r="EJ74" s="203"/>
      <c r="EK74" s="203"/>
      <c r="EL74" s="203"/>
      <c r="EM74" s="203"/>
      <c r="EN74" s="203"/>
      <c r="EO74" s="203"/>
      <c r="EP74" s="203"/>
      <c r="EQ74" s="203"/>
      <c r="ER74" s="203"/>
      <c r="ES74" s="203"/>
      <c r="ET74" s="203"/>
      <c r="EU74" s="203"/>
      <c r="EV74" s="203"/>
      <c r="EW74" s="203"/>
      <c r="EX74" s="203"/>
      <c r="EY74" s="203"/>
      <c r="EZ74" s="203"/>
      <c r="FA74" s="203"/>
      <c r="FB74" s="203"/>
      <c r="FC74" s="203"/>
      <c r="FD74" s="203"/>
      <c r="FE74" s="203"/>
      <c r="FF74" s="203"/>
      <c r="FG74" s="203"/>
      <c r="FH74" s="203"/>
      <c r="FI74" s="203"/>
      <c r="FJ74" s="203"/>
      <c r="FK74" s="203"/>
      <c r="FL74" s="203"/>
      <c r="FM74" s="203"/>
      <c r="FN74" s="203"/>
      <c r="FO74" s="203"/>
      <c r="FP74" s="203"/>
      <c r="FQ74" s="203"/>
      <c r="FR74" s="203"/>
      <c r="FS74" s="203"/>
      <c r="FT74" s="203"/>
      <c r="FU74" s="203"/>
      <c r="FV74" s="203"/>
      <c r="FW74" s="203"/>
      <c r="FX74" s="203"/>
      <c r="FY74" s="203"/>
      <c r="FZ74" s="203"/>
      <c r="GA74" s="203"/>
      <c r="GB74" s="203"/>
      <c r="GC74" s="203"/>
      <c r="GD74" s="203"/>
      <c r="GE74" s="203"/>
      <c r="GF74" s="203"/>
      <c r="GG74" s="203"/>
      <c r="GH74" s="203"/>
      <c r="GI74" s="203"/>
      <c r="GJ74" s="203"/>
      <c r="GK74" s="203"/>
      <c r="GL74" s="203"/>
      <c r="GM74" s="203"/>
      <c r="GN74" s="203"/>
      <c r="GO74" s="203"/>
      <c r="GP74" s="203"/>
      <c r="GQ74" s="203"/>
      <c r="GR74" s="203"/>
      <c r="GS74" s="203"/>
      <c r="GT74" s="203"/>
      <c r="GU74" s="203"/>
      <c r="GV74" s="203"/>
      <c r="GW74" s="203"/>
    </row>
    <row r="75" spans="1:205" s="65" customFormat="1" ht="18" x14ac:dyDescent="0.15">
      <c r="A75" s="160">
        <v>5.0999999999999996</v>
      </c>
      <c r="B75" s="190" t="s">
        <v>204</v>
      </c>
      <c r="C75" s="60"/>
      <c r="D75" s="61"/>
      <c r="E75" s="196" t="s">
        <v>283</v>
      </c>
      <c r="F75" s="173" t="s">
        <v>284</v>
      </c>
      <c r="G75" s="192">
        <v>2</v>
      </c>
      <c r="H75" s="193"/>
      <c r="I75" s="188">
        <v>2</v>
      </c>
      <c r="J75" s="90"/>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row>
    <row r="76" spans="1:205" s="65" customFormat="1" ht="18" x14ac:dyDescent="0.15">
      <c r="A76" s="160">
        <v>5.2</v>
      </c>
      <c r="B76" s="190" t="s">
        <v>205</v>
      </c>
      <c r="C76" s="60"/>
      <c r="D76" s="61"/>
      <c r="E76" s="196" t="s">
        <v>285</v>
      </c>
      <c r="F76" s="173" t="s">
        <v>286</v>
      </c>
      <c r="G76" s="192">
        <v>6</v>
      </c>
      <c r="H76" s="193"/>
      <c r="I76" s="188">
        <v>6</v>
      </c>
      <c r="J76" s="90"/>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205" s="65" customFormat="1" ht="18" x14ac:dyDescent="0.15">
      <c r="A77" s="154"/>
      <c r="B77" s="155"/>
      <c r="C77" s="60"/>
      <c r="D77" s="61"/>
      <c r="E77" s="95"/>
      <c r="F77" s="95"/>
      <c r="G77" s="62"/>
      <c r="H77" s="63"/>
      <c r="I77" s="64"/>
      <c r="J77" s="90"/>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row>
    <row r="78" spans="1:205" s="65" customFormat="1" ht="18" x14ac:dyDescent="0.15">
      <c r="A78" s="154"/>
      <c r="B78" s="155"/>
      <c r="C78" s="60"/>
      <c r="D78" s="61"/>
      <c r="E78" s="95"/>
      <c r="F78" s="95"/>
      <c r="G78" s="62"/>
      <c r="H78" s="63"/>
      <c r="I78" s="64"/>
      <c r="J78" s="90"/>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205" s="65" customFormat="1" ht="18" x14ac:dyDescent="0.15">
      <c r="A79" s="56"/>
      <c r="B79" s="60"/>
      <c r="C79" s="60"/>
      <c r="D79" s="61"/>
      <c r="E79" s="95"/>
      <c r="F79" s="95"/>
      <c r="G79" s="62"/>
      <c r="H79" s="63"/>
      <c r="I79" s="64" t="str">
        <f t="shared" si="4"/>
        <v xml:space="preserve"> - </v>
      </c>
      <c r="J79" s="90"/>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205" s="70" customFormat="1" ht="18" x14ac:dyDescent="0.15">
      <c r="A80" s="66" t="s">
        <v>1</v>
      </c>
      <c r="B80" s="67"/>
      <c r="C80" s="68"/>
      <c r="D80" s="68"/>
      <c r="E80" s="96"/>
      <c r="F80" s="96"/>
      <c r="G80" s="69"/>
      <c r="H80" s="69"/>
      <c r="I80" s="69"/>
      <c r="J80" s="91"/>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row>
    <row r="81" spans="1:66" s="65" customFormat="1" ht="18" x14ac:dyDescent="0.15">
      <c r="A81" s="71" t="s">
        <v>38</v>
      </c>
      <c r="B81" s="72"/>
      <c r="C81" s="72"/>
      <c r="D81" s="72"/>
      <c r="E81" s="97"/>
      <c r="F81" s="97"/>
      <c r="G81" s="72"/>
      <c r="H81" s="72"/>
      <c r="I81" s="72"/>
      <c r="J81" s="91"/>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row>
    <row r="82" spans="1:66" s="65" customFormat="1" ht="18" x14ac:dyDescent="0.15">
      <c r="A82" s="120" t="str">
        <f>IF(ISERROR(VALUE(SUBSTITUTE(prevWBS,".",""))),"1",IF(ISERROR(FIND("`",SUBSTITUTE(prevWBS,".","`",1))),TEXT(VALUE(prevWBS)+1,"#"),TEXT(VALUE(LEFT(prevWBS,FIND("`",SUBSTITUTE(prevWBS,".","`",1))-1))+1,"#")))</f>
        <v>1</v>
      </c>
      <c r="B82" s="121" t="s">
        <v>77</v>
      </c>
      <c r="C82" s="73"/>
      <c r="D82" s="74"/>
      <c r="E82" s="93"/>
      <c r="F82" s="94" t="str">
        <f t="shared" ref="F82:F85" si="8">IF(ISBLANK(E82)," - ",IF(G82=0,E82,E82+G82-1))</f>
        <v xml:space="preserve"> - </v>
      </c>
      <c r="G82" s="58"/>
      <c r="H82" s="59"/>
      <c r="I82" s="75" t="str">
        <f>IF(OR(F82=0,E82=0)," - ",NETWORKDAYS(E82,F82))</f>
        <v xml:space="preserve"> - </v>
      </c>
      <c r="J82" s="92"/>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5" customFormat="1" ht="18" x14ac:dyDescent="0.15">
      <c r="A8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3" s="76" t="s">
        <v>63</v>
      </c>
      <c r="C83" s="76"/>
      <c r="D83" s="74"/>
      <c r="E83" s="93"/>
      <c r="F83" s="94" t="str">
        <f t="shared" si="8"/>
        <v xml:space="preserve"> - </v>
      </c>
      <c r="G83" s="58"/>
      <c r="H83" s="59"/>
      <c r="I83" s="75" t="str">
        <f t="shared" ref="I83:I85" si="9">IF(OR(F83=0,E83=0)," - ",NETWORKDAYS(E83,F83))</f>
        <v xml:space="preserve"> - </v>
      </c>
      <c r="J83" s="92"/>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5" customFormat="1" ht="18" x14ac:dyDescent="0.15">
      <c r="A8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4" s="77" t="s">
        <v>64</v>
      </c>
      <c r="C84" s="76"/>
      <c r="D84" s="74"/>
      <c r="E84" s="93"/>
      <c r="F84" s="94" t="str">
        <f t="shared" si="8"/>
        <v xml:space="preserve"> - </v>
      </c>
      <c r="G84" s="58"/>
      <c r="H84" s="59"/>
      <c r="I84" s="75" t="str">
        <f t="shared" si="9"/>
        <v xml:space="preserve"> - </v>
      </c>
      <c r="J84" s="92"/>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5" customFormat="1" ht="18" x14ac:dyDescent="0.15">
      <c r="A85" s="5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5" s="77" t="s">
        <v>65</v>
      </c>
      <c r="C85" s="76"/>
      <c r="D85" s="74"/>
      <c r="E85" s="93"/>
      <c r="F85" s="94" t="str">
        <f t="shared" si="8"/>
        <v xml:space="preserve"> - </v>
      </c>
      <c r="G85" s="58"/>
      <c r="H85" s="59"/>
      <c r="I85" s="75" t="str">
        <f t="shared" si="9"/>
        <v xml:space="preserve"> - </v>
      </c>
      <c r="J85" s="92"/>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32" customFormat="1" x14ac:dyDescent="0.15">
      <c r="A86" s="153" t="str">
        <f>HYPERLINK("https://vertex42.link/HowToCreateAGanttChart","► Watch How to Create a Gantt Chart in Excel")</f>
        <v>► Watch How to Create a Gantt Chart in Excel</v>
      </c>
      <c r="B86" s="30"/>
      <c r="C86" s="30"/>
      <c r="D86" s="31"/>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77:H85 H8:H73">
    <cfRule type="dataBar" priority="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7">
      <formula>K$6=TODAY()</formula>
    </cfRule>
  </conditionalFormatting>
  <conditionalFormatting sqref="K8:BN85">
    <cfRule type="expression" dxfId="2" priority="50">
      <formula>AND($E8&lt;=K$6,ROUNDDOWN(($F8-$E8+1)*$H8,0)+$E8-1&gt;=K$6)</formula>
    </cfRule>
    <cfRule type="expression" dxfId="1" priority="51">
      <formula>AND(NOT(ISBLANK($E8)),$E8&lt;=K$6,$F8&gt;=K$6)</formula>
    </cfRule>
  </conditionalFormatting>
  <conditionalFormatting sqref="K6:BN85">
    <cfRule type="expression" dxfId="0" priority="10">
      <formula>K$6=TODAY()</formula>
    </cfRule>
  </conditionalFormatting>
  <conditionalFormatting sqref="H75:H76">
    <cfRule type="dataBar" priority="2">
      <dataBar>
        <cfvo type="num" val="0"/>
        <cfvo type="num" val="1"/>
        <color theme="0" tint="-0.34998626667073579"/>
      </dataBar>
      <extLst>
        <ext xmlns:x14="http://schemas.microsoft.com/office/spreadsheetml/2009/9/main" uri="{B025F937-C7B1-47D3-B67F-A62EFF666E3E}">
          <x14:id>{536A500D-BA6A-7E41-AE40-46542237B1C0}</x14:id>
        </ext>
      </extLst>
    </cfRule>
  </conditionalFormatting>
  <conditionalFormatting sqref="G74">
    <cfRule type="dataBar" priority="1">
      <dataBar>
        <cfvo type="num" val="0"/>
        <cfvo type="num" val="1"/>
        <color theme="0" tint="-0.34998626667073579"/>
      </dataBar>
      <extLst>
        <ext xmlns:x14="http://schemas.microsoft.com/office/spreadsheetml/2009/9/main" uri="{B025F937-C7B1-47D3-B67F-A62EFF666E3E}">
          <x14:id>{B28C2730-E9B2-C447-8525-CE446FC627D5}</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81:B81 B80 E79:H81 G82:G85"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H77:H85 H8:H73</xm:sqref>
        </x14:conditionalFormatting>
        <x14:conditionalFormatting xmlns:xm="http://schemas.microsoft.com/office/excel/2006/main">
          <x14:cfRule type="dataBar" id="{536A500D-BA6A-7E41-AE40-46542237B1C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B28C2730-E9B2-C447-8525-CE446FC627D5}">
            <x14:dataBar minLength="0" maxLength="100" gradient="0">
              <x14:cfvo type="num">
                <xm:f>0</xm:f>
              </x14:cfvo>
              <x14:cfvo type="num">
                <xm:f>1</xm:f>
              </x14:cfvo>
              <x14:negativeFillColor rgb="FFFF0000"/>
              <x14:axisColor rgb="FF000000"/>
            </x14:dataBar>
          </x14:cfRule>
          <xm:sqref>G74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4" t="s">
        <v>22</v>
      </c>
    </row>
    <row r="4" spans="1:3" x14ac:dyDescent="0.15">
      <c r="C4" s="23" t="s">
        <v>30</v>
      </c>
    </row>
    <row r="5" spans="1:3" x14ac:dyDescent="0.15">
      <c r="C5" s="20" t="s">
        <v>31</v>
      </c>
    </row>
    <row r="6" spans="1:3" x14ac:dyDescent="0.15">
      <c r="C6" s="20"/>
    </row>
    <row r="7" spans="1:3" ht="18" x14ac:dyDescent="0.2">
      <c r="C7" s="24" t="s">
        <v>51</v>
      </c>
    </row>
    <row r="8" spans="1:3" x14ac:dyDescent="0.15">
      <c r="C8" s="25" t="s">
        <v>49</v>
      </c>
    </row>
    <row r="10" spans="1:3" x14ac:dyDescent="0.15">
      <c r="C10" s="20" t="s">
        <v>48</v>
      </c>
    </row>
    <row r="11" spans="1:3" x14ac:dyDescent="0.15">
      <c r="C11" s="20" t="s">
        <v>47</v>
      </c>
    </row>
    <row r="13" spans="1:3" ht="18" x14ac:dyDescent="0.2">
      <c r="C13" s="24" t="s">
        <v>46</v>
      </c>
    </row>
    <row r="16" spans="1:3" ht="16" x14ac:dyDescent="0.2">
      <c r="A16" s="27" t="s">
        <v>24</v>
      </c>
    </row>
    <row r="17" spans="2:2" s="16" customFormat="1" x14ac:dyDescent="0.15"/>
    <row r="18" spans="2:2" ht="14" x14ac:dyDescent="0.15">
      <c r="B18" s="26" t="s">
        <v>35</v>
      </c>
    </row>
    <row r="19" spans="2:2" x14ac:dyDescent="0.15">
      <c r="B19" s="20" t="s">
        <v>41</v>
      </c>
    </row>
    <row r="20" spans="2:2" x14ac:dyDescent="0.15">
      <c r="B20" s="20" t="s">
        <v>42</v>
      </c>
    </row>
    <row r="22" spans="2:2" s="16" customFormat="1" ht="14" x14ac:dyDescent="0.15">
      <c r="B22" s="26" t="s">
        <v>43</v>
      </c>
    </row>
    <row r="23" spans="2:2" s="16" customFormat="1" x14ac:dyDescent="0.15">
      <c r="B23" s="20" t="s">
        <v>44</v>
      </c>
    </row>
    <row r="24" spans="2:2" s="16" customFormat="1" x14ac:dyDescent="0.15">
      <c r="B24" s="20" t="s">
        <v>45</v>
      </c>
    </row>
    <row r="26" spans="2:2" s="16" customFormat="1" ht="14" x14ac:dyDescent="0.15">
      <c r="B26" s="26" t="s">
        <v>32</v>
      </c>
    </row>
    <row r="27" spans="2:2" s="16" customFormat="1" x14ac:dyDescent="0.15">
      <c r="B27" s="20" t="s">
        <v>36</v>
      </c>
    </row>
    <row r="28" spans="2:2" s="16" customFormat="1" x14ac:dyDescent="0.15">
      <c r="B28" s="20" t="s">
        <v>37</v>
      </c>
    </row>
    <row r="29" spans="2:2" x14ac:dyDescent="0.15">
      <c r="B29" s="20" t="s">
        <v>39</v>
      </c>
    </row>
    <row r="30" spans="2:2" x14ac:dyDescent="0.15">
      <c r="B30" s="16" t="s">
        <v>25</v>
      </c>
    </row>
    <row r="31" spans="2:2" x14ac:dyDescent="0.15">
      <c r="B31" s="16" t="s">
        <v>26</v>
      </c>
    </row>
    <row r="32" spans="2:2" x14ac:dyDescent="0.15">
      <c r="B32" s="16" t="s">
        <v>27</v>
      </c>
    </row>
    <row r="34" spans="2:2" ht="14" x14ac:dyDescent="0.15">
      <c r="B34" s="26" t="s">
        <v>28</v>
      </c>
    </row>
    <row r="35" spans="2:2" x14ac:dyDescent="0.15">
      <c r="B35" s="20" t="s">
        <v>128</v>
      </c>
    </row>
    <row r="36" spans="2:2" x14ac:dyDescent="0.15">
      <c r="B36" s="20" t="s">
        <v>129</v>
      </c>
    </row>
    <row r="37" spans="2:2" x14ac:dyDescent="0.15">
      <c r="B37" s="20" t="s">
        <v>130</v>
      </c>
    </row>
    <row r="39" spans="2:2" ht="14" x14ac:dyDescent="0.15">
      <c r="B39" s="26" t="s">
        <v>29</v>
      </c>
    </row>
    <row r="40" spans="2:2" x14ac:dyDescent="0.15">
      <c r="B40" s="20" t="s">
        <v>40</v>
      </c>
    </row>
    <row r="42" spans="2:2" s="16" customFormat="1" ht="14" x14ac:dyDescent="0.15">
      <c r="B42" s="26" t="s">
        <v>33</v>
      </c>
    </row>
    <row r="43" spans="2:2" s="16" customFormat="1" x14ac:dyDescent="0.15">
      <c r="B43" s="20" t="s">
        <v>131</v>
      </c>
    </row>
    <row r="44" spans="2:2" s="16" customFormat="1" x14ac:dyDescent="0.15">
      <c r="B44" s="20" t="s">
        <v>34</v>
      </c>
    </row>
    <row r="45" spans="2:2" s="16" customFormat="1" x14ac:dyDescent="0.15"/>
    <row r="46" spans="2:2" ht="18" x14ac:dyDescent="0.2">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9" t="s">
        <v>123</v>
      </c>
      <c r="B1" s="40"/>
      <c r="C1" s="41"/>
    </row>
    <row r="2" spans="1:3" ht="14" x14ac:dyDescent="0.15">
      <c r="A2" s="128" t="s">
        <v>49</v>
      </c>
      <c r="B2" s="9"/>
      <c r="C2" s="8"/>
    </row>
    <row r="3" spans="1:3" s="20" customFormat="1" x14ac:dyDescent="0.15">
      <c r="A3" s="8"/>
      <c r="B3" s="9"/>
      <c r="C3" s="8"/>
    </row>
    <row r="4" spans="1:3" s="8" customFormat="1" ht="18" x14ac:dyDescent="0.2">
      <c r="A4" s="123" t="s">
        <v>90</v>
      </c>
      <c r="B4" s="38"/>
    </row>
    <row r="5" spans="1:3" s="8" customFormat="1" ht="60" x14ac:dyDescent="0.15">
      <c r="B5" s="129" t="s">
        <v>79</v>
      </c>
    </row>
    <row r="7" spans="1:3" ht="30" x14ac:dyDescent="0.15">
      <c r="B7" s="129" t="s">
        <v>91</v>
      </c>
    </row>
    <row r="9" spans="1:3" ht="14" x14ac:dyDescent="0.15">
      <c r="B9" s="128" t="s">
        <v>61</v>
      </c>
    </row>
    <row r="11" spans="1:3" ht="30" x14ac:dyDescent="0.15">
      <c r="B11" s="127" t="s">
        <v>62</v>
      </c>
    </row>
    <row r="12" spans="1:3" s="20" customFormat="1" x14ac:dyDescent="0.15"/>
    <row r="13" spans="1:3" ht="18" x14ac:dyDescent="0.2">
      <c r="A13" s="213" t="s">
        <v>4</v>
      </c>
      <c r="B13" s="213"/>
    </row>
    <row r="14" spans="1:3" s="20" customFormat="1" x14ac:dyDescent="0.15"/>
    <row r="15" spans="1:3" s="124" customFormat="1" ht="18" x14ac:dyDescent="0.15">
      <c r="A15" s="132"/>
      <c r="B15" s="130" t="s">
        <v>82</v>
      </c>
    </row>
    <row r="16" spans="1:3" s="124" customFormat="1" ht="18" x14ac:dyDescent="0.15">
      <c r="A16" s="132"/>
      <c r="B16" s="131" t="s">
        <v>80</v>
      </c>
      <c r="C16" s="126" t="s">
        <v>3</v>
      </c>
    </row>
    <row r="17" spans="1:3" ht="18" x14ac:dyDescent="0.2">
      <c r="A17" s="133"/>
      <c r="B17" s="131" t="s">
        <v>84</v>
      </c>
    </row>
    <row r="18" spans="1:3" s="20" customFormat="1" ht="18" x14ac:dyDescent="0.2">
      <c r="A18" s="133"/>
      <c r="B18" s="131" t="s">
        <v>92</v>
      </c>
    </row>
    <row r="19" spans="1:3" s="41" customFormat="1" ht="18" x14ac:dyDescent="0.2">
      <c r="A19" s="136"/>
      <c r="B19" s="131" t="s">
        <v>93</v>
      </c>
    </row>
    <row r="20" spans="1:3" s="124" customFormat="1" ht="18" x14ac:dyDescent="0.15">
      <c r="A20" s="132"/>
      <c r="B20" s="130" t="s">
        <v>81</v>
      </c>
      <c r="C20" s="125" t="s">
        <v>2</v>
      </c>
    </row>
    <row r="21" spans="1:3" ht="18" x14ac:dyDescent="0.2">
      <c r="A21" s="133"/>
      <c r="B21" s="131" t="s">
        <v>83</v>
      </c>
    </row>
    <row r="22" spans="1:3" s="8" customFormat="1" ht="18" x14ac:dyDescent="0.2">
      <c r="A22" s="134"/>
      <c r="B22" s="135" t="s">
        <v>85</v>
      </c>
    </row>
    <row r="23" spans="1:3" s="8" customFormat="1" ht="18" x14ac:dyDescent="0.2">
      <c r="A23" s="134"/>
      <c r="B23" s="10"/>
    </row>
    <row r="24" spans="1:3" s="8" customFormat="1" ht="18" x14ac:dyDescent="0.2">
      <c r="A24" s="213" t="s">
        <v>86</v>
      </c>
      <c r="B24" s="213"/>
    </row>
    <row r="25" spans="1:3" s="8" customFormat="1" ht="45" x14ac:dyDescent="0.2">
      <c r="A25" s="134"/>
      <c r="B25" s="131" t="s">
        <v>94</v>
      </c>
    </row>
    <row r="26" spans="1:3" s="8" customFormat="1" ht="18" x14ac:dyDescent="0.2">
      <c r="A26" s="134"/>
      <c r="B26" s="131"/>
    </row>
    <row r="27" spans="1:3" s="8" customFormat="1" ht="18" x14ac:dyDescent="0.2">
      <c r="A27" s="134"/>
      <c r="B27" s="152" t="s">
        <v>98</v>
      </c>
    </row>
    <row r="28" spans="1:3" s="8" customFormat="1" ht="18" x14ac:dyDescent="0.2">
      <c r="A28" s="134"/>
      <c r="B28" s="131" t="s">
        <v>87</v>
      </c>
    </row>
    <row r="29" spans="1:3" s="8" customFormat="1" ht="30" x14ac:dyDescent="0.2">
      <c r="A29" s="134"/>
      <c r="B29" s="131" t="s">
        <v>89</v>
      </c>
    </row>
    <row r="30" spans="1:3" s="8" customFormat="1" ht="18" x14ac:dyDescent="0.2">
      <c r="A30" s="134"/>
      <c r="B30" s="131"/>
    </row>
    <row r="31" spans="1:3" s="8" customFormat="1" ht="18" x14ac:dyDescent="0.2">
      <c r="A31" s="134"/>
      <c r="B31" s="152" t="s">
        <v>95</v>
      </c>
    </row>
    <row r="32" spans="1:3" s="8" customFormat="1" ht="18" x14ac:dyDescent="0.2">
      <c r="A32" s="134"/>
      <c r="B32" s="131" t="s">
        <v>88</v>
      </c>
    </row>
    <row r="33" spans="1:2" s="8" customFormat="1" ht="18" x14ac:dyDescent="0.2">
      <c r="A33" s="134"/>
      <c r="B33" s="131" t="s">
        <v>96</v>
      </c>
    </row>
    <row r="34" spans="1:2" s="8" customFormat="1" ht="18" x14ac:dyDescent="0.2">
      <c r="A34" s="134"/>
      <c r="B34" s="10"/>
    </row>
    <row r="35" spans="1:2" s="8" customFormat="1" ht="30" x14ac:dyDescent="0.2">
      <c r="A35" s="134"/>
      <c r="B35" s="131" t="s">
        <v>133</v>
      </c>
    </row>
    <row r="36" spans="1:2" s="8" customFormat="1" ht="18" x14ac:dyDescent="0.2">
      <c r="A36" s="134"/>
      <c r="B36" s="137" t="s">
        <v>97</v>
      </c>
    </row>
    <row r="37" spans="1:2" s="8" customFormat="1" ht="18" x14ac:dyDescent="0.2">
      <c r="A37" s="134"/>
      <c r="B37" s="10"/>
    </row>
    <row r="38" spans="1:2" ht="18" x14ac:dyDescent="0.2">
      <c r="A38" s="213" t="s">
        <v>10</v>
      </c>
      <c r="B38" s="213"/>
    </row>
    <row r="39" spans="1:2" ht="30" x14ac:dyDescent="0.15">
      <c r="B39" s="131" t="s">
        <v>100</v>
      </c>
    </row>
    <row r="40" spans="1:2" s="20" customFormat="1" x14ac:dyDescent="0.15"/>
    <row r="41" spans="1:2" s="20" customFormat="1" ht="15" x14ac:dyDescent="0.15">
      <c r="B41" s="131" t="s">
        <v>101</v>
      </c>
    </row>
    <row r="42" spans="1:2" s="20" customFormat="1" x14ac:dyDescent="0.15"/>
    <row r="43" spans="1:2" s="20" customFormat="1" ht="30" x14ac:dyDescent="0.15">
      <c r="B43" s="131" t="s">
        <v>99</v>
      </c>
    </row>
    <row r="44" spans="1:2" s="20" customFormat="1" x14ac:dyDescent="0.15"/>
    <row r="45" spans="1:2" ht="30" x14ac:dyDescent="0.15">
      <c r="B45" s="131" t="s">
        <v>102</v>
      </c>
    </row>
    <row r="46" spans="1:2" x14ac:dyDescent="0.15">
      <c r="B46" s="21"/>
    </row>
    <row r="47" spans="1:2" ht="30" x14ac:dyDescent="0.15">
      <c r="B47" s="131" t="s">
        <v>103</v>
      </c>
    </row>
    <row r="48" spans="1:2" x14ac:dyDescent="0.15">
      <c r="B48" s="11"/>
    </row>
    <row r="49" spans="1:2" ht="18" x14ac:dyDescent="0.2">
      <c r="A49" s="213" t="s">
        <v>7</v>
      </c>
      <c r="B49" s="213"/>
    </row>
    <row r="50" spans="1:2" ht="30" x14ac:dyDescent="0.15">
      <c r="B50" s="131" t="s">
        <v>134</v>
      </c>
    </row>
    <row r="51" spans="1:2" x14ac:dyDescent="0.15">
      <c r="B51" s="11"/>
    </row>
    <row r="52" spans="1:2" ht="15" x14ac:dyDescent="0.15">
      <c r="A52" s="138" t="s">
        <v>11</v>
      </c>
      <c r="B52" s="131" t="s">
        <v>12</v>
      </c>
    </row>
    <row r="53" spans="1:2" ht="15" x14ac:dyDescent="0.15">
      <c r="A53" s="138" t="s">
        <v>13</v>
      </c>
      <c r="B53" s="131" t="s">
        <v>14</v>
      </c>
    </row>
    <row r="54" spans="1:2" ht="15" x14ac:dyDescent="0.15">
      <c r="A54" s="138" t="s">
        <v>15</v>
      </c>
      <c r="B54" s="131" t="s">
        <v>16</v>
      </c>
    </row>
    <row r="55" spans="1:2" ht="30" x14ac:dyDescent="0.15">
      <c r="A55" s="127"/>
      <c r="B55" s="131" t="s">
        <v>104</v>
      </c>
    </row>
    <row r="56" spans="1:2" ht="30" x14ac:dyDescent="0.15">
      <c r="A56" s="127"/>
      <c r="B56" s="131" t="s">
        <v>105</v>
      </c>
    </row>
    <row r="57" spans="1:2" ht="15" x14ac:dyDescent="0.15">
      <c r="A57" s="138" t="s">
        <v>17</v>
      </c>
      <c r="B57" s="131" t="s">
        <v>18</v>
      </c>
    </row>
    <row r="58" spans="1:2" ht="15" x14ac:dyDescent="0.15">
      <c r="A58" s="127"/>
      <c r="B58" s="131" t="s">
        <v>106</v>
      </c>
    </row>
    <row r="59" spans="1:2" ht="15" x14ac:dyDescent="0.15">
      <c r="A59" s="127"/>
      <c r="B59" s="131" t="s">
        <v>107</v>
      </c>
    </row>
    <row r="60" spans="1:2" ht="15" x14ac:dyDescent="0.15">
      <c r="A60" s="138" t="s">
        <v>19</v>
      </c>
      <c r="B60" s="131" t="s">
        <v>20</v>
      </c>
    </row>
    <row r="61" spans="1:2" ht="30" x14ac:dyDescent="0.15">
      <c r="A61" s="127"/>
      <c r="B61" s="131" t="s">
        <v>108</v>
      </c>
    </row>
    <row r="62" spans="1:2" ht="15" x14ac:dyDescent="0.15">
      <c r="A62" s="138" t="s">
        <v>109</v>
      </c>
      <c r="B62" s="131" t="s">
        <v>110</v>
      </c>
    </row>
    <row r="63" spans="1:2" ht="15" x14ac:dyDescent="0.15">
      <c r="A63" s="139"/>
      <c r="B63" s="131" t="s">
        <v>111</v>
      </c>
    </row>
    <row r="64" spans="1:2" s="20" customFormat="1" x14ac:dyDescent="0.15">
      <c r="B64" s="12"/>
    </row>
    <row r="65" spans="1:2" s="20" customFormat="1" ht="18" x14ac:dyDescent="0.2">
      <c r="A65" s="213" t="s">
        <v>9</v>
      </c>
      <c r="B65" s="213"/>
    </row>
    <row r="66" spans="1:2" s="20" customFormat="1" ht="45" x14ac:dyDescent="0.15">
      <c r="B66" s="131" t="s">
        <v>112</v>
      </c>
    </row>
    <row r="67" spans="1:2" s="20" customFormat="1" x14ac:dyDescent="0.15">
      <c r="B67" s="13"/>
    </row>
    <row r="68" spans="1:2" s="8" customFormat="1" ht="18" x14ac:dyDescent="0.2">
      <c r="A68" s="213" t="s">
        <v>5</v>
      </c>
      <c r="B68" s="213"/>
    </row>
    <row r="69" spans="1:2" s="20" customFormat="1" ht="15" x14ac:dyDescent="0.15">
      <c r="A69" s="146" t="s">
        <v>6</v>
      </c>
      <c r="B69" s="147" t="s">
        <v>113</v>
      </c>
    </row>
    <row r="70" spans="1:2" s="8" customFormat="1" ht="30" x14ac:dyDescent="0.15">
      <c r="A70" s="140"/>
      <c r="B70" s="145" t="s">
        <v>115</v>
      </c>
    </row>
    <row r="71" spans="1:2" s="8" customFormat="1" ht="14" x14ac:dyDescent="0.15">
      <c r="A71" s="140"/>
      <c r="B71" s="141"/>
    </row>
    <row r="72" spans="1:2" s="20" customFormat="1" ht="15" x14ac:dyDescent="0.15">
      <c r="A72" s="146" t="s">
        <v>6</v>
      </c>
      <c r="B72" s="147" t="s">
        <v>132</v>
      </c>
    </row>
    <row r="73" spans="1:2" s="8" customFormat="1" ht="30" x14ac:dyDescent="0.15">
      <c r="A73" s="140"/>
      <c r="B73" s="145" t="s">
        <v>136</v>
      </c>
    </row>
    <row r="74" spans="1:2" s="8" customFormat="1" ht="14" x14ac:dyDescent="0.15">
      <c r="A74" s="140"/>
      <c r="B74" s="141"/>
    </row>
    <row r="75" spans="1:2" ht="14" x14ac:dyDescent="0.15">
      <c r="A75" s="146" t="s">
        <v>6</v>
      </c>
      <c r="B75" s="149" t="s">
        <v>118</v>
      </c>
    </row>
    <row r="76" spans="1:2" s="8" customFormat="1" ht="30" x14ac:dyDescent="0.15">
      <c r="A76" s="140"/>
      <c r="B76" s="129" t="s">
        <v>135</v>
      </c>
    </row>
    <row r="77" spans="1:2" ht="14" x14ac:dyDescent="0.15">
      <c r="A77" s="139"/>
      <c r="B77" s="139"/>
    </row>
    <row r="78" spans="1:2" s="20" customFormat="1" ht="14" x14ac:dyDescent="0.15">
      <c r="A78" s="146" t="s">
        <v>6</v>
      </c>
      <c r="B78" s="149" t="s">
        <v>124</v>
      </c>
    </row>
    <row r="79" spans="1:2" s="8" customFormat="1" ht="30" x14ac:dyDescent="0.15">
      <c r="A79" s="140"/>
      <c r="B79" s="129" t="s">
        <v>119</v>
      </c>
    </row>
    <row r="80" spans="1:2" s="20" customFormat="1" ht="14" x14ac:dyDescent="0.15">
      <c r="A80" s="139"/>
      <c r="B80" s="139"/>
    </row>
    <row r="81" spans="1:2" ht="14" x14ac:dyDescent="0.15">
      <c r="A81" s="146" t="s">
        <v>6</v>
      </c>
      <c r="B81" s="149" t="s">
        <v>125</v>
      </c>
    </row>
    <row r="82" spans="1:2" s="8" customFormat="1" ht="15" x14ac:dyDescent="0.15">
      <c r="A82" s="140"/>
      <c r="B82" s="144" t="s">
        <v>120</v>
      </c>
    </row>
    <row r="83" spans="1:2" s="8" customFormat="1" ht="15" x14ac:dyDescent="0.15">
      <c r="A83" s="140"/>
      <c r="B83" s="144" t="s">
        <v>121</v>
      </c>
    </row>
    <row r="84" spans="1:2" s="8" customFormat="1" ht="15" x14ac:dyDescent="0.15">
      <c r="A84" s="140"/>
      <c r="B84" s="144" t="s">
        <v>122</v>
      </c>
    </row>
    <row r="85" spans="1:2" ht="14" x14ac:dyDescent="0.15">
      <c r="A85" s="139"/>
      <c r="B85" s="143"/>
    </row>
    <row r="86" spans="1:2" ht="14" x14ac:dyDescent="0.15">
      <c r="A86" s="146" t="s">
        <v>6</v>
      </c>
      <c r="B86" s="149" t="s">
        <v>126</v>
      </c>
    </row>
    <row r="87" spans="1:2" s="8" customFormat="1" ht="45" x14ac:dyDescent="0.15">
      <c r="A87" s="140"/>
      <c r="B87" s="129" t="s">
        <v>114</v>
      </c>
    </row>
    <row r="88" spans="1:2" s="8" customFormat="1" ht="15" x14ac:dyDescent="0.15">
      <c r="A88" s="140"/>
      <c r="B88" s="142" t="s">
        <v>116</v>
      </c>
    </row>
    <row r="89" spans="1:2" s="8" customFormat="1" ht="45" x14ac:dyDescent="0.15">
      <c r="A89" s="140"/>
      <c r="B89" s="148" t="s">
        <v>117</v>
      </c>
    </row>
    <row r="90" spans="1:2" ht="14" x14ac:dyDescent="0.15">
      <c r="A90" s="139"/>
      <c r="B90" s="139"/>
    </row>
    <row r="91" spans="1:2" ht="14" x14ac:dyDescent="0.15">
      <c r="A91" s="146" t="s">
        <v>6</v>
      </c>
      <c r="B91" s="151" t="s">
        <v>127</v>
      </c>
    </row>
    <row r="92" spans="1:2" ht="30" x14ac:dyDescent="0.15">
      <c r="A92" s="127"/>
      <c r="B92" s="144" t="s">
        <v>21</v>
      </c>
    </row>
    <row r="94" spans="1:2" x14ac:dyDescent="0.15">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9" t="s">
        <v>52</v>
      </c>
      <c r="B1" s="39"/>
      <c r="C1" s="44"/>
      <c r="D1" s="44"/>
    </row>
    <row r="2" spans="1:4" ht="16" x14ac:dyDescent="0.2">
      <c r="A2" s="41"/>
      <c r="B2" s="45"/>
      <c r="C2" s="44"/>
      <c r="D2" s="44"/>
    </row>
    <row r="3" spans="1:4" ht="17" x14ac:dyDescent="0.2">
      <c r="A3" s="42"/>
      <c r="B3" s="35" t="s">
        <v>53</v>
      </c>
      <c r="C3" s="43"/>
    </row>
    <row r="4" spans="1:4" ht="15" x14ac:dyDescent="0.15">
      <c r="A4" s="14"/>
      <c r="B4" s="37" t="s">
        <v>49</v>
      </c>
      <c r="C4" s="15"/>
    </row>
    <row r="5" spans="1:4" ht="16" x14ac:dyDescent="0.2">
      <c r="A5" s="14"/>
      <c r="B5" s="17"/>
      <c r="C5" s="15"/>
    </row>
    <row r="6" spans="1:4" ht="17" x14ac:dyDescent="0.2">
      <c r="A6" s="14"/>
      <c r="B6" s="18" t="s">
        <v>54</v>
      </c>
      <c r="C6" s="15"/>
    </row>
    <row r="7" spans="1:4" ht="16" x14ac:dyDescent="0.2">
      <c r="A7" s="14"/>
      <c r="B7" s="17"/>
      <c r="C7" s="15"/>
    </row>
    <row r="8" spans="1:4" ht="34" x14ac:dyDescent="0.2">
      <c r="A8" s="14"/>
      <c r="B8" s="17" t="s">
        <v>55</v>
      </c>
      <c r="C8" s="15"/>
    </row>
    <row r="9" spans="1:4" ht="16" x14ac:dyDescent="0.2">
      <c r="A9" s="14"/>
      <c r="B9" s="17"/>
      <c r="C9" s="15"/>
    </row>
    <row r="10" spans="1:4" ht="51" x14ac:dyDescent="0.2">
      <c r="A10" s="14"/>
      <c r="B10" s="17" t="s">
        <v>56</v>
      </c>
      <c r="C10" s="15"/>
    </row>
    <row r="11" spans="1:4" ht="16" x14ac:dyDescent="0.2">
      <c r="A11" s="14"/>
      <c r="B11" s="17"/>
      <c r="C11" s="15"/>
    </row>
    <row r="12" spans="1:4" ht="51" x14ac:dyDescent="0.2">
      <c r="A12" s="14"/>
      <c r="B12" s="17" t="s">
        <v>57</v>
      </c>
      <c r="C12" s="15"/>
    </row>
    <row r="13" spans="1:4" ht="16" x14ac:dyDescent="0.2">
      <c r="A13" s="14"/>
      <c r="B13" s="17"/>
      <c r="C13" s="15"/>
    </row>
    <row r="14" spans="1:4" ht="51" x14ac:dyDescent="0.2">
      <c r="A14" s="14"/>
      <c r="B14" s="17" t="s">
        <v>58</v>
      </c>
      <c r="C14" s="15"/>
    </row>
    <row r="15" spans="1:4" ht="16" x14ac:dyDescent="0.2">
      <c r="A15" s="14"/>
      <c r="B15" s="17"/>
      <c r="C15" s="15"/>
    </row>
    <row r="16" spans="1:4" ht="34" x14ac:dyDescent="0.2">
      <c r="A16" s="14"/>
      <c r="B16" s="17" t="s">
        <v>59</v>
      </c>
      <c r="C16" s="15"/>
    </row>
    <row r="17" spans="1:3" ht="16" x14ac:dyDescent="0.2">
      <c r="A17" s="14"/>
      <c r="B17" s="17"/>
      <c r="C17" s="15"/>
    </row>
    <row r="18" spans="1:3" ht="17" x14ac:dyDescent="0.2">
      <c r="A18" s="14"/>
      <c r="B18" s="18" t="s">
        <v>60</v>
      </c>
      <c r="C18" s="15"/>
    </row>
    <row r="19" spans="1:3" ht="17" x14ac:dyDescent="0.2">
      <c r="A19" s="14"/>
      <c r="B19" s="36" t="s">
        <v>50</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2021-11-22T01:45:36Z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